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VCA\Modificación de LA_2\Cap.6\Anexos\"/>
    </mc:Choice>
  </mc:AlternateContent>
  <xr:revisionPtr revIDLastSave="0" documentId="13_ncr:1_{37D6341A-6CE4-450D-B9CC-BBFEF01712BC}" xr6:coauthVersionLast="46" xr6:coauthVersionMax="46" xr10:uidLastSave="{00000000-0000-0000-0000-000000000000}"/>
  <bookViews>
    <workbookView xWindow="-108" yWindow="-108" windowWidth="23256" windowHeight="12576" xr2:uid="{D9239A90-4076-448D-AEC7-9CD02353A9C0}"/>
  </bookViews>
  <sheets>
    <sheet name="Hoja1 (2)" sheetId="3" r:id="rId1"/>
    <sheet name="Hoja1" sheetId="1" r:id="rId2"/>
    <sheet name="Hoja2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6" i="3" l="1"/>
  <c r="AI6" i="3" s="1"/>
  <c r="AH7" i="3"/>
  <c r="AI7" i="3" s="1"/>
  <c r="T7" i="3"/>
  <c r="W6" i="3" s="1"/>
  <c r="AH6" i="3"/>
  <c r="AH5" i="3"/>
  <c r="F2" i="1"/>
  <c r="E5" i="1"/>
  <c r="F4" i="1" s="1"/>
  <c r="F8" i="1"/>
  <c r="F9" i="1"/>
  <c r="E10" i="1"/>
  <c r="F21" i="1"/>
  <c r="F22" i="1"/>
  <c r="F19" i="1"/>
  <c r="E23" i="1"/>
  <c r="F20" i="1" s="1"/>
  <c r="E16" i="1"/>
  <c r="F13" i="1" s="1"/>
  <c r="W5" i="3" l="1"/>
  <c r="AI5" i="3"/>
  <c r="F15" i="1"/>
  <c r="F14" i="1"/>
  <c r="F16" i="1"/>
  <c r="F3" i="1"/>
</calcChain>
</file>

<file path=xl/sharedStrings.xml><?xml version="1.0" encoding="utf-8"?>
<sst xmlns="http://schemas.openxmlformats.org/spreadsheetml/2006/main" count="220" uniqueCount="62">
  <si>
    <t>FID</t>
  </si>
  <si>
    <t>Shape</t>
  </si>
  <si>
    <t>Zonif_Ambi</t>
  </si>
  <si>
    <t>Susceptibi</t>
  </si>
  <si>
    <t>Area_ha</t>
  </si>
  <si>
    <t>Polygon ZM</t>
  </si>
  <si>
    <t>Susceptibilidad Media</t>
  </si>
  <si>
    <t>Susceptibilidad Alta</t>
  </si>
  <si>
    <t>Exclusión</t>
  </si>
  <si>
    <t>Zonif_Soci</t>
  </si>
  <si>
    <t>Polygon</t>
  </si>
  <si>
    <t>Susceptibilidad Medio</t>
  </si>
  <si>
    <t>Susceptibilidad Alto</t>
  </si>
  <si>
    <t>Zonf_Fisic</t>
  </si>
  <si>
    <t>Zonf_Bioti</t>
  </si>
  <si>
    <t>Susceptibilidad Baja</t>
  </si>
  <si>
    <t>Capítulo</t>
  </si>
  <si>
    <t>Subcapítulo</t>
  </si>
  <si>
    <t>Tema</t>
  </si>
  <si>
    <t>5.3 Socioecónomico</t>
  </si>
  <si>
    <t>5.3.1 Participación y socialización con las comunidades</t>
  </si>
  <si>
    <t>5.4 Servicios ecosistémicos</t>
  </si>
  <si>
    <t>5.3.2 Componente demográfico</t>
  </si>
  <si>
    <t>5.3.3 Componente espacial</t>
  </si>
  <si>
    <t xml:space="preserve">5.3.4 Componente económico </t>
  </si>
  <si>
    <t>5.3.5 Componente cultural</t>
  </si>
  <si>
    <t>5.3.6 Componente arqueológico</t>
  </si>
  <si>
    <t>5.3.7 Componente Politico-Organizativo</t>
  </si>
  <si>
    <t>5.3.8 Tendencias del desarrollo</t>
  </si>
  <si>
    <t>5.3.9 Información sobre población a reasentar</t>
  </si>
  <si>
    <t>ASENTAMIENTO</t>
  </si>
  <si>
    <t>USO DEL SUELO</t>
  </si>
  <si>
    <t>SOCIOECONOMICO</t>
  </si>
  <si>
    <t>MANEJO AMBIENTAL</t>
  </si>
  <si>
    <t>AREA_HA</t>
  </si>
  <si>
    <t>Clasificac</t>
  </si>
  <si>
    <t>OBJECTID_1 *</t>
  </si>
  <si>
    <t>Shape_Length</t>
  </si>
  <si>
    <t>Shape_Area</t>
  </si>
  <si>
    <t>NOMENCLAT</t>
  </si>
  <si>
    <t>OBSERV</t>
  </si>
  <si>
    <t>ZONSOCIOEC</t>
  </si>
  <si>
    <t>DESCRIP</t>
  </si>
  <si>
    <t>SHAPE_Length</t>
  </si>
  <si>
    <t>SHAPE_Area</t>
  </si>
  <si>
    <t>ZONAMBIE</t>
  </si>
  <si>
    <t>TRA</t>
  </si>
  <si>
    <t>Transporte</t>
  </si>
  <si>
    <t>PR</t>
  </si>
  <si>
    <t>Protección</t>
  </si>
  <si>
    <t>IND</t>
  </si>
  <si>
    <t>Industrial</t>
  </si>
  <si>
    <t>CTS</t>
  </si>
  <si>
    <t>Cultivos transitorios semi-intensivos (CTS)</t>
  </si>
  <si>
    <t>PEX</t>
  </si>
  <si>
    <t>Pastoreo extensivo (PEX)</t>
  </si>
  <si>
    <t>CA</t>
  </si>
  <si>
    <t>Cuerpos de Agua Naturales</t>
  </si>
  <si>
    <t>RES</t>
  </si>
  <si>
    <t>Residencial</t>
  </si>
  <si>
    <t>REC</t>
  </si>
  <si>
    <t>Recreacional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</si>
</sst>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1" xfId="0" applyBorder="1"/>
    <xf numFmtId="164" fontId="0" fillId="0" borderId="0" xfId="1" applyNumberFormat="1" applyFo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3" borderId="0" xfId="0" applyFill="1"/>
    <xf numFmtId="165" fontId="0" fillId="0" borderId="0" xfId="0" applyNumberFormat="1"/>
    <xf numFmtId="10" fontId="0" fillId="0" borderId="0" xfId="1" applyNumberFormat="1" applyFont="1"/>
  </cellXfs>
  <cellStyles count="2">
    <cellStyle name="Normal" xfId="0" builtinId="0"/>
    <cellStyle name="Porcentaje" xfId="1" builtinId="5"/>
  </cellStyles>
  <dxfs count="0"/>
  <tableStyles count="1" defaultTableStyle="TableStyleMedium2" defaultPivotStyle="PivotStyleLight16">
    <tableStyle name="Invisible" pivot="0" table="0" count="0" xr9:uid="{9068245B-3292-4EB2-8334-1602F0988BE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110123</xdr:rowOff>
    </xdr:from>
    <xdr:to>
      <xdr:col>5</xdr:col>
      <xdr:colOff>400050</xdr:colOff>
      <xdr:row>24</xdr:row>
      <xdr:rowOff>56582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930EBB-882C-4055-8629-3E8DB1A5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07403"/>
          <a:ext cx="4987290" cy="3238299"/>
        </a:xfrm>
        <a:prstGeom prst="rect">
          <a:avLst/>
        </a:prstGeom>
      </xdr:spPr>
    </xdr:pic>
    <xdr:clientData/>
  </xdr:twoCellAnchor>
  <xdr:twoCellAnchor editAs="oneCell">
    <xdr:from>
      <xdr:col>6</xdr:col>
      <xdr:colOff>676276</xdr:colOff>
      <xdr:row>39</xdr:row>
      <xdr:rowOff>76200</xdr:rowOff>
    </xdr:from>
    <xdr:to>
      <xdr:col>14</xdr:col>
      <xdr:colOff>9417</xdr:colOff>
      <xdr:row>61</xdr:row>
      <xdr:rowOff>170880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188E32-AE1D-423D-8FD6-2DB69F9F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5996" y="7208520"/>
          <a:ext cx="6297821" cy="4118040"/>
        </a:xfrm>
        <a:prstGeom prst="rect">
          <a:avLst/>
        </a:prstGeom>
      </xdr:spPr>
    </xdr:pic>
    <xdr:clientData/>
  </xdr:twoCellAnchor>
  <xdr:twoCellAnchor editAs="oneCell">
    <xdr:from>
      <xdr:col>16</xdr:col>
      <xdr:colOff>83821</xdr:colOff>
      <xdr:row>8</xdr:row>
      <xdr:rowOff>104775</xdr:rowOff>
    </xdr:from>
    <xdr:to>
      <xdr:col>21</xdr:col>
      <xdr:colOff>1235806</xdr:colOff>
      <xdr:row>29</xdr:row>
      <xdr:rowOff>142279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3F3F85-D405-4C33-B8C7-D03B1F08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13181" y="1567815"/>
          <a:ext cx="5861145" cy="3877984"/>
        </a:xfrm>
        <a:prstGeom prst="rect">
          <a:avLst/>
        </a:prstGeom>
      </xdr:spPr>
    </xdr:pic>
    <xdr:clientData/>
  </xdr:twoCellAnchor>
  <xdr:twoCellAnchor editAs="oneCell">
    <xdr:from>
      <xdr:col>25</xdr:col>
      <xdr:colOff>180976</xdr:colOff>
      <xdr:row>26</xdr:row>
      <xdr:rowOff>167640</xdr:rowOff>
    </xdr:from>
    <xdr:to>
      <xdr:col>31</xdr:col>
      <xdr:colOff>622541</xdr:colOff>
      <xdr:row>47</xdr:row>
      <xdr:rowOff>155635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7FCDF94-F558-4C2E-96F5-F8B9D5CA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37276" y="4922520"/>
          <a:ext cx="5821285" cy="3828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82AF0-E5D3-45B6-8F92-ED5658FCAB71}">
  <dimension ref="A2:AI39"/>
  <sheetViews>
    <sheetView tabSelected="1" zoomScale="50" zoomScaleNormal="50" workbookViewId="0">
      <selection activeCell="T43" sqref="T43"/>
    </sheetView>
  </sheetViews>
  <sheetFormatPr baseColWidth="10" defaultRowHeight="14.4" x14ac:dyDescent="0.3"/>
  <cols>
    <col min="3" max="3" width="20.6640625" bestFit="1" customWidth="1"/>
    <col min="12" max="12" width="20.6640625" bestFit="1" customWidth="1"/>
    <col min="17" max="17" width="20.6640625" bestFit="1" customWidth="1"/>
    <col min="20" max="20" width="12.5546875" bestFit="1" customWidth="1"/>
    <col min="21" max="21" width="12.33203125" bestFit="1" customWidth="1"/>
    <col min="22" max="22" width="20.88671875" bestFit="1" customWidth="1"/>
    <col min="28" max="28" width="20.6640625" bestFit="1" customWidth="1"/>
    <col min="33" max="33" width="16.5546875" customWidth="1"/>
  </cols>
  <sheetData>
    <row r="2" spans="1:35" x14ac:dyDescent="0.3">
      <c r="B2" s="7" t="s">
        <v>30</v>
      </c>
      <c r="C2" s="7"/>
      <c r="D2" s="7"/>
      <c r="J2" s="7" t="s">
        <v>31</v>
      </c>
      <c r="K2" s="7"/>
      <c r="L2" s="7"/>
      <c r="R2" s="7" t="s">
        <v>32</v>
      </c>
      <c r="S2" s="7"/>
      <c r="T2" s="7"/>
      <c r="AA2" s="7" t="s">
        <v>33</v>
      </c>
      <c r="AB2" s="7"/>
      <c r="AC2" s="7"/>
      <c r="AD2" s="7"/>
    </row>
    <row r="3" spans="1:35" x14ac:dyDescent="0.3">
      <c r="B3" s="7"/>
      <c r="C3" s="7"/>
      <c r="D3" s="7"/>
      <c r="J3" s="7"/>
      <c r="K3" s="7"/>
      <c r="L3" s="7"/>
      <c r="R3" s="7"/>
      <c r="S3" s="7"/>
      <c r="T3" s="7"/>
      <c r="AA3" s="7"/>
      <c r="AB3" s="7"/>
      <c r="AC3" s="7"/>
      <c r="AD3" s="7"/>
    </row>
    <row r="4" spans="1:35" x14ac:dyDescent="0.3">
      <c r="A4" s="8" t="s">
        <v>34</v>
      </c>
      <c r="B4" s="8" t="s">
        <v>35</v>
      </c>
      <c r="C4" s="8" t="s">
        <v>3</v>
      </c>
      <c r="D4" s="8" t="s">
        <v>36</v>
      </c>
      <c r="E4" s="8" t="s">
        <v>37</v>
      </c>
      <c r="F4" s="8" t="s">
        <v>38</v>
      </c>
      <c r="H4" s="8" t="s">
        <v>39</v>
      </c>
      <c r="I4" s="8" t="s">
        <v>40</v>
      </c>
      <c r="J4" s="8" t="s">
        <v>34</v>
      </c>
      <c r="K4" s="8" t="s">
        <v>35</v>
      </c>
      <c r="L4" s="8" t="s">
        <v>3</v>
      </c>
      <c r="M4" s="8" t="s">
        <v>37</v>
      </c>
      <c r="N4" s="8" t="s">
        <v>38</v>
      </c>
      <c r="Q4" s="8" t="s">
        <v>41</v>
      </c>
      <c r="R4" s="8" t="s">
        <v>39</v>
      </c>
      <c r="S4" s="8" t="s">
        <v>42</v>
      </c>
      <c r="T4" s="8" t="s">
        <v>34</v>
      </c>
      <c r="U4" s="8" t="s">
        <v>43</v>
      </c>
      <c r="V4" s="8" t="s">
        <v>44</v>
      </c>
      <c r="Z4" s="8" t="s">
        <v>45</v>
      </c>
      <c r="AA4" s="8" t="s">
        <v>39</v>
      </c>
      <c r="AB4" s="8" t="s">
        <v>42</v>
      </c>
      <c r="AC4" s="8" t="s">
        <v>4</v>
      </c>
      <c r="AD4" s="8" t="s">
        <v>37</v>
      </c>
      <c r="AE4" s="8" t="s">
        <v>38</v>
      </c>
    </row>
    <row r="5" spans="1:35" x14ac:dyDescent="0.3">
      <c r="A5">
        <v>1005.062711</v>
      </c>
      <c r="B5">
        <v>3</v>
      </c>
      <c r="C5" t="s">
        <v>7</v>
      </c>
      <c r="D5">
        <v>3</v>
      </c>
      <c r="E5">
        <v>25905.914971999999</v>
      </c>
      <c r="F5">
        <v>10050627.107287999</v>
      </c>
      <c r="H5" t="s">
        <v>46</v>
      </c>
      <c r="I5" t="s">
        <v>47</v>
      </c>
      <c r="J5">
        <v>973.04858100000001</v>
      </c>
      <c r="K5">
        <v>1</v>
      </c>
      <c r="L5" t="s">
        <v>15</v>
      </c>
      <c r="M5">
        <v>28406.265529</v>
      </c>
      <c r="N5">
        <v>560728.72463199997</v>
      </c>
      <c r="Q5">
        <v>2</v>
      </c>
      <c r="R5">
        <v>2</v>
      </c>
      <c r="S5" t="s">
        <v>11</v>
      </c>
      <c r="T5" s="9">
        <v>1611.9246189999999</v>
      </c>
      <c r="U5">
        <v>32021.436933000001</v>
      </c>
      <c r="V5">
        <v>16119246.189276</v>
      </c>
      <c r="W5" s="10">
        <f>+T5/T7</f>
        <v>0.61594666575320911</v>
      </c>
      <c r="Z5">
        <v>4</v>
      </c>
      <c r="AA5">
        <v>4</v>
      </c>
      <c r="AB5" t="s">
        <v>8</v>
      </c>
      <c r="AC5">
        <v>0.103711</v>
      </c>
      <c r="AD5">
        <v>2752.0755220000001</v>
      </c>
      <c r="AE5">
        <v>1037.1056060000001</v>
      </c>
      <c r="AG5" t="s">
        <v>8</v>
      </c>
      <c r="AH5" s="9">
        <f>SUM(AC5:AC14)</f>
        <v>65.534853999999996</v>
      </c>
      <c r="AI5" s="10">
        <f>+AH5/AC26</f>
        <v>2.5042098360182154E-2</v>
      </c>
    </row>
    <row r="6" spans="1:35" x14ac:dyDescent="0.3">
      <c r="A6">
        <v>1611.924618</v>
      </c>
      <c r="B6">
        <v>2</v>
      </c>
      <c r="C6" t="s">
        <v>6</v>
      </c>
      <c r="D6">
        <v>4</v>
      </c>
      <c r="E6">
        <v>32021.436947999999</v>
      </c>
      <c r="F6">
        <v>16119246.177130001</v>
      </c>
      <c r="H6" t="s">
        <v>48</v>
      </c>
      <c r="I6" t="s">
        <v>49</v>
      </c>
      <c r="J6">
        <v>1.1709309999999999</v>
      </c>
      <c r="K6">
        <v>1</v>
      </c>
      <c r="L6" t="s">
        <v>15</v>
      </c>
      <c r="M6">
        <v>3775.5324970000001</v>
      </c>
      <c r="N6">
        <v>11709.305116</v>
      </c>
      <c r="Q6">
        <v>3</v>
      </c>
      <c r="R6">
        <v>3</v>
      </c>
      <c r="S6" t="s">
        <v>12</v>
      </c>
      <c r="T6" s="9">
        <v>1005.062709</v>
      </c>
      <c r="U6">
        <v>25905.915055000001</v>
      </c>
      <c r="V6">
        <v>10050627.094594</v>
      </c>
      <c r="W6" s="10">
        <f>+T6/T7</f>
        <v>0.38405333424679083</v>
      </c>
      <c r="Z6">
        <v>4</v>
      </c>
      <c r="AA6">
        <v>4</v>
      </c>
      <c r="AB6" t="s">
        <v>8</v>
      </c>
      <c r="AC6">
        <v>3.6708229999999999</v>
      </c>
      <c r="AD6">
        <v>3318.6786659999998</v>
      </c>
      <c r="AE6">
        <v>36708.233835999999</v>
      </c>
      <c r="AG6" t="s">
        <v>7</v>
      </c>
      <c r="AH6" s="9">
        <f>SUM(AC15:AC23)</f>
        <v>2089.7594710000003</v>
      </c>
      <c r="AI6" s="10">
        <f>+AH6/AC26</f>
        <v>0.79853633643410937</v>
      </c>
    </row>
    <row r="7" spans="1:35" x14ac:dyDescent="0.3">
      <c r="H7" t="s">
        <v>50</v>
      </c>
      <c r="I7" t="s">
        <v>51</v>
      </c>
      <c r="J7">
        <v>3.9523820000000001</v>
      </c>
      <c r="K7">
        <v>2</v>
      </c>
      <c r="L7" t="s">
        <v>6</v>
      </c>
      <c r="M7">
        <v>862.98987399999999</v>
      </c>
      <c r="N7">
        <v>39523.822704999999</v>
      </c>
      <c r="T7" s="9">
        <f>+T6+T5</f>
        <v>2616.9873280000002</v>
      </c>
      <c r="Z7">
        <v>4</v>
      </c>
      <c r="AA7">
        <v>4</v>
      </c>
      <c r="AB7" t="s">
        <v>8</v>
      </c>
      <c r="AC7">
        <v>4.4799999999999999E-4</v>
      </c>
      <c r="AD7">
        <v>177.69737699999999</v>
      </c>
      <c r="AE7">
        <v>4.4805149999999996</v>
      </c>
      <c r="AG7" t="s">
        <v>6</v>
      </c>
      <c r="AH7" s="9">
        <f>SUM(AC24:AC25)</f>
        <v>461.69299999999998</v>
      </c>
      <c r="AI7" s="10">
        <f>+AH7/AC26</f>
        <v>0.1764215652057084</v>
      </c>
    </row>
    <row r="8" spans="1:35" x14ac:dyDescent="0.3">
      <c r="H8" t="s">
        <v>50</v>
      </c>
      <c r="I8" t="s">
        <v>51</v>
      </c>
      <c r="J8">
        <v>8.9959959999999999</v>
      </c>
      <c r="K8">
        <v>2</v>
      </c>
      <c r="L8" t="s">
        <v>6</v>
      </c>
      <c r="M8">
        <v>2247.3491509999999</v>
      </c>
      <c r="N8">
        <v>89959.964206000004</v>
      </c>
      <c r="Z8">
        <v>4</v>
      </c>
      <c r="AA8">
        <v>4</v>
      </c>
      <c r="AB8" t="s">
        <v>8</v>
      </c>
      <c r="AC8">
        <v>1.5795E-2</v>
      </c>
      <c r="AD8">
        <v>1132.561942</v>
      </c>
      <c r="AE8">
        <v>157.94880499999999</v>
      </c>
    </row>
    <row r="9" spans="1:35" x14ac:dyDescent="0.3">
      <c r="H9" t="s">
        <v>50</v>
      </c>
      <c r="I9" t="s">
        <v>51</v>
      </c>
      <c r="J9">
        <v>11.780934999999999</v>
      </c>
      <c r="K9">
        <v>2</v>
      </c>
      <c r="L9" t="s">
        <v>6</v>
      </c>
      <c r="M9">
        <v>1760.3716489999999</v>
      </c>
      <c r="N9">
        <v>117809.34528199999</v>
      </c>
      <c r="Z9">
        <v>4</v>
      </c>
      <c r="AA9">
        <v>4</v>
      </c>
      <c r="AB9" t="s">
        <v>8</v>
      </c>
      <c r="AC9">
        <v>7.3999999999999999E-4</v>
      </c>
      <c r="AD9">
        <v>28.968156</v>
      </c>
      <c r="AE9">
        <v>7.404452</v>
      </c>
    </row>
    <row r="10" spans="1:35" x14ac:dyDescent="0.3">
      <c r="H10" t="s">
        <v>50</v>
      </c>
      <c r="I10" t="s">
        <v>51</v>
      </c>
      <c r="J10">
        <v>384.21165300000001</v>
      </c>
      <c r="K10">
        <v>2</v>
      </c>
      <c r="L10" t="s">
        <v>6</v>
      </c>
      <c r="M10">
        <v>13111.535073999999</v>
      </c>
      <c r="N10">
        <v>3839379.370321</v>
      </c>
      <c r="Z10">
        <v>4</v>
      </c>
      <c r="AA10">
        <v>4</v>
      </c>
      <c r="AB10" t="s">
        <v>8</v>
      </c>
      <c r="AC10">
        <v>6.0000000000000002E-6</v>
      </c>
      <c r="AD10">
        <v>9.5189260000000004</v>
      </c>
      <c r="AE10">
        <v>6.3071000000000002E-2</v>
      </c>
    </row>
    <row r="11" spans="1:35" x14ac:dyDescent="0.3">
      <c r="H11" t="s">
        <v>50</v>
      </c>
      <c r="I11" t="s">
        <v>51</v>
      </c>
      <c r="J11">
        <v>28.009922</v>
      </c>
      <c r="K11">
        <v>2</v>
      </c>
      <c r="L11" t="s">
        <v>6</v>
      </c>
      <c r="M11">
        <v>2810.6410810000002</v>
      </c>
      <c r="N11">
        <v>280099.22132700001</v>
      </c>
      <c r="Z11">
        <v>4</v>
      </c>
      <c r="AA11">
        <v>4</v>
      </c>
      <c r="AB11" t="s">
        <v>8</v>
      </c>
      <c r="AC11">
        <v>8.0176999999999998E-2</v>
      </c>
      <c r="AD11">
        <v>1382.351275</v>
      </c>
      <c r="AE11">
        <v>801.76895100000002</v>
      </c>
    </row>
    <row r="12" spans="1:35" x14ac:dyDescent="0.3">
      <c r="H12" t="s">
        <v>50</v>
      </c>
      <c r="I12" t="s">
        <v>51</v>
      </c>
      <c r="J12">
        <v>79.469808999999998</v>
      </c>
      <c r="K12">
        <v>2</v>
      </c>
      <c r="L12" t="s">
        <v>6</v>
      </c>
      <c r="M12">
        <v>5209.4740519999996</v>
      </c>
      <c r="N12">
        <v>789031.872921</v>
      </c>
      <c r="Z12">
        <v>4</v>
      </c>
      <c r="AA12">
        <v>4</v>
      </c>
      <c r="AB12" t="s">
        <v>8</v>
      </c>
      <c r="AC12">
        <v>0.85365400000000002</v>
      </c>
      <c r="AD12">
        <v>1325.4975010000001</v>
      </c>
      <c r="AE12">
        <v>8536.5407259999993</v>
      </c>
    </row>
    <row r="13" spans="1:35" x14ac:dyDescent="0.3">
      <c r="H13" t="s">
        <v>50</v>
      </c>
      <c r="I13" t="s">
        <v>51</v>
      </c>
      <c r="J13">
        <v>8.6345609999999997</v>
      </c>
      <c r="K13">
        <v>2</v>
      </c>
      <c r="L13" t="s">
        <v>6</v>
      </c>
      <c r="M13">
        <v>1377.033527</v>
      </c>
      <c r="N13">
        <v>86345.61292</v>
      </c>
      <c r="Z13">
        <v>4</v>
      </c>
      <c r="AA13">
        <v>4</v>
      </c>
      <c r="AB13" t="s">
        <v>8</v>
      </c>
      <c r="AC13">
        <v>49.496927999999997</v>
      </c>
      <c r="AD13">
        <v>13278.981346</v>
      </c>
      <c r="AE13">
        <v>494969.283994</v>
      </c>
    </row>
    <row r="14" spans="1:35" x14ac:dyDescent="0.3">
      <c r="H14" t="s">
        <v>50</v>
      </c>
      <c r="I14" t="s">
        <v>51</v>
      </c>
      <c r="J14">
        <v>2.2560750000000001</v>
      </c>
      <c r="K14">
        <v>2</v>
      </c>
      <c r="L14" t="s">
        <v>6</v>
      </c>
      <c r="M14">
        <v>772.88793399999997</v>
      </c>
      <c r="N14">
        <v>22560.749059000002</v>
      </c>
      <c r="Z14">
        <v>4</v>
      </c>
      <c r="AA14">
        <v>4</v>
      </c>
      <c r="AB14" t="s">
        <v>8</v>
      </c>
      <c r="AC14">
        <v>11.312571999999999</v>
      </c>
      <c r="AD14">
        <v>3063.0379809999999</v>
      </c>
      <c r="AE14">
        <v>113125.723927</v>
      </c>
    </row>
    <row r="15" spans="1:35" x14ac:dyDescent="0.3">
      <c r="H15" t="s">
        <v>52</v>
      </c>
      <c r="I15" t="s">
        <v>53</v>
      </c>
      <c r="J15">
        <v>4.4401330000000003</v>
      </c>
      <c r="K15">
        <v>2</v>
      </c>
      <c r="L15" t="s">
        <v>6</v>
      </c>
      <c r="M15">
        <v>978.62353800000005</v>
      </c>
      <c r="N15">
        <v>44401.329609</v>
      </c>
      <c r="Z15">
        <v>3</v>
      </c>
      <c r="AA15">
        <v>3</v>
      </c>
      <c r="AB15" t="s">
        <v>7</v>
      </c>
      <c r="AC15">
        <v>935.73789699999998</v>
      </c>
      <c r="AD15">
        <v>32945.769403999999</v>
      </c>
      <c r="AE15">
        <v>9357378.9741530009</v>
      </c>
    </row>
    <row r="16" spans="1:35" x14ac:dyDescent="0.3">
      <c r="H16" t="s">
        <v>52</v>
      </c>
      <c r="I16" t="s">
        <v>53</v>
      </c>
      <c r="J16">
        <v>3.032921</v>
      </c>
      <c r="K16">
        <v>2</v>
      </c>
      <c r="L16" t="s">
        <v>6</v>
      </c>
      <c r="M16">
        <v>817.63329099999999</v>
      </c>
      <c r="N16">
        <v>30329.207844</v>
      </c>
      <c r="Z16">
        <v>3</v>
      </c>
      <c r="AA16">
        <v>3</v>
      </c>
      <c r="AB16" t="s">
        <v>7</v>
      </c>
      <c r="AC16">
        <v>1.7764150000000001</v>
      </c>
      <c r="AD16">
        <v>4862.5759879999996</v>
      </c>
      <c r="AE16">
        <v>17764.148613000001</v>
      </c>
    </row>
    <row r="17" spans="8:31" x14ac:dyDescent="0.3">
      <c r="H17" t="s">
        <v>52</v>
      </c>
      <c r="I17" t="s">
        <v>53</v>
      </c>
      <c r="J17">
        <v>431.91036600000001</v>
      </c>
      <c r="K17">
        <v>2</v>
      </c>
      <c r="L17" t="s">
        <v>6</v>
      </c>
      <c r="M17">
        <v>17645.633588000001</v>
      </c>
      <c r="N17">
        <v>4319103.6609749999</v>
      </c>
      <c r="Z17">
        <v>3</v>
      </c>
      <c r="AA17">
        <v>3</v>
      </c>
      <c r="AB17" t="s">
        <v>7</v>
      </c>
      <c r="AC17">
        <v>437.32943</v>
      </c>
      <c r="AD17">
        <v>23845.266361999998</v>
      </c>
      <c r="AE17">
        <v>4373294.3049860001</v>
      </c>
    </row>
    <row r="18" spans="8:31" x14ac:dyDescent="0.3">
      <c r="H18" t="s">
        <v>52</v>
      </c>
      <c r="I18" t="s">
        <v>53</v>
      </c>
      <c r="J18">
        <v>14.915806</v>
      </c>
      <c r="K18">
        <v>2</v>
      </c>
      <c r="L18" t="s">
        <v>6</v>
      </c>
      <c r="M18">
        <v>2081.7539839999999</v>
      </c>
      <c r="N18">
        <v>149158.06329300001</v>
      </c>
      <c r="Z18">
        <v>3</v>
      </c>
      <c r="AA18">
        <v>3</v>
      </c>
      <c r="AB18" t="s">
        <v>7</v>
      </c>
      <c r="AC18">
        <v>14.043704999999999</v>
      </c>
      <c r="AD18">
        <v>3372.7410340000001</v>
      </c>
      <c r="AE18">
        <v>140437.05218699999</v>
      </c>
    </row>
    <row r="19" spans="8:31" x14ac:dyDescent="0.3">
      <c r="H19" t="s">
        <v>54</v>
      </c>
      <c r="I19" t="s">
        <v>55</v>
      </c>
      <c r="J19">
        <v>101.844511</v>
      </c>
      <c r="K19">
        <v>2</v>
      </c>
      <c r="L19" t="s">
        <v>6</v>
      </c>
      <c r="M19">
        <v>5004.9810100000004</v>
      </c>
      <c r="N19">
        <v>964315.09046400001</v>
      </c>
      <c r="Z19">
        <v>3</v>
      </c>
      <c r="AA19">
        <v>3</v>
      </c>
      <c r="AB19" t="s">
        <v>7</v>
      </c>
      <c r="AC19">
        <v>520.59784000000002</v>
      </c>
      <c r="AD19">
        <v>23889.368675000002</v>
      </c>
      <c r="AE19">
        <v>5205978.402698</v>
      </c>
    </row>
    <row r="20" spans="8:31" x14ac:dyDescent="0.3">
      <c r="H20" t="s">
        <v>56</v>
      </c>
      <c r="I20" t="s">
        <v>57</v>
      </c>
      <c r="J20">
        <v>36.465899</v>
      </c>
      <c r="K20">
        <v>1</v>
      </c>
      <c r="L20" t="s">
        <v>15</v>
      </c>
      <c r="M20">
        <v>5731.1760539999996</v>
      </c>
      <c r="N20">
        <v>364658.99034299998</v>
      </c>
      <c r="Z20">
        <v>3</v>
      </c>
      <c r="AA20">
        <v>3</v>
      </c>
      <c r="AB20" t="s">
        <v>7</v>
      </c>
      <c r="AC20">
        <v>36.806429000000001</v>
      </c>
      <c r="AD20">
        <v>11222.448272</v>
      </c>
      <c r="AE20">
        <v>368064.29032700002</v>
      </c>
    </row>
    <row r="21" spans="8:31" x14ac:dyDescent="0.3">
      <c r="H21" t="s">
        <v>56</v>
      </c>
      <c r="I21" t="s">
        <v>57</v>
      </c>
      <c r="J21">
        <v>10.688936999999999</v>
      </c>
      <c r="K21">
        <v>1</v>
      </c>
      <c r="L21" t="s">
        <v>15</v>
      </c>
      <c r="M21">
        <v>6458.1529399999999</v>
      </c>
      <c r="N21">
        <v>70585.036617999998</v>
      </c>
      <c r="Z21">
        <v>3</v>
      </c>
      <c r="AA21">
        <v>3</v>
      </c>
      <c r="AB21" t="s">
        <v>7</v>
      </c>
      <c r="AC21">
        <v>122.008611</v>
      </c>
      <c r="AD21">
        <v>10067.788888999999</v>
      </c>
      <c r="AE21">
        <v>1220086.1144679999</v>
      </c>
    </row>
    <row r="22" spans="8:31" x14ac:dyDescent="0.3">
      <c r="H22" t="s">
        <v>56</v>
      </c>
      <c r="I22" t="s">
        <v>57</v>
      </c>
      <c r="J22">
        <v>11.292184000000001</v>
      </c>
      <c r="K22">
        <v>1</v>
      </c>
      <c r="L22" t="s">
        <v>15</v>
      </c>
      <c r="M22">
        <v>3004.9182209999999</v>
      </c>
      <c r="N22">
        <v>112921.838758</v>
      </c>
      <c r="Z22">
        <v>3</v>
      </c>
      <c r="AA22">
        <v>3</v>
      </c>
      <c r="AB22" t="s">
        <v>7</v>
      </c>
      <c r="AC22">
        <v>0.86047300000000004</v>
      </c>
      <c r="AD22">
        <v>1325.7999850000001</v>
      </c>
      <c r="AE22">
        <v>8604.7289060000003</v>
      </c>
    </row>
    <row r="23" spans="8:31" x14ac:dyDescent="0.3">
      <c r="H23" t="s">
        <v>58</v>
      </c>
      <c r="I23" t="s">
        <v>59</v>
      </c>
      <c r="J23">
        <v>215.109917</v>
      </c>
      <c r="K23">
        <v>1</v>
      </c>
      <c r="L23" t="s">
        <v>15</v>
      </c>
      <c r="M23">
        <v>12411.437517</v>
      </c>
      <c r="N23">
        <v>2138125.1952960002</v>
      </c>
      <c r="Z23">
        <v>3</v>
      </c>
      <c r="AA23">
        <v>3</v>
      </c>
      <c r="AB23" t="s">
        <v>7</v>
      </c>
      <c r="AC23">
        <v>20.598671</v>
      </c>
      <c r="AD23">
        <v>3444.011802</v>
      </c>
      <c r="AE23">
        <v>205986.70665899999</v>
      </c>
    </row>
    <row r="24" spans="8:31" x14ac:dyDescent="0.3">
      <c r="H24" t="s">
        <v>58</v>
      </c>
      <c r="I24" t="s">
        <v>59</v>
      </c>
      <c r="J24">
        <v>23.027540999999999</v>
      </c>
      <c r="K24">
        <v>1</v>
      </c>
      <c r="L24" t="s">
        <v>15</v>
      </c>
      <c r="M24">
        <v>3427.1422910000001</v>
      </c>
      <c r="N24">
        <v>230275.40825499999</v>
      </c>
      <c r="Z24">
        <v>2</v>
      </c>
      <c r="AA24">
        <v>2</v>
      </c>
      <c r="AB24" t="s">
        <v>6</v>
      </c>
      <c r="AC24">
        <v>416.36421799999999</v>
      </c>
      <c r="AD24">
        <v>26558.835338000001</v>
      </c>
      <c r="AE24">
        <v>4163642.1840479998</v>
      </c>
    </row>
    <row r="25" spans="8:31" x14ac:dyDescent="0.3">
      <c r="H25" t="s">
        <v>58</v>
      </c>
      <c r="I25" t="s">
        <v>59</v>
      </c>
      <c r="J25">
        <v>107.22929600000001</v>
      </c>
      <c r="K25">
        <v>1</v>
      </c>
      <c r="L25" t="s">
        <v>15</v>
      </c>
      <c r="M25">
        <v>3946.3734370000002</v>
      </c>
      <c r="N25">
        <v>1072292.9642380001</v>
      </c>
      <c r="Z25">
        <v>2</v>
      </c>
      <c r="AA25">
        <v>2</v>
      </c>
      <c r="AB25" t="s">
        <v>6</v>
      </c>
      <c r="AC25">
        <v>45.328781999999997</v>
      </c>
      <c r="AD25">
        <v>7411.344212</v>
      </c>
      <c r="AE25">
        <v>453287.82248999999</v>
      </c>
    </row>
    <row r="26" spans="8:31" x14ac:dyDescent="0.3">
      <c r="H26" t="s">
        <v>58</v>
      </c>
      <c r="I26" t="s">
        <v>59</v>
      </c>
      <c r="J26">
        <v>27.824801000000001</v>
      </c>
      <c r="K26">
        <v>1</v>
      </c>
      <c r="L26" t="s">
        <v>15</v>
      </c>
      <c r="M26">
        <v>2409.451063</v>
      </c>
      <c r="N26">
        <v>278248.00868099998</v>
      </c>
      <c r="AC26" s="9">
        <f>SUM(AC5:AC25)</f>
        <v>2616.9873250000005</v>
      </c>
    </row>
    <row r="27" spans="8:31" x14ac:dyDescent="0.3">
      <c r="H27" t="s">
        <v>58</v>
      </c>
      <c r="I27" t="s">
        <v>59</v>
      </c>
      <c r="J27">
        <v>18.139720000000001</v>
      </c>
      <c r="K27">
        <v>1</v>
      </c>
      <c r="L27" t="s">
        <v>15</v>
      </c>
      <c r="M27">
        <v>2253.9308299999998</v>
      </c>
      <c r="N27">
        <v>181397.198237</v>
      </c>
    </row>
    <row r="28" spans="8:31" x14ac:dyDescent="0.3">
      <c r="H28" t="s">
        <v>58</v>
      </c>
      <c r="I28" t="s">
        <v>59</v>
      </c>
      <c r="J28">
        <v>17.947364</v>
      </c>
      <c r="K28">
        <v>1</v>
      </c>
      <c r="L28" t="s">
        <v>15</v>
      </c>
      <c r="M28">
        <v>1730.711777</v>
      </c>
      <c r="N28">
        <v>179473.639226</v>
      </c>
    </row>
    <row r="29" spans="8:31" x14ac:dyDescent="0.3">
      <c r="H29" t="s">
        <v>60</v>
      </c>
      <c r="I29" t="s">
        <v>61</v>
      </c>
      <c r="J29">
        <v>7.8849850000000004</v>
      </c>
      <c r="K29">
        <v>2</v>
      </c>
      <c r="L29" t="s">
        <v>6</v>
      </c>
      <c r="M29">
        <v>2051.792117</v>
      </c>
      <c r="N29">
        <v>78849.849765999999</v>
      </c>
    </row>
    <row r="30" spans="8:31" x14ac:dyDescent="0.3">
      <c r="H30" t="s">
        <v>60</v>
      </c>
      <c r="I30" t="s">
        <v>61</v>
      </c>
      <c r="J30">
        <v>7.0602879999999999</v>
      </c>
      <c r="K30">
        <v>2</v>
      </c>
      <c r="L30" t="s">
        <v>6</v>
      </c>
      <c r="M30">
        <v>1430.3301019999999</v>
      </c>
      <c r="N30">
        <v>70602.877668000001</v>
      </c>
    </row>
    <row r="31" spans="8:31" x14ac:dyDescent="0.3">
      <c r="H31" t="s">
        <v>56</v>
      </c>
      <c r="I31" t="s">
        <v>57</v>
      </c>
      <c r="J31">
        <v>0.80509900000000001</v>
      </c>
      <c r="K31">
        <v>1</v>
      </c>
      <c r="L31" t="s">
        <v>15</v>
      </c>
      <c r="M31">
        <v>1057.1906980000001</v>
      </c>
      <c r="N31">
        <v>8050.9922589999996</v>
      </c>
    </row>
    <row r="32" spans="8:31" x14ac:dyDescent="0.3">
      <c r="H32" t="s">
        <v>56</v>
      </c>
      <c r="I32" t="s">
        <v>57</v>
      </c>
      <c r="J32">
        <v>1.129151</v>
      </c>
      <c r="K32">
        <v>1</v>
      </c>
      <c r="L32" t="s">
        <v>15</v>
      </c>
      <c r="M32">
        <v>881.67678799999999</v>
      </c>
      <c r="N32">
        <v>11291.505118999999</v>
      </c>
    </row>
    <row r="33" spans="8:14" x14ac:dyDescent="0.3">
      <c r="H33" t="s">
        <v>56</v>
      </c>
      <c r="I33" t="s">
        <v>57</v>
      </c>
      <c r="J33">
        <v>0.55412799999999995</v>
      </c>
      <c r="K33">
        <v>1</v>
      </c>
      <c r="L33" t="s">
        <v>15</v>
      </c>
      <c r="M33">
        <v>388.74749200000002</v>
      </c>
      <c r="N33">
        <v>5541.2755660000003</v>
      </c>
    </row>
    <row r="34" spans="8:14" x14ac:dyDescent="0.3">
      <c r="H34" t="s">
        <v>56</v>
      </c>
      <c r="I34" t="s">
        <v>57</v>
      </c>
      <c r="J34">
        <v>1.1613530000000001</v>
      </c>
      <c r="K34">
        <v>1</v>
      </c>
      <c r="L34" t="s">
        <v>15</v>
      </c>
      <c r="M34">
        <v>708.54769899999997</v>
      </c>
      <c r="N34">
        <v>11613.533226</v>
      </c>
    </row>
    <row r="35" spans="8:14" x14ac:dyDescent="0.3">
      <c r="H35" t="s">
        <v>56</v>
      </c>
      <c r="I35" t="s">
        <v>57</v>
      </c>
      <c r="J35">
        <v>0.84719100000000003</v>
      </c>
      <c r="K35">
        <v>1</v>
      </c>
      <c r="L35" t="s">
        <v>15</v>
      </c>
      <c r="M35">
        <v>479.07332500000001</v>
      </c>
      <c r="N35">
        <v>8471.913509</v>
      </c>
    </row>
    <row r="36" spans="8:14" x14ac:dyDescent="0.3">
      <c r="H36" t="s">
        <v>54</v>
      </c>
      <c r="I36" t="s">
        <v>55</v>
      </c>
      <c r="J36">
        <v>66.881538000000006</v>
      </c>
      <c r="K36">
        <v>2</v>
      </c>
      <c r="L36" t="s">
        <v>6</v>
      </c>
      <c r="M36">
        <v>5826.0548559999997</v>
      </c>
      <c r="N36">
        <v>580390.736638</v>
      </c>
    </row>
    <row r="37" spans="8:14" x14ac:dyDescent="0.3">
      <c r="H37" t="s">
        <v>52</v>
      </c>
      <c r="I37" t="s">
        <v>53</v>
      </c>
      <c r="J37">
        <v>3.6394989999999998</v>
      </c>
      <c r="K37">
        <v>2</v>
      </c>
      <c r="L37" t="s">
        <v>6</v>
      </c>
      <c r="M37">
        <v>971.19904299999996</v>
      </c>
      <c r="N37">
        <v>36394.988226000001</v>
      </c>
    </row>
    <row r="38" spans="8:14" x14ac:dyDescent="0.3">
      <c r="H38" t="s">
        <v>56</v>
      </c>
      <c r="I38" t="s">
        <v>57</v>
      </c>
      <c r="J38">
        <v>1.623856</v>
      </c>
      <c r="K38">
        <v>1</v>
      </c>
      <c r="L38" t="s">
        <v>15</v>
      </c>
      <c r="M38">
        <v>707.52324299999998</v>
      </c>
      <c r="N38">
        <v>16238.558483999999</v>
      </c>
    </row>
    <row r="39" spans="8:14" x14ac:dyDescent="0.3">
      <c r="H39" t="s">
        <v>46</v>
      </c>
      <c r="I39" t="s">
        <v>47</v>
      </c>
      <c r="J39">
        <v>936.99934399999995</v>
      </c>
      <c r="K39">
        <v>2</v>
      </c>
      <c r="L39" t="s">
        <v>6</v>
      </c>
      <c r="M39">
        <v>16099.078201</v>
      </c>
      <c r="N39">
        <v>9369993.4351179991</v>
      </c>
    </row>
  </sheetData>
  <mergeCells count="4">
    <mergeCell ref="B2:D3"/>
    <mergeCell ref="J2:L3"/>
    <mergeCell ref="R2:T3"/>
    <mergeCell ref="AA2:AD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3ED8-517C-449B-B9F5-3933A824CC1B}">
  <dimension ref="A1:F23"/>
  <sheetViews>
    <sheetView workbookViewId="0">
      <selection activeCell="G5" sqref="G5"/>
    </sheetView>
  </sheetViews>
  <sheetFormatPr baseColWidth="10" defaultRowHeight="14.4" x14ac:dyDescent="0.3"/>
  <cols>
    <col min="3" max="3" width="18.33203125" customWidth="1"/>
    <col min="4" max="4" width="34.6640625" customWidth="1"/>
  </cols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6" x14ac:dyDescent="0.3">
      <c r="A2">
        <v>0</v>
      </c>
      <c r="B2" t="s">
        <v>10</v>
      </c>
      <c r="C2">
        <v>2</v>
      </c>
      <c r="D2" t="s">
        <v>6</v>
      </c>
      <c r="E2">
        <v>101.026303</v>
      </c>
      <c r="F2" s="2">
        <f>E2/E5</f>
        <v>3.8605272164428439E-2</v>
      </c>
    </row>
    <row r="3" spans="1:6" x14ac:dyDescent="0.3">
      <c r="A3">
        <v>1</v>
      </c>
      <c r="B3" t="s">
        <v>10</v>
      </c>
      <c r="C3">
        <v>3</v>
      </c>
      <c r="D3" t="s">
        <v>7</v>
      </c>
      <c r="E3">
        <v>2450.3555030000002</v>
      </c>
      <c r="F3" s="2">
        <f>E3/E5</f>
        <v>0.93635655550931074</v>
      </c>
    </row>
    <row r="4" spans="1:6" x14ac:dyDescent="0.3">
      <c r="A4">
        <v>2</v>
      </c>
      <c r="B4" t="s">
        <v>10</v>
      </c>
      <c r="C4">
        <v>4</v>
      </c>
      <c r="D4" t="s">
        <v>8</v>
      </c>
      <c r="E4">
        <v>65.522501000000005</v>
      </c>
      <c r="F4" s="2">
        <f>E4/E5</f>
        <v>2.5038172326260762E-2</v>
      </c>
    </row>
    <row r="5" spans="1:6" x14ac:dyDescent="0.3">
      <c r="E5">
        <f>SUM(E2:E4)</f>
        <v>2616.9043070000002</v>
      </c>
    </row>
    <row r="7" spans="1:6" x14ac:dyDescent="0.3">
      <c r="A7" t="s">
        <v>0</v>
      </c>
      <c r="B7" t="s">
        <v>1</v>
      </c>
      <c r="C7" t="s">
        <v>9</v>
      </c>
      <c r="D7" t="s">
        <v>3</v>
      </c>
      <c r="E7" t="s">
        <v>4</v>
      </c>
    </row>
    <row r="8" spans="1:6" x14ac:dyDescent="0.3">
      <c r="A8">
        <v>0</v>
      </c>
      <c r="B8" t="s">
        <v>10</v>
      </c>
      <c r="C8">
        <v>2</v>
      </c>
      <c r="D8" t="s">
        <v>11</v>
      </c>
      <c r="E8">
        <v>909.93348000000003</v>
      </c>
      <c r="F8" s="2">
        <f>E8/E10</f>
        <v>0.34770390447522725</v>
      </c>
    </row>
    <row r="9" spans="1:6" x14ac:dyDescent="0.3">
      <c r="A9">
        <v>1</v>
      </c>
      <c r="B9" t="s">
        <v>10</v>
      </c>
      <c r="C9">
        <v>3</v>
      </c>
      <c r="D9" t="s">
        <v>12</v>
      </c>
      <c r="E9">
        <v>1707.044553</v>
      </c>
      <c r="F9" s="2">
        <f>E9/E10</f>
        <v>0.65229609552477286</v>
      </c>
    </row>
    <row r="10" spans="1:6" x14ac:dyDescent="0.3">
      <c r="E10">
        <f>SUM(E8:E9)</f>
        <v>2616.9780329999999</v>
      </c>
    </row>
    <row r="12" spans="1:6" x14ac:dyDescent="0.3">
      <c r="A12" t="s">
        <v>0</v>
      </c>
      <c r="B12" t="s">
        <v>1</v>
      </c>
      <c r="C12" t="s">
        <v>13</v>
      </c>
      <c r="D12" t="s">
        <v>3</v>
      </c>
      <c r="E12" t="s">
        <v>4</v>
      </c>
    </row>
    <row r="13" spans="1:6" x14ac:dyDescent="0.3">
      <c r="A13">
        <v>0</v>
      </c>
      <c r="B13" t="s">
        <v>10</v>
      </c>
      <c r="C13">
        <v>2</v>
      </c>
      <c r="D13" t="s">
        <v>6</v>
      </c>
      <c r="E13">
        <v>1854.2874139999999</v>
      </c>
      <c r="F13" s="2">
        <f>E13/$E$16</f>
        <v>0.70857884802059456</v>
      </c>
    </row>
    <row r="14" spans="1:6" x14ac:dyDescent="0.3">
      <c r="A14">
        <v>1</v>
      </c>
      <c r="B14" t="s">
        <v>10</v>
      </c>
      <c r="C14">
        <v>3</v>
      </c>
      <c r="D14" t="s">
        <v>7</v>
      </c>
      <c r="E14">
        <v>700.87247200000002</v>
      </c>
      <c r="F14" s="2">
        <f t="shared" ref="F14:F15" si="0">E14/$E$16</f>
        <v>0.26782439716171552</v>
      </c>
    </row>
    <row r="15" spans="1:6" x14ac:dyDescent="0.3">
      <c r="A15">
        <v>2</v>
      </c>
      <c r="B15" t="s">
        <v>10</v>
      </c>
      <c r="C15">
        <v>4</v>
      </c>
      <c r="D15" t="s">
        <v>8</v>
      </c>
      <c r="E15">
        <v>61.750594999999997</v>
      </c>
      <c r="F15" s="2">
        <f t="shared" si="0"/>
        <v>2.359675481768992E-2</v>
      </c>
    </row>
    <row r="16" spans="1:6" x14ac:dyDescent="0.3">
      <c r="E16">
        <f>SUM(E13:E15)</f>
        <v>2616.9104809999999</v>
      </c>
      <c r="F16" s="2">
        <f>E16/$E$16</f>
        <v>1</v>
      </c>
    </row>
    <row r="18" spans="1:6" x14ac:dyDescent="0.3">
      <c r="A18" t="s">
        <v>0</v>
      </c>
      <c r="B18" t="s">
        <v>1</v>
      </c>
      <c r="C18" t="s">
        <v>14</v>
      </c>
      <c r="D18" t="s">
        <v>3</v>
      </c>
      <c r="E18" t="s">
        <v>4</v>
      </c>
    </row>
    <row r="19" spans="1:6" x14ac:dyDescent="0.3">
      <c r="A19">
        <v>0</v>
      </c>
      <c r="B19" t="s">
        <v>5</v>
      </c>
      <c r="C19">
        <v>1</v>
      </c>
      <c r="D19" t="s">
        <v>15</v>
      </c>
      <c r="E19">
        <v>1909.522921</v>
      </c>
      <c r="F19" s="2">
        <f>E19/$E$23</f>
        <v>0.72966456526915224</v>
      </c>
    </row>
    <row r="20" spans="1:6" x14ac:dyDescent="0.3">
      <c r="A20">
        <v>1</v>
      </c>
      <c r="B20" t="s">
        <v>5</v>
      </c>
      <c r="C20">
        <v>2</v>
      </c>
      <c r="D20" t="s">
        <v>11</v>
      </c>
      <c r="E20">
        <v>169.974287</v>
      </c>
      <c r="F20" s="2">
        <f t="shared" ref="F20:F22" si="1">E20/$E$23</f>
        <v>6.4950366851757271E-2</v>
      </c>
    </row>
    <row r="21" spans="1:6" x14ac:dyDescent="0.3">
      <c r="A21">
        <v>2</v>
      </c>
      <c r="B21" t="s">
        <v>5</v>
      </c>
      <c r="C21">
        <v>3</v>
      </c>
      <c r="D21" t="s">
        <v>12</v>
      </c>
      <c r="E21">
        <v>472.90563900000001</v>
      </c>
      <c r="F21" s="2">
        <f t="shared" si="1"/>
        <v>0.18070612491708637</v>
      </c>
    </row>
    <row r="22" spans="1:6" x14ac:dyDescent="0.3">
      <c r="A22">
        <v>3</v>
      </c>
      <c r="B22" t="s">
        <v>5</v>
      </c>
      <c r="C22">
        <v>4</v>
      </c>
      <c r="D22" t="s">
        <v>8</v>
      </c>
      <c r="E22">
        <v>64.584480999999997</v>
      </c>
      <c r="F22" s="2">
        <f t="shared" si="1"/>
        <v>2.4678942962004288E-2</v>
      </c>
    </row>
    <row r="23" spans="1:6" x14ac:dyDescent="0.3">
      <c r="E23">
        <f>SUM(E19:E22)</f>
        <v>2616.9873279999997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9DC3A-4614-4658-8261-D3E88928689B}">
  <dimension ref="B2:D12"/>
  <sheetViews>
    <sheetView workbookViewId="0">
      <selection activeCell="D18" sqref="D18"/>
    </sheetView>
  </sheetViews>
  <sheetFormatPr baseColWidth="10" defaultRowHeight="14.4" x14ac:dyDescent="0.3"/>
  <cols>
    <col min="2" max="2" width="7.77734375" bestFit="1" customWidth="1"/>
    <col min="3" max="3" width="23.21875" bestFit="1" customWidth="1"/>
    <col min="4" max="4" width="46.21875" bestFit="1" customWidth="1"/>
  </cols>
  <sheetData>
    <row r="2" spans="2:4" x14ac:dyDescent="0.3">
      <c r="B2" s="1" t="s">
        <v>16</v>
      </c>
      <c r="C2" s="1" t="s">
        <v>17</v>
      </c>
      <c r="D2" s="1" t="s">
        <v>18</v>
      </c>
    </row>
    <row r="3" spans="2:4" x14ac:dyDescent="0.3">
      <c r="B3" s="6">
        <v>5</v>
      </c>
      <c r="C3" s="3" t="s">
        <v>19</v>
      </c>
      <c r="D3" s="1" t="s">
        <v>20</v>
      </c>
    </row>
    <row r="4" spans="2:4" x14ac:dyDescent="0.3">
      <c r="B4" s="6"/>
      <c r="C4" s="4"/>
      <c r="D4" s="1" t="s">
        <v>22</v>
      </c>
    </row>
    <row r="5" spans="2:4" x14ac:dyDescent="0.3">
      <c r="B5" s="6"/>
      <c r="C5" s="4"/>
      <c r="D5" s="1" t="s">
        <v>23</v>
      </c>
    </row>
    <row r="6" spans="2:4" x14ac:dyDescent="0.3">
      <c r="B6" s="6"/>
      <c r="C6" s="4"/>
      <c r="D6" s="1" t="s">
        <v>24</v>
      </c>
    </row>
    <row r="7" spans="2:4" x14ac:dyDescent="0.3">
      <c r="B7" s="6"/>
      <c r="C7" s="4"/>
      <c r="D7" s="1" t="s">
        <v>25</v>
      </c>
    </row>
    <row r="8" spans="2:4" x14ac:dyDescent="0.3">
      <c r="B8" s="6"/>
      <c r="C8" s="4"/>
      <c r="D8" s="1" t="s">
        <v>26</v>
      </c>
    </row>
    <row r="9" spans="2:4" x14ac:dyDescent="0.3">
      <c r="B9" s="6"/>
      <c r="C9" s="4"/>
      <c r="D9" s="1" t="s">
        <v>27</v>
      </c>
    </row>
    <row r="10" spans="2:4" x14ac:dyDescent="0.3">
      <c r="B10" s="6"/>
      <c r="C10" s="4"/>
      <c r="D10" s="1" t="s">
        <v>28</v>
      </c>
    </row>
    <row r="11" spans="2:4" x14ac:dyDescent="0.3">
      <c r="B11" s="6"/>
      <c r="C11" s="5"/>
      <c r="D11" s="1" t="s">
        <v>29</v>
      </c>
    </row>
    <row r="12" spans="2:4" x14ac:dyDescent="0.3">
      <c r="B12" s="6"/>
      <c r="C12" s="1" t="s">
        <v>21</v>
      </c>
      <c r="D12" s="1"/>
    </row>
  </sheetData>
  <mergeCells count="2">
    <mergeCell ref="C3:C11"/>
    <mergeCell ref="B3:B1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CF2100C4921247A1D3F08F4BC1FBEB" ma:contentTypeVersion="3" ma:contentTypeDescription="Crear nuevo documento." ma:contentTypeScope="" ma:versionID="af74e69fdd915daa324a57248990c22f">
  <xsd:schema xmlns:xsd="http://www.w3.org/2001/XMLSchema" xmlns:xs="http://www.w3.org/2001/XMLSchema" xmlns:p="http://schemas.microsoft.com/office/2006/metadata/properties" xmlns:ns2="128128c6-8ec9-4d55-8963-278d573e778b" targetNamespace="http://schemas.microsoft.com/office/2006/metadata/properties" ma:root="true" ma:fieldsID="b1de68e1e25d672a750b97942d49ba91" ns2:_="">
    <xsd:import namespace="128128c6-8ec9-4d55-8963-278d573e778b"/>
    <xsd:element name="properties">
      <xsd:complexType>
        <xsd:sequence>
          <xsd:element name="documentManagement">
            <xsd:complexType>
              <xsd:all>
                <xsd:element ref="ns2:Formato" minOccurs="0"/>
                <xsd:element ref="ns2:Capitulos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8128c6-8ec9-4d55-8963-278d573e778b" elementFormDefault="qualified">
    <xsd:import namespace="http://schemas.microsoft.com/office/2006/documentManagement/types"/>
    <xsd:import namespace="http://schemas.microsoft.com/office/infopath/2007/PartnerControls"/>
    <xsd:element name="Formato" ma:index="8" nillable="true" ma:displayName="Formato" ma:default="/Style%20Library/Images/pdf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Capitulos" ma:index="9" nillable="true" ma:displayName="Capitulos" ma:default="1" ma:format="Dropdown" ma:internalName="Capitulos">
      <xsd:simpleType>
        <xsd:restriction base="dms:Choice">
          <xsd:enumeration value="0"/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</xsd:restriction>
      </xsd:simpleType>
    </xsd:element>
    <xsd:element name="orden" ma:index="10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 xmlns="128128c6-8ec9-4d55-8963-278d573e778b">/Style%20Library/Images/pdf.svg</Formato>
    <Capitulos xmlns="128128c6-8ec9-4d55-8963-278d573e778b">6</Capitulos>
    <orden xmlns="128128c6-8ec9-4d55-8963-278d573e778b">11</orden>
  </documentManagement>
</p:properties>
</file>

<file path=customXml/itemProps1.xml><?xml version="1.0" encoding="utf-8"?>
<ds:datastoreItem xmlns:ds="http://schemas.openxmlformats.org/officeDocument/2006/customXml" ds:itemID="{6C4668F5-904A-425B-962B-E4C729E7F422}"/>
</file>

<file path=customXml/itemProps2.xml><?xml version="1.0" encoding="utf-8"?>
<ds:datastoreItem xmlns:ds="http://schemas.openxmlformats.org/officeDocument/2006/customXml" ds:itemID="{9151733B-E192-4D5A-9858-DF031E12BA30}"/>
</file>

<file path=customXml/itemProps3.xml><?xml version="1.0" encoding="utf-8"?>
<ds:datastoreItem xmlns:ds="http://schemas.openxmlformats.org/officeDocument/2006/customXml" ds:itemID="{0558D784-9FF8-4C87-89C7-5D9BADEAF4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 (2)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K Cap.6_Áerea Zonificación</dc:title>
  <dc:creator>Juan Manuel torres</dc:creator>
  <cp:lastModifiedBy>usuario</cp:lastModifiedBy>
  <dcterms:created xsi:type="dcterms:W3CDTF">2020-09-21T13:18:54Z</dcterms:created>
  <dcterms:modified xsi:type="dcterms:W3CDTF">2021-04-25T20:41:17Z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0x0101008ACF2100C4921247A1D3F08F4BC1FBEB</vt:lpwstr>
  </property>
</Properties>
</file>