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aerocivil-my.sharepoint.com/personal/alfonso_barrios_aerocivil_gov_co/Documents/01_AEROCIVIL/2024/03_Riesgos/RIESGOS CORRUPCIÓN 2025/"/>
    </mc:Choice>
  </mc:AlternateContent>
  <xr:revisionPtr revIDLastSave="366" documentId="8_{B6C30040-E9F6-44F8-856A-792804297597}" xr6:coauthVersionLast="47" xr6:coauthVersionMax="47" xr10:uidLastSave="{30B11E22-2794-42D7-86C3-753037BDA554}"/>
  <bookViews>
    <workbookView xWindow="-120" yWindow="-120" windowWidth="29040" windowHeight="15840" tabRatio="900" xr2:uid="{D21CB980-DA0A-4453-AE6C-40286C0A3143}"/>
  </bookViews>
  <sheets>
    <sheet name="PORTADA" sheetId="4" r:id="rId1"/>
    <sheet name="ESTR-1.0" sheetId="11" r:id="rId2"/>
    <sheet name="ESTR-2.0" sheetId="1" r:id="rId3"/>
    <sheet name="ESTR-3.0" sheetId="6" r:id="rId4"/>
    <sheet name="ESTR-4.0" sheetId="12" r:id="rId5"/>
    <sheet name="ESTR-5.0" sheetId="10" r:id="rId6"/>
    <sheet name="ESTR-6.0" sheetId="7" r:id="rId7"/>
    <sheet name="ESTR-7.0" sheetId="8" r:id="rId8"/>
    <sheet name="ESTR-8.0" sheetId="9" r:id="rId9"/>
    <sheet name="APOY-3.0" sheetId="19" r:id="rId10"/>
    <sheet name="APOY-4.0" sheetId="18" r:id="rId11"/>
    <sheet name="APOY-8.0" sheetId="20" r:id="rId12"/>
    <sheet name="APOY-9.0" sheetId="16" r:id="rId13"/>
    <sheet name="APOY-10.0" sheetId="15" r:id="rId14"/>
    <sheet name="MSER-6.0" sheetId="24" r:id="rId15"/>
    <sheet name="MSER-5.0" sheetId="23" r:id="rId16"/>
    <sheet name="MSER-9.0" sheetId="17" r:id="rId17"/>
    <sheet name="MSER-10.0" sheetId="21" r:id="rId18"/>
    <sheet name="MEDU-1.0" sheetId="25" r:id="rId19"/>
    <sheet name="MAUT- 8.0" sheetId="22" r:id="rId20"/>
    <sheet name="EVAL-1.0" sheetId="14" r:id="rId21"/>
    <sheet name="MATRIZ (2)" sheetId="5" r:id="rId22"/>
    <sheet name="DATOS" sheetId="3" r:id="rId23"/>
  </sheets>
  <externalReferences>
    <externalReference r:id="rId24"/>
    <externalReference r:id="rId25"/>
    <externalReference r:id="rId26"/>
    <externalReference r:id="rId27"/>
    <externalReference r:id="rId28"/>
    <externalReference r:id="rId29"/>
  </externalReferences>
  <definedNames>
    <definedName name="ACTIVIDADES" localSheetId="19">'[1]1-ACTIVIDADES'!#REF!</definedName>
    <definedName name="ACTIVIDADES">'[1]1-ACTIVIDADES'!#REF!</definedName>
    <definedName name="AñoDeInicioDelAñoFiscal">'[2]METAS C-O'!$AC$2</definedName>
    <definedName name="_xlnm.Print_Area" localSheetId="13">'APOY-10.0'!$A$1:$BT$62</definedName>
    <definedName name="_xlnm.Print_Area" localSheetId="9">'APOY-3.0'!$A$1:$BT$62</definedName>
    <definedName name="_xlnm.Print_Area" localSheetId="10">'APOY-4.0'!$A$1:$BT$62</definedName>
    <definedName name="_xlnm.Print_Area" localSheetId="11">'APOY-8.0'!$A$1:$BT$62</definedName>
    <definedName name="_xlnm.Print_Area" localSheetId="12">'APOY-9.0'!$A$1:$BT$62</definedName>
    <definedName name="_xlnm.Print_Area" localSheetId="1">'ESTR-1.0'!$A$1:$BT$62</definedName>
    <definedName name="_xlnm.Print_Area" localSheetId="2">'ESTR-2.0'!$A$1:$BT$62</definedName>
    <definedName name="_xlnm.Print_Area" localSheetId="3">'ESTR-3.0'!$A$1:$BT$62</definedName>
    <definedName name="_xlnm.Print_Area" localSheetId="4">'ESTR-4.0'!$A$1:$BT$62</definedName>
    <definedName name="_xlnm.Print_Area" localSheetId="5">'ESTR-5.0'!$A$1:$BT$62</definedName>
    <definedName name="_xlnm.Print_Area" localSheetId="6">'ESTR-6.0'!$A$1:$BT$62</definedName>
    <definedName name="_xlnm.Print_Area" localSheetId="7">'ESTR-7.0'!$A$1:$BT$62</definedName>
    <definedName name="_xlnm.Print_Area" localSheetId="8">'ESTR-8.0'!$A$1:$BT$62</definedName>
    <definedName name="_xlnm.Print_Area" localSheetId="20">'EVAL-1.0'!$A$1:$BT$62</definedName>
    <definedName name="_xlnm.Print_Area" localSheetId="21">'MATRIZ (2)'!$A$1:$BT$62</definedName>
    <definedName name="_xlnm.Print_Area" localSheetId="19">'MAUT- 8.0'!$A$1:$BT$62</definedName>
    <definedName name="_xlnm.Print_Area" localSheetId="18">'MEDU-1.0'!$A$1:$BT$62</definedName>
    <definedName name="_xlnm.Print_Area" localSheetId="17">'MSER-10.0'!$A$1:$BT$62</definedName>
    <definedName name="_xlnm.Print_Area" localSheetId="15">'MSER-5.0'!$A$1:$BT$62</definedName>
    <definedName name="_xlnm.Print_Area" localSheetId="14">'MSER-6.0'!$A$1:$BT$62</definedName>
    <definedName name="_xlnm.Print_Area" localSheetId="16">'MSER-9.0'!$A$1:$BT$62</definedName>
    <definedName name="ColumnaDePeríodoSeleccionado" localSheetId="19">MATCH('MAUT- 8.0'!PeríodoSeleccionado,Períodos,0)</definedName>
    <definedName name="ColumnaDePeríodoSeleccionado">MATCH(PeríodoSeleccionado,Períodos,0)</definedName>
    <definedName name="Detail_I">'[3]Base detallada'!$H$3:$AK$100</definedName>
    <definedName name="detail16">'[4]Detalle Indicadores 2016'!$A$3:$AL$1025</definedName>
    <definedName name="Export" localSheetId="19" hidden="1">{"'Hoja1'!$A$1:$I$70"}</definedName>
    <definedName name="Export" hidden="1">{"'Hoja1'!$A$1:$I$70"}</definedName>
    <definedName name="FechaDeInicio" localSheetId="19">DATEVALUE(" 1 " &amp; MesDeInicioSeleccionado &amp;  " " &amp; YEAR(TODAY()))</definedName>
    <definedName name="FechaDeInicio">DATEVALUE(" 1 " &amp; MesDeInicioSeleccionado &amp;  " " &amp; YEAR(TODAY()))</definedName>
    <definedName name="HojaProg">#REF!</definedName>
    <definedName name="HTML_CodePage" hidden="1">1252</definedName>
    <definedName name="HTML_Control" localSheetId="19"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 localSheetId="19">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 localSheetId="19">INDEX(Períodos,,ValorBarraDesplazamiento)</definedName>
    <definedName name="PeríodoSeleccionado">INDEX(Períodos,,ValorBarraDesplazamiento)</definedName>
    <definedName name="PrimerMes" localSheetId="19">UPPER(TEXT('MAUT- 8.0'!FechaDeInicio,"mmm "))</definedName>
    <definedName name="PrimerMes">UPPER(TEXT(FechaDeInicio,"mmm "))</definedName>
    <definedName name="PróximoMes">UPPER(TEXT(EOMONTH(VALUE('[2]METAS C-O'!XFD1 &amp; "1"),0)+1,"mmm "))</definedName>
    <definedName name="SI">#REF!</definedName>
    <definedName name="SINO" localSheetId="19">#REF!</definedName>
    <definedName name="SINO">#REF!</definedName>
    <definedName name="Sum_I">'[3]Base Reporte'!$D$1:$N$98</definedName>
    <definedName name="tiempo">[3]Guía!$L$8:$M$12</definedName>
    <definedName name="valor">[2]PAA2018!$G$18:$G$80</definedName>
    <definedName name="ValorBarraDesplazamiento">[5]gráfico_cálc!$D$13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61" i="25" l="1"/>
  <c r="BD61" i="25"/>
  <c r="BE61" i="25" s="1"/>
  <c r="BH60" i="25"/>
  <c r="BD60" i="25"/>
  <c r="BE60" i="25" s="1"/>
  <c r="BH59" i="25"/>
  <c r="BD59" i="25"/>
  <c r="BE59" i="25" s="1"/>
  <c r="BH58" i="25"/>
  <c r="BD58" i="25"/>
  <c r="BE58" i="25" s="1"/>
  <c r="BH57" i="25"/>
  <c r="BD57" i="25"/>
  <c r="BE57" i="25" s="1"/>
  <c r="BH56" i="25"/>
  <c r="BD56" i="25"/>
  <c r="BE56" i="25" s="1"/>
  <c r="BH55" i="25"/>
  <c r="BD55" i="25"/>
  <c r="BE55" i="25" s="1"/>
  <c r="BH54" i="25"/>
  <c r="BD54" i="25"/>
  <c r="BE54" i="25" s="1"/>
  <c r="BH53" i="25"/>
  <c r="BD53" i="25"/>
  <c r="BE53" i="25" s="1"/>
  <c r="BH52" i="25"/>
  <c r="BD52" i="25"/>
  <c r="BE52" i="25" s="1"/>
  <c r="AJ52" i="25"/>
  <c r="AK52" i="25" s="1"/>
  <c r="P52" i="25"/>
  <c r="O52" i="25"/>
  <c r="J52" i="25"/>
  <c r="BH51" i="25"/>
  <c r="BD51" i="25"/>
  <c r="BE51" i="25" s="1"/>
  <c r="BH50" i="25"/>
  <c r="BD50" i="25"/>
  <c r="BE50" i="25" s="1"/>
  <c r="BH49" i="25"/>
  <c r="BD49" i="25"/>
  <c r="BE49" i="25" s="1"/>
  <c r="BH48" i="25"/>
  <c r="BD48" i="25"/>
  <c r="BE48" i="25" s="1"/>
  <c r="BH47" i="25"/>
  <c r="BD47" i="25"/>
  <c r="BE47" i="25" s="1"/>
  <c r="BH46" i="25"/>
  <c r="BD46" i="25"/>
  <c r="BE46" i="25" s="1"/>
  <c r="BH45" i="25"/>
  <c r="BD45" i="25"/>
  <c r="BE45" i="25" s="1"/>
  <c r="BH44" i="25"/>
  <c r="BD44" i="25"/>
  <c r="BE44" i="25" s="1"/>
  <c r="BH43" i="25"/>
  <c r="BD43" i="25"/>
  <c r="BE43" i="25" s="1"/>
  <c r="BH42" i="25"/>
  <c r="BD42" i="25"/>
  <c r="BE42" i="25" s="1"/>
  <c r="AJ42" i="25"/>
  <c r="AK42" i="25" s="1"/>
  <c r="P42" i="25"/>
  <c r="O42" i="25"/>
  <c r="J42" i="25"/>
  <c r="BH41" i="25"/>
  <c r="BD41" i="25"/>
  <c r="BE41" i="25" s="1"/>
  <c r="BH40" i="25"/>
  <c r="BD40" i="25"/>
  <c r="BE40" i="25" s="1"/>
  <c r="BH39" i="25"/>
  <c r="BD39" i="25"/>
  <c r="BE39" i="25" s="1"/>
  <c r="BH38" i="25"/>
  <c r="BD38" i="25"/>
  <c r="BE38" i="25" s="1"/>
  <c r="BH37" i="25"/>
  <c r="BD37" i="25"/>
  <c r="BE37" i="25" s="1"/>
  <c r="BH36" i="25"/>
  <c r="BD36" i="25"/>
  <c r="BE36" i="25" s="1"/>
  <c r="BH35" i="25"/>
  <c r="BD35" i="25"/>
  <c r="BE35" i="25" s="1"/>
  <c r="BH34" i="25"/>
  <c r="BD34" i="25"/>
  <c r="BE34" i="25" s="1"/>
  <c r="BH33" i="25"/>
  <c r="BD33" i="25"/>
  <c r="BE33" i="25" s="1"/>
  <c r="BH32" i="25"/>
  <c r="BD32" i="25"/>
  <c r="BE32" i="25" s="1"/>
  <c r="AJ32" i="25"/>
  <c r="AK32" i="25" s="1"/>
  <c r="P32" i="25"/>
  <c r="O32" i="25"/>
  <c r="J32" i="25"/>
  <c r="BH31" i="25"/>
  <c r="BD31" i="25"/>
  <c r="BE31" i="25" s="1"/>
  <c r="BH30" i="25"/>
  <c r="BD30" i="25"/>
  <c r="BE30" i="25" s="1"/>
  <c r="BH29" i="25"/>
  <c r="BD29" i="25"/>
  <c r="BE29" i="25" s="1"/>
  <c r="BH28" i="25"/>
  <c r="BD28" i="25"/>
  <c r="BE28" i="25" s="1"/>
  <c r="BH27" i="25"/>
  <c r="BD27" i="25"/>
  <c r="BE27" i="25" s="1"/>
  <c r="BH26" i="25"/>
  <c r="BD26" i="25"/>
  <c r="BE26" i="25" s="1"/>
  <c r="BH25" i="25"/>
  <c r="BD25" i="25"/>
  <c r="BE25" i="25" s="1"/>
  <c r="BH24" i="25"/>
  <c r="BD24" i="25"/>
  <c r="BE24" i="25" s="1"/>
  <c r="BH23" i="25"/>
  <c r="BD23" i="25"/>
  <c r="BE23" i="25" s="1"/>
  <c r="BH22" i="25"/>
  <c r="BD22" i="25"/>
  <c r="BE22" i="25" s="1"/>
  <c r="AJ22" i="25"/>
  <c r="AK22" i="25" s="1"/>
  <c r="P22" i="25"/>
  <c r="O22" i="25"/>
  <c r="J22" i="25"/>
  <c r="BH21" i="25"/>
  <c r="BD21" i="25"/>
  <c r="BE21" i="25" s="1"/>
  <c r="BH20" i="25"/>
  <c r="BD20" i="25"/>
  <c r="BE20" i="25" s="1"/>
  <c r="BH19" i="25"/>
  <c r="BD19" i="25"/>
  <c r="BE19" i="25" s="1"/>
  <c r="BH18" i="25"/>
  <c r="BD18" i="25"/>
  <c r="BE18" i="25" s="1"/>
  <c r="BH17" i="25"/>
  <c r="BD17" i="25"/>
  <c r="BE17" i="25" s="1"/>
  <c r="BH16" i="25"/>
  <c r="BD16" i="25"/>
  <c r="BE16" i="25" s="1"/>
  <c r="BH15" i="25"/>
  <c r="BD15" i="25"/>
  <c r="BE15" i="25" s="1"/>
  <c r="BH14" i="25"/>
  <c r="BD14" i="25"/>
  <c r="BE14" i="25" s="1"/>
  <c r="BH13" i="25"/>
  <c r="BD13" i="25"/>
  <c r="BE13" i="25" s="1"/>
  <c r="BH12" i="25"/>
  <c r="BD12" i="25"/>
  <c r="BE12" i="25" s="1"/>
  <c r="AJ12" i="25"/>
  <c r="AK12" i="25" s="1"/>
  <c r="P12" i="25"/>
  <c r="O12" i="25"/>
  <c r="J12" i="25"/>
  <c r="BL24" i="25" l="1"/>
  <c r="BJ24" i="25"/>
  <c r="BK24" i="25" s="1"/>
  <c r="BL60" i="25"/>
  <c r="BJ60" i="25"/>
  <c r="BK60" i="25" s="1"/>
  <c r="BL26" i="25"/>
  <c r="BJ26" i="25"/>
  <c r="BK26" i="25" s="1"/>
  <c r="BJ36" i="25"/>
  <c r="BK36" i="25" s="1"/>
  <c r="BL36" i="25"/>
  <c r="BL46" i="25"/>
  <c r="BJ46" i="25"/>
  <c r="BK46" i="25" s="1"/>
  <c r="BL56" i="25"/>
  <c r="BJ56" i="25"/>
  <c r="BK56" i="25" s="1"/>
  <c r="BL50" i="25"/>
  <c r="BJ50" i="25"/>
  <c r="BK50" i="25" s="1"/>
  <c r="BJ17" i="25"/>
  <c r="BK17" i="25" s="1"/>
  <c r="BL17" i="25"/>
  <c r="BJ27" i="25"/>
  <c r="BK27" i="25" s="1"/>
  <c r="BL27" i="25"/>
  <c r="BJ37" i="25"/>
  <c r="BK37" i="25" s="1"/>
  <c r="BL37" i="25"/>
  <c r="BJ47" i="25"/>
  <c r="BK47" i="25" s="1"/>
  <c r="BL47" i="25"/>
  <c r="BJ57" i="25"/>
  <c r="BK57" i="25" s="1"/>
  <c r="BL57" i="25"/>
  <c r="BL30" i="25"/>
  <c r="BJ30" i="25"/>
  <c r="BK30" i="25" s="1"/>
  <c r="BL16" i="25"/>
  <c r="BJ16" i="25"/>
  <c r="BK16" i="25" s="1"/>
  <c r="AL12" i="25"/>
  <c r="BQ12" i="25"/>
  <c r="AL22" i="25"/>
  <c r="BQ22" i="25"/>
  <c r="AL32" i="25"/>
  <c r="BQ32" i="25"/>
  <c r="AL42" i="25"/>
  <c r="BQ42" i="25"/>
  <c r="AL52" i="25"/>
  <c r="BQ52" i="25"/>
  <c r="BJ32" i="25"/>
  <c r="BK32" i="25" s="1"/>
  <c r="BL32" i="25"/>
  <c r="BJ52" i="25"/>
  <c r="BK52" i="25" s="1"/>
  <c r="BL52" i="25"/>
  <c r="BL44" i="25"/>
  <c r="BJ44" i="25"/>
  <c r="BK44" i="25" s="1"/>
  <c r="BJ22" i="25"/>
  <c r="BK22" i="25" s="1"/>
  <c r="BL22" i="25"/>
  <c r="BL38" i="25"/>
  <c r="BJ38" i="25"/>
  <c r="BK38" i="25" s="1"/>
  <c r="BL48" i="25"/>
  <c r="BJ48" i="25"/>
  <c r="BK48" i="25" s="1"/>
  <c r="BL58" i="25"/>
  <c r="BJ58" i="25"/>
  <c r="BK58" i="25" s="1"/>
  <c r="BL40" i="25"/>
  <c r="BJ40" i="25"/>
  <c r="BK40" i="25" s="1"/>
  <c r="BL18" i="25"/>
  <c r="BJ18" i="25"/>
  <c r="BK18" i="25" s="1"/>
  <c r="BJ59" i="25"/>
  <c r="BK59" i="25" s="1"/>
  <c r="BL59" i="25"/>
  <c r="BL20" i="25"/>
  <c r="BJ20" i="25"/>
  <c r="BK20" i="25" s="1"/>
  <c r="BL54" i="25"/>
  <c r="BJ54" i="25"/>
  <c r="BK54" i="25" s="1"/>
  <c r="BJ12" i="25"/>
  <c r="BK12" i="25" s="1"/>
  <c r="BL12" i="25"/>
  <c r="BL28" i="25"/>
  <c r="BJ28" i="25"/>
  <c r="BK28" i="25" s="1"/>
  <c r="BJ42" i="25"/>
  <c r="BK42" i="25" s="1"/>
  <c r="BL42" i="25"/>
  <c r="BJ13" i="25"/>
  <c r="BK13" i="25" s="1"/>
  <c r="BL13" i="25"/>
  <c r="BJ19" i="25"/>
  <c r="BK19" i="25" s="1"/>
  <c r="BL19" i="25"/>
  <c r="BJ23" i="25"/>
  <c r="BK23" i="25" s="1"/>
  <c r="BL23" i="25"/>
  <c r="BJ29" i="25"/>
  <c r="BK29" i="25" s="1"/>
  <c r="BL29" i="25"/>
  <c r="BJ33" i="25"/>
  <c r="BK33" i="25" s="1"/>
  <c r="BL33" i="25"/>
  <c r="BJ39" i="25"/>
  <c r="BK39" i="25" s="1"/>
  <c r="BL39" i="25"/>
  <c r="BJ43" i="25"/>
  <c r="BK43" i="25" s="1"/>
  <c r="BL43" i="25"/>
  <c r="BJ49" i="25"/>
  <c r="BK49" i="25" s="1"/>
  <c r="BL49" i="25"/>
  <c r="BJ53" i="25"/>
  <c r="BK53" i="25" s="1"/>
  <c r="BL53" i="25"/>
  <c r="BJ15" i="25"/>
  <c r="BK15" i="25" s="1"/>
  <c r="BL15" i="25"/>
  <c r="BJ45" i="25"/>
  <c r="BK45" i="25" s="1"/>
  <c r="BL45" i="25"/>
  <c r="BJ51" i="25"/>
  <c r="BK51" i="25" s="1"/>
  <c r="BL51" i="25"/>
  <c r="BJ55" i="25"/>
  <c r="BK55" i="25" s="1"/>
  <c r="BL55" i="25"/>
  <c r="BL14" i="25"/>
  <c r="BJ14" i="25"/>
  <c r="BK14" i="25" s="1"/>
  <c r="BL34" i="25"/>
  <c r="BJ34" i="25"/>
  <c r="BK34" i="25" s="1"/>
  <c r="BJ21" i="25"/>
  <c r="BK21" i="25" s="1"/>
  <c r="BL21" i="25"/>
  <c r="BJ25" i="25"/>
  <c r="BK25" i="25" s="1"/>
  <c r="BL25" i="25"/>
  <c r="BJ31" i="25"/>
  <c r="BK31" i="25" s="1"/>
  <c r="BL31" i="25"/>
  <c r="BJ35" i="25"/>
  <c r="BK35" i="25" s="1"/>
  <c r="BL35" i="25"/>
  <c r="BJ41" i="25"/>
  <c r="BK41" i="25" s="1"/>
  <c r="BL41" i="25"/>
  <c r="BJ61" i="25"/>
  <c r="BK61" i="25" s="1"/>
  <c r="BL61" i="25"/>
  <c r="BM22" i="25" l="1"/>
  <c r="BM42" i="25"/>
  <c r="BM52" i="25"/>
  <c r="BM12" i="25"/>
  <c r="BM32" i="25"/>
  <c r="BH61" i="24"/>
  <c r="BD61" i="24"/>
  <c r="BE61" i="24" s="1"/>
  <c r="BH60" i="24"/>
  <c r="BD60" i="24"/>
  <c r="BE60" i="24" s="1"/>
  <c r="BH59" i="24"/>
  <c r="BD59" i="24"/>
  <c r="BE59" i="24" s="1"/>
  <c r="BH58" i="24"/>
  <c r="BD58" i="24"/>
  <c r="BE58" i="24" s="1"/>
  <c r="BH57" i="24"/>
  <c r="BD57" i="24"/>
  <c r="BE57" i="24" s="1"/>
  <c r="BH56" i="24"/>
  <c r="BD56" i="24"/>
  <c r="BE56" i="24" s="1"/>
  <c r="BH55" i="24"/>
  <c r="BD55" i="24"/>
  <c r="BE55" i="24" s="1"/>
  <c r="BH54" i="24"/>
  <c r="BD54" i="24"/>
  <c r="BE54" i="24" s="1"/>
  <c r="BH53" i="24"/>
  <c r="BD53" i="24"/>
  <c r="BE53" i="24" s="1"/>
  <c r="BH52" i="24"/>
  <c r="BD52" i="24"/>
  <c r="BE52" i="24" s="1"/>
  <c r="AJ52" i="24"/>
  <c r="AK52" i="24" s="1"/>
  <c r="BQ52" i="24" s="1"/>
  <c r="P52" i="24"/>
  <c r="O52" i="24"/>
  <c r="AL52" i="24" s="1"/>
  <c r="J52" i="24"/>
  <c r="BH51" i="24"/>
  <c r="BD51" i="24"/>
  <c r="BE51" i="24" s="1"/>
  <c r="BH50" i="24"/>
  <c r="BD50" i="24"/>
  <c r="BE50" i="24" s="1"/>
  <c r="BH49" i="24"/>
  <c r="BD49" i="24"/>
  <c r="BE49" i="24" s="1"/>
  <c r="BH48" i="24"/>
  <c r="BD48" i="24"/>
  <c r="BE48" i="24" s="1"/>
  <c r="BH47" i="24"/>
  <c r="BD47" i="24"/>
  <c r="BE47" i="24" s="1"/>
  <c r="BH46" i="24"/>
  <c r="BD46" i="24"/>
  <c r="BE46" i="24" s="1"/>
  <c r="BH45" i="24"/>
  <c r="BD45" i="24"/>
  <c r="BE45" i="24" s="1"/>
  <c r="BH44" i="24"/>
  <c r="BD44" i="24"/>
  <c r="BE44" i="24" s="1"/>
  <c r="BH43" i="24"/>
  <c r="BD43" i="24"/>
  <c r="BE43" i="24" s="1"/>
  <c r="BH42" i="24"/>
  <c r="BD42" i="24"/>
  <c r="BE42" i="24" s="1"/>
  <c r="AJ42" i="24"/>
  <c r="AK42" i="24" s="1"/>
  <c r="BQ42" i="24" s="1"/>
  <c r="P42" i="24"/>
  <c r="O42" i="24"/>
  <c r="AL42" i="24" s="1"/>
  <c r="J42" i="24"/>
  <c r="BH41" i="24"/>
  <c r="BD41" i="24"/>
  <c r="BE41" i="24" s="1"/>
  <c r="BH40" i="24"/>
  <c r="BD40" i="24"/>
  <c r="BE40" i="24" s="1"/>
  <c r="BH39" i="24"/>
  <c r="BD39" i="24"/>
  <c r="BE39" i="24" s="1"/>
  <c r="BH38" i="24"/>
  <c r="BD38" i="24"/>
  <c r="BE38" i="24" s="1"/>
  <c r="BH37" i="24"/>
  <c r="BD37" i="24"/>
  <c r="BE37" i="24" s="1"/>
  <c r="BH36" i="24"/>
  <c r="BD36" i="24"/>
  <c r="BE36" i="24" s="1"/>
  <c r="BH35" i="24"/>
  <c r="BD35" i="24"/>
  <c r="BE35" i="24" s="1"/>
  <c r="BH34" i="24"/>
  <c r="BD34" i="24"/>
  <c r="BE34" i="24" s="1"/>
  <c r="BH33" i="24"/>
  <c r="BD33" i="24"/>
  <c r="BE33" i="24" s="1"/>
  <c r="BH32" i="24"/>
  <c r="BD32" i="24"/>
  <c r="BE32" i="24" s="1"/>
  <c r="AJ32" i="24"/>
  <c r="AK32" i="24" s="1"/>
  <c r="BQ32" i="24" s="1"/>
  <c r="P32" i="24"/>
  <c r="O32" i="24"/>
  <c r="AL32" i="24" s="1"/>
  <c r="J32" i="24"/>
  <c r="BH31" i="24"/>
  <c r="BD31" i="24"/>
  <c r="BE31" i="24" s="1"/>
  <c r="BH30" i="24"/>
  <c r="BD30" i="24"/>
  <c r="BE30" i="24" s="1"/>
  <c r="BH29" i="24"/>
  <c r="BD29" i="24"/>
  <c r="BE29" i="24" s="1"/>
  <c r="BH28" i="24"/>
  <c r="BD28" i="24"/>
  <c r="BE28" i="24" s="1"/>
  <c r="BH27" i="24"/>
  <c r="BD27" i="24"/>
  <c r="BE27" i="24" s="1"/>
  <c r="BH26" i="24"/>
  <c r="BD26" i="24"/>
  <c r="BE26" i="24" s="1"/>
  <c r="BH25" i="24"/>
  <c r="BD25" i="24"/>
  <c r="BE25" i="24" s="1"/>
  <c r="BH24" i="24"/>
  <c r="BD24" i="24"/>
  <c r="BE24" i="24" s="1"/>
  <c r="BH23" i="24"/>
  <c r="BD23" i="24"/>
  <c r="BE23" i="24" s="1"/>
  <c r="BH22" i="24"/>
  <c r="BD22" i="24"/>
  <c r="BE22" i="24" s="1"/>
  <c r="AJ22" i="24"/>
  <c r="AK22" i="24" s="1"/>
  <c r="BQ22" i="24" s="1"/>
  <c r="P22" i="24"/>
  <c r="O22" i="24"/>
  <c r="AL22" i="24" s="1"/>
  <c r="J22" i="24"/>
  <c r="BH21" i="24"/>
  <c r="BD21" i="24"/>
  <c r="BE21" i="24" s="1"/>
  <c r="BH20" i="24"/>
  <c r="BD20" i="24"/>
  <c r="BE20" i="24" s="1"/>
  <c r="BH19" i="24"/>
  <c r="BD19" i="24"/>
  <c r="BE19" i="24" s="1"/>
  <c r="BH18" i="24"/>
  <c r="BD18" i="24"/>
  <c r="BE18" i="24" s="1"/>
  <c r="BH17" i="24"/>
  <c r="BD17" i="24"/>
  <c r="BE17" i="24" s="1"/>
  <c r="BH16" i="24"/>
  <c r="BD16" i="24"/>
  <c r="BE16" i="24" s="1"/>
  <c r="BH15" i="24"/>
  <c r="BD15" i="24"/>
  <c r="BE15" i="24" s="1"/>
  <c r="BH14" i="24"/>
  <c r="BD14" i="24"/>
  <c r="BE14" i="24" s="1"/>
  <c r="BH13" i="24"/>
  <c r="BD13" i="24"/>
  <c r="BE13" i="24" s="1"/>
  <c r="BH12" i="24"/>
  <c r="BD12" i="24"/>
  <c r="BE12" i="24" s="1"/>
  <c r="AJ12" i="24"/>
  <c r="AK12" i="24" s="1"/>
  <c r="BQ12" i="24" s="1"/>
  <c r="P12" i="24"/>
  <c r="O12" i="24"/>
  <c r="J12" i="24"/>
  <c r="BN32" i="25" l="1"/>
  <c r="BO32" i="25" s="1"/>
  <c r="BP32" i="25" s="1"/>
  <c r="BR32" i="25" s="1"/>
  <c r="BN12" i="25"/>
  <c r="BO12" i="25" s="1"/>
  <c r="BP12" i="25" s="1"/>
  <c r="BR12" i="25" s="1"/>
  <c r="BN52" i="25"/>
  <c r="BO52" i="25" s="1"/>
  <c r="BP52" i="25" s="1"/>
  <c r="BR52" i="25" s="1"/>
  <c r="BN42" i="25"/>
  <c r="BO42" i="25" s="1"/>
  <c r="BP42" i="25" s="1"/>
  <c r="BR42" i="25" s="1"/>
  <c r="BN22" i="25"/>
  <c r="BO22" i="25" s="1"/>
  <c r="BP22" i="25" s="1"/>
  <c r="BR22" i="25" s="1"/>
  <c r="AL12" i="24"/>
  <c r="BJ16" i="24"/>
  <c r="BK16" i="24" s="1"/>
  <c r="BL16" i="24"/>
  <c r="BJ26" i="24"/>
  <c r="BK26" i="24" s="1"/>
  <c r="BL26" i="24"/>
  <c r="BL36" i="24"/>
  <c r="BJ36" i="24"/>
  <c r="BK36" i="24" s="1"/>
  <c r="BL46" i="24"/>
  <c r="BJ46" i="24"/>
  <c r="BK46" i="24" s="1"/>
  <c r="BL56" i="24"/>
  <c r="BJ56" i="24"/>
  <c r="BK56" i="24" s="1"/>
  <c r="BL37" i="24"/>
  <c r="BJ37" i="24"/>
  <c r="BK37" i="24" s="1"/>
  <c r="BL57" i="24"/>
  <c r="BJ57" i="24"/>
  <c r="BK57" i="24" s="1"/>
  <c r="BL12" i="24"/>
  <c r="BJ12" i="24"/>
  <c r="BK12" i="24" s="1"/>
  <c r="BL18" i="24"/>
  <c r="BJ18" i="24"/>
  <c r="BK18" i="24" s="1"/>
  <c r="BL22" i="24"/>
  <c r="BJ22" i="24"/>
  <c r="BK22" i="24" s="1"/>
  <c r="BJ28" i="24"/>
  <c r="BK28" i="24" s="1"/>
  <c r="BL28" i="24"/>
  <c r="BL32" i="24"/>
  <c r="BJ32" i="24"/>
  <c r="BK32" i="24" s="1"/>
  <c r="BL38" i="24"/>
  <c r="BJ38" i="24"/>
  <c r="BK38" i="24" s="1"/>
  <c r="BL42" i="24"/>
  <c r="BJ42" i="24"/>
  <c r="BK42" i="24" s="1"/>
  <c r="BL48" i="24"/>
  <c r="BJ48" i="24"/>
  <c r="BK48" i="24" s="1"/>
  <c r="BL52" i="24"/>
  <c r="BJ52" i="24"/>
  <c r="BK52" i="24" s="1"/>
  <c r="BL58" i="24"/>
  <c r="BJ58" i="24"/>
  <c r="BK58" i="24" s="1"/>
  <c r="BL29" i="24"/>
  <c r="BJ29" i="24"/>
  <c r="BK29" i="24" s="1"/>
  <c r="BL59" i="24"/>
  <c r="BJ59" i="24"/>
  <c r="BK59" i="24" s="1"/>
  <c r="BL17" i="24"/>
  <c r="BJ17" i="24"/>
  <c r="BK17" i="24" s="1"/>
  <c r="BL47" i="24"/>
  <c r="BJ47" i="24"/>
  <c r="BK47" i="24" s="1"/>
  <c r="BL23" i="24"/>
  <c r="BJ23" i="24"/>
  <c r="BK23" i="24" s="1"/>
  <c r="BL33" i="24"/>
  <c r="BJ33" i="24"/>
  <c r="BK33" i="24" s="1"/>
  <c r="BL39" i="24"/>
  <c r="BJ39" i="24"/>
  <c r="BK39" i="24" s="1"/>
  <c r="BL43" i="24"/>
  <c r="BJ43" i="24"/>
  <c r="BK43" i="24" s="1"/>
  <c r="BL49" i="24"/>
  <c r="BJ49" i="24"/>
  <c r="BK49" i="24" s="1"/>
  <c r="BL53" i="24"/>
  <c r="BJ53" i="24"/>
  <c r="BK53" i="24" s="1"/>
  <c r="BL13" i="24"/>
  <c r="BJ13" i="24"/>
  <c r="BK13" i="24" s="1"/>
  <c r="BL14" i="24"/>
  <c r="BJ14" i="24"/>
  <c r="BK14" i="24" s="1"/>
  <c r="BJ20" i="24"/>
  <c r="BK20" i="24" s="1"/>
  <c r="BL20" i="24"/>
  <c r="BJ24" i="24"/>
  <c r="BK24" i="24" s="1"/>
  <c r="BL24" i="24"/>
  <c r="BL34" i="24"/>
  <c r="BJ34" i="24"/>
  <c r="BK34" i="24" s="1"/>
  <c r="BL40" i="24"/>
  <c r="BJ40" i="24"/>
  <c r="BK40" i="24" s="1"/>
  <c r="BL44" i="24"/>
  <c r="BJ44" i="24"/>
  <c r="BK44" i="24" s="1"/>
  <c r="BL50" i="24"/>
  <c r="BJ50" i="24"/>
  <c r="BK50" i="24" s="1"/>
  <c r="BL54" i="24"/>
  <c r="BJ54" i="24"/>
  <c r="BK54" i="24" s="1"/>
  <c r="BL60" i="24"/>
  <c r="BJ60" i="24"/>
  <c r="BK60" i="24" s="1"/>
  <c r="BL27" i="24"/>
  <c r="BJ27" i="24"/>
  <c r="BK27" i="24" s="1"/>
  <c r="BL19" i="24"/>
  <c r="BJ19" i="24"/>
  <c r="BK19" i="24" s="1"/>
  <c r="BJ30" i="24"/>
  <c r="BK30" i="24" s="1"/>
  <c r="BL30" i="24"/>
  <c r="BL15" i="24"/>
  <c r="BJ15" i="24"/>
  <c r="BK15" i="24" s="1"/>
  <c r="BL21" i="24"/>
  <c r="BJ21" i="24"/>
  <c r="BK21" i="24" s="1"/>
  <c r="BL25" i="24"/>
  <c r="BJ25" i="24"/>
  <c r="BK25" i="24" s="1"/>
  <c r="BL31" i="24"/>
  <c r="BJ31" i="24"/>
  <c r="BK31" i="24" s="1"/>
  <c r="BL35" i="24"/>
  <c r="BJ35" i="24"/>
  <c r="BK35" i="24" s="1"/>
  <c r="BL41" i="24"/>
  <c r="BJ41" i="24"/>
  <c r="BK41" i="24" s="1"/>
  <c r="BL45" i="24"/>
  <c r="BJ45" i="24"/>
  <c r="BK45" i="24" s="1"/>
  <c r="BL51" i="24"/>
  <c r="BJ51" i="24"/>
  <c r="BK51" i="24" s="1"/>
  <c r="BL55" i="24"/>
  <c r="BJ55" i="24"/>
  <c r="BK55" i="24" s="1"/>
  <c r="BL61" i="24"/>
  <c r="BJ61" i="24"/>
  <c r="BK61" i="24" s="1"/>
  <c r="BM22" i="24" l="1"/>
  <c r="BM52" i="24"/>
  <c r="BM12" i="24"/>
  <c r="BM42" i="24"/>
  <c r="BM32" i="24"/>
  <c r="BN32" i="24" l="1"/>
  <c r="BO32" i="24" s="1"/>
  <c r="BP32" i="24" s="1"/>
  <c r="BR32" i="24" s="1"/>
  <c r="BN42" i="24"/>
  <c r="BO42" i="24" s="1"/>
  <c r="BP42" i="24" s="1"/>
  <c r="BR42" i="24" s="1"/>
  <c r="BN12" i="24"/>
  <c r="BO12" i="24" s="1"/>
  <c r="BP12" i="24" s="1"/>
  <c r="BR12" i="24" s="1"/>
  <c r="BN52" i="24"/>
  <c r="BO52" i="24" s="1"/>
  <c r="BP52" i="24" s="1"/>
  <c r="BR52" i="24" s="1"/>
  <c r="BN22" i="24"/>
  <c r="BO22" i="24" s="1"/>
  <c r="BP22" i="24" s="1"/>
  <c r="BR22" i="24" s="1"/>
  <c r="BH61" i="23" l="1"/>
  <c r="BD61" i="23"/>
  <c r="BE61" i="23" s="1"/>
  <c r="BH60" i="23"/>
  <c r="BD60" i="23"/>
  <c r="BE60" i="23" s="1"/>
  <c r="BL60" i="23" s="1"/>
  <c r="BH59" i="23"/>
  <c r="BD59" i="23"/>
  <c r="BE59" i="23" s="1"/>
  <c r="BH58" i="23"/>
  <c r="BD58" i="23"/>
  <c r="BE58" i="23" s="1"/>
  <c r="BL58" i="23" s="1"/>
  <c r="BH57" i="23"/>
  <c r="BD57" i="23"/>
  <c r="BE57" i="23" s="1"/>
  <c r="BH56" i="23"/>
  <c r="BD56" i="23"/>
  <c r="BE56" i="23" s="1"/>
  <c r="BL56" i="23" s="1"/>
  <c r="BH55" i="23"/>
  <c r="BD55" i="23"/>
  <c r="BE55" i="23" s="1"/>
  <c r="BH54" i="23"/>
  <c r="BE54" i="23"/>
  <c r="BL54" i="23" s="1"/>
  <c r="BD54" i="23"/>
  <c r="BH53" i="23"/>
  <c r="BD53" i="23"/>
  <c r="BE53" i="23" s="1"/>
  <c r="BH52" i="23"/>
  <c r="BD52" i="23"/>
  <c r="BE52" i="23" s="1"/>
  <c r="AJ52" i="23"/>
  <c r="AK52" i="23" s="1"/>
  <c r="BQ52" i="23" s="1"/>
  <c r="P52" i="23"/>
  <c r="O52" i="23"/>
  <c r="J52" i="23"/>
  <c r="BH51" i="23"/>
  <c r="BD51" i="23"/>
  <c r="BE51" i="23" s="1"/>
  <c r="BH50" i="23"/>
  <c r="BD50" i="23"/>
  <c r="BE50" i="23" s="1"/>
  <c r="BL50" i="23" s="1"/>
  <c r="BH49" i="23"/>
  <c r="BD49" i="23"/>
  <c r="BE49" i="23" s="1"/>
  <c r="BH48" i="23"/>
  <c r="BD48" i="23"/>
  <c r="BE48" i="23" s="1"/>
  <c r="BL48" i="23" s="1"/>
  <c r="BH47" i="23"/>
  <c r="BD47" i="23"/>
  <c r="BE47" i="23" s="1"/>
  <c r="BH46" i="23"/>
  <c r="BE46" i="23"/>
  <c r="BL46" i="23" s="1"/>
  <c r="BD46" i="23"/>
  <c r="BH45" i="23"/>
  <c r="BD45" i="23"/>
  <c r="BE45" i="23" s="1"/>
  <c r="BH44" i="23"/>
  <c r="BD44" i="23"/>
  <c r="BE44" i="23" s="1"/>
  <c r="BL44" i="23" s="1"/>
  <c r="BH43" i="23"/>
  <c r="BD43" i="23"/>
  <c r="BE43" i="23" s="1"/>
  <c r="BH42" i="23"/>
  <c r="BD42" i="23"/>
  <c r="BE42" i="23" s="1"/>
  <c r="AJ42" i="23"/>
  <c r="AK42" i="23" s="1"/>
  <c r="BQ42" i="23" s="1"/>
  <c r="P42" i="23"/>
  <c r="O42" i="23"/>
  <c r="J42" i="23"/>
  <c r="BH41" i="23"/>
  <c r="BD41" i="23"/>
  <c r="BE41" i="23" s="1"/>
  <c r="BH40" i="23"/>
  <c r="BD40" i="23"/>
  <c r="BE40" i="23" s="1"/>
  <c r="BL40" i="23" s="1"/>
  <c r="BH39" i="23"/>
  <c r="BD39" i="23"/>
  <c r="BE39" i="23" s="1"/>
  <c r="BH38" i="23"/>
  <c r="BD38" i="23"/>
  <c r="BE38" i="23" s="1"/>
  <c r="BL38" i="23" s="1"/>
  <c r="BH37" i="23"/>
  <c r="BD37" i="23"/>
  <c r="BE37" i="23" s="1"/>
  <c r="BH36" i="23"/>
  <c r="BE36" i="23"/>
  <c r="BL36" i="23" s="1"/>
  <c r="BD36" i="23"/>
  <c r="BH35" i="23"/>
  <c r="BD35" i="23"/>
  <c r="BE35" i="23" s="1"/>
  <c r="BH34" i="23"/>
  <c r="BD34" i="23"/>
  <c r="BE34" i="23" s="1"/>
  <c r="BL34" i="23" s="1"/>
  <c r="BH33" i="23"/>
  <c r="BD33" i="23"/>
  <c r="BE33" i="23" s="1"/>
  <c r="BH32" i="23"/>
  <c r="BD32" i="23"/>
  <c r="BE32" i="23" s="1"/>
  <c r="AJ32" i="23"/>
  <c r="AK32" i="23" s="1"/>
  <c r="BQ32" i="23" s="1"/>
  <c r="P32" i="23"/>
  <c r="O32" i="23"/>
  <c r="J32" i="23"/>
  <c r="BH31" i="23"/>
  <c r="BD31" i="23"/>
  <c r="BE31" i="23" s="1"/>
  <c r="BH30" i="23"/>
  <c r="BD30" i="23"/>
  <c r="BE30" i="23" s="1"/>
  <c r="BJ30" i="23" s="1"/>
  <c r="BK30" i="23" s="1"/>
  <c r="BH29" i="23"/>
  <c r="BD29" i="23"/>
  <c r="BE29" i="23" s="1"/>
  <c r="BH28" i="23"/>
  <c r="BD28" i="23"/>
  <c r="BE28" i="23" s="1"/>
  <c r="BH27" i="23"/>
  <c r="BD27" i="23"/>
  <c r="BE27" i="23" s="1"/>
  <c r="BH26" i="23"/>
  <c r="BD26" i="23"/>
  <c r="BE26" i="23" s="1"/>
  <c r="BH25" i="23"/>
  <c r="BD25" i="23"/>
  <c r="BE25" i="23" s="1"/>
  <c r="BH24" i="23"/>
  <c r="BD24" i="23"/>
  <c r="BE24" i="23" s="1"/>
  <c r="BH23" i="23"/>
  <c r="BD23" i="23"/>
  <c r="BE23" i="23" s="1"/>
  <c r="BH22" i="23"/>
  <c r="BD22" i="23"/>
  <c r="BE22" i="23" s="1"/>
  <c r="AJ22" i="23"/>
  <c r="AK22" i="23" s="1"/>
  <c r="BQ22" i="23" s="1"/>
  <c r="P22" i="23"/>
  <c r="O22" i="23"/>
  <c r="J22" i="23"/>
  <c r="BH21" i="23"/>
  <c r="BD21" i="23"/>
  <c r="BE21" i="23" s="1"/>
  <c r="BH20" i="23"/>
  <c r="BD20" i="23"/>
  <c r="BE20" i="23" s="1"/>
  <c r="BH19" i="23"/>
  <c r="BD19" i="23"/>
  <c r="BE19" i="23" s="1"/>
  <c r="BH18" i="23"/>
  <c r="BD18" i="23"/>
  <c r="BE18" i="23" s="1"/>
  <c r="BH17" i="23"/>
  <c r="BD17" i="23"/>
  <c r="BE17" i="23" s="1"/>
  <c r="BH16" i="23"/>
  <c r="BD16" i="23"/>
  <c r="BE16" i="23" s="1"/>
  <c r="BH15" i="23"/>
  <c r="BD15" i="23"/>
  <c r="BE15" i="23" s="1"/>
  <c r="BH14" i="23"/>
  <c r="BD14" i="23"/>
  <c r="BE14" i="23" s="1"/>
  <c r="BH13" i="23"/>
  <c r="BD13" i="23"/>
  <c r="BE13" i="23" s="1"/>
  <c r="BH12" i="23"/>
  <c r="BD12" i="23"/>
  <c r="BE12" i="23" s="1"/>
  <c r="AJ12" i="23"/>
  <c r="AK12" i="23" s="1"/>
  <c r="BQ12" i="23" s="1"/>
  <c r="P12" i="23"/>
  <c r="O12" i="23"/>
  <c r="J12" i="23"/>
  <c r="AL22" i="23" l="1"/>
  <c r="AL32" i="23"/>
  <c r="AL52" i="23"/>
  <c r="AL12" i="23"/>
  <c r="BL41" i="23"/>
  <c r="BJ41" i="23"/>
  <c r="BK41" i="23" s="1"/>
  <c r="BL53" i="23"/>
  <c r="BJ53" i="23"/>
  <c r="BK53" i="23" s="1"/>
  <c r="BL57" i="23"/>
  <c r="BJ57" i="23"/>
  <c r="BK57" i="23" s="1"/>
  <c r="BL27" i="23"/>
  <c r="BJ27" i="23"/>
  <c r="BK27" i="23" s="1"/>
  <c r="BL12" i="23"/>
  <c r="BJ12" i="23"/>
  <c r="BK12" i="23" s="1"/>
  <c r="BL22" i="23"/>
  <c r="BJ22" i="23"/>
  <c r="BK22" i="23" s="1"/>
  <c r="BJ28" i="23"/>
  <c r="BK28" i="23" s="1"/>
  <c r="BL28" i="23"/>
  <c r="BL45" i="23"/>
  <c r="BJ45" i="23"/>
  <c r="BK45" i="23" s="1"/>
  <c r="BL52" i="23"/>
  <c r="BJ52" i="23"/>
  <c r="BK52" i="23" s="1"/>
  <c r="BL49" i="23"/>
  <c r="BJ49" i="23"/>
  <c r="BK49" i="23" s="1"/>
  <c r="BJ18" i="23"/>
  <c r="BK18" i="23" s="1"/>
  <c r="BL18" i="23"/>
  <c r="BL32" i="23"/>
  <c r="BJ32" i="23"/>
  <c r="BK32" i="23" s="1"/>
  <c r="BL37" i="23"/>
  <c r="BJ37" i="23"/>
  <c r="BK37" i="23" s="1"/>
  <c r="BL13" i="23"/>
  <c r="BJ13" i="23"/>
  <c r="BK13" i="23" s="1"/>
  <c r="BL29" i="23"/>
  <c r="BJ29" i="23"/>
  <c r="BK29" i="23" s="1"/>
  <c r="AL42" i="23"/>
  <c r="BL59" i="23"/>
  <c r="BJ59" i="23"/>
  <c r="BK59" i="23" s="1"/>
  <c r="BL17" i="23"/>
  <c r="BJ17" i="23"/>
  <c r="BK17" i="23" s="1"/>
  <c r="BL19" i="23"/>
  <c r="BJ19" i="23"/>
  <c r="BK19" i="23" s="1"/>
  <c r="BL23" i="23"/>
  <c r="BJ23" i="23"/>
  <c r="BK23" i="23" s="1"/>
  <c r="BL33" i="23"/>
  <c r="BJ33" i="23"/>
  <c r="BK33" i="23" s="1"/>
  <c r="BL51" i="23"/>
  <c r="BJ51" i="23"/>
  <c r="BK51" i="23" s="1"/>
  <c r="BJ20" i="23"/>
  <c r="BK20" i="23" s="1"/>
  <c r="BL20" i="23"/>
  <c r="BL55" i="23"/>
  <c r="BJ55" i="23"/>
  <c r="BK55" i="23" s="1"/>
  <c r="BL42" i="23"/>
  <c r="BJ42" i="23"/>
  <c r="BK42" i="23" s="1"/>
  <c r="BL47" i="23"/>
  <c r="BJ47" i="23"/>
  <c r="BK47" i="23" s="1"/>
  <c r="BL21" i="23"/>
  <c r="BJ21" i="23"/>
  <c r="BK21" i="23" s="1"/>
  <c r="BL25" i="23"/>
  <c r="BJ25" i="23"/>
  <c r="BK25" i="23" s="1"/>
  <c r="BL39" i="23"/>
  <c r="BJ39" i="23"/>
  <c r="BK39" i="23" s="1"/>
  <c r="BL31" i="23"/>
  <c r="BJ31" i="23"/>
  <c r="BK31" i="23" s="1"/>
  <c r="BL43" i="23"/>
  <c r="BJ43" i="23"/>
  <c r="BK43" i="23" s="1"/>
  <c r="BL61" i="23"/>
  <c r="BJ61" i="23"/>
  <c r="BK61" i="23" s="1"/>
  <c r="BJ14" i="23"/>
  <c r="BK14" i="23" s="1"/>
  <c r="BL14" i="23"/>
  <c r="BJ24" i="23"/>
  <c r="BK24" i="23" s="1"/>
  <c r="BL24" i="23"/>
  <c r="BL15" i="23"/>
  <c r="BJ15" i="23"/>
  <c r="BK15" i="23" s="1"/>
  <c r="BJ16" i="23"/>
  <c r="BK16" i="23" s="1"/>
  <c r="BL16" i="23"/>
  <c r="BJ26" i="23"/>
  <c r="BK26" i="23" s="1"/>
  <c r="BL26" i="23"/>
  <c r="BL35" i="23"/>
  <c r="BJ35" i="23"/>
  <c r="BK35" i="23" s="1"/>
  <c r="BJ54" i="23"/>
  <c r="BK54" i="23" s="1"/>
  <c r="BJ56" i="23"/>
  <c r="BK56" i="23" s="1"/>
  <c r="BJ58" i="23"/>
  <c r="BK58" i="23" s="1"/>
  <c r="BJ60" i="23"/>
  <c r="BK60" i="23" s="1"/>
  <c r="BJ50" i="23"/>
  <c r="BK50" i="23" s="1"/>
  <c r="BJ34" i="23"/>
  <c r="BK34" i="23" s="1"/>
  <c r="BJ36" i="23"/>
  <c r="BK36" i="23" s="1"/>
  <c r="BJ38" i="23"/>
  <c r="BK38" i="23" s="1"/>
  <c r="BJ40" i="23"/>
  <c r="BK40" i="23" s="1"/>
  <c r="BJ44" i="23"/>
  <c r="BK44" i="23" s="1"/>
  <c r="BJ46" i="23"/>
  <c r="BK46" i="23" s="1"/>
  <c r="BJ48" i="23"/>
  <c r="BK48" i="23" s="1"/>
  <c r="BL30" i="23"/>
  <c r="BH61" i="22"/>
  <c r="BE61" i="22"/>
  <c r="BL61" i="22" s="1"/>
  <c r="BD61" i="22"/>
  <c r="BH60" i="22"/>
  <c r="BD60" i="22"/>
  <c r="BE60" i="22" s="1"/>
  <c r="BH59" i="22"/>
  <c r="BE59" i="22"/>
  <c r="BL59" i="22" s="1"/>
  <c r="BD59" i="22"/>
  <c r="BH58" i="22"/>
  <c r="BD58" i="22"/>
  <c r="BE58" i="22" s="1"/>
  <c r="BH57" i="22"/>
  <c r="BE57" i="22"/>
  <c r="BL57" i="22" s="1"/>
  <c r="BD57" i="22"/>
  <c r="BH56" i="22"/>
  <c r="BD56" i="22"/>
  <c r="BE56" i="22" s="1"/>
  <c r="BH55" i="22"/>
  <c r="BE55" i="22"/>
  <c r="BL55" i="22" s="1"/>
  <c r="BD55" i="22"/>
  <c r="BH54" i="22"/>
  <c r="BD54" i="22"/>
  <c r="BE54" i="22" s="1"/>
  <c r="BH53" i="22"/>
  <c r="BE53" i="22"/>
  <c r="BL53" i="22" s="1"/>
  <c r="BD53" i="22"/>
  <c r="BH52" i="22"/>
  <c r="BE52" i="22"/>
  <c r="BL52" i="22" s="1"/>
  <c r="BD52" i="22"/>
  <c r="AJ52" i="22"/>
  <c r="AK52" i="22" s="1"/>
  <c r="BQ52" i="22" s="1"/>
  <c r="P52" i="22"/>
  <c r="O52" i="22"/>
  <c r="AL52" i="22" s="1"/>
  <c r="J52" i="22"/>
  <c r="BH51" i="22"/>
  <c r="BE51" i="22"/>
  <c r="BL51" i="22" s="1"/>
  <c r="BD51" i="22"/>
  <c r="BH50" i="22"/>
  <c r="BD50" i="22"/>
  <c r="BE50" i="22" s="1"/>
  <c r="BH49" i="22"/>
  <c r="BE49" i="22"/>
  <c r="BL49" i="22" s="1"/>
  <c r="BD49" i="22"/>
  <c r="BH48" i="22"/>
  <c r="BD48" i="22"/>
  <c r="BE48" i="22" s="1"/>
  <c r="BH47" i="22"/>
  <c r="BE47" i="22"/>
  <c r="BL47" i="22" s="1"/>
  <c r="BD47" i="22"/>
  <c r="BH46" i="22"/>
  <c r="BD46" i="22"/>
  <c r="BE46" i="22" s="1"/>
  <c r="BH45" i="22"/>
  <c r="BE45" i="22"/>
  <c r="BL45" i="22" s="1"/>
  <c r="BD45" i="22"/>
  <c r="BH44" i="22"/>
  <c r="BD44" i="22"/>
  <c r="BE44" i="22" s="1"/>
  <c r="BH43" i="22"/>
  <c r="BE43" i="22"/>
  <c r="BL43" i="22" s="1"/>
  <c r="BD43" i="22"/>
  <c r="BH42" i="22"/>
  <c r="BE42" i="22"/>
  <c r="BL42" i="22" s="1"/>
  <c r="BD42" i="22"/>
  <c r="AJ42" i="22"/>
  <c r="AK42" i="22" s="1"/>
  <c r="BQ42" i="22" s="1"/>
  <c r="P42" i="22"/>
  <c r="O42" i="22"/>
  <c r="AL42" i="22" s="1"/>
  <c r="J42" i="22"/>
  <c r="BH41" i="22"/>
  <c r="BD41" i="22"/>
  <c r="BE41" i="22" s="1"/>
  <c r="BH40" i="22"/>
  <c r="BD40" i="22"/>
  <c r="BE40" i="22" s="1"/>
  <c r="BH39" i="22"/>
  <c r="BD39" i="22"/>
  <c r="BE39" i="22" s="1"/>
  <c r="BH38" i="22"/>
  <c r="BD38" i="22"/>
  <c r="BE38" i="22" s="1"/>
  <c r="BH37" i="22"/>
  <c r="BD37" i="22"/>
  <c r="BE37" i="22" s="1"/>
  <c r="BH36" i="22"/>
  <c r="BD36" i="22"/>
  <c r="BE36" i="22" s="1"/>
  <c r="BH35" i="22"/>
  <c r="BD35" i="22"/>
  <c r="BE35" i="22" s="1"/>
  <c r="BH34" i="22"/>
  <c r="BD34" i="22"/>
  <c r="BE34" i="22" s="1"/>
  <c r="BH33" i="22"/>
  <c r="BD33" i="22"/>
  <c r="BE33" i="22" s="1"/>
  <c r="BH32" i="22"/>
  <c r="BD32" i="22"/>
  <c r="BE32" i="22" s="1"/>
  <c r="AJ32" i="22"/>
  <c r="AK32" i="22" s="1"/>
  <c r="BQ32" i="22" s="1"/>
  <c r="P32" i="22"/>
  <c r="O32" i="22"/>
  <c r="AL32" i="22" s="1"/>
  <c r="J32" i="22"/>
  <c r="BH31" i="22"/>
  <c r="BD31" i="22"/>
  <c r="BE31" i="22" s="1"/>
  <c r="BH30" i="22"/>
  <c r="BD30" i="22"/>
  <c r="BE30" i="22" s="1"/>
  <c r="BH29" i="22"/>
  <c r="BD29" i="22"/>
  <c r="BE29" i="22" s="1"/>
  <c r="BH28" i="22"/>
  <c r="BD28" i="22"/>
  <c r="BE28" i="22" s="1"/>
  <c r="BH27" i="22"/>
  <c r="BD27" i="22"/>
  <c r="BE27" i="22" s="1"/>
  <c r="BH26" i="22"/>
  <c r="BD26" i="22"/>
  <c r="BE26" i="22" s="1"/>
  <c r="BH25" i="22"/>
  <c r="BD25" i="22"/>
  <c r="BE25" i="22" s="1"/>
  <c r="BH24" i="22"/>
  <c r="BD24" i="22"/>
  <c r="BE24" i="22" s="1"/>
  <c r="BH23" i="22"/>
  <c r="BD23" i="22"/>
  <c r="BE23" i="22" s="1"/>
  <c r="BO22" i="22"/>
  <c r="BP22" i="22" s="1"/>
  <c r="BH22" i="22"/>
  <c r="BD22" i="22"/>
  <c r="BE22" i="22" s="1"/>
  <c r="AJ22" i="22"/>
  <c r="AK22" i="22" s="1"/>
  <c r="BQ22" i="22" s="1"/>
  <c r="P22" i="22"/>
  <c r="O22" i="22"/>
  <c r="J22" i="22"/>
  <c r="BH21" i="22"/>
  <c r="BD21" i="22"/>
  <c r="BE21" i="22" s="1"/>
  <c r="BH20" i="22"/>
  <c r="BD20" i="22"/>
  <c r="BE20" i="22" s="1"/>
  <c r="BH19" i="22"/>
  <c r="BD19" i="22"/>
  <c r="BE19" i="22" s="1"/>
  <c r="BH18" i="22"/>
  <c r="BD18" i="22"/>
  <c r="BE18" i="22" s="1"/>
  <c r="BH17" i="22"/>
  <c r="BD17" i="22"/>
  <c r="BE17" i="22" s="1"/>
  <c r="BH16" i="22"/>
  <c r="BD16" i="22"/>
  <c r="BE16" i="22" s="1"/>
  <c r="BH15" i="22"/>
  <c r="BD15" i="22"/>
  <c r="BE15" i="22" s="1"/>
  <c r="BH14" i="22"/>
  <c r="BD14" i="22"/>
  <c r="BE14" i="22" s="1"/>
  <c r="BH13" i="22"/>
  <c r="BD13" i="22"/>
  <c r="BE13" i="22" s="1"/>
  <c r="BO12" i="22"/>
  <c r="BP12" i="22" s="1"/>
  <c r="BR12" i="22" s="1"/>
  <c r="BH12" i="22"/>
  <c r="BD12" i="22"/>
  <c r="BE12" i="22" s="1"/>
  <c r="AJ12" i="22"/>
  <c r="AK12" i="22" s="1"/>
  <c r="BQ12" i="22" s="1"/>
  <c r="P12" i="22"/>
  <c r="O12" i="22"/>
  <c r="AL12" i="22" s="1"/>
  <c r="J12" i="22"/>
  <c r="BM12" i="23" l="1"/>
  <c r="BM22" i="23"/>
  <c r="BM32" i="23"/>
  <c r="BM52" i="23"/>
  <c r="BM42" i="23"/>
  <c r="BL18" i="22"/>
  <c r="BJ18" i="22"/>
  <c r="BK18" i="22" s="1"/>
  <c r="BL37" i="22"/>
  <c r="BJ37" i="22"/>
  <c r="BK37" i="22" s="1"/>
  <c r="BL46" i="22"/>
  <c r="BJ46" i="22"/>
  <c r="BK46" i="22" s="1"/>
  <c r="BL17" i="22"/>
  <c r="BJ17" i="22"/>
  <c r="BK17" i="22" s="1"/>
  <c r="BL50" i="22"/>
  <c r="BJ50" i="22"/>
  <c r="BK50" i="22" s="1"/>
  <c r="BL27" i="22"/>
  <c r="BJ27" i="22"/>
  <c r="BK27" i="22" s="1"/>
  <c r="BL58" i="22"/>
  <c r="BJ58" i="22"/>
  <c r="BK58" i="22" s="1"/>
  <c r="BL13" i="22"/>
  <c r="BJ13" i="22"/>
  <c r="BK13" i="22" s="1"/>
  <c r="BL19" i="22"/>
  <c r="BJ19" i="22"/>
  <c r="BK19" i="22" s="1"/>
  <c r="BL28" i="22"/>
  <c r="BJ28" i="22"/>
  <c r="BK28" i="22" s="1"/>
  <c r="BL32" i="22"/>
  <c r="BJ32" i="22"/>
  <c r="BK32" i="22" s="1"/>
  <c r="BL38" i="22"/>
  <c r="BJ38" i="22"/>
  <c r="BK38" i="22" s="1"/>
  <c r="BL54" i="22"/>
  <c r="BJ54" i="22"/>
  <c r="BK54" i="22" s="1"/>
  <c r="BR22" i="22"/>
  <c r="BL22" i="22"/>
  <c r="BJ22" i="22"/>
  <c r="BK22" i="22" s="1"/>
  <c r="BL14" i="22"/>
  <c r="BJ14" i="22"/>
  <c r="BK14" i="22" s="1"/>
  <c r="BL20" i="22"/>
  <c r="BJ20" i="22"/>
  <c r="BK20" i="22" s="1"/>
  <c r="BL23" i="22"/>
  <c r="BJ23" i="22"/>
  <c r="BK23" i="22" s="1"/>
  <c r="BL29" i="22"/>
  <c r="BJ29" i="22"/>
  <c r="BK29" i="22" s="1"/>
  <c r="BL33" i="22"/>
  <c r="BJ33" i="22"/>
  <c r="BK33" i="22" s="1"/>
  <c r="BL39" i="22"/>
  <c r="BJ39" i="22"/>
  <c r="BK39" i="22" s="1"/>
  <c r="BL26" i="22"/>
  <c r="BJ26" i="22"/>
  <c r="BK26" i="22" s="1"/>
  <c r="BL15" i="22"/>
  <c r="BJ15" i="22"/>
  <c r="BK15" i="22" s="1"/>
  <c r="BL24" i="22"/>
  <c r="BJ24" i="22"/>
  <c r="BK24" i="22" s="1"/>
  <c r="BL30" i="22"/>
  <c r="BJ30" i="22"/>
  <c r="BK30" i="22" s="1"/>
  <c r="BL34" i="22"/>
  <c r="BJ34" i="22"/>
  <c r="BK34" i="22" s="1"/>
  <c r="BL40" i="22"/>
  <c r="BJ40" i="22"/>
  <c r="BK40" i="22" s="1"/>
  <c r="BL48" i="22"/>
  <c r="BJ48" i="22"/>
  <c r="BK48" i="22" s="1"/>
  <c r="BL60" i="22"/>
  <c r="BJ60" i="22"/>
  <c r="BK60" i="22" s="1"/>
  <c r="BL21" i="22"/>
  <c r="BJ21" i="22"/>
  <c r="BK21" i="22" s="1"/>
  <c r="BL56" i="22"/>
  <c r="BJ56" i="22"/>
  <c r="BK56" i="22" s="1"/>
  <c r="BL12" i="22"/>
  <c r="BJ12" i="22"/>
  <c r="BK12" i="22" s="1"/>
  <c r="BL36" i="22"/>
  <c r="BJ36" i="22"/>
  <c r="BK36" i="22" s="1"/>
  <c r="BL16" i="22"/>
  <c r="BJ16" i="22"/>
  <c r="BK16" i="22" s="1"/>
  <c r="BL25" i="22"/>
  <c r="BJ25" i="22"/>
  <c r="BK25" i="22" s="1"/>
  <c r="BL31" i="22"/>
  <c r="BJ31" i="22"/>
  <c r="BK31" i="22" s="1"/>
  <c r="BL35" i="22"/>
  <c r="BJ35" i="22"/>
  <c r="BK35" i="22" s="1"/>
  <c r="BL41" i="22"/>
  <c r="BJ41" i="22"/>
  <c r="BK41" i="22" s="1"/>
  <c r="BL44" i="22"/>
  <c r="BJ44" i="22"/>
  <c r="BK44" i="22" s="1"/>
  <c r="AL22" i="22"/>
  <c r="BJ42" i="22"/>
  <c r="BK42" i="22" s="1"/>
  <c r="BM42" i="22" s="1"/>
  <c r="BJ43" i="22"/>
  <c r="BK43" i="22" s="1"/>
  <c r="BJ45" i="22"/>
  <c r="BK45" i="22" s="1"/>
  <c r="BJ47" i="22"/>
  <c r="BK47" i="22" s="1"/>
  <c r="BJ49" i="22"/>
  <c r="BK49" i="22" s="1"/>
  <c r="BJ51" i="22"/>
  <c r="BK51" i="22" s="1"/>
  <c r="BJ52" i="22"/>
  <c r="BK52" i="22" s="1"/>
  <c r="BJ53" i="22"/>
  <c r="BK53" i="22" s="1"/>
  <c r="BJ55" i="22"/>
  <c r="BK55" i="22" s="1"/>
  <c r="BJ57" i="22"/>
  <c r="BK57" i="22" s="1"/>
  <c r="BJ59" i="22"/>
  <c r="BK59" i="22" s="1"/>
  <c r="BJ61" i="22"/>
  <c r="BK61" i="22" s="1"/>
  <c r="BN42" i="23" l="1"/>
  <c r="BO42" i="23" s="1"/>
  <c r="BP42" i="23" s="1"/>
  <c r="BR42" i="23" s="1"/>
  <c r="BN52" i="23"/>
  <c r="BO52" i="23" s="1"/>
  <c r="BP52" i="23" s="1"/>
  <c r="BR52" i="23" s="1"/>
  <c r="BN32" i="23"/>
  <c r="BO32" i="23" s="1"/>
  <c r="BP32" i="23" s="1"/>
  <c r="BR32" i="23" s="1"/>
  <c r="BN22" i="23"/>
  <c r="BO22" i="23" s="1"/>
  <c r="BP22" i="23" s="1"/>
  <c r="BR22" i="23" s="1"/>
  <c r="BN12" i="23"/>
  <c r="BO12" i="23" s="1"/>
  <c r="BP12" i="23" s="1"/>
  <c r="BR12" i="23" s="1"/>
  <c r="BM32" i="22"/>
  <c r="BM52" i="22"/>
  <c r="BN42" i="22"/>
  <c r="BO42" i="22" s="1"/>
  <c r="BP42" i="22" s="1"/>
  <c r="BR42" i="22" s="1"/>
  <c r="BM22" i="22"/>
  <c r="BN22" i="22" s="1"/>
  <c r="BM12" i="22"/>
  <c r="BN12" i="22" s="1"/>
  <c r="BN52" i="22" l="1"/>
  <c r="BO52" i="22" s="1"/>
  <c r="BP52" i="22" s="1"/>
  <c r="BR52" i="22" s="1"/>
  <c r="BN32" i="22"/>
  <c r="BO32" i="22" s="1"/>
  <c r="BP32" i="22" s="1"/>
  <c r="BR32" i="22" s="1"/>
  <c r="BH61" i="21" l="1"/>
  <c r="BD61" i="21"/>
  <c r="BE61" i="21" s="1"/>
  <c r="BH60" i="21"/>
  <c r="BD60" i="21"/>
  <c r="BE60" i="21" s="1"/>
  <c r="BH59" i="21"/>
  <c r="BD59" i="21"/>
  <c r="BE59" i="21" s="1"/>
  <c r="BH58" i="21"/>
  <c r="BD58" i="21"/>
  <c r="BE58" i="21" s="1"/>
  <c r="BH57" i="21"/>
  <c r="BD57" i="21"/>
  <c r="BE57" i="21" s="1"/>
  <c r="BH56" i="21"/>
  <c r="BD56" i="21"/>
  <c r="BE56" i="21" s="1"/>
  <c r="BH55" i="21"/>
  <c r="BD55" i="21"/>
  <c r="BE55" i="21" s="1"/>
  <c r="BH54" i="21"/>
  <c r="BD54" i="21"/>
  <c r="BE54" i="21" s="1"/>
  <c r="BH53" i="21"/>
  <c r="BD53" i="21"/>
  <c r="BE53" i="21" s="1"/>
  <c r="BH52" i="21"/>
  <c r="BD52" i="21"/>
  <c r="BE52" i="21" s="1"/>
  <c r="AJ52" i="21"/>
  <c r="AK52" i="21" s="1"/>
  <c r="P52" i="21"/>
  <c r="O52" i="21"/>
  <c r="J52" i="21"/>
  <c r="BH51" i="21"/>
  <c r="BD51" i="21"/>
  <c r="BE51" i="21" s="1"/>
  <c r="BH50" i="21"/>
  <c r="BD50" i="21"/>
  <c r="BE50" i="21" s="1"/>
  <c r="BH49" i="21"/>
  <c r="BD49" i="21"/>
  <c r="BE49" i="21" s="1"/>
  <c r="BH48" i="21"/>
  <c r="BD48" i="21"/>
  <c r="BE48" i="21" s="1"/>
  <c r="BH47" i="21"/>
  <c r="BD47" i="21"/>
  <c r="BE47" i="21" s="1"/>
  <c r="BH46" i="21"/>
  <c r="BD46" i="21"/>
  <c r="BE46" i="21" s="1"/>
  <c r="BH45" i="21"/>
  <c r="BD45" i="21"/>
  <c r="BE45" i="21" s="1"/>
  <c r="BH44" i="21"/>
  <c r="BD44" i="21"/>
  <c r="BE44" i="21" s="1"/>
  <c r="BH43" i="21"/>
  <c r="BD43" i="21"/>
  <c r="BE43" i="21" s="1"/>
  <c r="BH42" i="21"/>
  <c r="BD42" i="21"/>
  <c r="BE42" i="21" s="1"/>
  <c r="AJ42" i="21"/>
  <c r="AK42" i="21" s="1"/>
  <c r="P42" i="21"/>
  <c r="O42" i="21"/>
  <c r="J42" i="21"/>
  <c r="BH41" i="21"/>
  <c r="BD41" i="21"/>
  <c r="BE41" i="21" s="1"/>
  <c r="BH40" i="21"/>
  <c r="BD40" i="21"/>
  <c r="BE40" i="21" s="1"/>
  <c r="BH39" i="21"/>
  <c r="BD39" i="21"/>
  <c r="BE39" i="21" s="1"/>
  <c r="BH38" i="21"/>
  <c r="BD38" i="21"/>
  <c r="BE38" i="21" s="1"/>
  <c r="BH37" i="21"/>
  <c r="BD37" i="21"/>
  <c r="BE37" i="21" s="1"/>
  <c r="BH36" i="21"/>
  <c r="BD36" i="21"/>
  <c r="BE36" i="21" s="1"/>
  <c r="BH35" i="21"/>
  <c r="BD35" i="21"/>
  <c r="BE35" i="21" s="1"/>
  <c r="BH34" i="21"/>
  <c r="BD34" i="21"/>
  <c r="BE34" i="21" s="1"/>
  <c r="BH33" i="21"/>
  <c r="BD33" i="21"/>
  <c r="BE33" i="21" s="1"/>
  <c r="BH32" i="21"/>
  <c r="BD32" i="21"/>
  <c r="BE32" i="21" s="1"/>
  <c r="AJ32" i="21"/>
  <c r="AK32" i="21" s="1"/>
  <c r="P32" i="21"/>
  <c r="O32" i="21"/>
  <c r="J32" i="21"/>
  <c r="BH31" i="21"/>
  <c r="BD31" i="21"/>
  <c r="BE31" i="21" s="1"/>
  <c r="BH30" i="21"/>
  <c r="BD30" i="21"/>
  <c r="BE30" i="21" s="1"/>
  <c r="BH29" i="21"/>
  <c r="BD29" i="21"/>
  <c r="BE29" i="21" s="1"/>
  <c r="BH28" i="21"/>
  <c r="BD28" i="21"/>
  <c r="BE28" i="21" s="1"/>
  <c r="BH27" i="21"/>
  <c r="BD27" i="21"/>
  <c r="BE27" i="21" s="1"/>
  <c r="BH26" i="21"/>
  <c r="BD26" i="21"/>
  <c r="BE26" i="21" s="1"/>
  <c r="BH25" i="21"/>
  <c r="BD25" i="21"/>
  <c r="BE25" i="21" s="1"/>
  <c r="BH24" i="21"/>
  <c r="BD24" i="21"/>
  <c r="BE24" i="21" s="1"/>
  <c r="BH23" i="21"/>
  <c r="BD23" i="21"/>
  <c r="BE23" i="21" s="1"/>
  <c r="BH22" i="21"/>
  <c r="BD22" i="21"/>
  <c r="BE22" i="21" s="1"/>
  <c r="AJ22" i="21"/>
  <c r="AK22" i="21" s="1"/>
  <c r="P22" i="21"/>
  <c r="O22" i="21"/>
  <c r="J22" i="21"/>
  <c r="BH21" i="21"/>
  <c r="BD21" i="21"/>
  <c r="BE21" i="21" s="1"/>
  <c r="BH20" i="21"/>
  <c r="BD20" i="21"/>
  <c r="BE20" i="21" s="1"/>
  <c r="BH19" i="21"/>
  <c r="BD19" i="21"/>
  <c r="BE19" i="21" s="1"/>
  <c r="BH18" i="21"/>
  <c r="BD18" i="21"/>
  <c r="BE18" i="21" s="1"/>
  <c r="BH17" i="21"/>
  <c r="BD17" i="21"/>
  <c r="BE17" i="21" s="1"/>
  <c r="BH16" i="21"/>
  <c r="BD16" i="21"/>
  <c r="BE16" i="21" s="1"/>
  <c r="BH15" i="21"/>
  <c r="BD15" i="21"/>
  <c r="BE15" i="21" s="1"/>
  <c r="BH14" i="21"/>
  <c r="BD14" i="21"/>
  <c r="BE14" i="21" s="1"/>
  <c r="BH13" i="21"/>
  <c r="BD13" i="21"/>
  <c r="BE13" i="21" s="1"/>
  <c r="BH12" i="21"/>
  <c r="BD12" i="21"/>
  <c r="BE12" i="21" s="1"/>
  <c r="AJ12" i="21"/>
  <c r="AK12" i="21" s="1"/>
  <c r="P12" i="21"/>
  <c r="O12" i="21"/>
  <c r="J12" i="21"/>
  <c r="AL22" i="21" l="1"/>
  <c r="BQ22" i="21"/>
  <c r="BJ14" i="21"/>
  <c r="BK14" i="21" s="1"/>
  <c r="BL14" i="21"/>
  <c r="BJ30" i="21"/>
  <c r="BK30" i="21" s="1"/>
  <c r="BL30" i="21"/>
  <c r="BL60" i="21"/>
  <c r="BJ60" i="21"/>
  <c r="BK60" i="21" s="1"/>
  <c r="BJ16" i="21"/>
  <c r="BK16" i="21" s="1"/>
  <c r="BL16" i="21"/>
  <c r="BJ26" i="21"/>
  <c r="BK26" i="21" s="1"/>
  <c r="BL26" i="21"/>
  <c r="BL36" i="21"/>
  <c r="BJ36" i="21"/>
  <c r="BK36" i="21" s="1"/>
  <c r="BL46" i="21"/>
  <c r="BJ46" i="21"/>
  <c r="BK46" i="21" s="1"/>
  <c r="BL56" i="21"/>
  <c r="BJ56" i="21"/>
  <c r="BK56" i="21" s="1"/>
  <c r="BJ20" i="21"/>
  <c r="BK20" i="21" s="1"/>
  <c r="BL20" i="21"/>
  <c r="BL34" i="21"/>
  <c r="BJ34" i="21"/>
  <c r="BK34" i="21" s="1"/>
  <c r="BL44" i="21"/>
  <c r="BJ44" i="21"/>
  <c r="BK44" i="21" s="1"/>
  <c r="BL54" i="21"/>
  <c r="BJ54" i="21"/>
  <c r="BK54" i="21" s="1"/>
  <c r="BL17" i="21"/>
  <c r="BJ17" i="21"/>
  <c r="BK17" i="21" s="1"/>
  <c r="BL27" i="21"/>
  <c r="BJ27" i="21"/>
  <c r="BK27" i="21" s="1"/>
  <c r="BL37" i="21"/>
  <c r="BJ37" i="21"/>
  <c r="BK37" i="21" s="1"/>
  <c r="BL47" i="21"/>
  <c r="BJ47" i="21"/>
  <c r="BK47" i="21" s="1"/>
  <c r="BL57" i="21"/>
  <c r="BJ57" i="21"/>
  <c r="BK57" i="21" s="1"/>
  <c r="AL32" i="21"/>
  <c r="BQ32" i="21"/>
  <c r="BL12" i="21"/>
  <c r="BJ12" i="21"/>
  <c r="BK12" i="21" s="1"/>
  <c r="BJ18" i="21"/>
  <c r="BK18" i="21" s="1"/>
  <c r="BL18" i="21"/>
  <c r="BL22" i="21"/>
  <c r="BJ22" i="21"/>
  <c r="BK22" i="21" s="1"/>
  <c r="BJ28" i="21"/>
  <c r="BK28" i="21" s="1"/>
  <c r="BL28" i="21"/>
  <c r="BL32" i="21"/>
  <c r="BJ32" i="21"/>
  <c r="BK32" i="21" s="1"/>
  <c r="BJ38" i="21"/>
  <c r="BK38" i="21" s="1"/>
  <c r="BL38" i="21"/>
  <c r="BL42" i="21"/>
  <c r="BJ42" i="21"/>
  <c r="BK42" i="21" s="1"/>
  <c r="BL48" i="21"/>
  <c r="BJ48" i="21"/>
  <c r="BK48" i="21" s="1"/>
  <c r="BL58" i="21"/>
  <c r="BJ58" i="21"/>
  <c r="BK58" i="21" s="1"/>
  <c r="AL12" i="21"/>
  <c r="BQ12" i="21"/>
  <c r="BL52" i="21"/>
  <c r="BJ52" i="21"/>
  <c r="BK52" i="21" s="1"/>
  <c r="AL42" i="21"/>
  <c r="BQ42" i="21"/>
  <c r="BL13" i="21"/>
  <c r="BJ13" i="21"/>
  <c r="BK13" i="21" s="1"/>
  <c r="BL23" i="21"/>
  <c r="BJ23" i="21"/>
  <c r="BK23" i="21" s="1"/>
  <c r="BL33" i="21"/>
  <c r="BJ33" i="21"/>
  <c r="BK33" i="21" s="1"/>
  <c r="BL43" i="21"/>
  <c r="BJ43" i="21"/>
  <c r="BK43" i="21" s="1"/>
  <c r="BL49" i="21"/>
  <c r="BJ49" i="21"/>
  <c r="BK49" i="21" s="1"/>
  <c r="BL59" i="21"/>
  <c r="BJ59" i="21"/>
  <c r="BK59" i="21" s="1"/>
  <c r="AL52" i="21"/>
  <c r="BQ52" i="21"/>
  <c r="BL19" i="21"/>
  <c r="BJ19" i="21"/>
  <c r="BK19" i="21" s="1"/>
  <c r="BL29" i="21"/>
  <c r="BJ29" i="21"/>
  <c r="BK29" i="21" s="1"/>
  <c r="BL39" i="21"/>
  <c r="BJ39" i="21"/>
  <c r="BK39" i="21" s="1"/>
  <c r="BL53" i="21"/>
  <c r="BJ53" i="21"/>
  <c r="BK53" i="21" s="1"/>
  <c r="BJ24" i="21"/>
  <c r="BK24" i="21" s="1"/>
  <c r="BL24" i="21"/>
  <c r="BJ40" i="21"/>
  <c r="BK40" i="21" s="1"/>
  <c r="BL40" i="21"/>
  <c r="BL50" i="21"/>
  <c r="BJ50" i="21"/>
  <c r="BK50" i="21" s="1"/>
  <c r="BL15" i="21"/>
  <c r="BJ15" i="21"/>
  <c r="BK15" i="21" s="1"/>
  <c r="BL21" i="21"/>
  <c r="BJ21" i="21"/>
  <c r="BK21" i="21" s="1"/>
  <c r="BL25" i="21"/>
  <c r="BJ25" i="21"/>
  <c r="BK25" i="21" s="1"/>
  <c r="BL31" i="21"/>
  <c r="BJ31" i="21"/>
  <c r="BK31" i="21" s="1"/>
  <c r="BL35" i="21"/>
  <c r="BJ35" i="21"/>
  <c r="BK35" i="21" s="1"/>
  <c r="BL41" i="21"/>
  <c r="BJ41" i="21"/>
  <c r="BK41" i="21" s="1"/>
  <c r="BL45" i="21"/>
  <c r="BJ45" i="21"/>
  <c r="BK45" i="21" s="1"/>
  <c r="BL51" i="21"/>
  <c r="BJ51" i="21"/>
  <c r="BK51" i="21" s="1"/>
  <c r="BL55" i="21"/>
  <c r="BJ55" i="21"/>
  <c r="BK55" i="21" s="1"/>
  <c r="BL61" i="21"/>
  <c r="BJ61" i="21"/>
  <c r="BK61" i="21" s="1"/>
  <c r="BM32" i="21" l="1"/>
  <c r="BM52" i="21"/>
  <c r="BM22" i="21"/>
  <c r="BM42" i="21"/>
  <c r="BM12" i="21"/>
  <c r="BN12" i="21" l="1"/>
  <c r="BO12" i="21" s="1"/>
  <c r="BP12" i="21" s="1"/>
  <c r="BR12" i="21" s="1"/>
  <c r="BO22" i="21"/>
  <c r="BP22" i="21" s="1"/>
  <c r="BR22" i="21" s="1"/>
  <c r="BN22" i="21"/>
  <c r="BN42" i="21"/>
  <c r="BO42" i="21" s="1"/>
  <c r="BP42" i="21" s="1"/>
  <c r="BR42" i="21" s="1"/>
  <c r="BN52" i="21"/>
  <c r="BO52" i="21" s="1"/>
  <c r="BP52" i="21" s="1"/>
  <c r="BR52" i="21" s="1"/>
  <c r="BN32" i="21"/>
  <c r="BO32" i="21" s="1"/>
  <c r="BP32" i="21" s="1"/>
  <c r="BR32" i="21" s="1"/>
  <c r="BH61" i="20" l="1"/>
  <c r="BD61" i="20"/>
  <c r="BE61" i="20" s="1"/>
  <c r="BH60" i="20"/>
  <c r="BD60" i="20"/>
  <c r="BE60" i="20" s="1"/>
  <c r="BH59" i="20"/>
  <c r="BD59" i="20"/>
  <c r="BE59" i="20" s="1"/>
  <c r="BH58" i="20"/>
  <c r="BD58" i="20"/>
  <c r="BE58" i="20" s="1"/>
  <c r="BH57" i="20"/>
  <c r="BD57" i="20"/>
  <c r="BE57" i="20" s="1"/>
  <c r="BH56" i="20"/>
  <c r="BD56" i="20"/>
  <c r="BE56" i="20" s="1"/>
  <c r="BH55" i="20"/>
  <c r="BD55" i="20"/>
  <c r="BE55" i="20" s="1"/>
  <c r="BH54" i="20"/>
  <c r="BD54" i="20"/>
  <c r="BE54" i="20" s="1"/>
  <c r="BH53" i="20"/>
  <c r="BD53" i="20"/>
  <c r="BE53" i="20" s="1"/>
  <c r="BH52" i="20"/>
  <c r="BD52" i="20"/>
  <c r="BE52" i="20" s="1"/>
  <c r="AJ52" i="20"/>
  <c r="AK52" i="20" s="1"/>
  <c r="BQ52" i="20" s="1"/>
  <c r="P52" i="20"/>
  <c r="O52" i="20"/>
  <c r="J52" i="20"/>
  <c r="BH51" i="20"/>
  <c r="BD51" i="20"/>
  <c r="BE51" i="20" s="1"/>
  <c r="BH50" i="20"/>
  <c r="BD50" i="20"/>
  <c r="BE50" i="20" s="1"/>
  <c r="BH49" i="20"/>
  <c r="BD49" i="20"/>
  <c r="BE49" i="20" s="1"/>
  <c r="BH48" i="20"/>
  <c r="BD48" i="20"/>
  <c r="BE48" i="20" s="1"/>
  <c r="BH47" i="20"/>
  <c r="BD47" i="20"/>
  <c r="BE47" i="20" s="1"/>
  <c r="BH46" i="20"/>
  <c r="BD46" i="20"/>
  <c r="BE46" i="20" s="1"/>
  <c r="BH45" i="20"/>
  <c r="BD45" i="20"/>
  <c r="BE45" i="20" s="1"/>
  <c r="BH44" i="20"/>
  <c r="BD44" i="20"/>
  <c r="BE44" i="20" s="1"/>
  <c r="BH43" i="20"/>
  <c r="BD43" i="20"/>
  <c r="BE43" i="20" s="1"/>
  <c r="BH42" i="20"/>
  <c r="BD42" i="20"/>
  <c r="BE42" i="20" s="1"/>
  <c r="AJ42" i="20"/>
  <c r="AK42" i="20" s="1"/>
  <c r="BQ42" i="20" s="1"/>
  <c r="P42" i="20"/>
  <c r="O42" i="20"/>
  <c r="J42" i="20"/>
  <c r="BH41" i="20"/>
  <c r="BD41" i="20"/>
  <c r="BE41" i="20" s="1"/>
  <c r="BH40" i="20"/>
  <c r="BD40" i="20"/>
  <c r="BE40" i="20" s="1"/>
  <c r="BH39" i="20"/>
  <c r="BD39" i="20"/>
  <c r="BE39" i="20" s="1"/>
  <c r="BH38" i="20"/>
  <c r="BD38" i="20"/>
  <c r="BE38" i="20" s="1"/>
  <c r="BH37" i="20"/>
  <c r="BD37" i="20"/>
  <c r="BE37" i="20" s="1"/>
  <c r="BH36" i="20"/>
  <c r="BD36" i="20"/>
  <c r="BE36" i="20" s="1"/>
  <c r="BH35" i="20"/>
  <c r="BD35" i="20"/>
  <c r="BE35" i="20" s="1"/>
  <c r="BH34" i="20"/>
  <c r="BD34" i="20"/>
  <c r="BE34" i="20" s="1"/>
  <c r="BH33" i="20"/>
  <c r="BD33" i="20"/>
  <c r="BE33" i="20" s="1"/>
  <c r="BH32" i="20"/>
  <c r="BD32" i="20"/>
  <c r="BE32" i="20" s="1"/>
  <c r="AJ32" i="20"/>
  <c r="AK32" i="20" s="1"/>
  <c r="BQ32" i="20" s="1"/>
  <c r="P32" i="20"/>
  <c r="O32" i="20"/>
  <c r="J32" i="20"/>
  <c r="BH31" i="20"/>
  <c r="BD31" i="20"/>
  <c r="BE31" i="20" s="1"/>
  <c r="BH30" i="20"/>
  <c r="BD30" i="20"/>
  <c r="BE30" i="20" s="1"/>
  <c r="BH29" i="20"/>
  <c r="BD29" i="20"/>
  <c r="BE29" i="20" s="1"/>
  <c r="BH28" i="20"/>
  <c r="BD28" i="20"/>
  <c r="BE28" i="20" s="1"/>
  <c r="BH27" i="20"/>
  <c r="BD27" i="20"/>
  <c r="BE27" i="20" s="1"/>
  <c r="BH26" i="20"/>
  <c r="BD26" i="20"/>
  <c r="BE26" i="20" s="1"/>
  <c r="BH25" i="20"/>
  <c r="BD25" i="20"/>
  <c r="BE25" i="20" s="1"/>
  <c r="BH24" i="20"/>
  <c r="BD24" i="20"/>
  <c r="BE24" i="20" s="1"/>
  <c r="BH23" i="20"/>
  <c r="BD23" i="20"/>
  <c r="BE23" i="20" s="1"/>
  <c r="BH22" i="20"/>
  <c r="BD22" i="20"/>
  <c r="BE22" i="20" s="1"/>
  <c r="AJ22" i="20"/>
  <c r="AK22" i="20" s="1"/>
  <c r="BQ22" i="20" s="1"/>
  <c r="P22" i="20"/>
  <c r="O22" i="20"/>
  <c r="J22" i="20"/>
  <c r="BH21" i="20"/>
  <c r="BD21" i="20"/>
  <c r="BE21" i="20" s="1"/>
  <c r="BH20" i="20"/>
  <c r="BD20" i="20"/>
  <c r="BE20" i="20" s="1"/>
  <c r="BH19" i="20"/>
  <c r="BD19" i="20"/>
  <c r="BE19" i="20" s="1"/>
  <c r="BH18" i="20"/>
  <c r="BD18" i="20"/>
  <c r="BE18" i="20" s="1"/>
  <c r="BH17" i="20"/>
  <c r="BD17" i="20"/>
  <c r="BE17" i="20" s="1"/>
  <c r="BH16" i="20"/>
  <c r="BD16" i="20"/>
  <c r="BE16" i="20" s="1"/>
  <c r="BH15" i="20"/>
  <c r="BD15" i="20"/>
  <c r="BE15" i="20" s="1"/>
  <c r="BH14" i="20"/>
  <c r="BD14" i="20"/>
  <c r="BE14" i="20" s="1"/>
  <c r="BH13" i="20"/>
  <c r="BD13" i="20"/>
  <c r="BE13" i="20" s="1"/>
  <c r="BH12" i="20"/>
  <c r="BD12" i="20"/>
  <c r="BE12" i="20" s="1"/>
  <c r="AJ12" i="20"/>
  <c r="AK12" i="20" s="1"/>
  <c r="BQ12" i="20" s="1"/>
  <c r="P12" i="20"/>
  <c r="O12" i="20"/>
  <c r="J12" i="20"/>
  <c r="AL22" i="20" l="1"/>
  <c r="AL12" i="20"/>
  <c r="BJ16" i="20"/>
  <c r="BK16" i="20" s="1"/>
  <c r="BL16" i="20"/>
  <c r="BL56" i="20"/>
  <c r="BJ56" i="20"/>
  <c r="BK56" i="20" s="1"/>
  <c r="AL32" i="20"/>
  <c r="AL52" i="20"/>
  <c r="BL17" i="20"/>
  <c r="BJ17" i="20"/>
  <c r="BK17" i="20" s="1"/>
  <c r="BL27" i="20"/>
  <c r="BJ27" i="20"/>
  <c r="BK27" i="20" s="1"/>
  <c r="BL37" i="20"/>
  <c r="BJ37" i="20"/>
  <c r="BK37" i="20" s="1"/>
  <c r="BL47" i="20"/>
  <c r="BJ47" i="20"/>
  <c r="BK47" i="20" s="1"/>
  <c r="BL57" i="20"/>
  <c r="BJ57" i="20"/>
  <c r="BK57" i="20" s="1"/>
  <c r="BL36" i="20"/>
  <c r="BJ36" i="20"/>
  <c r="BK36" i="20" s="1"/>
  <c r="BJ18" i="20"/>
  <c r="BK18" i="20" s="1"/>
  <c r="BL18" i="20"/>
  <c r="BL22" i="20"/>
  <c r="BJ22" i="20"/>
  <c r="BK22" i="20" s="1"/>
  <c r="BJ28" i="20"/>
  <c r="BK28" i="20" s="1"/>
  <c r="BL28" i="20"/>
  <c r="BL32" i="20"/>
  <c r="BJ32" i="20"/>
  <c r="BK32" i="20" s="1"/>
  <c r="BL38" i="20"/>
  <c r="BJ38" i="20"/>
  <c r="BK38" i="20" s="1"/>
  <c r="BL48" i="20"/>
  <c r="BJ48" i="20"/>
  <c r="BK48" i="20" s="1"/>
  <c r="BL52" i="20"/>
  <c r="BJ52" i="20"/>
  <c r="BK52" i="20" s="1"/>
  <c r="BL58" i="20"/>
  <c r="BJ58" i="20"/>
  <c r="BK58" i="20" s="1"/>
  <c r="BL12" i="20"/>
  <c r="BJ12" i="20"/>
  <c r="BK12" i="20" s="1"/>
  <c r="BL42" i="20"/>
  <c r="BJ42" i="20"/>
  <c r="BK42" i="20" s="1"/>
  <c r="BL19" i="20"/>
  <c r="BJ19" i="20"/>
  <c r="BK19" i="20" s="1"/>
  <c r="BL29" i="20"/>
  <c r="BJ29" i="20"/>
  <c r="BK29" i="20" s="1"/>
  <c r="BL39" i="20"/>
  <c r="BJ39" i="20"/>
  <c r="BK39" i="20" s="1"/>
  <c r="BL49" i="20"/>
  <c r="BJ49" i="20"/>
  <c r="BK49" i="20" s="1"/>
  <c r="BL59" i="20"/>
  <c r="BJ59" i="20"/>
  <c r="BK59" i="20" s="1"/>
  <c r="BJ26" i="20"/>
  <c r="BK26" i="20" s="1"/>
  <c r="BL26" i="20"/>
  <c r="BL13" i="20"/>
  <c r="BJ13" i="20"/>
  <c r="BK13" i="20" s="1"/>
  <c r="BL23" i="20"/>
  <c r="BJ23" i="20"/>
  <c r="BK23" i="20" s="1"/>
  <c r="BL33" i="20"/>
  <c r="BJ33" i="20"/>
  <c r="BK33" i="20" s="1"/>
  <c r="BL43" i="20"/>
  <c r="BJ43" i="20"/>
  <c r="BK43" i="20" s="1"/>
  <c r="BL53" i="20"/>
  <c r="BJ53" i="20"/>
  <c r="BK53" i="20" s="1"/>
  <c r="BL46" i="20"/>
  <c r="BJ46" i="20"/>
  <c r="BK46" i="20" s="1"/>
  <c r="BJ20" i="20"/>
  <c r="BK20" i="20" s="1"/>
  <c r="BL20" i="20"/>
  <c r="BJ30" i="20"/>
  <c r="BK30" i="20" s="1"/>
  <c r="BL30" i="20"/>
  <c r="BL40" i="20"/>
  <c r="BJ40" i="20"/>
  <c r="BK40" i="20" s="1"/>
  <c r="BL44" i="20"/>
  <c r="BJ44" i="20"/>
  <c r="BK44" i="20" s="1"/>
  <c r="BL54" i="20"/>
  <c r="BJ54" i="20"/>
  <c r="BK54" i="20" s="1"/>
  <c r="BL60" i="20"/>
  <c r="BJ60" i="20"/>
  <c r="BK60" i="20" s="1"/>
  <c r="BJ14" i="20"/>
  <c r="BK14" i="20" s="1"/>
  <c r="BL14" i="20"/>
  <c r="BJ24" i="20"/>
  <c r="BK24" i="20" s="1"/>
  <c r="BL24" i="20"/>
  <c r="BL34" i="20"/>
  <c r="BJ34" i="20"/>
  <c r="BK34" i="20" s="1"/>
  <c r="BL50" i="20"/>
  <c r="BJ50" i="20"/>
  <c r="BK50" i="20" s="1"/>
  <c r="AL42" i="20"/>
  <c r="BL15" i="20"/>
  <c r="BJ15" i="20"/>
  <c r="BK15" i="20" s="1"/>
  <c r="BL21" i="20"/>
  <c r="BJ21" i="20"/>
  <c r="BK21" i="20" s="1"/>
  <c r="BL25" i="20"/>
  <c r="BJ25" i="20"/>
  <c r="BK25" i="20" s="1"/>
  <c r="BL31" i="20"/>
  <c r="BJ31" i="20"/>
  <c r="BK31" i="20" s="1"/>
  <c r="BL35" i="20"/>
  <c r="BJ35" i="20"/>
  <c r="BK35" i="20" s="1"/>
  <c r="BL41" i="20"/>
  <c r="BJ41" i="20"/>
  <c r="BK41" i="20" s="1"/>
  <c r="BL45" i="20"/>
  <c r="BJ45" i="20"/>
  <c r="BK45" i="20" s="1"/>
  <c r="BL51" i="20"/>
  <c r="BJ51" i="20"/>
  <c r="BK51" i="20" s="1"/>
  <c r="BL55" i="20"/>
  <c r="BJ55" i="20"/>
  <c r="BK55" i="20" s="1"/>
  <c r="BL61" i="20"/>
  <c r="BJ61" i="20"/>
  <c r="BK61" i="20" s="1"/>
  <c r="BM12" i="20" l="1"/>
  <c r="BM22" i="20"/>
  <c r="BM52" i="20"/>
  <c r="BM42" i="20"/>
  <c r="BM32" i="20"/>
  <c r="BN32" i="20" l="1"/>
  <c r="BO32" i="20" s="1"/>
  <c r="BP32" i="20" s="1"/>
  <c r="BR32" i="20" s="1"/>
  <c r="BN42" i="20"/>
  <c r="BO42" i="20" s="1"/>
  <c r="BP42" i="20" s="1"/>
  <c r="BR42" i="20" s="1"/>
  <c r="BN52" i="20"/>
  <c r="BO52" i="20" s="1"/>
  <c r="BP52" i="20" s="1"/>
  <c r="BR52" i="20" s="1"/>
  <c r="BN22" i="20"/>
  <c r="BO22" i="20" s="1"/>
  <c r="BP22" i="20" s="1"/>
  <c r="BR22" i="20" s="1"/>
  <c r="BN12" i="20"/>
  <c r="BO12" i="20" s="1"/>
  <c r="BP12" i="20" s="1"/>
  <c r="BR12" i="20" s="1"/>
  <c r="BH61" i="19"/>
  <c r="BD61" i="19"/>
  <c r="BE61" i="19" s="1"/>
  <c r="BH60" i="19"/>
  <c r="BD60" i="19"/>
  <c r="BE60" i="19" s="1"/>
  <c r="BH59" i="19"/>
  <c r="BD59" i="19"/>
  <c r="BE59" i="19" s="1"/>
  <c r="BH58" i="19"/>
  <c r="BD58" i="19"/>
  <c r="BE58" i="19" s="1"/>
  <c r="BH57" i="19"/>
  <c r="BD57" i="19"/>
  <c r="BE57" i="19" s="1"/>
  <c r="BH56" i="19"/>
  <c r="BD56" i="19"/>
  <c r="BE56" i="19" s="1"/>
  <c r="BH55" i="19"/>
  <c r="BD55" i="19"/>
  <c r="BE55" i="19" s="1"/>
  <c r="BH54" i="19"/>
  <c r="BD54" i="19"/>
  <c r="BE54" i="19" s="1"/>
  <c r="BH53" i="19"/>
  <c r="BD53" i="19"/>
  <c r="BE53" i="19" s="1"/>
  <c r="BH52" i="19"/>
  <c r="BD52" i="19"/>
  <c r="BE52" i="19" s="1"/>
  <c r="AJ52" i="19"/>
  <c r="AK52" i="19" s="1"/>
  <c r="BQ52" i="19" s="1"/>
  <c r="P52" i="19"/>
  <c r="O52" i="19"/>
  <c r="J52" i="19"/>
  <c r="BH51" i="19"/>
  <c r="BD51" i="19"/>
  <c r="BE51" i="19" s="1"/>
  <c r="BH50" i="19"/>
  <c r="BD50" i="19"/>
  <c r="BE50" i="19" s="1"/>
  <c r="BH49" i="19"/>
  <c r="BD49" i="19"/>
  <c r="BE49" i="19" s="1"/>
  <c r="BH48" i="19"/>
  <c r="BD48" i="19"/>
  <c r="BE48" i="19" s="1"/>
  <c r="BH47" i="19"/>
  <c r="BD47" i="19"/>
  <c r="BE47" i="19" s="1"/>
  <c r="BH46" i="19"/>
  <c r="BD46" i="19"/>
  <c r="BE46" i="19" s="1"/>
  <c r="BH45" i="19"/>
  <c r="BD45" i="19"/>
  <c r="BE45" i="19" s="1"/>
  <c r="BH44" i="19"/>
  <c r="BD44" i="19"/>
  <c r="BE44" i="19" s="1"/>
  <c r="BH43" i="19"/>
  <c r="BD43" i="19"/>
  <c r="BE43" i="19" s="1"/>
  <c r="BH42" i="19"/>
  <c r="BD42" i="19"/>
  <c r="BE42" i="19" s="1"/>
  <c r="AJ42" i="19"/>
  <c r="AK42" i="19" s="1"/>
  <c r="BQ42" i="19" s="1"/>
  <c r="P42" i="19"/>
  <c r="O42" i="19"/>
  <c r="AL42" i="19" s="1"/>
  <c r="J42" i="19"/>
  <c r="BH41" i="19"/>
  <c r="BD41" i="19"/>
  <c r="BE41" i="19" s="1"/>
  <c r="BH40" i="19"/>
  <c r="BD40" i="19"/>
  <c r="BE40" i="19" s="1"/>
  <c r="BH39" i="19"/>
  <c r="BD39" i="19"/>
  <c r="BE39" i="19" s="1"/>
  <c r="BJ39" i="19" s="1"/>
  <c r="BK39" i="19" s="1"/>
  <c r="BH38" i="19"/>
  <c r="BD38" i="19"/>
  <c r="BE38" i="19" s="1"/>
  <c r="BH37" i="19"/>
  <c r="BD37" i="19"/>
  <c r="BE37" i="19" s="1"/>
  <c r="BH36" i="19"/>
  <c r="BE36" i="19"/>
  <c r="BL36" i="19" s="1"/>
  <c r="BD36" i="19"/>
  <c r="BH35" i="19"/>
  <c r="BD35" i="19"/>
  <c r="BE35" i="19" s="1"/>
  <c r="BJ35" i="19" s="1"/>
  <c r="BK35" i="19" s="1"/>
  <c r="BH34" i="19"/>
  <c r="BD34" i="19"/>
  <c r="BE34" i="19" s="1"/>
  <c r="BH33" i="19"/>
  <c r="BD33" i="19"/>
  <c r="BE33" i="19" s="1"/>
  <c r="BH32" i="19"/>
  <c r="BD32" i="19"/>
  <c r="BE32" i="19" s="1"/>
  <c r="BJ32" i="19" s="1"/>
  <c r="BK32" i="19" s="1"/>
  <c r="AJ32" i="19"/>
  <c r="AK32" i="19" s="1"/>
  <c r="BQ32" i="19" s="1"/>
  <c r="P32" i="19"/>
  <c r="O32" i="19"/>
  <c r="J32" i="19"/>
  <c r="BH31" i="19"/>
  <c r="BD31" i="19"/>
  <c r="BE31" i="19" s="1"/>
  <c r="BH30" i="19"/>
  <c r="BD30" i="19"/>
  <c r="BE30" i="19" s="1"/>
  <c r="BH29" i="19"/>
  <c r="BE29" i="19"/>
  <c r="BL29" i="19" s="1"/>
  <c r="BD29" i="19"/>
  <c r="BH28" i="19"/>
  <c r="BD28" i="19"/>
  <c r="BE28" i="19" s="1"/>
  <c r="BH27" i="19"/>
  <c r="BD27" i="19"/>
  <c r="BE27" i="19" s="1"/>
  <c r="BH26" i="19"/>
  <c r="BD26" i="19"/>
  <c r="BE26" i="19" s="1"/>
  <c r="BH25" i="19"/>
  <c r="BD25" i="19"/>
  <c r="BE25" i="19" s="1"/>
  <c r="BJ25" i="19" s="1"/>
  <c r="BK25" i="19" s="1"/>
  <c r="BH24" i="19"/>
  <c r="BD24" i="19"/>
  <c r="BE24" i="19" s="1"/>
  <c r="BH23" i="19"/>
  <c r="BD23" i="19"/>
  <c r="BE23" i="19" s="1"/>
  <c r="BH22" i="19"/>
  <c r="BD22" i="19"/>
  <c r="BE22" i="19" s="1"/>
  <c r="BL22" i="19" s="1"/>
  <c r="AJ22" i="19"/>
  <c r="AK22" i="19" s="1"/>
  <c r="BQ22" i="19" s="1"/>
  <c r="P22" i="19"/>
  <c r="O22" i="19"/>
  <c r="AL22" i="19" s="1"/>
  <c r="J22" i="19"/>
  <c r="BH21" i="19"/>
  <c r="BD21" i="19"/>
  <c r="BE21" i="19" s="1"/>
  <c r="BH20" i="19"/>
  <c r="BE20" i="19"/>
  <c r="BL20" i="19" s="1"/>
  <c r="BD20" i="19"/>
  <c r="BH19" i="19"/>
  <c r="BE19" i="19"/>
  <c r="BJ19" i="19" s="1"/>
  <c r="BK19" i="19" s="1"/>
  <c r="BD19" i="19"/>
  <c r="BH18" i="19"/>
  <c r="BD18" i="19"/>
  <c r="BE18" i="19" s="1"/>
  <c r="BH17" i="19"/>
  <c r="BD17" i="19"/>
  <c r="BE17" i="19" s="1"/>
  <c r="BL16" i="19"/>
  <c r="BH16" i="19"/>
  <c r="BE16" i="19"/>
  <c r="BJ16" i="19" s="1"/>
  <c r="BK16" i="19" s="1"/>
  <c r="BD16" i="19"/>
  <c r="BH15" i="19"/>
  <c r="BE15" i="19"/>
  <c r="BJ15" i="19" s="1"/>
  <c r="BK15" i="19" s="1"/>
  <c r="BD15" i="19"/>
  <c r="BH14" i="19"/>
  <c r="BD14" i="19"/>
  <c r="BE14" i="19" s="1"/>
  <c r="BH13" i="19"/>
  <c r="BD13" i="19"/>
  <c r="BE13" i="19" s="1"/>
  <c r="BH12" i="19"/>
  <c r="BD12" i="19"/>
  <c r="BE12" i="19" s="1"/>
  <c r="BJ12" i="19" s="1"/>
  <c r="BK12" i="19" s="1"/>
  <c r="AJ12" i="19"/>
  <c r="AK12" i="19" s="1"/>
  <c r="BQ12" i="19" s="1"/>
  <c r="P12" i="19"/>
  <c r="O12" i="19"/>
  <c r="J12" i="19"/>
  <c r="BL26" i="19" l="1"/>
  <c r="BJ26" i="19"/>
  <c r="BK26" i="19" s="1"/>
  <c r="BL45" i="19"/>
  <c r="BJ45" i="19"/>
  <c r="BK45" i="19" s="1"/>
  <c r="BL49" i="19"/>
  <c r="BJ49" i="19"/>
  <c r="BK49" i="19" s="1"/>
  <c r="BL55" i="19"/>
  <c r="BJ55" i="19"/>
  <c r="BK55" i="19" s="1"/>
  <c r="BL59" i="19"/>
  <c r="BJ59" i="19"/>
  <c r="BK59" i="19" s="1"/>
  <c r="BJ30" i="19"/>
  <c r="BK30" i="19" s="1"/>
  <c r="BL30" i="19"/>
  <c r="BJ40" i="19"/>
  <c r="BK40" i="19" s="1"/>
  <c r="BL40" i="19"/>
  <c r="BL42" i="19"/>
  <c r="BJ42" i="19"/>
  <c r="BK42" i="19" s="1"/>
  <c r="BJ46" i="19"/>
  <c r="BK46" i="19" s="1"/>
  <c r="BL46" i="19"/>
  <c r="BL50" i="19"/>
  <c r="BJ50" i="19"/>
  <c r="BK50" i="19" s="1"/>
  <c r="BL52" i="19"/>
  <c r="BJ52" i="19"/>
  <c r="BK52" i="19" s="1"/>
  <c r="BL56" i="19"/>
  <c r="BJ56" i="19"/>
  <c r="BK56" i="19" s="1"/>
  <c r="BJ60" i="19"/>
  <c r="BK60" i="19" s="1"/>
  <c r="BL60" i="19"/>
  <c r="BJ20" i="19"/>
  <c r="BK20" i="19" s="1"/>
  <c r="BJ36" i="19"/>
  <c r="BK36" i="19" s="1"/>
  <c r="BL24" i="19"/>
  <c r="BJ24" i="19"/>
  <c r="BK24" i="19" s="1"/>
  <c r="BL57" i="19"/>
  <c r="BJ57" i="19"/>
  <c r="BK57" i="19" s="1"/>
  <c r="BL27" i="19"/>
  <c r="BJ27" i="19"/>
  <c r="BK27" i="19" s="1"/>
  <c r="AL32" i="19"/>
  <c r="BL34" i="19"/>
  <c r="BJ34" i="19"/>
  <c r="BK34" i="19" s="1"/>
  <c r="BL41" i="19"/>
  <c r="BJ41" i="19"/>
  <c r="BK41" i="19" s="1"/>
  <c r="BL47" i="19"/>
  <c r="BJ47" i="19"/>
  <c r="BK47" i="19" s="1"/>
  <c r="BL53" i="19"/>
  <c r="BJ53" i="19"/>
  <c r="BK53" i="19" s="1"/>
  <c r="BL58" i="19"/>
  <c r="BJ58" i="19"/>
  <c r="BK58" i="19" s="1"/>
  <c r="BL18" i="19"/>
  <c r="BJ18" i="19"/>
  <c r="BK18" i="19" s="1"/>
  <c r="AL52" i="19"/>
  <c r="BL33" i="19"/>
  <c r="BJ33" i="19"/>
  <c r="BK33" i="19" s="1"/>
  <c r="BL51" i="19"/>
  <c r="BJ51" i="19"/>
  <c r="BK51" i="19" s="1"/>
  <c r="BJ17" i="19"/>
  <c r="BK17" i="19" s="1"/>
  <c r="BL17" i="19"/>
  <c r="BL28" i="19"/>
  <c r="BJ28" i="19"/>
  <c r="BK28" i="19" s="1"/>
  <c r="BL43" i="19"/>
  <c r="BJ43" i="19"/>
  <c r="BK43" i="19" s="1"/>
  <c r="BL48" i="19"/>
  <c r="BJ48" i="19"/>
  <c r="BK48" i="19" s="1"/>
  <c r="BL54" i="19"/>
  <c r="BJ54" i="19"/>
  <c r="BK54" i="19" s="1"/>
  <c r="BJ13" i="19"/>
  <c r="BK13" i="19" s="1"/>
  <c r="BM12" i="19" s="1"/>
  <c r="BL13" i="19"/>
  <c r="BL21" i="19"/>
  <c r="BJ21" i="19"/>
  <c r="BK21" i="19" s="1"/>
  <c r="BL37" i="19"/>
  <c r="BJ37" i="19"/>
  <c r="BK37" i="19" s="1"/>
  <c r="BL23" i="19"/>
  <c r="BJ23" i="19"/>
  <c r="BK23" i="19" s="1"/>
  <c r="BL44" i="19"/>
  <c r="BJ44" i="19"/>
  <c r="BK44" i="19" s="1"/>
  <c r="BL61" i="19"/>
  <c r="BJ61" i="19"/>
  <c r="BK61" i="19" s="1"/>
  <c r="AL12" i="19"/>
  <c r="BL14" i="19"/>
  <c r="BJ14" i="19"/>
  <c r="BK14" i="19" s="1"/>
  <c r="BL31" i="19"/>
  <c r="BJ31" i="19"/>
  <c r="BK31" i="19" s="1"/>
  <c r="BL38" i="19"/>
  <c r="BJ38" i="19"/>
  <c r="BK38" i="19" s="1"/>
  <c r="BJ29" i="19"/>
  <c r="BK29" i="19" s="1"/>
  <c r="BL12" i="19"/>
  <c r="BL15" i="19"/>
  <c r="BL19" i="19"/>
  <c r="BL32" i="19"/>
  <c r="BL35" i="19"/>
  <c r="BL39" i="19"/>
  <c r="BJ22" i="19"/>
  <c r="BK22" i="19" s="1"/>
  <c r="BL25" i="19"/>
  <c r="BM32" i="19" l="1"/>
  <c r="BM52" i="19"/>
  <c r="BM42" i="19"/>
  <c r="BM22" i="19"/>
  <c r="BN32" i="19"/>
  <c r="BO32" i="19" s="1"/>
  <c r="BP32" i="19" s="1"/>
  <c r="BR32" i="19" s="1"/>
  <c r="BN52" i="19"/>
  <c r="BO52" i="19" s="1"/>
  <c r="BP52" i="19" s="1"/>
  <c r="BR52" i="19" s="1"/>
  <c r="BN42" i="19"/>
  <c r="BO42" i="19" s="1"/>
  <c r="BP42" i="19" s="1"/>
  <c r="BR42" i="19" s="1"/>
  <c r="BN12" i="19"/>
  <c r="BO12" i="19" s="1"/>
  <c r="BP12" i="19" s="1"/>
  <c r="BR12" i="19" s="1"/>
  <c r="BN22" i="19" l="1"/>
  <c r="BO22" i="19" s="1"/>
  <c r="BP22" i="19" s="1"/>
  <c r="BR22" i="19" s="1"/>
  <c r="BH61" i="18"/>
  <c r="BD61" i="18"/>
  <c r="BE61" i="18" s="1"/>
  <c r="BH60" i="18"/>
  <c r="BD60" i="18"/>
  <c r="BE60" i="18" s="1"/>
  <c r="BH59" i="18"/>
  <c r="BD59" i="18"/>
  <c r="BE59" i="18" s="1"/>
  <c r="BH58" i="18"/>
  <c r="BD58" i="18"/>
  <c r="BE58" i="18" s="1"/>
  <c r="BH57" i="18"/>
  <c r="BD57" i="18"/>
  <c r="BE57" i="18" s="1"/>
  <c r="BH56" i="18"/>
  <c r="BD56" i="18"/>
  <c r="BE56" i="18" s="1"/>
  <c r="BH55" i="18"/>
  <c r="BD55" i="18"/>
  <c r="BE55" i="18" s="1"/>
  <c r="BH54" i="18"/>
  <c r="BD54" i="18"/>
  <c r="BE54" i="18" s="1"/>
  <c r="BH53" i="18"/>
  <c r="BD53" i="18"/>
  <c r="BE53" i="18" s="1"/>
  <c r="BH52" i="18"/>
  <c r="BD52" i="18"/>
  <c r="BE52" i="18" s="1"/>
  <c r="AJ52" i="18"/>
  <c r="AK52" i="18" s="1"/>
  <c r="BQ52" i="18" s="1"/>
  <c r="P52" i="18"/>
  <c r="O52" i="18"/>
  <c r="J52" i="18"/>
  <c r="BH51" i="18"/>
  <c r="BD51" i="18"/>
  <c r="BE51" i="18" s="1"/>
  <c r="BH50" i="18"/>
  <c r="BD50" i="18"/>
  <c r="BE50" i="18" s="1"/>
  <c r="BJ49" i="18"/>
  <c r="BK49" i="18" s="1"/>
  <c r="BH49" i="18"/>
  <c r="BD49" i="18"/>
  <c r="BE49" i="18" s="1"/>
  <c r="BL49" i="18" s="1"/>
  <c r="BH48" i="18"/>
  <c r="BD48" i="18"/>
  <c r="BE48" i="18" s="1"/>
  <c r="BH47" i="18"/>
  <c r="BD47" i="18"/>
  <c r="BE47" i="18" s="1"/>
  <c r="BH46" i="18"/>
  <c r="BD46" i="18"/>
  <c r="BE46" i="18" s="1"/>
  <c r="BJ46" i="18" s="1"/>
  <c r="BK46" i="18" s="1"/>
  <c r="BH45" i="18"/>
  <c r="BD45" i="18"/>
  <c r="BE45" i="18" s="1"/>
  <c r="BL45" i="18" s="1"/>
  <c r="BH44" i="18"/>
  <c r="BE44" i="18"/>
  <c r="BD44" i="18"/>
  <c r="BH43" i="18"/>
  <c r="BD43" i="18"/>
  <c r="BE43" i="18" s="1"/>
  <c r="BQ42" i="18"/>
  <c r="BJ42" i="18"/>
  <c r="BK42" i="18" s="1"/>
  <c r="BH42" i="18"/>
  <c r="BD42" i="18"/>
  <c r="BE42" i="18" s="1"/>
  <c r="BL42" i="18" s="1"/>
  <c r="AJ42" i="18"/>
  <c r="AK42" i="18" s="1"/>
  <c r="P42" i="18"/>
  <c r="O42" i="18"/>
  <c r="AL42" i="18" s="1"/>
  <c r="J42" i="18"/>
  <c r="BH41" i="18"/>
  <c r="BD41" i="18"/>
  <c r="BE41" i="18" s="1"/>
  <c r="BL40" i="18"/>
  <c r="BK40" i="18"/>
  <c r="BH40" i="18"/>
  <c r="BD40" i="18"/>
  <c r="BE40" i="18" s="1"/>
  <c r="BJ40" i="18" s="1"/>
  <c r="BJ39" i="18"/>
  <c r="BK39" i="18" s="1"/>
  <c r="BH39" i="18"/>
  <c r="BD39" i="18"/>
  <c r="BE39" i="18" s="1"/>
  <c r="BL39" i="18" s="1"/>
  <c r="BH38" i="18"/>
  <c r="BE38" i="18"/>
  <c r="BD38" i="18"/>
  <c r="BH37" i="18"/>
  <c r="BD37" i="18"/>
  <c r="BE37" i="18" s="1"/>
  <c r="BH36" i="18"/>
  <c r="BD36" i="18"/>
  <c r="BE36" i="18" s="1"/>
  <c r="BJ36" i="18" s="1"/>
  <c r="BK36" i="18" s="1"/>
  <c r="BJ35" i="18"/>
  <c r="BK35" i="18" s="1"/>
  <c r="BH35" i="18"/>
  <c r="BD35" i="18"/>
  <c r="BE35" i="18" s="1"/>
  <c r="BL35" i="18" s="1"/>
  <c r="BH34" i="18"/>
  <c r="BE34" i="18"/>
  <c r="BD34" i="18"/>
  <c r="BH33" i="18"/>
  <c r="BD33" i="18"/>
  <c r="BE33" i="18" s="1"/>
  <c r="BQ32" i="18"/>
  <c r="BH32" i="18"/>
  <c r="BD32" i="18"/>
  <c r="BE32" i="18" s="1"/>
  <c r="BL32" i="18" s="1"/>
  <c r="AJ32" i="18"/>
  <c r="AK32" i="18" s="1"/>
  <c r="P32" i="18"/>
  <c r="O32" i="18"/>
  <c r="AL32" i="18" s="1"/>
  <c r="J32" i="18"/>
  <c r="BH31" i="18"/>
  <c r="BD31" i="18"/>
  <c r="BE31" i="18" s="1"/>
  <c r="BK30" i="18"/>
  <c r="BH30" i="18"/>
  <c r="BD30" i="18"/>
  <c r="BE30" i="18" s="1"/>
  <c r="BJ30" i="18" s="1"/>
  <c r="BJ29" i="18"/>
  <c r="BK29" i="18" s="1"/>
  <c r="BH29" i="18"/>
  <c r="BD29" i="18"/>
  <c r="BE29" i="18" s="1"/>
  <c r="BL29" i="18" s="1"/>
  <c r="BH28" i="18"/>
  <c r="BD28" i="18"/>
  <c r="BE28" i="18" s="1"/>
  <c r="BH27" i="18"/>
  <c r="BD27" i="18"/>
  <c r="BE27" i="18" s="1"/>
  <c r="BL26" i="18"/>
  <c r="BK26" i="18"/>
  <c r="BH26" i="18"/>
  <c r="BD26" i="18"/>
  <c r="BE26" i="18" s="1"/>
  <c r="BJ26" i="18" s="1"/>
  <c r="BJ25" i="18"/>
  <c r="BK25" i="18" s="1"/>
  <c r="BH25" i="18"/>
  <c r="BD25" i="18"/>
  <c r="BE25" i="18" s="1"/>
  <c r="BL25" i="18" s="1"/>
  <c r="BH24" i="18"/>
  <c r="BD24" i="18"/>
  <c r="BE24" i="18" s="1"/>
  <c r="BH23" i="18"/>
  <c r="BD23" i="18"/>
  <c r="BE23" i="18" s="1"/>
  <c r="BH22" i="18"/>
  <c r="BD22" i="18"/>
  <c r="BE22" i="18" s="1"/>
  <c r="BL22" i="18" s="1"/>
  <c r="AJ22" i="18"/>
  <c r="AK22" i="18" s="1"/>
  <c r="BQ22" i="18" s="1"/>
  <c r="P22" i="18"/>
  <c r="O22" i="18"/>
  <c r="J22" i="18"/>
  <c r="BH21" i="18"/>
  <c r="BD21" i="18"/>
  <c r="BE21" i="18" s="1"/>
  <c r="BK20" i="18"/>
  <c r="BH20" i="18"/>
  <c r="BD20" i="18"/>
  <c r="BE20" i="18" s="1"/>
  <c r="BJ20" i="18" s="1"/>
  <c r="BH19" i="18"/>
  <c r="BD19" i="18"/>
  <c r="BE19" i="18" s="1"/>
  <c r="BL19" i="18" s="1"/>
  <c r="BH18" i="18"/>
  <c r="BD18" i="18"/>
  <c r="BE18" i="18" s="1"/>
  <c r="BH17" i="18"/>
  <c r="BD17" i="18"/>
  <c r="BE17" i="18" s="1"/>
  <c r="BH16" i="18"/>
  <c r="BD16" i="18"/>
  <c r="BE16" i="18" s="1"/>
  <c r="BJ16" i="18" s="1"/>
  <c r="BK16" i="18" s="1"/>
  <c r="BH15" i="18"/>
  <c r="BD15" i="18"/>
  <c r="BE15" i="18" s="1"/>
  <c r="BL15" i="18" s="1"/>
  <c r="BH14" i="18"/>
  <c r="BD14" i="18"/>
  <c r="BE14" i="18" s="1"/>
  <c r="BH13" i="18"/>
  <c r="BD13" i="18"/>
  <c r="BE13" i="18" s="1"/>
  <c r="BQ12" i="18"/>
  <c r="BH12" i="18"/>
  <c r="BD12" i="18"/>
  <c r="BE12" i="18" s="1"/>
  <c r="BL12" i="18" s="1"/>
  <c r="AJ12" i="18"/>
  <c r="AK12" i="18" s="1"/>
  <c r="P12" i="18"/>
  <c r="O12" i="18"/>
  <c r="J12" i="18"/>
  <c r="BJ12" i="18" l="1"/>
  <c r="BK12" i="18" s="1"/>
  <c r="BL16" i="18"/>
  <c r="BJ24" i="18"/>
  <c r="BK24" i="18" s="1"/>
  <c r="BL24" i="18"/>
  <c r="BJ28" i="18"/>
  <c r="BK28" i="18" s="1"/>
  <c r="BL28" i="18"/>
  <c r="BL18" i="18"/>
  <c r="BJ18" i="18"/>
  <c r="BK18" i="18" s="1"/>
  <c r="BL48" i="18"/>
  <c r="BJ48" i="18"/>
  <c r="BK48" i="18" s="1"/>
  <c r="BM42" i="18" s="1"/>
  <c r="BL27" i="18"/>
  <c r="BJ27" i="18"/>
  <c r="BK27" i="18" s="1"/>
  <c r="BL47" i="18"/>
  <c r="BJ47" i="18"/>
  <c r="BK47" i="18" s="1"/>
  <c r="BJ50" i="18"/>
  <c r="BK50" i="18" s="1"/>
  <c r="BL50" i="18"/>
  <c r="BJ52" i="18"/>
  <c r="BK52" i="18" s="1"/>
  <c r="BM52" i="18" s="1"/>
  <c r="BL52" i="18"/>
  <c r="BL59" i="18"/>
  <c r="BJ59" i="18"/>
  <c r="BK59" i="18" s="1"/>
  <c r="BJ15" i="18"/>
  <c r="BK15" i="18" s="1"/>
  <c r="BL20" i="18"/>
  <c r="BJ56" i="18"/>
  <c r="BK56" i="18" s="1"/>
  <c r="BL56" i="18"/>
  <c r="AL12" i="18"/>
  <c r="BL13" i="18"/>
  <c r="BJ13" i="18"/>
  <c r="BK13" i="18" s="1"/>
  <c r="BL21" i="18"/>
  <c r="BJ21" i="18"/>
  <c r="BK21" i="18" s="1"/>
  <c r="BJ22" i="18"/>
  <c r="BK22" i="18" s="1"/>
  <c r="BJ45" i="18"/>
  <c r="BK45" i="18" s="1"/>
  <c r="BL51" i="18"/>
  <c r="BJ51" i="18"/>
  <c r="BK51" i="18" s="1"/>
  <c r="BJ60" i="18"/>
  <c r="BK60" i="18" s="1"/>
  <c r="BL60" i="18"/>
  <c r="BL55" i="18"/>
  <c r="BJ55" i="18"/>
  <c r="BK55" i="18" s="1"/>
  <c r="BL53" i="18"/>
  <c r="BJ53" i="18"/>
  <c r="BK53" i="18" s="1"/>
  <c r="BL30" i="18"/>
  <c r="BL37" i="18"/>
  <c r="BJ37" i="18"/>
  <c r="BK37" i="18" s="1"/>
  <c r="BL57" i="18"/>
  <c r="BJ57" i="18"/>
  <c r="BK57" i="18" s="1"/>
  <c r="BJ34" i="18"/>
  <c r="BK34" i="18" s="1"/>
  <c r="BL34" i="18"/>
  <c r="BL36" i="18"/>
  <c r="BL43" i="18"/>
  <c r="BJ43" i="18"/>
  <c r="BK43" i="18" s="1"/>
  <c r="BJ14" i="18"/>
  <c r="BK14" i="18" s="1"/>
  <c r="BL14" i="18"/>
  <c r="BJ19" i="18"/>
  <c r="BK19" i="18" s="1"/>
  <c r="AL22" i="18"/>
  <c r="BL23" i="18"/>
  <c r="BJ23" i="18"/>
  <c r="BK23" i="18" s="1"/>
  <c r="BL31" i="18"/>
  <c r="BJ31" i="18"/>
  <c r="BK31" i="18" s="1"/>
  <c r="BJ32" i="18"/>
  <c r="BK32" i="18" s="1"/>
  <c r="AL52" i="18"/>
  <c r="BL54" i="18"/>
  <c r="BJ54" i="18"/>
  <c r="BK54" i="18" s="1"/>
  <c r="BL61" i="18"/>
  <c r="BJ61" i="18"/>
  <c r="BK61" i="18" s="1"/>
  <c r="BJ38" i="18"/>
  <c r="BK38" i="18" s="1"/>
  <c r="BL38" i="18"/>
  <c r="BL33" i="18"/>
  <c r="BJ33" i="18"/>
  <c r="BK33" i="18" s="1"/>
  <c r="BL41" i="18"/>
  <c r="BJ41" i="18"/>
  <c r="BK41" i="18" s="1"/>
  <c r="BL17" i="18"/>
  <c r="BJ17" i="18"/>
  <c r="BK17" i="18" s="1"/>
  <c r="BL44" i="18"/>
  <c r="BJ44" i="18"/>
  <c r="BK44" i="18" s="1"/>
  <c r="BL46" i="18"/>
  <c r="BJ58" i="18"/>
  <c r="BK58" i="18" s="1"/>
  <c r="BL58" i="18"/>
  <c r="BM12" i="18" l="1"/>
  <c r="BN12" i="18" s="1"/>
  <c r="BO12" i="18" s="1"/>
  <c r="BP12" i="18" s="1"/>
  <c r="BR12" i="18" s="1"/>
  <c r="BO42" i="18"/>
  <c r="BP42" i="18" s="1"/>
  <c r="BR42" i="18" s="1"/>
  <c r="BN42" i="18"/>
  <c r="BN52" i="18"/>
  <c r="BO52" i="18" s="1"/>
  <c r="BP52" i="18" s="1"/>
  <c r="BR52" i="18" s="1"/>
  <c r="BM32" i="18"/>
  <c r="BM22" i="18"/>
  <c r="BO32" i="18" l="1"/>
  <c r="BP32" i="18" s="1"/>
  <c r="BR32" i="18" s="1"/>
  <c r="BN32" i="18"/>
  <c r="BN22" i="18"/>
  <c r="BO22" i="18" s="1"/>
  <c r="BP22" i="18" s="1"/>
  <c r="BR22" i="18" s="1"/>
  <c r="AJ12" i="15" l="1"/>
  <c r="BH61" i="17" l="1"/>
  <c r="BD61" i="17"/>
  <c r="BE61" i="17" s="1"/>
  <c r="BH60" i="17"/>
  <c r="BD60" i="17"/>
  <c r="BE60" i="17" s="1"/>
  <c r="BH59" i="17"/>
  <c r="BD59" i="17"/>
  <c r="BE59" i="17" s="1"/>
  <c r="BH58" i="17"/>
  <c r="BD58" i="17"/>
  <c r="BE58" i="17" s="1"/>
  <c r="BH57" i="17"/>
  <c r="BD57" i="17"/>
  <c r="BE57" i="17" s="1"/>
  <c r="BH56" i="17"/>
  <c r="BD56" i="17"/>
  <c r="BE56" i="17" s="1"/>
  <c r="BH55" i="17"/>
  <c r="BD55" i="17"/>
  <c r="BE55" i="17" s="1"/>
  <c r="BH54" i="17"/>
  <c r="BD54" i="17"/>
  <c r="BE54" i="17" s="1"/>
  <c r="BH53" i="17"/>
  <c r="BD53" i="17"/>
  <c r="BE53" i="17" s="1"/>
  <c r="BH52" i="17"/>
  <c r="BD52" i="17"/>
  <c r="BE52" i="17" s="1"/>
  <c r="AJ52" i="17"/>
  <c r="AK52" i="17" s="1"/>
  <c r="BQ52" i="17" s="1"/>
  <c r="P52" i="17"/>
  <c r="O52" i="17"/>
  <c r="AL52" i="17" s="1"/>
  <c r="J52" i="17"/>
  <c r="BH51" i="17"/>
  <c r="BE51" i="17"/>
  <c r="BL51" i="17" s="1"/>
  <c r="BD51" i="17"/>
  <c r="BH50" i="17"/>
  <c r="BD50" i="17"/>
  <c r="BE50" i="17" s="1"/>
  <c r="BH49" i="17"/>
  <c r="BD49" i="17"/>
  <c r="BE49" i="17" s="1"/>
  <c r="BH48" i="17"/>
  <c r="BD48" i="17"/>
  <c r="BE48" i="17" s="1"/>
  <c r="BH47" i="17"/>
  <c r="BD47" i="17"/>
  <c r="BE47" i="17" s="1"/>
  <c r="BL47" i="17" s="1"/>
  <c r="BH46" i="17"/>
  <c r="BD46" i="17"/>
  <c r="BE46" i="17" s="1"/>
  <c r="BH45" i="17"/>
  <c r="BD45" i="17"/>
  <c r="BE45" i="17" s="1"/>
  <c r="BH44" i="17"/>
  <c r="BD44" i="17"/>
  <c r="BE44" i="17" s="1"/>
  <c r="BH43" i="17"/>
  <c r="BE43" i="17"/>
  <c r="BL43" i="17" s="1"/>
  <c r="BD43" i="17"/>
  <c r="BH42" i="17"/>
  <c r="BD42" i="17"/>
  <c r="BE42" i="17" s="1"/>
  <c r="AJ42" i="17"/>
  <c r="AK42" i="17" s="1"/>
  <c r="BQ42" i="17" s="1"/>
  <c r="P42" i="17"/>
  <c r="O42" i="17"/>
  <c r="J42" i="17"/>
  <c r="BH41" i="17"/>
  <c r="BE41" i="17"/>
  <c r="BL41" i="17" s="1"/>
  <c r="BD41" i="17"/>
  <c r="BH40" i="17"/>
  <c r="BD40" i="17"/>
  <c r="BE40" i="17" s="1"/>
  <c r="BH39" i="17"/>
  <c r="BD39" i="17"/>
  <c r="BE39" i="17" s="1"/>
  <c r="BH38" i="17"/>
  <c r="BD38" i="17"/>
  <c r="BE38" i="17" s="1"/>
  <c r="BH37" i="17"/>
  <c r="BD37" i="17"/>
  <c r="BE37" i="17" s="1"/>
  <c r="BL37" i="17" s="1"/>
  <c r="BH36" i="17"/>
  <c r="BD36" i="17"/>
  <c r="BE36" i="17" s="1"/>
  <c r="BH35" i="17"/>
  <c r="BD35" i="17"/>
  <c r="BE35" i="17" s="1"/>
  <c r="BH34" i="17"/>
  <c r="BD34" i="17"/>
  <c r="BE34" i="17" s="1"/>
  <c r="BH33" i="17"/>
  <c r="BE33" i="17"/>
  <c r="BL33" i="17" s="1"/>
  <c r="BD33" i="17"/>
  <c r="BH32" i="17"/>
  <c r="BD32" i="17"/>
  <c r="BE32" i="17" s="1"/>
  <c r="AJ32" i="17"/>
  <c r="AK32" i="17" s="1"/>
  <c r="BQ32" i="17" s="1"/>
  <c r="P32" i="17"/>
  <c r="O32" i="17"/>
  <c r="AL32" i="17" s="1"/>
  <c r="J32" i="17"/>
  <c r="BH31" i="17"/>
  <c r="BD31" i="17"/>
  <c r="BE31" i="17" s="1"/>
  <c r="BL31" i="17" s="1"/>
  <c r="BH30" i="17"/>
  <c r="BD30" i="17"/>
  <c r="BE30" i="17" s="1"/>
  <c r="BH29" i="17"/>
  <c r="BD29" i="17"/>
  <c r="BE29" i="17" s="1"/>
  <c r="BH28" i="17"/>
  <c r="BD28" i="17"/>
  <c r="BE28" i="17" s="1"/>
  <c r="BH27" i="17"/>
  <c r="BD27" i="17"/>
  <c r="BE27" i="17" s="1"/>
  <c r="BH26" i="17"/>
  <c r="BD26" i="17"/>
  <c r="BE26" i="17" s="1"/>
  <c r="BH25" i="17"/>
  <c r="BD25" i="17"/>
  <c r="BE25" i="17" s="1"/>
  <c r="BH24" i="17"/>
  <c r="BD24" i="17"/>
  <c r="BE24" i="17" s="1"/>
  <c r="BH23" i="17"/>
  <c r="BD23" i="17"/>
  <c r="BE23" i="17" s="1"/>
  <c r="BH22" i="17"/>
  <c r="BD22" i="17"/>
  <c r="BE22" i="17" s="1"/>
  <c r="AJ22" i="17"/>
  <c r="AK22" i="17" s="1"/>
  <c r="BQ22" i="17" s="1"/>
  <c r="P22" i="17"/>
  <c r="O22" i="17"/>
  <c r="J22" i="17"/>
  <c r="BH21" i="17"/>
  <c r="BD21" i="17"/>
  <c r="BE21" i="17" s="1"/>
  <c r="BH20" i="17"/>
  <c r="BD20" i="17"/>
  <c r="BE20" i="17" s="1"/>
  <c r="BH19" i="17"/>
  <c r="BD19" i="17"/>
  <c r="BE19" i="17" s="1"/>
  <c r="BH18" i="17"/>
  <c r="BD18" i="17"/>
  <c r="BE18" i="17" s="1"/>
  <c r="BH17" i="17"/>
  <c r="BD17" i="17"/>
  <c r="BE17" i="17" s="1"/>
  <c r="BH16" i="17"/>
  <c r="BD16" i="17"/>
  <c r="BE16" i="17" s="1"/>
  <c r="BH15" i="17"/>
  <c r="BD15" i="17"/>
  <c r="BE15" i="17" s="1"/>
  <c r="BH14" i="17"/>
  <c r="BD14" i="17"/>
  <c r="BE14" i="17" s="1"/>
  <c r="BH13" i="17"/>
  <c r="BD13" i="17"/>
  <c r="BE13" i="17" s="1"/>
  <c r="BH12" i="17"/>
  <c r="BD12" i="17"/>
  <c r="BE12" i="17" s="1"/>
  <c r="AJ12" i="17"/>
  <c r="AK12" i="17" s="1"/>
  <c r="BQ12" i="17" s="1"/>
  <c r="P12" i="17"/>
  <c r="O12" i="17"/>
  <c r="J12" i="17"/>
  <c r="BH61" i="16"/>
  <c r="BD61" i="16"/>
  <c r="BE61" i="16" s="1"/>
  <c r="BH60" i="16"/>
  <c r="BD60" i="16"/>
  <c r="BE60" i="16" s="1"/>
  <c r="BJ60" i="16" s="1"/>
  <c r="BK60" i="16" s="1"/>
  <c r="BH59" i="16"/>
  <c r="BD59" i="16"/>
  <c r="BE59" i="16" s="1"/>
  <c r="BH58" i="16"/>
  <c r="BD58" i="16"/>
  <c r="BE58" i="16" s="1"/>
  <c r="BH57" i="16"/>
  <c r="BD57" i="16"/>
  <c r="BE57" i="16" s="1"/>
  <c r="BH56" i="16"/>
  <c r="BE56" i="16"/>
  <c r="BJ56" i="16" s="1"/>
  <c r="BK56" i="16" s="1"/>
  <c r="BD56" i="16"/>
  <c r="BH55" i="16"/>
  <c r="BD55" i="16"/>
  <c r="BE55" i="16" s="1"/>
  <c r="BH54" i="16"/>
  <c r="BD54" i="16"/>
  <c r="BE54" i="16" s="1"/>
  <c r="BH53" i="16"/>
  <c r="BD53" i="16"/>
  <c r="BE53" i="16" s="1"/>
  <c r="BH52" i="16"/>
  <c r="BD52" i="16"/>
  <c r="BE52" i="16" s="1"/>
  <c r="AJ52" i="16"/>
  <c r="AK52" i="16" s="1"/>
  <c r="P52" i="16"/>
  <c r="O52" i="16"/>
  <c r="J52" i="16"/>
  <c r="BH51" i="16"/>
  <c r="BE51" i="16"/>
  <c r="BL51" i="16" s="1"/>
  <c r="BD51" i="16"/>
  <c r="BH50" i="16"/>
  <c r="BD50" i="16"/>
  <c r="BE50" i="16" s="1"/>
  <c r="BJ50" i="16" s="1"/>
  <c r="BK50" i="16" s="1"/>
  <c r="BH49" i="16"/>
  <c r="BD49" i="16"/>
  <c r="BE49" i="16" s="1"/>
  <c r="BH48" i="16"/>
  <c r="BD48" i="16"/>
  <c r="BE48" i="16" s="1"/>
  <c r="BH47" i="16"/>
  <c r="BD47" i="16"/>
  <c r="BE47" i="16" s="1"/>
  <c r="BH46" i="16"/>
  <c r="BD46" i="16"/>
  <c r="BE46" i="16" s="1"/>
  <c r="BJ46" i="16" s="1"/>
  <c r="BK46" i="16" s="1"/>
  <c r="BH45" i="16"/>
  <c r="BD45" i="16"/>
  <c r="BE45" i="16" s="1"/>
  <c r="BH44" i="16"/>
  <c r="BD44" i="16"/>
  <c r="BE44" i="16" s="1"/>
  <c r="BH43" i="16"/>
  <c r="BD43" i="16"/>
  <c r="BE43" i="16" s="1"/>
  <c r="BH42" i="16"/>
  <c r="BD42" i="16"/>
  <c r="BE42" i="16" s="1"/>
  <c r="AJ42" i="16"/>
  <c r="AK42" i="16" s="1"/>
  <c r="P42" i="16"/>
  <c r="O42" i="16"/>
  <c r="J42" i="16"/>
  <c r="BH41" i="16"/>
  <c r="BD41" i="16"/>
  <c r="BE41" i="16" s="1"/>
  <c r="BL41" i="16" s="1"/>
  <c r="BH40" i="16"/>
  <c r="BE40" i="16"/>
  <c r="BJ40" i="16" s="1"/>
  <c r="BK40" i="16" s="1"/>
  <c r="BD40" i="16"/>
  <c r="BH39" i="16"/>
  <c r="BD39" i="16"/>
  <c r="BE39" i="16" s="1"/>
  <c r="BH38" i="16"/>
  <c r="BD38" i="16"/>
  <c r="BE38" i="16" s="1"/>
  <c r="BH37" i="16"/>
  <c r="BD37" i="16"/>
  <c r="BE37" i="16" s="1"/>
  <c r="BL37" i="16" s="1"/>
  <c r="BH36" i="16"/>
  <c r="BD36" i="16"/>
  <c r="BE36" i="16" s="1"/>
  <c r="BJ36" i="16" s="1"/>
  <c r="BK36" i="16" s="1"/>
  <c r="BH35" i="16"/>
  <c r="BD35" i="16"/>
  <c r="BE35" i="16" s="1"/>
  <c r="BH34" i="16"/>
  <c r="BD34" i="16"/>
  <c r="BE34" i="16" s="1"/>
  <c r="BH33" i="16"/>
  <c r="BD33" i="16"/>
  <c r="BE33" i="16" s="1"/>
  <c r="BL33" i="16" s="1"/>
  <c r="BH32" i="16"/>
  <c r="BD32" i="16"/>
  <c r="BE32" i="16" s="1"/>
  <c r="AJ32" i="16"/>
  <c r="AK32" i="16" s="1"/>
  <c r="P32" i="16"/>
  <c r="O32" i="16"/>
  <c r="J32" i="16"/>
  <c r="BH31" i="16"/>
  <c r="BD31" i="16"/>
  <c r="BE31" i="16" s="1"/>
  <c r="BL31" i="16" s="1"/>
  <c r="BH30" i="16"/>
  <c r="BD30" i="16"/>
  <c r="BE30" i="16" s="1"/>
  <c r="BJ30" i="16" s="1"/>
  <c r="BK30" i="16" s="1"/>
  <c r="BH29" i="16"/>
  <c r="BD29" i="16"/>
  <c r="BE29" i="16" s="1"/>
  <c r="BH28" i="16"/>
  <c r="BD28" i="16"/>
  <c r="BE28" i="16" s="1"/>
  <c r="BH27" i="16"/>
  <c r="BD27" i="16"/>
  <c r="BE27" i="16" s="1"/>
  <c r="BL27" i="16" s="1"/>
  <c r="BH26" i="16"/>
  <c r="BD26" i="16"/>
  <c r="BE26" i="16" s="1"/>
  <c r="BJ26" i="16" s="1"/>
  <c r="BK26" i="16" s="1"/>
  <c r="BH25" i="16"/>
  <c r="BD25" i="16"/>
  <c r="BE25" i="16" s="1"/>
  <c r="BH24" i="16"/>
  <c r="BD24" i="16"/>
  <c r="BE24" i="16" s="1"/>
  <c r="BH23" i="16"/>
  <c r="BD23" i="16"/>
  <c r="BE23" i="16" s="1"/>
  <c r="BH22" i="16"/>
  <c r="BD22" i="16"/>
  <c r="BE22" i="16" s="1"/>
  <c r="AJ22" i="16"/>
  <c r="AK22" i="16" s="1"/>
  <c r="P22" i="16"/>
  <c r="O22" i="16"/>
  <c r="J22" i="16"/>
  <c r="BH21" i="16"/>
  <c r="BD21" i="16"/>
  <c r="BE21" i="16" s="1"/>
  <c r="BH20" i="16"/>
  <c r="BE20" i="16"/>
  <c r="BJ20" i="16" s="1"/>
  <c r="BK20" i="16" s="1"/>
  <c r="BD20" i="16"/>
  <c r="BH19" i="16"/>
  <c r="BD19" i="16"/>
  <c r="BE19" i="16" s="1"/>
  <c r="BH18" i="16"/>
  <c r="BD18" i="16"/>
  <c r="BE18" i="16" s="1"/>
  <c r="BH17" i="16"/>
  <c r="BD17" i="16"/>
  <c r="BE17" i="16" s="1"/>
  <c r="BH16" i="16"/>
  <c r="BE16" i="16"/>
  <c r="BJ16" i="16" s="1"/>
  <c r="BK16" i="16" s="1"/>
  <c r="BD16" i="16"/>
  <c r="BH15" i="16"/>
  <c r="BD15" i="16"/>
  <c r="BE15" i="16" s="1"/>
  <c r="BH14" i="16"/>
  <c r="BD14" i="16"/>
  <c r="BE14" i="16" s="1"/>
  <c r="BH13" i="16"/>
  <c r="BD13" i="16"/>
  <c r="BE13" i="16" s="1"/>
  <c r="BH12" i="16"/>
  <c r="BD12" i="16"/>
  <c r="BE12" i="16" s="1"/>
  <c r="AJ12" i="16"/>
  <c r="AK12" i="16" s="1"/>
  <c r="P12" i="16"/>
  <c r="O12" i="16"/>
  <c r="J12" i="16"/>
  <c r="BH61" i="15"/>
  <c r="BD61" i="15"/>
  <c r="BE61" i="15" s="1"/>
  <c r="BH60" i="15"/>
  <c r="BD60" i="15"/>
  <c r="BE60" i="15" s="1"/>
  <c r="BH59" i="15"/>
  <c r="BD59" i="15"/>
  <c r="BE59" i="15" s="1"/>
  <c r="BH58" i="15"/>
  <c r="BD58" i="15"/>
  <c r="BE58" i="15" s="1"/>
  <c r="BH57" i="15"/>
  <c r="BD57" i="15"/>
  <c r="BE57" i="15" s="1"/>
  <c r="BH56" i="15"/>
  <c r="BD56" i="15"/>
  <c r="BE56" i="15" s="1"/>
  <c r="BH55" i="15"/>
  <c r="BD55" i="15"/>
  <c r="BE55" i="15" s="1"/>
  <c r="BH54" i="15"/>
  <c r="BD54" i="15"/>
  <c r="BE54" i="15" s="1"/>
  <c r="BH53" i="15"/>
  <c r="BD53" i="15"/>
  <c r="BE53" i="15" s="1"/>
  <c r="BH52" i="15"/>
  <c r="BD52" i="15"/>
  <c r="BE52" i="15" s="1"/>
  <c r="AJ52" i="15"/>
  <c r="AK52" i="15" s="1"/>
  <c r="BQ52" i="15" s="1"/>
  <c r="P52" i="15"/>
  <c r="O52" i="15"/>
  <c r="J52" i="15"/>
  <c r="BH51" i="15"/>
  <c r="BD51" i="15"/>
  <c r="BE51" i="15" s="1"/>
  <c r="BL51" i="15" s="1"/>
  <c r="BH50" i="15"/>
  <c r="BD50" i="15"/>
  <c r="BE50" i="15" s="1"/>
  <c r="BH49" i="15"/>
  <c r="BD49" i="15"/>
  <c r="BE49" i="15" s="1"/>
  <c r="BH48" i="15"/>
  <c r="BD48" i="15"/>
  <c r="BE48" i="15" s="1"/>
  <c r="BH47" i="15"/>
  <c r="BD47" i="15"/>
  <c r="BE47" i="15" s="1"/>
  <c r="BH46" i="15"/>
  <c r="BD46" i="15"/>
  <c r="BE46" i="15" s="1"/>
  <c r="BH45" i="15"/>
  <c r="BD45" i="15"/>
  <c r="BE45" i="15" s="1"/>
  <c r="BH44" i="15"/>
  <c r="BD44" i="15"/>
  <c r="BE44" i="15" s="1"/>
  <c r="BH43" i="15"/>
  <c r="BD43" i="15"/>
  <c r="BE43" i="15" s="1"/>
  <c r="BH42" i="15"/>
  <c r="BD42" i="15"/>
  <c r="BE42" i="15" s="1"/>
  <c r="AJ42" i="15"/>
  <c r="AK42" i="15" s="1"/>
  <c r="BQ42" i="15" s="1"/>
  <c r="P42" i="15"/>
  <c r="O42" i="15"/>
  <c r="J42" i="15"/>
  <c r="BH41" i="15"/>
  <c r="BD41" i="15"/>
  <c r="BE41" i="15" s="1"/>
  <c r="BH40" i="15"/>
  <c r="BD40" i="15"/>
  <c r="BE40" i="15" s="1"/>
  <c r="BH39" i="15"/>
  <c r="BD39" i="15"/>
  <c r="BE39" i="15" s="1"/>
  <c r="BH38" i="15"/>
  <c r="BD38" i="15"/>
  <c r="BE38" i="15" s="1"/>
  <c r="BH37" i="15"/>
  <c r="BD37" i="15"/>
  <c r="BE37" i="15" s="1"/>
  <c r="BH36" i="15"/>
  <c r="BD36" i="15"/>
  <c r="BE36" i="15" s="1"/>
  <c r="BH35" i="15"/>
  <c r="BD35" i="15"/>
  <c r="BE35" i="15" s="1"/>
  <c r="BH34" i="15"/>
  <c r="BD34" i="15"/>
  <c r="BE34" i="15" s="1"/>
  <c r="BH33" i="15"/>
  <c r="BD33" i="15"/>
  <c r="BE33" i="15" s="1"/>
  <c r="BH32" i="15"/>
  <c r="BD32" i="15"/>
  <c r="BE32" i="15" s="1"/>
  <c r="AJ32" i="15"/>
  <c r="AK32" i="15" s="1"/>
  <c r="BQ32" i="15" s="1"/>
  <c r="P32" i="15"/>
  <c r="O32" i="15"/>
  <c r="J32" i="15"/>
  <c r="BH31" i="15"/>
  <c r="BD31" i="15"/>
  <c r="BE31" i="15" s="1"/>
  <c r="BH30" i="15"/>
  <c r="BD30" i="15"/>
  <c r="BE30" i="15" s="1"/>
  <c r="BH29" i="15"/>
  <c r="BD29" i="15"/>
  <c r="BE29" i="15" s="1"/>
  <c r="BH28" i="15"/>
  <c r="BD28" i="15"/>
  <c r="BE28" i="15" s="1"/>
  <c r="BH27" i="15"/>
  <c r="BD27" i="15"/>
  <c r="BE27" i="15" s="1"/>
  <c r="BH26" i="15"/>
  <c r="BD26" i="15"/>
  <c r="BE26" i="15" s="1"/>
  <c r="BH25" i="15"/>
  <c r="BD25" i="15"/>
  <c r="BE25" i="15" s="1"/>
  <c r="BH24" i="15"/>
  <c r="BD24" i="15"/>
  <c r="BE24" i="15" s="1"/>
  <c r="BH23" i="15"/>
  <c r="BD23" i="15"/>
  <c r="BE23" i="15" s="1"/>
  <c r="BH22" i="15"/>
  <c r="BD22" i="15"/>
  <c r="BE22" i="15" s="1"/>
  <c r="AJ22" i="15"/>
  <c r="AK22" i="15" s="1"/>
  <c r="BQ22" i="15" s="1"/>
  <c r="P22" i="15"/>
  <c r="O22" i="15"/>
  <c r="J22" i="15"/>
  <c r="BH21" i="15"/>
  <c r="BE21" i="15"/>
  <c r="BL21" i="15" s="1"/>
  <c r="BD21" i="15"/>
  <c r="BH20" i="15"/>
  <c r="BD20" i="15"/>
  <c r="BE20" i="15" s="1"/>
  <c r="BH19" i="15"/>
  <c r="BD19" i="15"/>
  <c r="BE19" i="15" s="1"/>
  <c r="BH18" i="15"/>
  <c r="BD18" i="15"/>
  <c r="BE18" i="15" s="1"/>
  <c r="BH17" i="15"/>
  <c r="BE17" i="15"/>
  <c r="BL17" i="15" s="1"/>
  <c r="BD17" i="15"/>
  <c r="BH16" i="15"/>
  <c r="BD16" i="15"/>
  <c r="BE16" i="15" s="1"/>
  <c r="BH15" i="15"/>
  <c r="BD15" i="15"/>
  <c r="BE15" i="15" s="1"/>
  <c r="BH14" i="15"/>
  <c r="BD14" i="15"/>
  <c r="BE14" i="15" s="1"/>
  <c r="BH13" i="15"/>
  <c r="BD13" i="15"/>
  <c r="BE13" i="15" s="1"/>
  <c r="BL13" i="15" s="1"/>
  <c r="BH12" i="15"/>
  <c r="BD12" i="15"/>
  <c r="BE12" i="15" s="1"/>
  <c r="AK12" i="15"/>
  <c r="BQ12" i="15" s="1"/>
  <c r="P12" i="15"/>
  <c r="O12" i="15"/>
  <c r="J12" i="15"/>
  <c r="AL52" i="15" l="1"/>
  <c r="AL12" i="15"/>
  <c r="BL47" i="16"/>
  <c r="BJ47" i="16"/>
  <c r="BK47" i="16" s="1"/>
  <c r="BJ51" i="16"/>
  <c r="BK51" i="16" s="1"/>
  <c r="AL22" i="17"/>
  <c r="AL42" i="17"/>
  <c r="AL12" i="17"/>
  <c r="BL18" i="17"/>
  <c r="BJ18" i="17"/>
  <c r="BK18" i="17" s="1"/>
  <c r="BL15" i="17"/>
  <c r="BJ15" i="17"/>
  <c r="BK15" i="17" s="1"/>
  <c r="BL32" i="17"/>
  <c r="BJ32" i="17"/>
  <c r="BK32" i="17" s="1"/>
  <c r="BJ40" i="17"/>
  <c r="BK40" i="17" s="1"/>
  <c r="BL40" i="17"/>
  <c r="BL45" i="17"/>
  <c r="BJ45" i="17"/>
  <c r="BK45" i="17" s="1"/>
  <c r="BL54" i="17"/>
  <c r="BJ54" i="17"/>
  <c r="BK54" i="17" s="1"/>
  <c r="BL58" i="17"/>
  <c r="BJ58" i="17"/>
  <c r="BK58" i="17" s="1"/>
  <c r="BJ46" i="17"/>
  <c r="BK46" i="17" s="1"/>
  <c r="BL46" i="17"/>
  <c r="BL55" i="17"/>
  <c r="BJ55" i="17"/>
  <c r="BK55" i="17" s="1"/>
  <c r="BL59" i="17"/>
  <c r="BJ59" i="17"/>
  <c r="BK59" i="17" s="1"/>
  <c r="BJ50" i="17"/>
  <c r="BK50" i="17" s="1"/>
  <c r="BL50" i="17"/>
  <c r="BJ14" i="17"/>
  <c r="BK14" i="17" s="1"/>
  <c r="BL14" i="17"/>
  <c r="BL28" i="17"/>
  <c r="BJ28" i="17"/>
  <c r="BK28" i="17" s="1"/>
  <c r="BL42" i="17"/>
  <c r="BJ42" i="17"/>
  <c r="BK42" i="17" s="1"/>
  <c r="BL38" i="17"/>
  <c r="BJ38" i="17"/>
  <c r="BK38" i="17" s="1"/>
  <c r="BL52" i="17"/>
  <c r="BJ52" i="17"/>
  <c r="BK52" i="17" s="1"/>
  <c r="BJ56" i="17"/>
  <c r="BK56" i="17" s="1"/>
  <c r="BL56" i="17"/>
  <c r="BJ60" i="17"/>
  <c r="BK60" i="17" s="1"/>
  <c r="BL60" i="17"/>
  <c r="BL19" i="17"/>
  <c r="BJ19" i="17"/>
  <c r="BK19" i="17" s="1"/>
  <c r="BL25" i="17"/>
  <c r="BJ25" i="17"/>
  <c r="BK25" i="17" s="1"/>
  <c r="BL29" i="17"/>
  <c r="BJ29" i="17"/>
  <c r="BK29" i="17" s="1"/>
  <c r="BL34" i="17"/>
  <c r="BJ34" i="17"/>
  <c r="BK34" i="17" s="1"/>
  <c r="BL12" i="17"/>
  <c r="BJ12" i="17"/>
  <c r="BK12" i="17" s="1"/>
  <c r="BJ16" i="17"/>
  <c r="BK16" i="17" s="1"/>
  <c r="BL16" i="17"/>
  <c r="BJ20" i="17"/>
  <c r="BK20" i="17" s="1"/>
  <c r="BL20" i="17"/>
  <c r="BL22" i="17"/>
  <c r="BJ22" i="17"/>
  <c r="BK22" i="17" s="1"/>
  <c r="BJ26" i="17"/>
  <c r="BK26" i="17" s="1"/>
  <c r="BL26" i="17"/>
  <c r="BJ30" i="17"/>
  <c r="BK30" i="17" s="1"/>
  <c r="BL30" i="17"/>
  <c r="BL35" i="17"/>
  <c r="BJ35" i="17"/>
  <c r="BK35" i="17" s="1"/>
  <c r="BL24" i="17"/>
  <c r="BJ24" i="17"/>
  <c r="BK24" i="17" s="1"/>
  <c r="BL49" i="17"/>
  <c r="BJ49" i="17"/>
  <c r="BK49" i="17" s="1"/>
  <c r="BL44" i="17"/>
  <c r="BJ44" i="17"/>
  <c r="BK44" i="17" s="1"/>
  <c r="BL53" i="17"/>
  <c r="BJ53" i="17"/>
  <c r="BK53" i="17" s="1"/>
  <c r="BL57" i="17"/>
  <c r="BJ57" i="17"/>
  <c r="BK57" i="17" s="1"/>
  <c r="BL61" i="17"/>
  <c r="BJ61" i="17"/>
  <c r="BK61" i="17" s="1"/>
  <c r="BL39" i="17"/>
  <c r="BJ39" i="17"/>
  <c r="BK39" i="17" s="1"/>
  <c r="BL13" i="17"/>
  <c r="BJ13" i="17"/>
  <c r="BK13" i="17" s="1"/>
  <c r="BL17" i="17"/>
  <c r="BJ17" i="17"/>
  <c r="BK17" i="17" s="1"/>
  <c r="BL21" i="17"/>
  <c r="BJ21" i="17"/>
  <c r="BK21" i="17" s="1"/>
  <c r="BL23" i="17"/>
  <c r="BJ23" i="17"/>
  <c r="BK23" i="17" s="1"/>
  <c r="BL27" i="17"/>
  <c r="BJ27" i="17"/>
  <c r="BK27" i="17" s="1"/>
  <c r="BJ36" i="17"/>
  <c r="BK36" i="17" s="1"/>
  <c r="BL36" i="17"/>
  <c r="BL48" i="17"/>
  <c r="BJ48" i="17"/>
  <c r="BK48" i="17" s="1"/>
  <c r="BJ31" i="17"/>
  <c r="BK31" i="17" s="1"/>
  <c r="BJ33" i="17"/>
  <c r="BK33" i="17" s="1"/>
  <c r="BJ37" i="17"/>
  <c r="BK37" i="17" s="1"/>
  <c r="BJ41" i="17"/>
  <c r="BK41" i="17" s="1"/>
  <c r="BJ43" i="17"/>
  <c r="BK43" i="17" s="1"/>
  <c r="BJ47" i="17"/>
  <c r="BK47" i="17" s="1"/>
  <c r="BJ51" i="17"/>
  <c r="BK51" i="17" s="1"/>
  <c r="BL24" i="16"/>
  <c r="BJ24" i="16"/>
  <c r="BK24" i="16" s="1"/>
  <c r="BL32" i="16"/>
  <c r="BJ32" i="16"/>
  <c r="BK32" i="16" s="1"/>
  <c r="BL39" i="16"/>
  <c r="BJ39" i="16"/>
  <c r="BK39" i="16" s="1"/>
  <c r="BL44" i="16"/>
  <c r="BJ44" i="16"/>
  <c r="BK44" i="16" s="1"/>
  <c r="BL55" i="16"/>
  <c r="BJ55" i="16"/>
  <c r="BK55" i="16" s="1"/>
  <c r="BJ12" i="16"/>
  <c r="BK12" i="16" s="1"/>
  <c r="BL12" i="16"/>
  <c r="BJ28" i="16"/>
  <c r="BK28" i="16" s="1"/>
  <c r="BL28" i="16"/>
  <c r="AL52" i="16"/>
  <c r="BQ52" i="16"/>
  <c r="BL59" i="16"/>
  <c r="BJ59" i="16"/>
  <c r="BK59" i="16" s="1"/>
  <c r="BQ22" i="16"/>
  <c r="AL22" i="16"/>
  <c r="BL45" i="16"/>
  <c r="BJ45" i="16"/>
  <c r="BK45" i="16" s="1"/>
  <c r="BL52" i="16"/>
  <c r="BJ52" i="16"/>
  <c r="BK52" i="16" s="1"/>
  <c r="BL19" i="16"/>
  <c r="BJ19" i="16"/>
  <c r="BK19" i="16" s="1"/>
  <c r="BL25" i="16"/>
  <c r="BJ25" i="16"/>
  <c r="BK25" i="16" s="1"/>
  <c r="BL13" i="16"/>
  <c r="BJ13" i="16"/>
  <c r="BK13" i="16" s="1"/>
  <c r="BL22" i="16"/>
  <c r="BJ22" i="16"/>
  <c r="BK22" i="16" s="1"/>
  <c r="BL29" i="16"/>
  <c r="BJ29" i="16"/>
  <c r="BK29" i="16" s="1"/>
  <c r="BL34" i="16"/>
  <c r="BJ34" i="16"/>
  <c r="BK34" i="16" s="1"/>
  <c r="BL42" i="16"/>
  <c r="BJ42" i="16"/>
  <c r="BK42" i="16" s="1"/>
  <c r="BL53" i="16"/>
  <c r="BJ53" i="16"/>
  <c r="BK53" i="16" s="1"/>
  <c r="AL42" i="16"/>
  <c r="BQ42" i="16"/>
  <c r="BJ48" i="16"/>
  <c r="BK48" i="16" s="1"/>
  <c r="BL48" i="16"/>
  <c r="BL14" i="16"/>
  <c r="BJ14" i="16"/>
  <c r="BK14" i="16" s="1"/>
  <c r="BL21" i="16"/>
  <c r="BJ21" i="16"/>
  <c r="BK21" i="16" s="1"/>
  <c r="BL23" i="16"/>
  <c r="BJ23" i="16"/>
  <c r="BK23" i="16" s="1"/>
  <c r="BL49" i="16"/>
  <c r="BJ49" i="16"/>
  <c r="BK49" i="16" s="1"/>
  <c r="BL57" i="16"/>
  <c r="BJ57" i="16"/>
  <c r="BK57" i="16" s="1"/>
  <c r="BL15" i="16"/>
  <c r="BJ15" i="16"/>
  <c r="BK15" i="16" s="1"/>
  <c r="BJ58" i="16"/>
  <c r="BK58" i="16" s="1"/>
  <c r="BL58" i="16"/>
  <c r="AL12" i="16"/>
  <c r="BQ12" i="16"/>
  <c r="BL17" i="16"/>
  <c r="BJ17" i="16"/>
  <c r="BK17" i="16" s="1"/>
  <c r="BL18" i="16"/>
  <c r="BJ18" i="16"/>
  <c r="BK18" i="16" s="1"/>
  <c r="AL32" i="16"/>
  <c r="BQ32" i="16"/>
  <c r="BL35" i="16"/>
  <c r="BJ35" i="16"/>
  <c r="BK35" i="16" s="1"/>
  <c r="BL38" i="16"/>
  <c r="BJ38" i="16"/>
  <c r="BK38" i="16" s="1"/>
  <c r="BL43" i="16"/>
  <c r="BJ43" i="16"/>
  <c r="BK43" i="16" s="1"/>
  <c r="BJ54" i="16"/>
  <c r="BK54" i="16" s="1"/>
  <c r="BL54" i="16"/>
  <c r="BL61" i="16"/>
  <c r="BJ61" i="16"/>
  <c r="BK61" i="16" s="1"/>
  <c r="BL16" i="16"/>
  <c r="BL20" i="16"/>
  <c r="BL26" i="16"/>
  <c r="BL30" i="16"/>
  <c r="BL36" i="16"/>
  <c r="BL40" i="16"/>
  <c r="BL46" i="16"/>
  <c r="BL50" i="16"/>
  <c r="BL56" i="16"/>
  <c r="BL60" i="16"/>
  <c r="BJ41" i="16"/>
  <c r="BK41" i="16" s="1"/>
  <c r="BJ27" i="16"/>
  <c r="BK27" i="16" s="1"/>
  <c r="BJ31" i="16"/>
  <c r="BK31" i="16" s="1"/>
  <c r="BJ33" i="16"/>
  <c r="BK33" i="16" s="1"/>
  <c r="BJ37" i="16"/>
  <c r="BK37" i="16" s="1"/>
  <c r="BJ16" i="15"/>
  <c r="BK16" i="15" s="1"/>
  <c r="BL16" i="15"/>
  <c r="BL29" i="15"/>
  <c r="BJ29" i="15"/>
  <c r="BK29" i="15" s="1"/>
  <c r="BL12" i="15"/>
  <c r="BJ12" i="15"/>
  <c r="BK12" i="15" s="1"/>
  <c r="BJ19" i="15"/>
  <c r="BK19" i="15" s="1"/>
  <c r="BL19" i="15"/>
  <c r="AL22" i="15"/>
  <c r="AL32" i="15"/>
  <c r="AL42" i="15"/>
  <c r="BL54" i="15"/>
  <c r="BJ54" i="15"/>
  <c r="BK54" i="15" s="1"/>
  <c r="BL58" i="15"/>
  <c r="BJ58" i="15"/>
  <c r="BK58" i="15" s="1"/>
  <c r="BJ20" i="15"/>
  <c r="BK20" i="15" s="1"/>
  <c r="BL20" i="15"/>
  <c r="BL55" i="15"/>
  <c r="BJ55" i="15"/>
  <c r="BK55" i="15" s="1"/>
  <c r="BL59" i="15"/>
  <c r="BJ59" i="15"/>
  <c r="BK59" i="15" s="1"/>
  <c r="BL25" i="15"/>
  <c r="BJ25" i="15"/>
  <c r="BK25" i="15" s="1"/>
  <c r="BL22" i="15"/>
  <c r="BJ22" i="15"/>
  <c r="BK22" i="15" s="1"/>
  <c r="BJ26" i="15"/>
  <c r="BK26" i="15" s="1"/>
  <c r="BL26" i="15"/>
  <c r="BJ30" i="15"/>
  <c r="BK30" i="15" s="1"/>
  <c r="BL30" i="15"/>
  <c r="BL32" i="15"/>
  <c r="BJ32" i="15"/>
  <c r="BK32" i="15" s="1"/>
  <c r="BJ36" i="15"/>
  <c r="BK36" i="15" s="1"/>
  <c r="BL36" i="15"/>
  <c r="BJ40" i="15"/>
  <c r="BK40" i="15" s="1"/>
  <c r="BL40" i="15"/>
  <c r="BL42" i="15"/>
  <c r="BJ42" i="15"/>
  <c r="BK42" i="15" s="1"/>
  <c r="BJ46" i="15"/>
  <c r="BK46" i="15" s="1"/>
  <c r="BL46" i="15"/>
  <c r="BJ50" i="15"/>
  <c r="BK50" i="15" s="1"/>
  <c r="BL50" i="15"/>
  <c r="BL35" i="15"/>
  <c r="BJ35" i="15"/>
  <c r="BK35" i="15" s="1"/>
  <c r="BL49" i="15"/>
  <c r="BJ49" i="15"/>
  <c r="BK49" i="15" s="1"/>
  <c r="BL52" i="15"/>
  <c r="BJ52" i="15"/>
  <c r="BK52" i="15" s="1"/>
  <c r="BJ56" i="15"/>
  <c r="BK56" i="15" s="1"/>
  <c r="BL56" i="15"/>
  <c r="BJ60" i="15"/>
  <c r="BK60" i="15" s="1"/>
  <c r="BL60" i="15"/>
  <c r="BL14" i="15"/>
  <c r="BJ14" i="15"/>
  <c r="BK14" i="15" s="1"/>
  <c r="BL23" i="15"/>
  <c r="BJ23" i="15"/>
  <c r="BK23" i="15" s="1"/>
  <c r="BL27" i="15"/>
  <c r="BJ27" i="15"/>
  <c r="BK27" i="15" s="1"/>
  <c r="BL31" i="15"/>
  <c r="BJ31" i="15"/>
  <c r="BK31" i="15" s="1"/>
  <c r="BL33" i="15"/>
  <c r="BJ33" i="15"/>
  <c r="BK33" i="15" s="1"/>
  <c r="BL37" i="15"/>
  <c r="BJ37" i="15"/>
  <c r="BK37" i="15" s="1"/>
  <c r="BL41" i="15"/>
  <c r="BJ41" i="15"/>
  <c r="BK41" i="15" s="1"/>
  <c r="BL43" i="15"/>
  <c r="BJ43" i="15"/>
  <c r="BK43" i="15" s="1"/>
  <c r="BL47" i="15"/>
  <c r="BJ47" i="15"/>
  <c r="BK47" i="15" s="1"/>
  <c r="BL39" i="15"/>
  <c r="BJ39" i="15"/>
  <c r="BK39" i="15" s="1"/>
  <c r="BL18" i="15"/>
  <c r="BJ18" i="15"/>
  <c r="BK18" i="15" s="1"/>
  <c r="BL53" i="15"/>
  <c r="BJ53" i="15"/>
  <c r="BK53" i="15" s="1"/>
  <c r="BL57" i="15"/>
  <c r="BJ57" i="15"/>
  <c r="BK57" i="15" s="1"/>
  <c r="BL61" i="15"/>
  <c r="BJ61" i="15"/>
  <c r="BK61" i="15" s="1"/>
  <c r="BL45" i="15"/>
  <c r="BJ45" i="15"/>
  <c r="BK45" i="15" s="1"/>
  <c r="BL15" i="15"/>
  <c r="BJ15" i="15"/>
  <c r="BK15" i="15" s="1"/>
  <c r="BJ24" i="15"/>
  <c r="BK24" i="15" s="1"/>
  <c r="BL24" i="15"/>
  <c r="BJ28" i="15"/>
  <c r="BK28" i="15" s="1"/>
  <c r="BL28" i="15"/>
  <c r="BL34" i="15"/>
  <c r="BJ34" i="15"/>
  <c r="BK34" i="15" s="1"/>
  <c r="BL38" i="15"/>
  <c r="BJ38" i="15"/>
  <c r="BK38" i="15" s="1"/>
  <c r="BL44" i="15"/>
  <c r="BJ44" i="15"/>
  <c r="BK44" i="15" s="1"/>
  <c r="BL48" i="15"/>
  <c r="BJ48" i="15"/>
  <c r="BK48" i="15" s="1"/>
  <c r="BJ13" i="15"/>
  <c r="BK13" i="15" s="1"/>
  <c r="BJ17" i="15"/>
  <c r="BK17" i="15" s="1"/>
  <c r="BJ21" i="15"/>
  <c r="BK21" i="15" s="1"/>
  <c r="BJ51" i="15"/>
  <c r="BK51" i="15" s="1"/>
  <c r="BM52" i="17" l="1"/>
  <c r="BM32" i="17"/>
  <c r="BM12" i="17"/>
  <c r="BM22" i="17"/>
  <c r="BM42" i="17"/>
  <c r="BM22" i="16"/>
  <c r="BM52" i="16"/>
  <c r="BM42" i="16"/>
  <c r="BM32" i="16"/>
  <c r="BM12" i="16"/>
  <c r="BM52" i="15"/>
  <c r="BM12" i="15"/>
  <c r="BM42" i="15"/>
  <c r="BM32" i="15"/>
  <c r="BM22" i="15"/>
  <c r="BN52" i="17" l="1"/>
  <c r="BO52" i="17" s="1"/>
  <c r="BP52" i="17" s="1"/>
  <c r="BR52" i="17" s="1"/>
  <c r="BN32" i="17"/>
  <c r="BO32" i="17" s="1"/>
  <c r="BP32" i="17" s="1"/>
  <c r="BR32" i="17" s="1"/>
  <c r="BN42" i="17"/>
  <c r="BO42" i="17" s="1"/>
  <c r="BP42" i="17" s="1"/>
  <c r="BR42" i="17" s="1"/>
  <c r="BN22" i="17"/>
  <c r="BO22" i="17" s="1"/>
  <c r="BP22" i="17" s="1"/>
  <c r="BR22" i="17" s="1"/>
  <c r="BN12" i="17"/>
  <c r="BO12" i="17" s="1"/>
  <c r="BP12" i="17" s="1"/>
  <c r="BR12" i="17" s="1"/>
  <c r="BN22" i="16"/>
  <c r="BO22" i="16" s="1"/>
  <c r="BP22" i="16" s="1"/>
  <c r="BR22" i="16" s="1"/>
  <c r="BN12" i="16"/>
  <c r="BO12" i="16" s="1"/>
  <c r="BP12" i="16" s="1"/>
  <c r="BR12" i="16" s="1"/>
  <c r="BN32" i="16"/>
  <c r="BO32" i="16" s="1"/>
  <c r="BP32" i="16" s="1"/>
  <c r="BR32" i="16" s="1"/>
  <c r="BN42" i="16"/>
  <c r="BO42" i="16" s="1"/>
  <c r="BP42" i="16" s="1"/>
  <c r="BR42" i="16" s="1"/>
  <c r="BN52" i="16"/>
  <c r="BO52" i="16" s="1"/>
  <c r="BP52" i="16" s="1"/>
  <c r="BR52" i="16" s="1"/>
  <c r="BN22" i="15"/>
  <c r="BO22" i="15" s="1"/>
  <c r="BP22" i="15" s="1"/>
  <c r="BR22" i="15" s="1"/>
  <c r="BN42" i="15"/>
  <c r="BO42" i="15" s="1"/>
  <c r="BP42" i="15" s="1"/>
  <c r="BR42" i="15" s="1"/>
  <c r="BN12" i="15"/>
  <c r="BO12" i="15" s="1"/>
  <c r="BP12" i="15" s="1"/>
  <c r="BR12" i="15" s="1"/>
  <c r="BN32" i="15"/>
  <c r="BO32" i="15" s="1"/>
  <c r="BP32" i="15" s="1"/>
  <c r="BR32" i="15" s="1"/>
  <c r="BN52" i="15"/>
  <c r="BO52" i="15" s="1"/>
  <c r="BP52" i="15" s="1"/>
  <c r="BR52" i="15" s="1"/>
  <c r="BH61" i="14" l="1"/>
  <c r="BD61" i="14"/>
  <c r="BE61" i="14" s="1"/>
  <c r="BH60" i="14"/>
  <c r="BD60" i="14"/>
  <c r="BE60" i="14" s="1"/>
  <c r="BH59" i="14"/>
  <c r="BD59" i="14"/>
  <c r="BE59" i="14" s="1"/>
  <c r="BH58" i="14"/>
  <c r="BD58" i="14"/>
  <c r="BE58" i="14" s="1"/>
  <c r="BH57" i="14"/>
  <c r="BD57" i="14"/>
  <c r="BE57" i="14" s="1"/>
  <c r="BH56" i="14"/>
  <c r="BD56" i="14"/>
  <c r="BE56" i="14" s="1"/>
  <c r="BH55" i="14"/>
  <c r="BD55" i="14"/>
  <c r="BE55" i="14" s="1"/>
  <c r="BH54" i="14"/>
  <c r="BD54" i="14"/>
  <c r="BE54" i="14" s="1"/>
  <c r="BH53" i="14"/>
  <c r="BD53" i="14"/>
  <c r="BE53" i="14" s="1"/>
  <c r="BH52" i="14"/>
  <c r="BD52" i="14"/>
  <c r="BE52" i="14" s="1"/>
  <c r="AJ52" i="14"/>
  <c r="AK52" i="14" s="1"/>
  <c r="BQ52" i="14" s="1"/>
  <c r="P52" i="14"/>
  <c r="O52" i="14"/>
  <c r="J52" i="14"/>
  <c r="BH51" i="14"/>
  <c r="BD51" i="14"/>
  <c r="BE51" i="14" s="1"/>
  <c r="BL51" i="14" s="1"/>
  <c r="BH50" i="14"/>
  <c r="BD50" i="14"/>
  <c r="BE50" i="14" s="1"/>
  <c r="BH49" i="14"/>
  <c r="BD49" i="14"/>
  <c r="BE49" i="14" s="1"/>
  <c r="BH48" i="14"/>
  <c r="BD48" i="14"/>
  <c r="BE48" i="14" s="1"/>
  <c r="BH47" i="14"/>
  <c r="BD47" i="14"/>
  <c r="BE47" i="14" s="1"/>
  <c r="BL47" i="14" s="1"/>
  <c r="BH46" i="14"/>
  <c r="BD46" i="14"/>
  <c r="BE46" i="14" s="1"/>
  <c r="BH45" i="14"/>
  <c r="BD45" i="14"/>
  <c r="BE45" i="14" s="1"/>
  <c r="BH44" i="14"/>
  <c r="BD44" i="14"/>
  <c r="BE44" i="14" s="1"/>
  <c r="BH43" i="14"/>
  <c r="BD43" i="14"/>
  <c r="BE43" i="14" s="1"/>
  <c r="BL43" i="14" s="1"/>
  <c r="BH42" i="14"/>
  <c r="BD42" i="14"/>
  <c r="BE42" i="14" s="1"/>
  <c r="AJ42" i="14"/>
  <c r="AK42" i="14" s="1"/>
  <c r="BQ42" i="14" s="1"/>
  <c r="P42" i="14"/>
  <c r="O42" i="14"/>
  <c r="J42" i="14"/>
  <c r="BH41" i="14"/>
  <c r="BE41" i="14"/>
  <c r="BL41" i="14" s="1"/>
  <c r="BD41" i="14"/>
  <c r="BH40" i="14"/>
  <c r="BD40" i="14"/>
  <c r="BE40" i="14" s="1"/>
  <c r="BH39" i="14"/>
  <c r="BD39" i="14"/>
  <c r="BE39" i="14" s="1"/>
  <c r="BH38" i="14"/>
  <c r="BD38" i="14"/>
  <c r="BE38" i="14" s="1"/>
  <c r="BH37" i="14"/>
  <c r="BE37" i="14"/>
  <c r="BL37" i="14" s="1"/>
  <c r="BD37" i="14"/>
  <c r="BH36" i="14"/>
  <c r="BD36" i="14"/>
  <c r="BE36" i="14" s="1"/>
  <c r="BH35" i="14"/>
  <c r="BD35" i="14"/>
  <c r="BE35" i="14" s="1"/>
  <c r="BH34" i="14"/>
  <c r="BD34" i="14"/>
  <c r="BE34" i="14" s="1"/>
  <c r="BH33" i="14"/>
  <c r="BD33" i="14"/>
  <c r="BE33" i="14" s="1"/>
  <c r="BL33" i="14" s="1"/>
  <c r="BH32" i="14"/>
  <c r="BD32" i="14"/>
  <c r="BE32" i="14" s="1"/>
  <c r="AJ32" i="14"/>
  <c r="AK32" i="14" s="1"/>
  <c r="BQ32" i="14" s="1"/>
  <c r="P32" i="14"/>
  <c r="O32" i="14"/>
  <c r="AL32" i="14" s="1"/>
  <c r="J32" i="14"/>
  <c r="BH31" i="14"/>
  <c r="BE31" i="14"/>
  <c r="BL31" i="14" s="1"/>
  <c r="BD31" i="14"/>
  <c r="BH30" i="14"/>
  <c r="BD30" i="14"/>
  <c r="BE30" i="14" s="1"/>
  <c r="BH29" i="14"/>
  <c r="BD29" i="14"/>
  <c r="BE29" i="14" s="1"/>
  <c r="BH28" i="14"/>
  <c r="BD28" i="14"/>
  <c r="BE28" i="14" s="1"/>
  <c r="BH27" i="14"/>
  <c r="BD27" i="14"/>
  <c r="BE27" i="14" s="1"/>
  <c r="BL27" i="14" s="1"/>
  <c r="BH26" i="14"/>
  <c r="BD26" i="14"/>
  <c r="BE26" i="14" s="1"/>
  <c r="BH25" i="14"/>
  <c r="BD25" i="14"/>
  <c r="BE25" i="14" s="1"/>
  <c r="BH24" i="14"/>
  <c r="BD24" i="14"/>
  <c r="BE24" i="14" s="1"/>
  <c r="BH23" i="14"/>
  <c r="BD23" i="14"/>
  <c r="BE23" i="14" s="1"/>
  <c r="BH22" i="14"/>
  <c r="BD22" i="14"/>
  <c r="BE22" i="14" s="1"/>
  <c r="AJ22" i="14"/>
  <c r="AK22" i="14" s="1"/>
  <c r="BQ22" i="14" s="1"/>
  <c r="P22" i="14"/>
  <c r="O22" i="14"/>
  <c r="J22" i="14"/>
  <c r="BH21" i="14"/>
  <c r="BD21" i="14"/>
  <c r="BE21" i="14" s="1"/>
  <c r="BH20" i="14"/>
  <c r="BD20" i="14"/>
  <c r="BE20" i="14" s="1"/>
  <c r="BH19" i="14"/>
  <c r="BD19" i="14"/>
  <c r="BE19" i="14" s="1"/>
  <c r="BH18" i="14"/>
  <c r="BD18" i="14"/>
  <c r="BE18" i="14" s="1"/>
  <c r="BH17" i="14"/>
  <c r="BD17" i="14"/>
  <c r="BE17" i="14" s="1"/>
  <c r="BH16" i="14"/>
  <c r="BD16" i="14"/>
  <c r="BE16" i="14" s="1"/>
  <c r="BH15" i="14"/>
  <c r="BD15" i="14"/>
  <c r="BE15" i="14" s="1"/>
  <c r="BH14" i="14"/>
  <c r="BD14" i="14"/>
  <c r="BE14" i="14" s="1"/>
  <c r="BH13" i="14"/>
  <c r="BD13" i="14"/>
  <c r="BE13" i="14" s="1"/>
  <c r="BH12" i="14"/>
  <c r="BD12" i="14"/>
  <c r="BE12" i="14" s="1"/>
  <c r="AJ12" i="14"/>
  <c r="AK12" i="14" s="1"/>
  <c r="BQ12" i="14" s="1"/>
  <c r="P12" i="14"/>
  <c r="O12" i="14"/>
  <c r="J12" i="14"/>
  <c r="BJ40" i="14" l="1"/>
  <c r="BK40" i="14" s="1"/>
  <c r="BL40" i="14"/>
  <c r="BL58" i="14"/>
  <c r="BJ58" i="14"/>
  <c r="BK58" i="14" s="1"/>
  <c r="AL12" i="14"/>
  <c r="AL22" i="14"/>
  <c r="BL28" i="14"/>
  <c r="BJ28" i="14"/>
  <c r="BK28" i="14" s="1"/>
  <c r="BL42" i="14"/>
  <c r="BJ42" i="14"/>
  <c r="BK42" i="14" s="1"/>
  <c r="BL49" i="14"/>
  <c r="BJ49" i="14"/>
  <c r="BK49" i="14" s="1"/>
  <c r="AL52" i="14"/>
  <c r="BL18" i="14"/>
  <c r="BJ18" i="14"/>
  <c r="BK18" i="14" s="1"/>
  <c r="BL54" i="14"/>
  <c r="BJ54" i="14"/>
  <c r="BK54" i="14" s="1"/>
  <c r="BL15" i="14"/>
  <c r="BJ15" i="14"/>
  <c r="BK15" i="14" s="1"/>
  <c r="BJ19" i="14"/>
  <c r="BK19" i="14" s="1"/>
  <c r="BL19" i="14"/>
  <c r="BJ25" i="14"/>
  <c r="BK25" i="14" s="1"/>
  <c r="BL25" i="14"/>
  <c r="BJ46" i="14"/>
  <c r="BK46" i="14" s="1"/>
  <c r="BL46" i="14"/>
  <c r="BL55" i="14"/>
  <c r="BJ55" i="14"/>
  <c r="BK55" i="14" s="1"/>
  <c r="BL59" i="14"/>
  <c r="BJ59" i="14"/>
  <c r="BK59" i="14" s="1"/>
  <c r="BL24" i="14"/>
  <c r="BJ24" i="14"/>
  <c r="BK24" i="14" s="1"/>
  <c r="BJ29" i="14"/>
  <c r="BK29" i="14" s="1"/>
  <c r="BL29" i="14"/>
  <c r="BL34" i="14"/>
  <c r="BJ34" i="14"/>
  <c r="BK34" i="14" s="1"/>
  <c r="BJ50" i="14"/>
  <c r="BK50" i="14" s="1"/>
  <c r="BL50" i="14"/>
  <c r="BL12" i="14"/>
  <c r="BJ12" i="14"/>
  <c r="BK12" i="14" s="1"/>
  <c r="BJ16" i="14"/>
  <c r="BK16" i="14" s="1"/>
  <c r="BL16" i="14"/>
  <c r="BJ20" i="14"/>
  <c r="BK20" i="14" s="1"/>
  <c r="BL20" i="14"/>
  <c r="BL22" i="14"/>
  <c r="BJ22" i="14"/>
  <c r="BK22" i="14" s="1"/>
  <c r="BJ26" i="14"/>
  <c r="BK26" i="14" s="1"/>
  <c r="BL26" i="14"/>
  <c r="BL38" i="14"/>
  <c r="BJ38" i="14"/>
  <c r="BK38" i="14" s="1"/>
  <c r="BL52" i="14"/>
  <c r="BJ52" i="14"/>
  <c r="BK52" i="14" s="1"/>
  <c r="BJ56" i="14"/>
  <c r="BK56" i="14" s="1"/>
  <c r="BL56" i="14"/>
  <c r="BJ60" i="14"/>
  <c r="BK60" i="14" s="1"/>
  <c r="BL60" i="14"/>
  <c r="BJ45" i="14"/>
  <c r="BK45" i="14" s="1"/>
  <c r="BL45" i="14"/>
  <c r="BJ30" i="14"/>
  <c r="BK30" i="14" s="1"/>
  <c r="BL30" i="14"/>
  <c r="BL35" i="14"/>
  <c r="BJ35" i="14"/>
  <c r="BK35" i="14" s="1"/>
  <c r="BL13" i="14"/>
  <c r="BJ13" i="14"/>
  <c r="BK13" i="14" s="1"/>
  <c r="BL17" i="14"/>
  <c r="BJ17" i="14"/>
  <c r="BK17" i="14" s="1"/>
  <c r="BL21" i="14"/>
  <c r="BJ21" i="14"/>
  <c r="BK21" i="14" s="1"/>
  <c r="BL23" i="14"/>
  <c r="BJ23" i="14"/>
  <c r="BK23" i="14" s="1"/>
  <c r="BJ32" i="14"/>
  <c r="BK32" i="14" s="1"/>
  <c r="BL32" i="14"/>
  <c r="BL39" i="14"/>
  <c r="BJ39" i="14"/>
  <c r="BK39" i="14" s="1"/>
  <c r="AL42" i="14"/>
  <c r="BL44" i="14"/>
  <c r="BJ44" i="14"/>
  <c r="BK44" i="14" s="1"/>
  <c r="BL53" i="14"/>
  <c r="BJ53" i="14"/>
  <c r="BK53" i="14" s="1"/>
  <c r="BL57" i="14"/>
  <c r="BJ57" i="14"/>
  <c r="BK57" i="14" s="1"/>
  <c r="BL61" i="14"/>
  <c r="BJ61" i="14"/>
  <c r="BK61" i="14" s="1"/>
  <c r="BL14" i="14"/>
  <c r="BJ14" i="14"/>
  <c r="BK14" i="14" s="1"/>
  <c r="BJ36" i="14"/>
  <c r="BK36" i="14" s="1"/>
  <c r="BL36" i="14"/>
  <c r="BL48" i="14"/>
  <c r="BJ48" i="14"/>
  <c r="BK48" i="14" s="1"/>
  <c r="BJ27" i="14"/>
  <c r="BK27" i="14" s="1"/>
  <c r="BJ31" i="14"/>
  <c r="BK31" i="14" s="1"/>
  <c r="BJ33" i="14"/>
  <c r="BK33" i="14" s="1"/>
  <c r="BJ37" i="14"/>
  <c r="BK37" i="14" s="1"/>
  <c r="BJ41" i="14"/>
  <c r="BK41" i="14" s="1"/>
  <c r="BJ43" i="14"/>
  <c r="BK43" i="14" s="1"/>
  <c r="BJ47" i="14"/>
  <c r="BK47" i="14" s="1"/>
  <c r="BJ51" i="14"/>
  <c r="BK51" i="14" s="1"/>
  <c r="BM12" i="14" l="1"/>
  <c r="BM32" i="14"/>
  <c r="BM22" i="14"/>
  <c r="BM52" i="14"/>
  <c r="BM42" i="14"/>
  <c r="BN42" i="14" l="1"/>
  <c r="BO42" i="14" s="1"/>
  <c r="BP42" i="14" s="1"/>
  <c r="BR42" i="14" s="1"/>
  <c r="BN22" i="14"/>
  <c r="BO22" i="14" s="1"/>
  <c r="BP22" i="14" s="1"/>
  <c r="BR22" i="14" s="1"/>
  <c r="BN32" i="14"/>
  <c r="BO32" i="14" s="1"/>
  <c r="BP32" i="14" s="1"/>
  <c r="BR32" i="14" s="1"/>
  <c r="BN52" i="14"/>
  <c r="BO52" i="14" s="1"/>
  <c r="BP52" i="14" s="1"/>
  <c r="BR52" i="14" s="1"/>
  <c r="BN12" i="14"/>
  <c r="BO12" i="14" s="1"/>
  <c r="BP12" i="14" s="1"/>
  <c r="BR12" i="14" s="1"/>
  <c r="BH61" i="12" l="1"/>
  <c r="BD61" i="12"/>
  <c r="BE61" i="12" s="1"/>
  <c r="BJ61" i="12" s="1"/>
  <c r="BK61" i="12" s="1"/>
  <c r="BH60" i="12"/>
  <c r="BD60" i="12"/>
  <c r="BE60" i="12" s="1"/>
  <c r="BL60" i="12" s="1"/>
  <c r="BH59" i="12"/>
  <c r="BD59" i="12"/>
  <c r="BE59" i="12" s="1"/>
  <c r="BH58" i="12"/>
  <c r="BD58" i="12"/>
  <c r="BE58" i="12" s="1"/>
  <c r="BH57" i="12"/>
  <c r="BD57" i="12"/>
  <c r="BE57" i="12" s="1"/>
  <c r="BJ57" i="12" s="1"/>
  <c r="BK57" i="12" s="1"/>
  <c r="BH56" i="12"/>
  <c r="BD56" i="12"/>
  <c r="BE56" i="12" s="1"/>
  <c r="BL56" i="12" s="1"/>
  <c r="BH55" i="12"/>
  <c r="BD55" i="12"/>
  <c r="BE55" i="12" s="1"/>
  <c r="BH54" i="12"/>
  <c r="BD54" i="12"/>
  <c r="BE54" i="12" s="1"/>
  <c r="BH53" i="12"/>
  <c r="BD53" i="12"/>
  <c r="BE53" i="12" s="1"/>
  <c r="BJ53" i="12" s="1"/>
  <c r="BK53" i="12" s="1"/>
  <c r="BH52" i="12"/>
  <c r="BD52" i="12"/>
  <c r="BE52" i="12" s="1"/>
  <c r="AJ52" i="12"/>
  <c r="AK52" i="12" s="1"/>
  <c r="BQ52" i="12" s="1"/>
  <c r="P52" i="12"/>
  <c r="O52" i="12"/>
  <c r="J52" i="12"/>
  <c r="BH51" i="12"/>
  <c r="BD51" i="12"/>
  <c r="BE51" i="12" s="1"/>
  <c r="BJ51" i="12" s="1"/>
  <c r="BK51" i="12" s="1"/>
  <c r="BH50" i="12"/>
  <c r="BD50" i="12"/>
  <c r="BE50" i="12" s="1"/>
  <c r="BL50" i="12" s="1"/>
  <c r="BH49" i="12"/>
  <c r="BE49" i="12"/>
  <c r="BD49" i="12"/>
  <c r="BH48" i="12"/>
  <c r="BD48" i="12"/>
  <c r="BE48" i="12" s="1"/>
  <c r="BH47" i="12"/>
  <c r="BD47" i="12"/>
  <c r="BE47" i="12" s="1"/>
  <c r="BJ47" i="12" s="1"/>
  <c r="BK47" i="12" s="1"/>
  <c r="BH46" i="12"/>
  <c r="BD46" i="12"/>
  <c r="BE46" i="12" s="1"/>
  <c r="BL46" i="12" s="1"/>
  <c r="BH45" i="12"/>
  <c r="BD45" i="12"/>
  <c r="BE45" i="12" s="1"/>
  <c r="BH44" i="12"/>
  <c r="BD44" i="12"/>
  <c r="BE44" i="12" s="1"/>
  <c r="BH43" i="12"/>
  <c r="BD43" i="12"/>
  <c r="BE43" i="12" s="1"/>
  <c r="BJ43" i="12" s="1"/>
  <c r="BK43" i="12" s="1"/>
  <c r="BH42" i="12"/>
  <c r="BD42" i="12"/>
  <c r="BE42" i="12" s="1"/>
  <c r="AJ42" i="12"/>
  <c r="AK42" i="12" s="1"/>
  <c r="BQ42" i="12" s="1"/>
  <c r="P42" i="12"/>
  <c r="O42" i="12"/>
  <c r="J42" i="12"/>
  <c r="BH41" i="12"/>
  <c r="BD41" i="12"/>
  <c r="BE41" i="12" s="1"/>
  <c r="BJ41" i="12" s="1"/>
  <c r="BK41" i="12" s="1"/>
  <c r="BH40" i="12"/>
  <c r="BD40" i="12"/>
  <c r="BE40" i="12" s="1"/>
  <c r="BL40" i="12" s="1"/>
  <c r="BH39" i="12"/>
  <c r="BD39" i="12"/>
  <c r="BE39" i="12" s="1"/>
  <c r="BH38" i="12"/>
  <c r="BD38" i="12"/>
  <c r="BE38" i="12" s="1"/>
  <c r="BH37" i="12"/>
  <c r="BD37" i="12"/>
  <c r="BE37" i="12" s="1"/>
  <c r="BJ37" i="12" s="1"/>
  <c r="BK37" i="12" s="1"/>
  <c r="BH36" i="12"/>
  <c r="BD36" i="12"/>
  <c r="BE36" i="12" s="1"/>
  <c r="BL36" i="12" s="1"/>
  <c r="BH35" i="12"/>
  <c r="BD35" i="12"/>
  <c r="BE35" i="12" s="1"/>
  <c r="BH34" i="12"/>
  <c r="BE34" i="12"/>
  <c r="BD34" i="12"/>
  <c r="BH33" i="12"/>
  <c r="BD33" i="12"/>
  <c r="BE33" i="12" s="1"/>
  <c r="BJ33" i="12" s="1"/>
  <c r="BK33" i="12" s="1"/>
  <c r="BH32" i="12"/>
  <c r="BE32" i="12"/>
  <c r="BL32" i="12" s="1"/>
  <c r="BD32" i="12"/>
  <c r="AJ32" i="12"/>
  <c r="AK32" i="12" s="1"/>
  <c r="BQ32" i="12" s="1"/>
  <c r="P32" i="12"/>
  <c r="O32" i="12"/>
  <c r="AL32" i="12" s="1"/>
  <c r="J32" i="12"/>
  <c r="BH31" i="12"/>
  <c r="BD31" i="12"/>
  <c r="BE31" i="12" s="1"/>
  <c r="BJ31" i="12" s="1"/>
  <c r="BK31" i="12" s="1"/>
  <c r="BH30" i="12"/>
  <c r="BD30" i="12"/>
  <c r="BE30" i="12" s="1"/>
  <c r="BJ30" i="12" s="1"/>
  <c r="BK30" i="12" s="1"/>
  <c r="BH29" i="12"/>
  <c r="BD29" i="12"/>
  <c r="BE29" i="12" s="1"/>
  <c r="BH28" i="12"/>
  <c r="BD28" i="12"/>
  <c r="BE28" i="12" s="1"/>
  <c r="BH27" i="12"/>
  <c r="BD27" i="12"/>
  <c r="BE27" i="12" s="1"/>
  <c r="BJ27" i="12" s="1"/>
  <c r="BK27" i="12" s="1"/>
  <c r="BH26" i="12"/>
  <c r="BD26" i="12"/>
  <c r="BE26" i="12" s="1"/>
  <c r="BL26" i="12" s="1"/>
  <c r="BH25" i="12"/>
  <c r="BD25" i="12"/>
  <c r="BE25" i="12" s="1"/>
  <c r="BL25" i="12" s="1"/>
  <c r="BH24" i="12"/>
  <c r="BD24" i="12"/>
  <c r="BE24" i="12" s="1"/>
  <c r="BH23" i="12"/>
  <c r="BD23" i="12"/>
  <c r="BE23" i="12" s="1"/>
  <c r="BJ23" i="12" s="1"/>
  <c r="BK23" i="12" s="1"/>
  <c r="BH22" i="12"/>
  <c r="BD22" i="12"/>
  <c r="BE22" i="12" s="1"/>
  <c r="BL22" i="12" s="1"/>
  <c r="AJ22" i="12"/>
  <c r="AK22" i="12" s="1"/>
  <c r="BQ22" i="12" s="1"/>
  <c r="P22" i="12"/>
  <c r="O22" i="12"/>
  <c r="J22" i="12"/>
  <c r="BH21" i="12"/>
  <c r="BD21" i="12"/>
  <c r="BE21" i="12" s="1"/>
  <c r="BJ21" i="12" s="1"/>
  <c r="BK21" i="12" s="1"/>
  <c r="BH20" i="12"/>
  <c r="BD20" i="12"/>
  <c r="BE20" i="12" s="1"/>
  <c r="BL20" i="12" s="1"/>
  <c r="BH19" i="12"/>
  <c r="BE19" i="12"/>
  <c r="BL19" i="12" s="1"/>
  <c r="BD19" i="12"/>
  <c r="BH18" i="12"/>
  <c r="BE18" i="12"/>
  <c r="BD18" i="12"/>
  <c r="BH17" i="12"/>
  <c r="BD17" i="12"/>
  <c r="BE17" i="12" s="1"/>
  <c r="BJ17" i="12" s="1"/>
  <c r="BK17" i="12" s="1"/>
  <c r="BH16" i="12"/>
  <c r="BD16" i="12"/>
  <c r="BE16" i="12" s="1"/>
  <c r="BL16" i="12" s="1"/>
  <c r="BH15" i="12"/>
  <c r="BE15" i="12"/>
  <c r="BL15" i="12" s="1"/>
  <c r="BD15" i="12"/>
  <c r="BH14" i="12"/>
  <c r="BD14" i="12"/>
  <c r="BE14" i="12" s="1"/>
  <c r="BH13" i="12"/>
  <c r="BD13" i="12"/>
  <c r="BE13" i="12" s="1"/>
  <c r="BJ13" i="12" s="1"/>
  <c r="BK13" i="12" s="1"/>
  <c r="BH12" i="12"/>
  <c r="BD12" i="12"/>
  <c r="BE12" i="12" s="1"/>
  <c r="AJ12" i="12"/>
  <c r="AK12" i="12" s="1"/>
  <c r="BQ12" i="12" s="1"/>
  <c r="P12" i="12"/>
  <c r="O12" i="12"/>
  <c r="J12" i="12"/>
  <c r="BH61" i="11"/>
  <c r="BD61" i="11"/>
  <c r="BE61" i="11" s="1"/>
  <c r="BH60" i="11"/>
  <c r="BD60" i="11"/>
  <c r="BE60" i="11" s="1"/>
  <c r="BH59" i="11"/>
  <c r="BD59" i="11"/>
  <c r="BE59" i="11" s="1"/>
  <c r="BH58" i="11"/>
  <c r="BD58" i="11"/>
  <c r="BE58" i="11" s="1"/>
  <c r="BH57" i="11"/>
  <c r="BD57" i="11"/>
  <c r="BE57" i="11" s="1"/>
  <c r="BH56" i="11"/>
  <c r="BD56" i="11"/>
  <c r="BE56" i="11" s="1"/>
  <c r="BH55" i="11"/>
  <c r="BD55" i="11"/>
  <c r="BE55" i="11" s="1"/>
  <c r="BH54" i="11"/>
  <c r="BD54" i="11"/>
  <c r="BE54" i="11" s="1"/>
  <c r="BH53" i="11"/>
  <c r="BD53" i="11"/>
  <c r="BE53" i="11" s="1"/>
  <c r="BH52" i="11"/>
  <c r="BD52" i="11"/>
  <c r="BE52" i="11" s="1"/>
  <c r="AJ52" i="11"/>
  <c r="AK52" i="11" s="1"/>
  <c r="BQ52" i="11" s="1"/>
  <c r="P52" i="11"/>
  <c r="O52" i="11"/>
  <c r="AL52" i="11" s="1"/>
  <c r="J52" i="11"/>
  <c r="BH51" i="11"/>
  <c r="BD51" i="11"/>
  <c r="BE51" i="11" s="1"/>
  <c r="BH50" i="11"/>
  <c r="BD50" i="11"/>
  <c r="BE50" i="11" s="1"/>
  <c r="BH49" i="11"/>
  <c r="BD49" i="11"/>
  <c r="BE49" i="11" s="1"/>
  <c r="BH48" i="11"/>
  <c r="BD48" i="11"/>
  <c r="BE48" i="11" s="1"/>
  <c r="BH47" i="11"/>
  <c r="BD47" i="11"/>
  <c r="BE47" i="11" s="1"/>
  <c r="BH46" i="11"/>
  <c r="BE46" i="11"/>
  <c r="BJ46" i="11" s="1"/>
  <c r="BK46" i="11" s="1"/>
  <c r="BD46" i="11"/>
  <c r="BH45" i="11"/>
  <c r="BD45" i="11"/>
  <c r="BE45" i="11" s="1"/>
  <c r="BH44" i="11"/>
  <c r="BD44" i="11"/>
  <c r="BE44" i="11" s="1"/>
  <c r="BH43" i="11"/>
  <c r="BD43" i="11"/>
  <c r="BE43" i="11" s="1"/>
  <c r="BQ42" i="11"/>
  <c r="BH42" i="11"/>
  <c r="BD42" i="11"/>
  <c r="BE42" i="11" s="1"/>
  <c r="AJ42" i="11"/>
  <c r="AK42" i="11" s="1"/>
  <c r="P42" i="11"/>
  <c r="O42" i="11"/>
  <c r="J42" i="11"/>
  <c r="BH41" i="11"/>
  <c r="BD41" i="11"/>
  <c r="BE41" i="11" s="1"/>
  <c r="BH40" i="11"/>
  <c r="BE40" i="11"/>
  <c r="BJ40" i="11" s="1"/>
  <c r="BK40" i="11" s="1"/>
  <c r="BD40" i="11"/>
  <c r="BH39" i="11"/>
  <c r="BD39" i="11"/>
  <c r="BE39" i="11" s="1"/>
  <c r="BH38" i="11"/>
  <c r="BD38" i="11"/>
  <c r="BE38" i="11" s="1"/>
  <c r="BH37" i="11"/>
  <c r="BD37" i="11"/>
  <c r="BE37" i="11" s="1"/>
  <c r="BH36" i="11"/>
  <c r="BD36" i="11"/>
  <c r="BE36" i="11" s="1"/>
  <c r="BH35" i="11"/>
  <c r="BD35" i="11"/>
  <c r="BE35" i="11" s="1"/>
  <c r="BH34" i="11"/>
  <c r="BD34" i="11"/>
  <c r="BE34" i="11" s="1"/>
  <c r="BH33" i="11"/>
  <c r="BD33" i="11"/>
  <c r="BE33" i="11" s="1"/>
  <c r="BH32" i="11"/>
  <c r="BD32" i="11"/>
  <c r="BE32" i="11" s="1"/>
  <c r="AJ32" i="11"/>
  <c r="AK32" i="11" s="1"/>
  <c r="BQ32" i="11" s="1"/>
  <c r="P32" i="11"/>
  <c r="O32" i="11"/>
  <c r="J32" i="11"/>
  <c r="BH31" i="11"/>
  <c r="BD31" i="11"/>
  <c r="BE31" i="11" s="1"/>
  <c r="BH30" i="11"/>
  <c r="BE30" i="11"/>
  <c r="BJ30" i="11" s="1"/>
  <c r="BK30" i="11" s="1"/>
  <c r="BD30" i="11"/>
  <c r="BH29" i="11"/>
  <c r="BD29" i="11"/>
  <c r="BE29" i="11" s="1"/>
  <c r="BH28" i="11"/>
  <c r="BD28" i="11"/>
  <c r="BE28" i="11" s="1"/>
  <c r="BH27" i="11"/>
  <c r="BD27" i="11"/>
  <c r="BE27" i="11" s="1"/>
  <c r="BH26" i="11"/>
  <c r="BD26" i="11"/>
  <c r="BE26" i="11" s="1"/>
  <c r="BH25" i="11"/>
  <c r="BD25" i="11"/>
  <c r="BE25" i="11" s="1"/>
  <c r="BH24" i="11"/>
  <c r="BD24" i="11"/>
  <c r="BE24" i="11" s="1"/>
  <c r="BH23" i="11"/>
  <c r="BD23" i="11"/>
  <c r="BE23" i="11" s="1"/>
  <c r="BJ22" i="11"/>
  <c r="BK22" i="11" s="1"/>
  <c r="BH22" i="11"/>
  <c r="BD22" i="11"/>
  <c r="BE22" i="11" s="1"/>
  <c r="BL22" i="11" s="1"/>
  <c r="AJ22" i="11"/>
  <c r="AK22" i="11" s="1"/>
  <c r="BQ22" i="11" s="1"/>
  <c r="P22" i="11"/>
  <c r="O22" i="11"/>
  <c r="AL22" i="11" s="1"/>
  <c r="J22" i="11"/>
  <c r="BH21" i="11"/>
  <c r="BD21" i="11"/>
  <c r="BE21" i="11" s="1"/>
  <c r="BH20" i="11"/>
  <c r="BE20" i="11"/>
  <c r="BJ20" i="11" s="1"/>
  <c r="BK20" i="11" s="1"/>
  <c r="BD20" i="11"/>
  <c r="BH19" i="11"/>
  <c r="BD19" i="11"/>
  <c r="BE19" i="11" s="1"/>
  <c r="BL19" i="11" s="1"/>
  <c r="BH18" i="11"/>
  <c r="BD18" i="11"/>
  <c r="BE18" i="11" s="1"/>
  <c r="BH17" i="11"/>
  <c r="BD17" i="11"/>
  <c r="BE17" i="11" s="1"/>
  <c r="BH16" i="11"/>
  <c r="BD16" i="11"/>
  <c r="BE16" i="11" s="1"/>
  <c r="BH15" i="11"/>
  <c r="BD15" i="11"/>
  <c r="BE15" i="11" s="1"/>
  <c r="BL15" i="11" s="1"/>
  <c r="BH14" i="11"/>
  <c r="BD14" i="11"/>
  <c r="BE14" i="11" s="1"/>
  <c r="BH13" i="11"/>
  <c r="BD13" i="11"/>
  <c r="BE13" i="11" s="1"/>
  <c r="BH12" i="11"/>
  <c r="BD12" i="11"/>
  <c r="BE12" i="11" s="1"/>
  <c r="BL12" i="11" s="1"/>
  <c r="AJ12" i="11"/>
  <c r="AK12" i="11" s="1"/>
  <c r="BQ12" i="11" s="1"/>
  <c r="P12" i="11"/>
  <c r="O12" i="11"/>
  <c r="J12" i="11"/>
  <c r="BH61" i="10"/>
  <c r="BD61" i="10"/>
  <c r="BE61" i="10" s="1"/>
  <c r="BL60" i="10"/>
  <c r="BK60" i="10"/>
  <c r="BH60" i="10"/>
  <c r="BE60" i="10"/>
  <c r="BJ60" i="10" s="1"/>
  <c r="BD60" i="10"/>
  <c r="BH59" i="10"/>
  <c r="BD59" i="10"/>
  <c r="BE59" i="10" s="1"/>
  <c r="BH58" i="10"/>
  <c r="BD58" i="10"/>
  <c r="BE58" i="10" s="1"/>
  <c r="BH57" i="10"/>
  <c r="BD57" i="10"/>
  <c r="BE57" i="10" s="1"/>
  <c r="BL56" i="10"/>
  <c r="BH56" i="10"/>
  <c r="BE56" i="10"/>
  <c r="BJ56" i="10" s="1"/>
  <c r="BK56" i="10" s="1"/>
  <c r="BD56" i="10"/>
  <c r="BH55" i="10"/>
  <c r="BD55" i="10"/>
  <c r="BE55" i="10" s="1"/>
  <c r="BH54" i="10"/>
  <c r="BD54" i="10"/>
  <c r="BE54" i="10" s="1"/>
  <c r="BH53" i="10"/>
  <c r="BD53" i="10"/>
  <c r="BE53" i="10" s="1"/>
  <c r="BH52" i="10"/>
  <c r="BD52" i="10"/>
  <c r="BE52" i="10" s="1"/>
  <c r="AJ52" i="10"/>
  <c r="AK52" i="10" s="1"/>
  <c r="BQ52" i="10" s="1"/>
  <c r="P52" i="10"/>
  <c r="O52" i="10"/>
  <c r="J52" i="10"/>
  <c r="BH51" i="10"/>
  <c r="BD51" i="10"/>
  <c r="BE51" i="10" s="1"/>
  <c r="BL50" i="10"/>
  <c r="BK50" i="10"/>
  <c r="BH50" i="10"/>
  <c r="BE50" i="10"/>
  <c r="BJ50" i="10" s="1"/>
  <c r="BD50" i="10"/>
  <c r="BH49" i="10"/>
  <c r="BD49" i="10"/>
  <c r="BE49" i="10" s="1"/>
  <c r="BL49" i="10" s="1"/>
  <c r="BH48" i="10"/>
  <c r="BD48" i="10"/>
  <c r="BE48" i="10" s="1"/>
  <c r="BH47" i="10"/>
  <c r="BD47" i="10"/>
  <c r="BE47" i="10" s="1"/>
  <c r="BL46" i="10"/>
  <c r="BK46" i="10"/>
  <c r="BH46" i="10"/>
  <c r="BE46" i="10"/>
  <c r="BJ46" i="10" s="1"/>
  <c r="BD46" i="10"/>
  <c r="BJ45" i="10"/>
  <c r="BK45" i="10" s="1"/>
  <c r="BH45" i="10"/>
  <c r="BD45" i="10"/>
  <c r="BE45" i="10" s="1"/>
  <c r="BL45" i="10" s="1"/>
  <c r="BH44" i="10"/>
  <c r="BE44" i="10"/>
  <c r="BD44" i="10"/>
  <c r="BH43" i="10"/>
  <c r="BD43" i="10"/>
  <c r="BE43" i="10" s="1"/>
  <c r="BH42" i="10"/>
  <c r="BD42" i="10"/>
  <c r="BE42" i="10" s="1"/>
  <c r="BL42" i="10" s="1"/>
  <c r="AJ42" i="10"/>
  <c r="AK42" i="10" s="1"/>
  <c r="BQ42" i="10" s="1"/>
  <c r="P42" i="10"/>
  <c r="O42" i="10"/>
  <c r="J42" i="10"/>
  <c r="BH41" i="10"/>
  <c r="BD41" i="10"/>
  <c r="BE41" i="10" s="1"/>
  <c r="BL40" i="10"/>
  <c r="BK40" i="10"/>
  <c r="BH40" i="10"/>
  <c r="BE40" i="10"/>
  <c r="BJ40" i="10" s="1"/>
  <c r="BD40" i="10"/>
  <c r="BJ39" i="10"/>
  <c r="BK39" i="10" s="1"/>
  <c r="BH39" i="10"/>
  <c r="BD39" i="10"/>
  <c r="BE39" i="10" s="1"/>
  <c r="BL39" i="10" s="1"/>
  <c r="BH38" i="10"/>
  <c r="BE38" i="10"/>
  <c r="BD38" i="10"/>
  <c r="BH37" i="10"/>
  <c r="BD37" i="10"/>
  <c r="BE37" i="10" s="1"/>
  <c r="BL36" i="10"/>
  <c r="BH36" i="10"/>
  <c r="BE36" i="10"/>
  <c r="BJ36" i="10" s="1"/>
  <c r="BK36" i="10" s="1"/>
  <c r="BD36" i="10"/>
  <c r="BJ35" i="10"/>
  <c r="BK35" i="10" s="1"/>
  <c r="BH35" i="10"/>
  <c r="BD35" i="10"/>
  <c r="BE35" i="10" s="1"/>
  <c r="BL35" i="10" s="1"/>
  <c r="BH34" i="10"/>
  <c r="BD34" i="10"/>
  <c r="BE34" i="10" s="1"/>
  <c r="BH33" i="10"/>
  <c r="BD33" i="10"/>
  <c r="BE33" i="10" s="1"/>
  <c r="BQ32" i="10"/>
  <c r="BJ32" i="10"/>
  <c r="BK32" i="10" s="1"/>
  <c r="BH32" i="10"/>
  <c r="BD32" i="10"/>
  <c r="BE32" i="10" s="1"/>
  <c r="BL32" i="10" s="1"/>
  <c r="AJ32" i="10"/>
  <c r="AK32" i="10" s="1"/>
  <c r="P32" i="10"/>
  <c r="O32" i="10"/>
  <c r="AL32" i="10" s="1"/>
  <c r="J32" i="10"/>
  <c r="BH31" i="10"/>
  <c r="BD31" i="10"/>
  <c r="BE31" i="10" s="1"/>
  <c r="BL30" i="10"/>
  <c r="BH30" i="10"/>
  <c r="BE30" i="10"/>
  <c r="BJ30" i="10" s="1"/>
  <c r="BK30" i="10" s="1"/>
  <c r="BD30" i="10"/>
  <c r="BJ29" i="10"/>
  <c r="BK29" i="10" s="1"/>
  <c r="BH29" i="10"/>
  <c r="BD29" i="10"/>
  <c r="BE29" i="10" s="1"/>
  <c r="BL29" i="10" s="1"/>
  <c r="BH28" i="10"/>
  <c r="BD28" i="10"/>
  <c r="BE28" i="10" s="1"/>
  <c r="BH27" i="10"/>
  <c r="BD27" i="10"/>
  <c r="BE27" i="10" s="1"/>
  <c r="BL26" i="10"/>
  <c r="BH26" i="10"/>
  <c r="BE26" i="10"/>
  <c r="BJ26" i="10" s="1"/>
  <c r="BK26" i="10" s="1"/>
  <c r="BD26" i="10"/>
  <c r="BH25" i="10"/>
  <c r="BD25" i="10"/>
  <c r="BE25" i="10" s="1"/>
  <c r="BL25" i="10" s="1"/>
  <c r="BH24" i="10"/>
  <c r="BD24" i="10"/>
  <c r="BE24" i="10" s="1"/>
  <c r="BH23" i="10"/>
  <c r="BD23" i="10"/>
  <c r="BE23" i="10" s="1"/>
  <c r="BJ22" i="10"/>
  <c r="BK22" i="10" s="1"/>
  <c r="BH22" i="10"/>
  <c r="BD22" i="10"/>
  <c r="BE22" i="10" s="1"/>
  <c r="BL22" i="10" s="1"/>
  <c r="AJ22" i="10"/>
  <c r="AK22" i="10" s="1"/>
  <c r="BQ22" i="10" s="1"/>
  <c r="P22" i="10"/>
  <c r="O22" i="10"/>
  <c r="J22" i="10"/>
  <c r="BH21" i="10"/>
  <c r="BD21" i="10"/>
  <c r="BE21" i="10" s="1"/>
  <c r="BL20" i="10"/>
  <c r="BH20" i="10"/>
  <c r="BE20" i="10"/>
  <c r="BJ20" i="10" s="1"/>
  <c r="BK20" i="10" s="1"/>
  <c r="BD20" i="10"/>
  <c r="BH19" i="10"/>
  <c r="BD19" i="10"/>
  <c r="BE19" i="10" s="1"/>
  <c r="BL19" i="10" s="1"/>
  <c r="BH18" i="10"/>
  <c r="BD18" i="10"/>
  <c r="BE18" i="10" s="1"/>
  <c r="BH17" i="10"/>
  <c r="BD17" i="10"/>
  <c r="BE17" i="10" s="1"/>
  <c r="BL16" i="10"/>
  <c r="BH16" i="10"/>
  <c r="BE16" i="10"/>
  <c r="BJ16" i="10" s="1"/>
  <c r="BK16" i="10" s="1"/>
  <c r="BD16" i="10"/>
  <c r="BJ15" i="10"/>
  <c r="BK15" i="10" s="1"/>
  <c r="BH15" i="10"/>
  <c r="BD15" i="10"/>
  <c r="BE15" i="10" s="1"/>
  <c r="BL15" i="10" s="1"/>
  <c r="BH14" i="10"/>
  <c r="BD14" i="10"/>
  <c r="BE14" i="10" s="1"/>
  <c r="BH13" i="10"/>
  <c r="BD13" i="10"/>
  <c r="BE13" i="10" s="1"/>
  <c r="BH12" i="10"/>
  <c r="BD12" i="10"/>
  <c r="BE12" i="10" s="1"/>
  <c r="BL12" i="10" s="1"/>
  <c r="AJ12" i="10"/>
  <c r="AK12" i="10" s="1"/>
  <c r="BQ12" i="10" s="1"/>
  <c r="P12" i="10"/>
  <c r="O12" i="10"/>
  <c r="J12" i="10"/>
  <c r="BH61" i="9"/>
  <c r="BD61" i="9"/>
  <c r="BE61" i="9" s="1"/>
  <c r="BH60" i="9"/>
  <c r="BD60" i="9"/>
  <c r="BE60" i="9" s="1"/>
  <c r="BJ60" i="9" s="1"/>
  <c r="BK60" i="9" s="1"/>
  <c r="BH59" i="9"/>
  <c r="BD59" i="9"/>
  <c r="BE59" i="9" s="1"/>
  <c r="BJ59" i="9" s="1"/>
  <c r="BK59" i="9" s="1"/>
  <c r="BH58" i="9"/>
  <c r="BD58" i="9"/>
  <c r="BE58" i="9" s="1"/>
  <c r="BL58" i="9" s="1"/>
  <c r="BH57" i="9"/>
  <c r="BD57" i="9"/>
  <c r="BE57" i="9" s="1"/>
  <c r="BH56" i="9"/>
  <c r="BD56" i="9"/>
  <c r="BE56" i="9" s="1"/>
  <c r="BJ56" i="9" s="1"/>
  <c r="BK56" i="9" s="1"/>
  <c r="BH55" i="9"/>
  <c r="BD55" i="9"/>
  <c r="BE55" i="9" s="1"/>
  <c r="BL55" i="9" s="1"/>
  <c r="BH54" i="9"/>
  <c r="BD54" i="9"/>
  <c r="BE54" i="9" s="1"/>
  <c r="BH53" i="9"/>
  <c r="BD53" i="9"/>
  <c r="BE53" i="9" s="1"/>
  <c r="BH52" i="9"/>
  <c r="BD52" i="9"/>
  <c r="BE52" i="9" s="1"/>
  <c r="BL52" i="9" s="1"/>
  <c r="AJ52" i="9"/>
  <c r="AK52" i="9" s="1"/>
  <c r="BQ52" i="9" s="1"/>
  <c r="P52" i="9"/>
  <c r="O52" i="9"/>
  <c r="J52" i="9"/>
  <c r="BH51" i="9"/>
  <c r="BD51" i="9"/>
  <c r="BE51" i="9" s="1"/>
  <c r="BH50" i="9"/>
  <c r="BD50" i="9"/>
  <c r="BE50" i="9" s="1"/>
  <c r="BJ50" i="9" s="1"/>
  <c r="BK50" i="9" s="1"/>
  <c r="BH49" i="9"/>
  <c r="BD49" i="9"/>
  <c r="BE49" i="9" s="1"/>
  <c r="BJ49" i="9" s="1"/>
  <c r="BK49" i="9" s="1"/>
  <c r="BH48" i="9"/>
  <c r="BD48" i="9"/>
  <c r="BE48" i="9" s="1"/>
  <c r="BH47" i="9"/>
  <c r="BD47" i="9"/>
  <c r="BE47" i="9" s="1"/>
  <c r="BH46" i="9"/>
  <c r="BD46" i="9"/>
  <c r="BE46" i="9" s="1"/>
  <c r="BJ46" i="9" s="1"/>
  <c r="BK46" i="9" s="1"/>
  <c r="BH45" i="9"/>
  <c r="BD45" i="9"/>
  <c r="BE45" i="9" s="1"/>
  <c r="BL45" i="9" s="1"/>
  <c r="BH44" i="9"/>
  <c r="BD44" i="9"/>
  <c r="BE44" i="9" s="1"/>
  <c r="BH43" i="9"/>
  <c r="BD43" i="9"/>
  <c r="BE43" i="9" s="1"/>
  <c r="BH42" i="9"/>
  <c r="BD42" i="9"/>
  <c r="BE42" i="9" s="1"/>
  <c r="BL42" i="9" s="1"/>
  <c r="AJ42" i="9"/>
  <c r="AK42" i="9" s="1"/>
  <c r="BQ42" i="9" s="1"/>
  <c r="P42" i="9"/>
  <c r="O42" i="9"/>
  <c r="J42" i="9"/>
  <c r="BH41" i="9"/>
  <c r="BD41" i="9"/>
  <c r="BE41" i="9" s="1"/>
  <c r="BL40" i="9"/>
  <c r="BH40" i="9"/>
  <c r="BD40" i="9"/>
  <c r="BE40" i="9" s="1"/>
  <c r="BJ40" i="9" s="1"/>
  <c r="BK40" i="9" s="1"/>
  <c r="BH39" i="9"/>
  <c r="BD39" i="9"/>
  <c r="BE39" i="9" s="1"/>
  <c r="BL39" i="9" s="1"/>
  <c r="BH38" i="9"/>
  <c r="BD38" i="9"/>
  <c r="BE38" i="9" s="1"/>
  <c r="BH37" i="9"/>
  <c r="BD37" i="9"/>
  <c r="BE37" i="9" s="1"/>
  <c r="BH36" i="9"/>
  <c r="BD36" i="9"/>
  <c r="BE36" i="9" s="1"/>
  <c r="BH35" i="9"/>
  <c r="BD35" i="9"/>
  <c r="BE35" i="9" s="1"/>
  <c r="BJ35" i="9" s="1"/>
  <c r="BK35" i="9" s="1"/>
  <c r="BH34" i="9"/>
  <c r="BD34" i="9"/>
  <c r="BE34" i="9" s="1"/>
  <c r="BH33" i="9"/>
  <c r="BD33" i="9"/>
  <c r="BE33" i="9" s="1"/>
  <c r="BH32" i="9"/>
  <c r="BD32" i="9"/>
  <c r="BE32" i="9" s="1"/>
  <c r="BL32" i="9" s="1"/>
  <c r="AJ32" i="9"/>
  <c r="AK32" i="9" s="1"/>
  <c r="P32" i="9"/>
  <c r="O32" i="9"/>
  <c r="J32" i="9"/>
  <c r="BH31" i="9"/>
  <c r="BD31" i="9"/>
  <c r="BE31" i="9" s="1"/>
  <c r="BL31" i="9" s="1"/>
  <c r="BH30" i="9"/>
  <c r="BD30" i="9"/>
  <c r="BE30" i="9" s="1"/>
  <c r="BH29" i="9"/>
  <c r="BD29" i="9"/>
  <c r="BE29" i="9" s="1"/>
  <c r="BJ29" i="9" s="1"/>
  <c r="BK29" i="9" s="1"/>
  <c r="BH28" i="9"/>
  <c r="BD28" i="9"/>
  <c r="BE28" i="9" s="1"/>
  <c r="BL28" i="9" s="1"/>
  <c r="BH27" i="9"/>
  <c r="BD27" i="9"/>
  <c r="BE27" i="9" s="1"/>
  <c r="BH26" i="9"/>
  <c r="BD26" i="9"/>
  <c r="BE26" i="9" s="1"/>
  <c r="BH25" i="9"/>
  <c r="BD25" i="9"/>
  <c r="BE25" i="9" s="1"/>
  <c r="BL25" i="9" s="1"/>
  <c r="BH24" i="9"/>
  <c r="BD24" i="9"/>
  <c r="BE24" i="9" s="1"/>
  <c r="BH23" i="9"/>
  <c r="BD23" i="9"/>
  <c r="BE23" i="9" s="1"/>
  <c r="BL23" i="9" s="1"/>
  <c r="BL22" i="9"/>
  <c r="BJ22" i="9"/>
  <c r="BK22" i="9" s="1"/>
  <c r="BH22" i="9"/>
  <c r="BD22" i="9"/>
  <c r="BE22" i="9" s="1"/>
  <c r="AJ22" i="9"/>
  <c r="AK22" i="9" s="1"/>
  <c r="BQ22" i="9" s="1"/>
  <c r="P22" i="9"/>
  <c r="O22" i="9"/>
  <c r="AL22" i="9" s="1"/>
  <c r="J22" i="9"/>
  <c r="BH21" i="9"/>
  <c r="BD21" i="9"/>
  <c r="BE21" i="9" s="1"/>
  <c r="BH20" i="9"/>
  <c r="BE20" i="9"/>
  <c r="BJ20" i="9" s="1"/>
  <c r="BK20" i="9" s="1"/>
  <c r="BD20" i="9"/>
  <c r="BH19" i="9"/>
  <c r="BD19" i="9"/>
  <c r="BE19" i="9" s="1"/>
  <c r="BL19" i="9" s="1"/>
  <c r="BH18" i="9"/>
  <c r="BD18" i="9"/>
  <c r="BE18" i="9" s="1"/>
  <c r="BH17" i="9"/>
  <c r="BD17" i="9"/>
  <c r="BE17" i="9" s="1"/>
  <c r="BH16" i="9"/>
  <c r="BD16" i="9"/>
  <c r="BE16" i="9" s="1"/>
  <c r="BH15" i="9"/>
  <c r="BD15" i="9"/>
  <c r="BE15" i="9" s="1"/>
  <c r="BJ15" i="9" s="1"/>
  <c r="BK15" i="9" s="1"/>
  <c r="BH14" i="9"/>
  <c r="BD14" i="9"/>
  <c r="BE14" i="9" s="1"/>
  <c r="BH13" i="9"/>
  <c r="BD13" i="9"/>
  <c r="BE13" i="9" s="1"/>
  <c r="BH12" i="9"/>
  <c r="BD12" i="9"/>
  <c r="BE12" i="9" s="1"/>
  <c r="BL12" i="9" s="1"/>
  <c r="AJ12" i="9"/>
  <c r="AK12" i="9" s="1"/>
  <c r="P12" i="9"/>
  <c r="O12" i="9"/>
  <c r="BH61" i="8"/>
  <c r="BD61" i="8"/>
  <c r="BE61" i="8" s="1"/>
  <c r="BH60" i="8"/>
  <c r="BD60" i="8"/>
  <c r="BE60" i="8" s="1"/>
  <c r="BH59" i="8"/>
  <c r="BD59" i="8"/>
  <c r="BE59" i="8" s="1"/>
  <c r="BH58" i="8"/>
  <c r="BD58" i="8"/>
  <c r="BE58" i="8" s="1"/>
  <c r="BH57" i="8"/>
  <c r="BD57" i="8"/>
  <c r="BE57" i="8" s="1"/>
  <c r="BH56" i="8"/>
  <c r="BD56" i="8"/>
  <c r="BE56" i="8" s="1"/>
  <c r="BH55" i="8"/>
  <c r="BD55" i="8"/>
  <c r="BE55" i="8" s="1"/>
  <c r="BH54" i="8"/>
  <c r="BD54" i="8"/>
  <c r="BE54" i="8" s="1"/>
  <c r="BH53" i="8"/>
  <c r="BD53" i="8"/>
  <c r="BE53" i="8" s="1"/>
  <c r="BH52" i="8"/>
  <c r="BD52" i="8"/>
  <c r="BE52" i="8" s="1"/>
  <c r="AJ52" i="8"/>
  <c r="AK52" i="8" s="1"/>
  <c r="BQ52" i="8" s="1"/>
  <c r="P52" i="8"/>
  <c r="O52" i="8"/>
  <c r="J52" i="8"/>
  <c r="BH51" i="8"/>
  <c r="BD51" i="8"/>
  <c r="BE51" i="8" s="1"/>
  <c r="BH50" i="8"/>
  <c r="BD50" i="8"/>
  <c r="BE50" i="8" s="1"/>
  <c r="BH49" i="8"/>
  <c r="BD49" i="8"/>
  <c r="BE49" i="8" s="1"/>
  <c r="BH48" i="8"/>
  <c r="BD48" i="8"/>
  <c r="BE48" i="8" s="1"/>
  <c r="BH47" i="8"/>
  <c r="BD47" i="8"/>
  <c r="BE47" i="8" s="1"/>
  <c r="BH46" i="8"/>
  <c r="BD46" i="8"/>
  <c r="BE46" i="8" s="1"/>
  <c r="BH45" i="8"/>
  <c r="BD45" i="8"/>
  <c r="BE45" i="8" s="1"/>
  <c r="BH44" i="8"/>
  <c r="BD44" i="8"/>
  <c r="BE44" i="8" s="1"/>
  <c r="BH43" i="8"/>
  <c r="BD43" i="8"/>
  <c r="BE43" i="8" s="1"/>
  <c r="BH42" i="8"/>
  <c r="BD42" i="8"/>
  <c r="BE42" i="8" s="1"/>
  <c r="AJ42" i="8"/>
  <c r="AK42" i="8" s="1"/>
  <c r="BQ42" i="8" s="1"/>
  <c r="P42" i="8"/>
  <c r="O42" i="8"/>
  <c r="AL42" i="8" s="1"/>
  <c r="J42" i="8"/>
  <c r="BH41" i="8"/>
  <c r="BD41" i="8"/>
  <c r="BE41" i="8" s="1"/>
  <c r="BH40" i="8"/>
  <c r="BD40" i="8"/>
  <c r="BE40" i="8" s="1"/>
  <c r="BH39" i="8"/>
  <c r="BD39" i="8"/>
  <c r="BE39" i="8" s="1"/>
  <c r="BH38" i="8"/>
  <c r="BD38" i="8"/>
  <c r="BE38" i="8" s="1"/>
  <c r="BH37" i="8"/>
  <c r="BD37" i="8"/>
  <c r="BE37" i="8" s="1"/>
  <c r="BH36" i="8"/>
  <c r="BD36" i="8"/>
  <c r="BE36" i="8" s="1"/>
  <c r="BH35" i="8"/>
  <c r="BD35" i="8"/>
  <c r="BE35" i="8" s="1"/>
  <c r="BH34" i="8"/>
  <c r="BD34" i="8"/>
  <c r="BE34" i="8" s="1"/>
  <c r="BH33" i="8"/>
  <c r="BD33" i="8"/>
  <c r="BE33" i="8" s="1"/>
  <c r="BH32" i="8"/>
  <c r="BD32" i="8"/>
  <c r="BE32" i="8" s="1"/>
  <c r="AJ32" i="8"/>
  <c r="AK32" i="8" s="1"/>
  <c r="BQ32" i="8" s="1"/>
  <c r="P32" i="8"/>
  <c r="O32" i="8"/>
  <c r="AL32" i="8" s="1"/>
  <c r="J32" i="8"/>
  <c r="BH31" i="8"/>
  <c r="BD31" i="8"/>
  <c r="BE31" i="8" s="1"/>
  <c r="BH30" i="8"/>
  <c r="BD30" i="8"/>
  <c r="BE30" i="8" s="1"/>
  <c r="BH29" i="8"/>
  <c r="BD29" i="8"/>
  <c r="BE29" i="8" s="1"/>
  <c r="BH28" i="8"/>
  <c r="BD28" i="8"/>
  <c r="BE28" i="8" s="1"/>
  <c r="BH27" i="8"/>
  <c r="BD27" i="8"/>
  <c r="BE27" i="8" s="1"/>
  <c r="BH26" i="8"/>
  <c r="BD26" i="8"/>
  <c r="BE26" i="8" s="1"/>
  <c r="BH25" i="8"/>
  <c r="BD25" i="8"/>
  <c r="BE25" i="8" s="1"/>
  <c r="BL25" i="8" s="1"/>
  <c r="BH24" i="8"/>
  <c r="BD24" i="8"/>
  <c r="BE24" i="8" s="1"/>
  <c r="BH23" i="8"/>
  <c r="BD23" i="8"/>
  <c r="BE23" i="8" s="1"/>
  <c r="BH22" i="8"/>
  <c r="BD22" i="8"/>
  <c r="BE22" i="8" s="1"/>
  <c r="BL22" i="8" s="1"/>
  <c r="AJ22" i="8"/>
  <c r="AK22" i="8" s="1"/>
  <c r="BQ22" i="8" s="1"/>
  <c r="P22" i="8"/>
  <c r="O22" i="8"/>
  <c r="J22" i="8"/>
  <c r="BH21" i="8"/>
  <c r="BD21" i="8"/>
  <c r="BE21" i="8" s="1"/>
  <c r="BH20" i="8"/>
  <c r="BD20" i="8"/>
  <c r="BE20" i="8" s="1"/>
  <c r="BJ20" i="8" s="1"/>
  <c r="BK20" i="8" s="1"/>
  <c r="BJ19" i="8"/>
  <c r="BK19" i="8" s="1"/>
  <c r="BH19" i="8"/>
  <c r="BD19" i="8"/>
  <c r="BE19" i="8" s="1"/>
  <c r="BL19" i="8" s="1"/>
  <c r="BH18" i="8"/>
  <c r="BE18" i="8"/>
  <c r="BD18" i="8"/>
  <c r="BH17" i="8"/>
  <c r="BD17" i="8"/>
  <c r="BE17" i="8" s="1"/>
  <c r="BL16" i="8"/>
  <c r="BK16" i="8"/>
  <c r="BH16" i="8"/>
  <c r="BD16" i="8"/>
  <c r="BE16" i="8" s="1"/>
  <c r="BJ16" i="8" s="1"/>
  <c r="BH15" i="8"/>
  <c r="BD15" i="8"/>
  <c r="BE15" i="8" s="1"/>
  <c r="BL15" i="8" s="1"/>
  <c r="BH14" i="8"/>
  <c r="BD14" i="8"/>
  <c r="BE14" i="8" s="1"/>
  <c r="BH13" i="8"/>
  <c r="BD13" i="8"/>
  <c r="BE13" i="8" s="1"/>
  <c r="BH12" i="8"/>
  <c r="BD12" i="8"/>
  <c r="BE12" i="8" s="1"/>
  <c r="BL12" i="8" s="1"/>
  <c r="AJ12" i="8"/>
  <c r="AK12" i="8" s="1"/>
  <c r="BQ12" i="8" s="1"/>
  <c r="P12" i="8"/>
  <c r="O12" i="8"/>
  <c r="J12" i="8"/>
  <c r="BH61" i="7"/>
  <c r="BD61" i="7"/>
  <c r="BE61" i="7" s="1"/>
  <c r="BH60" i="7"/>
  <c r="BD60" i="7"/>
  <c r="BE60" i="7" s="1"/>
  <c r="BH59" i="7"/>
  <c r="BD59" i="7"/>
  <c r="BE59" i="7" s="1"/>
  <c r="BH58" i="7"/>
  <c r="BD58" i="7"/>
  <c r="BE58" i="7" s="1"/>
  <c r="BH57" i="7"/>
  <c r="BD57" i="7"/>
  <c r="BE57" i="7" s="1"/>
  <c r="BH56" i="7"/>
  <c r="BD56" i="7"/>
  <c r="BE56" i="7" s="1"/>
  <c r="BH55" i="7"/>
  <c r="BD55" i="7"/>
  <c r="BE55" i="7" s="1"/>
  <c r="BH54" i="7"/>
  <c r="BD54" i="7"/>
  <c r="BE54" i="7" s="1"/>
  <c r="BH53" i="7"/>
  <c r="BD53" i="7"/>
  <c r="BE53" i="7" s="1"/>
  <c r="BH52" i="7"/>
  <c r="BE52" i="7"/>
  <c r="BL52" i="7" s="1"/>
  <c r="BD52" i="7"/>
  <c r="AJ52" i="7"/>
  <c r="AK52" i="7" s="1"/>
  <c r="BQ52" i="7" s="1"/>
  <c r="P52" i="7"/>
  <c r="O52" i="7"/>
  <c r="J52" i="7"/>
  <c r="BH51" i="7"/>
  <c r="BD51" i="7"/>
  <c r="BE51" i="7" s="1"/>
  <c r="BH50" i="7"/>
  <c r="BD50" i="7"/>
  <c r="BE50" i="7" s="1"/>
  <c r="BH49" i="7"/>
  <c r="BD49" i="7"/>
  <c r="BE49" i="7" s="1"/>
  <c r="BH48" i="7"/>
  <c r="BD48" i="7"/>
  <c r="BE48" i="7" s="1"/>
  <c r="BH47" i="7"/>
  <c r="BD47" i="7"/>
  <c r="BE47" i="7" s="1"/>
  <c r="BH46" i="7"/>
  <c r="BD46" i="7"/>
  <c r="BE46" i="7" s="1"/>
  <c r="BH45" i="7"/>
  <c r="BD45" i="7"/>
  <c r="BE45" i="7" s="1"/>
  <c r="BH44" i="7"/>
  <c r="BD44" i="7"/>
  <c r="BE44" i="7" s="1"/>
  <c r="BH43" i="7"/>
  <c r="BD43" i="7"/>
  <c r="BE43" i="7" s="1"/>
  <c r="BH42" i="7"/>
  <c r="BE42" i="7"/>
  <c r="BL42" i="7" s="1"/>
  <c r="BD42" i="7"/>
  <c r="AJ42" i="7"/>
  <c r="AK42" i="7" s="1"/>
  <c r="BQ42" i="7" s="1"/>
  <c r="P42" i="7"/>
  <c r="O42" i="7"/>
  <c r="J42" i="7"/>
  <c r="BH41" i="7"/>
  <c r="BD41" i="7"/>
  <c r="BE41" i="7" s="1"/>
  <c r="BH40" i="7"/>
  <c r="BD40" i="7"/>
  <c r="BE40" i="7" s="1"/>
  <c r="BH39" i="7"/>
  <c r="BD39" i="7"/>
  <c r="BE39" i="7" s="1"/>
  <c r="BH38" i="7"/>
  <c r="BD38" i="7"/>
  <c r="BE38" i="7" s="1"/>
  <c r="BH37" i="7"/>
  <c r="BD37" i="7"/>
  <c r="BE37" i="7" s="1"/>
  <c r="BH36" i="7"/>
  <c r="BD36" i="7"/>
  <c r="BE36" i="7" s="1"/>
  <c r="BH35" i="7"/>
  <c r="BD35" i="7"/>
  <c r="BE35" i="7" s="1"/>
  <c r="BH34" i="7"/>
  <c r="BD34" i="7"/>
  <c r="BE34" i="7" s="1"/>
  <c r="BH33" i="7"/>
  <c r="BD33" i="7"/>
  <c r="BE33" i="7" s="1"/>
  <c r="BH32" i="7"/>
  <c r="BE32" i="7"/>
  <c r="BL32" i="7" s="1"/>
  <c r="BD32" i="7"/>
  <c r="AJ32" i="7"/>
  <c r="AK32" i="7" s="1"/>
  <c r="BQ32" i="7" s="1"/>
  <c r="P32" i="7"/>
  <c r="O32" i="7"/>
  <c r="J32" i="7"/>
  <c r="BH31" i="7"/>
  <c r="BD31" i="7"/>
  <c r="BE31" i="7" s="1"/>
  <c r="BH30" i="7"/>
  <c r="BD30" i="7"/>
  <c r="BE30" i="7" s="1"/>
  <c r="BH29" i="7"/>
  <c r="BD29" i="7"/>
  <c r="BE29" i="7" s="1"/>
  <c r="BH28" i="7"/>
  <c r="BD28" i="7"/>
  <c r="BE28" i="7" s="1"/>
  <c r="BH27" i="7"/>
  <c r="BD27" i="7"/>
  <c r="BE27" i="7" s="1"/>
  <c r="BH26" i="7"/>
  <c r="BD26" i="7"/>
  <c r="BE26" i="7" s="1"/>
  <c r="BH25" i="7"/>
  <c r="BD25" i="7"/>
  <c r="BE25" i="7" s="1"/>
  <c r="BH24" i="7"/>
  <c r="BD24" i="7"/>
  <c r="BE24" i="7" s="1"/>
  <c r="BH23" i="7"/>
  <c r="BD23" i="7"/>
  <c r="BE23" i="7" s="1"/>
  <c r="BH22" i="7"/>
  <c r="BE22" i="7"/>
  <c r="BL22" i="7" s="1"/>
  <c r="BD22" i="7"/>
  <c r="AJ22" i="7"/>
  <c r="AK22" i="7" s="1"/>
  <c r="BQ22" i="7" s="1"/>
  <c r="P22" i="7"/>
  <c r="O22" i="7"/>
  <c r="J22" i="7"/>
  <c r="BH21" i="7"/>
  <c r="BD21" i="7"/>
  <c r="BE21" i="7" s="1"/>
  <c r="BH20" i="7"/>
  <c r="BE20" i="7"/>
  <c r="BJ20" i="7" s="1"/>
  <c r="BK20" i="7" s="1"/>
  <c r="BD20" i="7"/>
  <c r="BH19" i="7"/>
  <c r="BE19" i="7"/>
  <c r="BL19" i="7" s="1"/>
  <c r="BD19" i="7"/>
  <c r="BH18" i="7"/>
  <c r="BD18" i="7"/>
  <c r="BE18" i="7" s="1"/>
  <c r="BH17" i="7"/>
  <c r="BD17" i="7"/>
  <c r="BE17" i="7" s="1"/>
  <c r="BH16" i="7"/>
  <c r="BD16" i="7"/>
  <c r="BE16" i="7" s="1"/>
  <c r="BJ15" i="7"/>
  <c r="BK15" i="7" s="1"/>
  <c r="BH15" i="7"/>
  <c r="BE15" i="7"/>
  <c r="BL15" i="7" s="1"/>
  <c r="BD15" i="7"/>
  <c r="BH14" i="7"/>
  <c r="BD14" i="7"/>
  <c r="BE14" i="7" s="1"/>
  <c r="BH13" i="7"/>
  <c r="BD13" i="7"/>
  <c r="BE13" i="7" s="1"/>
  <c r="BH12" i="7"/>
  <c r="BD12" i="7"/>
  <c r="BE12" i="7" s="1"/>
  <c r="AJ12" i="7"/>
  <c r="AK12" i="7" s="1"/>
  <c r="BQ12" i="7" s="1"/>
  <c r="P12" i="7"/>
  <c r="O12" i="7"/>
  <c r="J12" i="7"/>
  <c r="BH61" i="6"/>
  <c r="BD61" i="6"/>
  <c r="BE61" i="6" s="1"/>
  <c r="BH60" i="6"/>
  <c r="BD60" i="6"/>
  <c r="BE60" i="6" s="1"/>
  <c r="BH59" i="6"/>
  <c r="BD59" i="6"/>
  <c r="BE59" i="6" s="1"/>
  <c r="BH58" i="6"/>
  <c r="BD58" i="6"/>
  <c r="BE58" i="6" s="1"/>
  <c r="BH57" i="6"/>
  <c r="BD57" i="6"/>
  <c r="BE57" i="6" s="1"/>
  <c r="BH56" i="6"/>
  <c r="BD56" i="6"/>
  <c r="BE56" i="6" s="1"/>
  <c r="BH55" i="6"/>
  <c r="BD55" i="6"/>
  <c r="BE55" i="6" s="1"/>
  <c r="BL55" i="6" s="1"/>
  <c r="BH54" i="6"/>
  <c r="BD54" i="6"/>
  <c r="BE54" i="6" s="1"/>
  <c r="BH53" i="6"/>
  <c r="BD53" i="6"/>
  <c r="BE53" i="6" s="1"/>
  <c r="BH52" i="6"/>
  <c r="BD52" i="6"/>
  <c r="BE52" i="6" s="1"/>
  <c r="BL52" i="6" s="1"/>
  <c r="AJ52" i="6"/>
  <c r="AK52" i="6" s="1"/>
  <c r="BQ52" i="6" s="1"/>
  <c r="P52" i="6"/>
  <c r="O52" i="6"/>
  <c r="J52" i="6"/>
  <c r="BH51" i="6"/>
  <c r="BD51" i="6"/>
  <c r="BE51" i="6" s="1"/>
  <c r="BH50" i="6"/>
  <c r="BD50" i="6"/>
  <c r="BE50" i="6" s="1"/>
  <c r="BJ50" i="6" s="1"/>
  <c r="BK50" i="6" s="1"/>
  <c r="BH49" i="6"/>
  <c r="BD49" i="6"/>
  <c r="BE49" i="6" s="1"/>
  <c r="BL49" i="6" s="1"/>
  <c r="BH48" i="6"/>
  <c r="BD48" i="6"/>
  <c r="BE48" i="6" s="1"/>
  <c r="BH47" i="6"/>
  <c r="BD47" i="6"/>
  <c r="BE47" i="6" s="1"/>
  <c r="BL46" i="6"/>
  <c r="BK46" i="6"/>
  <c r="BH46" i="6"/>
  <c r="BD46" i="6"/>
  <c r="BE46" i="6" s="1"/>
  <c r="BJ46" i="6" s="1"/>
  <c r="BH45" i="6"/>
  <c r="BD45" i="6"/>
  <c r="BE45" i="6" s="1"/>
  <c r="BL45" i="6" s="1"/>
  <c r="BH44" i="6"/>
  <c r="BD44" i="6"/>
  <c r="BE44" i="6" s="1"/>
  <c r="BH43" i="6"/>
  <c r="BD43" i="6"/>
  <c r="BE43" i="6" s="1"/>
  <c r="BH42" i="6"/>
  <c r="BD42" i="6"/>
  <c r="BE42" i="6" s="1"/>
  <c r="BL42" i="6" s="1"/>
  <c r="AJ42" i="6"/>
  <c r="AK42" i="6" s="1"/>
  <c r="BQ42" i="6" s="1"/>
  <c r="P42" i="6"/>
  <c r="O42" i="6"/>
  <c r="J42" i="6"/>
  <c r="BH41" i="6"/>
  <c r="BD41" i="6"/>
  <c r="BE41" i="6" s="1"/>
  <c r="BH40" i="6"/>
  <c r="BD40" i="6"/>
  <c r="BE40" i="6" s="1"/>
  <c r="BJ40" i="6" s="1"/>
  <c r="BK40" i="6" s="1"/>
  <c r="BH39" i="6"/>
  <c r="BD39" i="6"/>
  <c r="BE39" i="6" s="1"/>
  <c r="BL39" i="6" s="1"/>
  <c r="BH38" i="6"/>
  <c r="BD38" i="6"/>
  <c r="BE38" i="6" s="1"/>
  <c r="BH37" i="6"/>
  <c r="BD37" i="6"/>
  <c r="BE37" i="6" s="1"/>
  <c r="BH36" i="6"/>
  <c r="BD36" i="6"/>
  <c r="BE36" i="6" s="1"/>
  <c r="BJ36" i="6" s="1"/>
  <c r="BK36" i="6" s="1"/>
  <c r="BH35" i="6"/>
  <c r="BD35" i="6"/>
  <c r="BE35" i="6" s="1"/>
  <c r="BL35" i="6" s="1"/>
  <c r="BH34" i="6"/>
  <c r="BD34" i="6"/>
  <c r="BE34" i="6" s="1"/>
  <c r="BH33" i="6"/>
  <c r="BD33" i="6"/>
  <c r="BE33" i="6" s="1"/>
  <c r="BH32" i="6"/>
  <c r="BD32" i="6"/>
  <c r="BE32" i="6" s="1"/>
  <c r="BL32" i="6" s="1"/>
  <c r="AJ32" i="6"/>
  <c r="AK32" i="6" s="1"/>
  <c r="BQ32" i="6" s="1"/>
  <c r="P32" i="6"/>
  <c r="O32" i="6"/>
  <c r="J32" i="6"/>
  <c r="BH31" i="6"/>
  <c r="BD31" i="6"/>
  <c r="BE31" i="6" s="1"/>
  <c r="BH30" i="6"/>
  <c r="BD30" i="6"/>
  <c r="BE30" i="6" s="1"/>
  <c r="BJ30" i="6" s="1"/>
  <c r="BK30" i="6" s="1"/>
  <c r="BH29" i="6"/>
  <c r="BD29" i="6"/>
  <c r="BE29" i="6" s="1"/>
  <c r="BL29" i="6" s="1"/>
  <c r="BH28" i="6"/>
  <c r="BD28" i="6"/>
  <c r="BE28" i="6" s="1"/>
  <c r="BH27" i="6"/>
  <c r="BD27" i="6"/>
  <c r="BE27" i="6" s="1"/>
  <c r="BH26" i="6"/>
  <c r="BD26" i="6"/>
  <c r="BE26" i="6" s="1"/>
  <c r="BJ26" i="6" s="1"/>
  <c r="BK26" i="6" s="1"/>
  <c r="BH25" i="6"/>
  <c r="BD25" i="6"/>
  <c r="BE25" i="6" s="1"/>
  <c r="BL25" i="6" s="1"/>
  <c r="BH24" i="6"/>
  <c r="BD24" i="6"/>
  <c r="BE24" i="6" s="1"/>
  <c r="BH23" i="6"/>
  <c r="BD23" i="6"/>
  <c r="BE23" i="6" s="1"/>
  <c r="BH22" i="6"/>
  <c r="BD22" i="6"/>
  <c r="BE22" i="6" s="1"/>
  <c r="BL22" i="6" s="1"/>
  <c r="AJ22" i="6"/>
  <c r="AK22" i="6" s="1"/>
  <c r="BQ22" i="6" s="1"/>
  <c r="P22" i="6"/>
  <c r="O22" i="6"/>
  <c r="AL22" i="6" s="1"/>
  <c r="J22" i="6"/>
  <c r="BH21" i="6"/>
  <c r="BD21" i="6"/>
  <c r="BE21" i="6" s="1"/>
  <c r="BH20" i="6"/>
  <c r="BD20" i="6"/>
  <c r="BE20" i="6" s="1"/>
  <c r="BJ20" i="6" s="1"/>
  <c r="BK20" i="6" s="1"/>
  <c r="BH19" i="6"/>
  <c r="BD19" i="6"/>
  <c r="BE19" i="6" s="1"/>
  <c r="BL19" i="6" s="1"/>
  <c r="BH18" i="6"/>
  <c r="BD18" i="6"/>
  <c r="BE18" i="6" s="1"/>
  <c r="BH17" i="6"/>
  <c r="BD17" i="6"/>
  <c r="BE17" i="6" s="1"/>
  <c r="BH16" i="6"/>
  <c r="BD16" i="6"/>
  <c r="BE16" i="6" s="1"/>
  <c r="BJ16" i="6" s="1"/>
  <c r="BK16" i="6" s="1"/>
  <c r="BH15" i="6"/>
  <c r="BD15" i="6"/>
  <c r="BE15" i="6" s="1"/>
  <c r="BL15" i="6" s="1"/>
  <c r="BH14" i="6"/>
  <c r="BD14" i="6"/>
  <c r="BE14" i="6" s="1"/>
  <c r="BH13" i="6"/>
  <c r="BD13" i="6"/>
  <c r="BE13" i="6" s="1"/>
  <c r="BH12" i="6"/>
  <c r="BD12" i="6"/>
  <c r="BE12" i="6" s="1"/>
  <c r="BL12" i="6" s="1"/>
  <c r="AJ12" i="6"/>
  <c r="AK12" i="6" s="1"/>
  <c r="BQ12" i="6" s="1"/>
  <c r="P12" i="6"/>
  <c r="O12" i="6"/>
  <c r="J12" i="6"/>
  <c r="BH61" i="5"/>
  <c r="BE61" i="5"/>
  <c r="BL61" i="5" s="1"/>
  <c r="BD61" i="5"/>
  <c r="BH60" i="5"/>
  <c r="BD60" i="5"/>
  <c r="BE60" i="5" s="1"/>
  <c r="BH59" i="5"/>
  <c r="BD59" i="5"/>
  <c r="BE59" i="5" s="1"/>
  <c r="BH58" i="5"/>
  <c r="BD58" i="5"/>
  <c r="BE58" i="5" s="1"/>
  <c r="BH57" i="5"/>
  <c r="BE57" i="5"/>
  <c r="BL57" i="5" s="1"/>
  <c r="BD57" i="5"/>
  <c r="BH56" i="5"/>
  <c r="BD56" i="5"/>
  <c r="BE56" i="5" s="1"/>
  <c r="BH55" i="5"/>
  <c r="BD55" i="5"/>
  <c r="BE55" i="5" s="1"/>
  <c r="BH54" i="5"/>
  <c r="BD54" i="5"/>
  <c r="BE54" i="5" s="1"/>
  <c r="BH53" i="5"/>
  <c r="BE53" i="5"/>
  <c r="BL53" i="5" s="1"/>
  <c r="BD53" i="5"/>
  <c r="BH52" i="5"/>
  <c r="BD52" i="5"/>
  <c r="BE52" i="5" s="1"/>
  <c r="AJ52" i="5"/>
  <c r="AK52" i="5" s="1"/>
  <c r="BQ52" i="5" s="1"/>
  <c r="P52" i="5"/>
  <c r="O52" i="5"/>
  <c r="J52" i="5"/>
  <c r="BH51" i="5"/>
  <c r="BE51" i="5"/>
  <c r="BL51" i="5" s="1"/>
  <c r="BD51" i="5"/>
  <c r="BH50" i="5"/>
  <c r="BD50" i="5"/>
  <c r="BE50" i="5" s="1"/>
  <c r="BH49" i="5"/>
  <c r="BD49" i="5"/>
  <c r="BE49" i="5" s="1"/>
  <c r="BH48" i="5"/>
  <c r="BD48" i="5"/>
  <c r="BE48" i="5" s="1"/>
  <c r="BH47" i="5"/>
  <c r="BE47" i="5"/>
  <c r="BL47" i="5" s="1"/>
  <c r="BD47" i="5"/>
  <c r="BH46" i="5"/>
  <c r="BD46" i="5"/>
  <c r="BE46" i="5" s="1"/>
  <c r="BH45" i="5"/>
  <c r="BD45" i="5"/>
  <c r="BE45" i="5" s="1"/>
  <c r="BH44" i="5"/>
  <c r="BD44" i="5"/>
  <c r="BE44" i="5" s="1"/>
  <c r="BH43" i="5"/>
  <c r="BE43" i="5"/>
  <c r="BL43" i="5" s="1"/>
  <c r="BD43" i="5"/>
  <c r="BH42" i="5"/>
  <c r="BD42" i="5"/>
  <c r="BE42" i="5" s="1"/>
  <c r="AJ42" i="5"/>
  <c r="AK42" i="5" s="1"/>
  <c r="BQ42" i="5" s="1"/>
  <c r="P42" i="5"/>
  <c r="O42" i="5"/>
  <c r="AL42" i="5" s="1"/>
  <c r="J42" i="5"/>
  <c r="BH41" i="5"/>
  <c r="BE41" i="5"/>
  <c r="BL41" i="5" s="1"/>
  <c r="BD41" i="5"/>
  <c r="BH40" i="5"/>
  <c r="BD40" i="5"/>
  <c r="BE40" i="5" s="1"/>
  <c r="BH39" i="5"/>
  <c r="BD39" i="5"/>
  <c r="BE39" i="5" s="1"/>
  <c r="BH38" i="5"/>
  <c r="BD38" i="5"/>
  <c r="BE38" i="5" s="1"/>
  <c r="BH37" i="5"/>
  <c r="BE37" i="5"/>
  <c r="BL37" i="5" s="1"/>
  <c r="BD37" i="5"/>
  <c r="BH36" i="5"/>
  <c r="BD36" i="5"/>
  <c r="BE36" i="5" s="1"/>
  <c r="BH35" i="5"/>
  <c r="BD35" i="5"/>
  <c r="BE35" i="5" s="1"/>
  <c r="BH34" i="5"/>
  <c r="BD34" i="5"/>
  <c r="BE34" i="5" s="1"/>
  <c r="BH33" i="5"/>
  <c r="BE33" i="5"/>
  <c r="BL33" i="5" s="1"/>
  <c r="BD33" i="5"/>
  <c r="BH32" i="5"/>
  <c r="BD32" i="5"/>
  <c r="BE32" i="5" s="1"/>
  <c r="AJ32" i="5"/>
  <c r="AK32" i="5" s="1"/>
  <c r="BQ32" i="5" s="1"/>
  <c r="P32" i="5"/>
  <c r="O32" i="5"/>
  <c r="AL32" i="5" s="1"/>
  <c r="J32" i="5"/>
  <c r="BH31" i="5"/>
  <c r="BE31" i="5"/>
  <c r="BL31" i="5" s="1"/>
  <c r="BD31" i="5"/>
  <c r="BH30" i="5"/>
  <c r="BD30" i="5"/>
  <c r="BE30" i="5" s="1"/>
  <c r="BH29" i="5"/>
  <c r="BD29" i="5"/>
  <c r="BE29" i="5" s="1"/>
  <c r="BH28" i="5"/>
  <c r="BD28" i="5"/>
  <c r="BE28" i="5" s="1"/>
  <c r="BH27" i="5"/>
  <c r="BE27" i="5"/>
  <c r="BL27" i="5" s="1"/>
  <c r="BD27" i="5"/>
  <c r="BH26" i="5"/>
  <c r="BD26" i="5"/>
  <c r="BE26" i="5" s="1"/>
  <c r="BH25" i="5"/>
  <c r="BD25" i="5"/>
  <c r="BE25" i="5" s="1"/>
  <c r="BH24" i="5"/>
  <c r="BD24" i="5"/>
  <c r="BE24" i="5" s="1"/>
  <c r="BH23" i="5"/>
  <c r="BE23" i="5"/>
  <c r="BL23" i="5" s="1"/>
  <c r="BD23" i="5"/>
  <c r="BH22" i="5"/>
  <c r="BD22" i="5"/>
  <c r="BE22" i="5" s="1"/>
  <c r="AJ22" i="5"/>
  <c r="AK22" i="5" s="1"/>
  <c r="BQ22" i="5" s="1"/>
  <c r="P22" i="5"/>
  <c r="O22" i="5"/>
  <c r="AL22" i="5" s="1"/>
  <c r="J22" i="5"/>
  <c r="BH21" i="5"/>
  <c r="BE21" i="5"/>
  <c r="BL21" i="5" s="1"/>
  <c r="BD21" i="5"/>
  <c r="BH20" i="5"/>
  <c r="BD20" i="5"/>
  <c r="BE20" i="5" s="1"/>
  <c r="BH19" i="5"/>
  <c r="BD19" i="5"/>
  <c r="BE19" i="5" s="1"/>
  <c r="BH18" i="5"/>
  <c r="BD18" i="5"/>
  <c r="BE18" i="5" s="1"/>
  <c r="BH17" i="5"/>
  <c r="BE17" i="5"/>
  <c r="BL17" i="5" s="1"/>
  <c r="BD17" i="5"/>
  <c r="BH16" i="5"/>
  <c r="BD16" i="5"/>
  <c r="BE16" i="5" s="1"/>
  <c r="BH15" i="5"/>
  <c r="BD15" i="5"/>
  <c r="BE15" i="5" s="1"/>
  <c r="BH14" i="5"/>
  <c r="BD14" i="5"/>
  <c r="BE14" i="5" s="1"/>
  <c r="BH13" i="5"/>
  <c r="BE13" i="5"/>
  <c r="BL13" i="5" s="1"/>
  <c r="BD13" i="5"/>
  <c r="BH12" i="5"/>
  <c r="BD12" i="5"/>
  <c r="BE12" i="5" s="1"/>
  <c r="AJ12" i="5"/>
  <c r="AK12" i="5" s="1"/>
  <c r="BQ12" i="5" s="1"/>
  <c r="P12" i="5"/>
  <c r="O12" i="5"/>
  <c r="AL12" i="5" s="1"/>
  <c r="J12" i="5"/>
  <c r="BL29" i="9" l="1"/>
  <c r="BL46" i="9"/>
  <c r="BL15" i="9"/>
  <c r="BL35" i="9"/>
  <c r="BL50" i="9"/>
  <c r="BL59" i="9"/>
  <c r="BJ25" i="8"/>
  <c r="BK25" i="8" s="1"/>
  <c r="AL22" i="8"/>
  <c r="BL29" i="7"/>
  <c r="BJ29" i="7"/>
  <c r="BK29" i="7" s="1"/>
  <c r="BL45" i="7"/>
  <c r="BJ45" i="7"/>
  <c r="BK45" i="7" s="1"/>
  <c r="BL49" i="7"/>
  <c r="BJ49" i="7"/>
  <c r="BK49" i="7" s="1"/>
  <c r="BL25" i="7"/>
  <c r="BJ25" i="7"/>
  <c r="BK25" i="7" s="1"/>
  <c r="BL55" i="7"/>
  <c r="BJ55" i="7"/>
  <c r="BK55" i="7" s="1"/>
  <c r="BL59" i="7"/>
  <c r="BJ59" i="7"/>
  <c r="BK59" i="7" s="1"/>
  <c r="BL39" i="7"/>
  <c r="BJ39" i="7"/>
  <c r="BK39" i="7" s="1"/>
  <c r="BL35" i="7"/>
  <c r="BJ35" i="7"/>
  <c r="BK35" i="7" s="1"/>
  <c r="BJ22" i="7"/>
  <c r="BK22" i="7" s="1"/>
  <c r="BJ32" i="7"/>
  <c r="BK32" i="7" s="1"/>
  <c r="BJ42" i="7"/>
  <c r="BK42" i="7" s="1"/>
  <c r="BJ52" i="7"/>
  <c r="BK52" i="7" s="1"/>
  <c r="BJ19" i="7"/>
  <c r="BK19" i="7" s="1"/>
  <c r="AL22" i="7"/>
  <c r="AL32" i="7"/>
  <c r="AL42" i="7"/>
  <c r="AL52" i="7"/>
  <c r="BL20" i="7"/>
  <c r="BL12" i="7"/>
  <c r="BJ12" i="7"/>
  <c r="BK12" i="7" s="1"/>
  <c r="AL12" i="7"/>
  <c r="BL29" i="12"/>
  <c r="BJ29" i="12"/>
  <c r="BK29" i="12" s="1"/>
  <c r="BJ20" i="12"/>
  <c r="BK20" i="12" s="1"/>
  <c r="BL31" i="12"/>
  <c r="BJ32" i="12"/>
  <c r="BK32" i="12" s="1"/>
  <c r="AL42" i="12"/>
  <c r="BJ16" i="12"/>
  <c r="BK16" i="12" s="1"/>
  <c r="AL52" i="12"/>
  <c r="BL12" i="12"/>
  <c r="BJ12" i="12"/>
  <c r="BK12" i="12" s="1"/>
  <c r="AL12" i="12"/>
  <c r="BL30" i="6"/>
  <c r="BJ52" i="6"/>
  <c r="BK52" i="6" s="1"/>
  <c r="BJ19" i="6"/>
  <c r="BK19" i="6" s="1"/>
  <c r="BJ25" i="6"/>
  <c r="BK25" i="6" s="1"/>
  <c r="BJ39" i="6"/>
  <c r="BK39" i="6" s="1"/>
  <c r="AL52" i="6"/>
  <c r="BJ55" i="6"/>
  <c r="BK55" i="6" s="1"/>
  <c r="BJ32" i="6"/>
  <c r="BK32" i="6" s="1"/>
  <c r="BL16" i="6"/>
  <c r="AL32" i="6"/>
  <c r="BL36" i="6"/>
  <c r="BJ36" i="11"/>
  <c r="BK36" i="11" s="1"/>
  <c r="BL36" i="11"/>
  <c r="BJ26" i="11"/>
  <c r="BK26" i="11" s="1"/>
  <c r="BL26" i="11"/>
  <c r="BJ50" i="11"/>
  <c r="BK50" i="11" s="1"/>
  <c r="BL50" i="11"/>
  <c r="BJ56" i="11"/>
  <c r="BK56" i="11" s="1"/>
  <c r="BL56" i="11"/>
  <c r="BJ60" i="11"/>
  <c r="BK60" i="11" s="1"/>
  <c r="BL60" i="11"/>
  <c r="BL30" i="11"/>
  <c r="BL46" i="11"/>
  <c r="AL42" i="11"/>
  <c r="BL20" i="11"/>
  <c r="AL32" i="11"/>
  <c r="BL40" i="11"/>
  <c r="BJ16" i="11"/>
  <c r="BK16" i="11" s="1"/>
  <c r="BL16" i="11"/>
  <c r="BJ14" i="12"/>
  <c r="BK14" i="12" s="1"/>
  <c r="BL14" i="12"/>
  <c r="BJ24" i="12"/>
  <c r="BK24" i="12" s="1"/>
  <c r="BL24" i="12"/>
  <c r="BJ28" i="12"/>
  <c r="BK28" i="12" s="1"/>
  <c r="BL28" i="12"/>
  <c r="BJ18" i="12"/>
  <c r="BK18" i="12" s="1"/>
  <c r="BL18" i="12"/>
  <c r="BJ44" i="12"/>
  <c r="BK44" i="12" s="1"/>
  <c r="BL44" i="12"/>
  <c r="BL58" i="12"/>
  <c r="BJ58" i="12"/>
  <c r="BK58" i="12" s="1"/>
  <c r="BJ19" i="12"/>
  <c r="BK19" i="12" s="1"/>
  <c r="BJ22" i="12"/>
  <c r="BK22" i="12" s="1"/>
  <c r="BJ26" i="12"/>
  <c r="BK26" i="12" s="1"/>
  <c r="BL42" i="12"/>
  <c r="BJ42" i="12"/>
  <c r="BK42" i="12" s="1"/>
  <c r="BJ15" i="12"/>
  <c r="BK15" i="12" s="1"/>
  <c r="BL17" i="12"/>
  <c r="BL30" i="12"/>
  <c r="BL33" i="12"/>
  <c r="BJ34" i="12"/>
  <c r="BK34" i="12" s="1"/>
  <c r="BL34" i="12"/>
  <c r="BJ48" i="12"/>
  <c r="BK48" i="12" s="1"/>
  <c r="BL48" i="12"/>
  <c r="BJ54" i="12"/>
  <c r="BK54" i="12" s="1"/>
  <c r="BL54" i="12"/>
  <c r="BL52" i="12"/>
  <c r="BJ52" i="12"/>
  <c r="BK52" i="12" s="1"/>
  <c r="BJ25" i="12"/>
  <c r="BK25" i="12" s="1"/>
  <c r="BL27" i="12"/>
  <c r="BL23" i="12"/>
  <c r="BJ35" i="12"/>
  <c r="BK35" i="12" s="1"/>
  <c r="BL35" i="12"/>
  <c r="BL37" i="12"/>
  <c r="BJ40" i="12"/>
  <c r="BK40" i="12" s="1"/>
  <c r="BL43" i="12"/>
  <c r="BJ46" i="12"/>
  <c r="BK46" i="12" s="1"/>
  <c r="BL49" i="12"/>
  <c r="BJ49" i="12"/>
  <c r="BK49" i="12" s="1"/>
  <c r="BL51" i="12"/>
  <c r="BL55" i="12"/>
  <c r="BJ55" i="12"/>
  <c r="BK55" i="12" s="1"/>
  <c r="BL57" i="12"/>
  <c r="BJ60" i="12"/>
  <c r="BK60" i="12" s="1"/>
  <c r="BL38" i="12"/>
  <c r="BJ38" i="12"/>
  <c r="BK38" i="12" s="1"/>
  <c r="BL21" i="12"/>
  <c r="BL13" i="12"/>
  <c r="AL22" i="12"/>
  <c r="BJ36" i="12"/>
  <c r="BK36" i="12" s="1"/>
  <c r="BL39" i="12"/>
  <c r="BJ39" i="12"/>
  <c r="BK39" i="12" s="1"/>
  <c r="BL41" i="12"/>
  <c r="BL45" i="12"/>
  <c r="BJ45" i="12"/>
  <c r="BK45" i="12" s="1"/>
  <c r="BL47" i="12"/>
  <c r="BJ50" i="12"/>
  <c r="BK50" i="12" s="1"/>
  <c r="BL53" i="12"/>
  <c r="BJ56" i="12"/>
  <c r="BK56" i="12" s="1"/>
  <c r="BL59" i="12"/>
  <c r="BJ59" i="12"/>
  <c r="BK59" i="12" s="1"/>
  <c r="BL61" i="12"/>
  <c r="BL14" i="11"/>
  <c r="BJ14" i="11"/>
  <c r="BK14" i="11" s="1"/>
  <c r="BL18" i="11"/>
  <c r="BJ18" i="11"/>
  <c r="BK18" i="11" s="1"/>
  <c r="BL21" i="11"/>
  <c r="BJ21" i="11"/>
  <c r="BK21" i="11" s="1"/>
  <c r="BL41" i="11"/>
  <c r="BJ41" i="11"/>
  <c r="BK41" i="11" s="1"/>
  <c r="BL53" i="11"/>
  <c r="BJ53" i="11"/>
  <c r="BK53" i="11" s="1"/>
  <c r="BL31" i="11"/>
  <c r="BJ31" i="11"/>
  <c r="BK31" i="11" s="1"/>
  <c r="BJ19" i="11"/>
  <c r="BK19" i="11" s="1"/>
  <c r="BL33" i="11"/>
  <c r="BJ33" i="11"/>
  <c r="BK33" i="11" s="1"/>
  <c r="BJ12" i="11"/>
  <c r="BK12" i="11" s="1"/>
  <c r="BL17" i="11"/>
  <c r="BJ17" i="11"/>
  <c r="BK17" i="11" s="1"/>
  <c r="BL23" i="11"/>
  <c r="BJ23" i="11"/>
  <c r="BK23" i="11" s="1"/>
  <c r="BL44" i="11"/>
  <c r="BJ44" i="11"/>
  <c r="BK44" i="11" s="1"/>
  <c r="BL57" i="11"/>
  <c r="BJ57" i="11"/>
  <c r="BK57" i="11" s="1"/>
  <c r="BJ49" i="11"/>
  <c r="BK49" i="11" s="1"/>
  <c r="BL49" i="11"/>
  <c r="BL54" i="11"/>
  <c r="BJ54" i="11"/>
  <c r="BK54" i="11" s="1"/>
  <c r="BJ15" i="11"/>
  <c r="BK15" i="11" s="1"/>
  <c r="BL24" i="11"/>
  <c r="BJ24" i="11"/>
  <c r="BK24" i="11" s="1"/>
  <c r="BL37" i="11"/>
  <c r="BJ37" i="11"/>
  <c r="BK37" i="11" s="1"/>
  <c r="BL45" i="11"/>
  <c r="BJ45" i="11"/>
  <c r="BK45" i="11" s="1"/>
  <c r="BJ52" i="11"/>
  <c r="BK52" i="11" s="1"/>
  <c r="BL52" i="11"/>
  <c r="BL58" i="11"/>
  <c r="BJ58" i="11"/>
  <c r="BK58" i="11" s="1"/>
  <c r="BJ39" i="11"/>
  <c r="BK39" i="11" s="1"/>
  <c r="BL39" i="11"/>
  <c r="BL43" i="11"/>
  <c r="BJ43" i="11"/>
  <c r="BK43" i="11" s="1"/>
  <c r="BJ29" i="11"/>
  <c r="BK29" i="11" s="1"/>
  <c r="BL29" i="11"/>
  <c r="AL12" i="11"/>
  <c r="BL13" i="11"/>
  <c r="BJ13" i="11"/>
  <c r="BK13" i="11" s="1"/>
  <c r="BL27" i="11"/>
  <c r="BJ27" i="11"/>
  <c r="BK27" i="11" s="1"/>
  <c r="BL35" i="11"/>
  <c r="BJ35" i="11"/>
  <c r="BK35" i="11" s="1"/>
  <c r="BL42" i="11"/>
  <c r="BJ42" i="11"/>
  <c r="BK42" i="11" s="1"/>
  <c r="BL48" i="11"/>
  <c r="BJ48" i="11"/>
  <c r="BK48" i="11" s="1"/>
  <c r="BL61" i="11"/>
  <c r="BJ61" i="11"/>
  <c r="BK61" i="11" s="1"/>
  <c r="BL28" i="11"/>
  <c r="BJ28" i="11"/>
  <c r="BK28" i="11" s="1"/>
  <c r="BL34" i="11"/>
  <c r="BJ34" i="11"/>
  <c r="BK34" i="11" s="1"/>
  <c r="BL47" i="11"/>
  <c r="BJ47" i="11"/>
  <c r="BK47" i="11" s="1"/>
  <c r="BJ55" i="11"/>
  <c r="BK55" i="11" s="1"/>
  <c r="BL55" i="11"/>
  <c r="BJ25" i="11"/>
  <c r="BK25" i="11" s="1"/>
  <c r="BL25" i="11"/>
  <c r="BL32" i="11"/>
  <c r="BJ32" i="11"/>
  <c r="BK32" i="11" s="1"/>
  <c r="BL38" i="11"/>
  <c r="BJ38" i="11"/>
  <c r="BK38" i="11" s="1"/>
  <c r="BL51" i="11"/>
  <c r="BJ51" i="11"/>
  <c r="BK51" i="11" s="1"/>
  <c r="BJ59" i="11"/>
  <c r="BK59" i="11" s="1"/>
  <c r="BL59" i="11"/>
  <c r="BL34" i="10"/>
  <c r="BJ34" i="10"/>
  <c r="BK34" i="10" s="1"/>
  <c r="BL24" i="10"/>
  <c r="BJ24" i="10"/>
  <c r="BK24" i="10" s="1"/>
  <c r="BL48" i="10"/>
  <c r="BJ48" i="10"/>
  <c r="BK48" i="10" s="1"/>
  <c r="BL18" i="10"/>
  <c r="BJ18" i="10"/>
  <c r="BK18" i="10" s="1"/>
  <c r="BL14" i="10"/>
  <c r="BJ14" i="10"/>
  <c r="BK14" i="10" s="1"/>
  <c r="BJ28" i="10"/>
  <c r="BK28" i="10" s="1"/>
  <c r="BL28" i="10"/>
  <c r="BL21" i="10"/>
  <c r="BJ21" i="10"/>
  <c r="BK21" i="10" s="1"/>
  <c r="BL27" i="10"/>
  <c r="BJ27" i="10"/>
  <c r="BK27" i="10" s="1"/>
  <c r="BL53" i="10"/>
  <c r="BJ53" i="10"/>
  <c r="BK53" i="10" s="1"/>
  <c r="BL33" i="10"/>
  <c r="BJ33" i="10"/>
  <c r="BK33" i="10" s="1"/>
  <c r="BL38" i="10"/>
  <c r="BJ38" i="10"/>
  <c r="BK38" i="10" s="1"/>
  <c r="BL44" i="10"/>
  <c r="BJ44" i="10"/>
  <c r="BK44" i="10" s="1"/>
  <c r="BJ49" i="10"/>
  <c r="BK49" i="10" s="1"/>
  <c r="BJ19" i="10"/>
  <c r="BK19" i="10" s="1"/>
  <c r="BJ25" i="10"/>
  <c r="BK25" i="10" s="1"/>
  <c r="BL41" i="10"/>
  <c r="BJ41" i="10"/>
  <c r="BK41" i="10" s="1"/>
  <c r="BJ42" i="10"/>
  <c r="BK42" i="10" s="1"/>
  <c r="BL47" i="10"/>
  <c r="BJ47" i="10"/>
  <c r="BK47" i="10" s="1"/>
  <c r="AL52" i="10"/>
  <c r="BL54" i="10"/>
  <c r="BJ54" i="10"/>
  <c r="BK54" i="10" s="1"/>
  <c r="BJ12" i="10"/>
  <c r="BK12" i="10" s="1"/>
  <c r="BL17" i="10"/>
  <c r="BJ17" i="10"/>
  <c r="BK17" i="10" s="1"/>
  <c r="AL22" i="10"/>
  <c r="BL23" i="10"/>
  <c r="BJ23" i="10"/>
  <c r="BK23" i="10" s="1"/>
  <c r="BM22" i="10" s="1"/>
  <c r="BL57" i="10"/>
  <c r="BJ57" i="10"/>
  <c r="BK57" i="10" s="1"/>
  <c r="BL37" i="10"/>
  <c r="BJ37" i="10"/>
  <c r="BK37" i="10" s="1"/>
  <c r="BM32" i="10" s="1"/>
  <c r="AL42" i="10"/>
  <c r="BJ52" i="10"/>
  <c r="BK52" i="10" s="1"/>
  <c r="BL52" i="10"/>
  <c r="BL58" i="10"/>
  <c r="BJ58" i="10"/>
  <c r="BK58" i="10" s="1"/>
  <c r="BJ55" i="10"/>
  <c r="BK55" i="10" s="1"/>
  <c r="BL55" i="10"/>
  <c r="BL31" i="10"/>
  <c r="BJ31" i="10"/>
  <c r="BK31" i="10" s="1"/>
  <c r="BL43" i="10"/>
  <c r="BJ43" i="10"/>
  <c r="BK43" i="10" s="1"/>
  <c r="AL12" i="10"/>
  <c r="BL13" i="10"/>
  <c r="BJ13" i="10"/>
  <c r="BK13" i="10" s="1"/>
  <c r="BL61" i="10"/>
  <c r="BJ61" i="10"/>
  <c r="BK61" i="10" s="1"/>
  <c r="BL51" i="10"/>
  <c r="BJ51" i="10"/>
  <c r="BK51" i="10" s="1"/>
  <c r="BJ59" i="10"/>
  <c r="BK59" i="10" s="1"/>
  <c r="BL59" i="10"/>
  <c r="BL38" i="9"/>
  <c r="BJ38" i="9"/>
  <c r="BK38" i="9" s="1"/>
  <c r="BL43" i="9"/>
  <c r="BJ43" i="9"/>
  <c r="BK43" i="9" s="1"/>
  <c r="BQ12" i="9"/>
  <c r="AL12" i="9"/>
  <c r="BL27" i="9"/>
  <c r="BJ27" i="9"/>
  <c r="BK27" i="9" s="1"/>
  <c r="BQ32" i="9"/>
  <c r="AL32" i="9"/>
  <c r="BL44" i="9"/>
  <c r="BJ44" i="9"/>
  <c r="BK44" i="9" s="1"/>
  <c r="BJ16" i="9"/>
  <c r="BK16" i="9" s="1"/>
  <c r="BL16" i="9"/>
  <c r="BJ24" i="9"/>
  <c r="BK24" i="9" s="1"/>
  <c r="BL24" i="9"/>
  <c r="BL48" i="9"/>
  <c r="BJ48" i="9"/>
  <c r="BK48" i="9" s="1"/>
  <c r="BL51" i="9"/>
  <c r="BJ51" i="9"/>
  <c r="BK51" i="9" s="1"/>
  <c r="BL53" i="9"/>
  <c r="BJ53" i="9"/>
  <c r="BK53" i="9" s="1"/>
  <c r="BL57" i="9"/>
  <c r="BJ57" i="9"/>
  <c r="BK57" i="9" s="1"/>
  <c r="BL33" i="9"/>
  <c r="BJ33" i="9"/>
  <c r="BK33" i="9" s="1"/>
  <c r="BJ26" i="9"/>
  <c r="BK26" i="9" s="1"/>
  <c r="BL26" i="9"/>
  <c r="BJ30" i="9"/>
  <c r="BK30" i="9" s="1"/>
  <c r="BL30" i="9"/>
  <c r="BL13" i="9"/>
  <c r="BJ13" i="9"/>
  <c r="BK13" i="9" s="1"/>
  <c r="BL14" i="9"/>
  <c r="BJ14" i="9"/>
  <c r="BK14" i="9" s="1"/>
  <c r="BL37" i="9"/>
  <c r="BJ37" i="9"/>
  <c r="BK37" i="9" s="1"/>
  <c r="BL54" i="9"/>
  <c r="BJ54" i="9"/>
  <c r="BK54" i="9" s="1"/>
  <c r="BL61" i="9"/>
  <c r="BJ61" i="9"/>
  <c r="BK61" i="9" s="1"/>
  <c r="BJ18" i="9"/>
  <c r="BK18" i="9" s="1"/>
  <c r="BL18" i="9"/>
  <c r="BL47" i="9"/>
  <c r="BJ47" i="9"/>
  <c r="BK47" i="9" s="1"/>
  <c r="BJ36" i="9"/>
  <c r="BK36" i="9" s="1"/>
  <c r="BL36" i="9"/>
  <c r="BL17" i="9"/>
  <c r="BJ17" i="9"/>
  <c r="BK17" i="9" s="1"/>
  <c r="BL21" i="9"/>
  <c r="BJ21" i="9"/>
  <c r="BK21" i="9" s="1"/>
  <c r="BL34" i="9"/>
  <c r="BJ34" i="9"/>
  <c r="BK34" i="9" s="1"/>
  <c r="BL41" i="9"/>
  <c r="BJ41" i="9"/>
  <c r="BK41" i="9" s="1"/>
  <c r="BJ23" i="9"/>
  <c r="BK23" i="9" s="1"/>
  <c r="BM22" i="9" s="1"/>
  <c r="BJ28" i="9"/>
  <c r="BK28" i="9" s="1"/>
  <c r="BJ31" i="9"/>
  <c r="BK31" i="9" s="1"/>
  <c r="BJ39" i="9"/>
  <c r="BK39" i="9" s="1"/>
  <c r="BJ58" i="9"/>
  <c r="BK58" i="9" s="1"/>
  <c r="BJ25" i="9"/>
  <c r="BK25" i="9" s="1"/>
  <c r="BL20" i="9"/>
  <c r="BJ45" i="9"/>
  <c r="BK45" i="9" s="1"/>
  <c r="BJ19" i="9"/>
  <c r="BK19" i="9" s="1"/>
  <c r="BL49" i="9"/>
  <c r="BJ32" i="9"/>
  <c r="BK32" i="9" s="1"/>
  <c r="BJ42" i="9"/>
  <c r="BK42" i="9" s="1"/>
  <c r="BL56" i="9"/>
  <c r="BL60" i="9"/>
  <c r="BJ12" i="9"/>
  <c r="BK12" i="9" s="1"/>
  <c r="AL42" i="9"/>
  <c r="BJ52" i="9"/>
  <c r="BK52" i="9" s="1"/>
  <c r="BM52" i="9" s="1"/>
  <c r="BJ55" i="9"/>
  <c r="BK55" i="9" s="1"/>
  <c r="AL52" i="9"/>
  <c r="BJ24" i="8"/>
  <c r="BK24" i="8" s="1"/>
  <c r="BL24" i="8"/>
  <c r="BL14" i="8"/>
  <c r="BJ14" i="8"/>
  <c r="BK14" i="8" s="1"/>
  <c r="BJ55" i="8"/>
  <c r="BK55" i="8" s="1"/>
  <c r="BL55" i="8"/>
  <c r="BL23" i="8"/>
  <c r="BJ23" i="8"/>
  <c r="BK23" i="8" s="1"/>
  <c r="BJ44" i="8"/>
  <c r="BK44" i="8" s="1"/>
  <c r="BL44" i="8"/>
  <c r="BL51" i="8"/>
  <c r="BJ51" i="8"/>
  <c r="BK51" i="8" s="1"/>
  <c r="BJ60" i="8"/>
  <c r="BK60" i="8" s="1"/>
  <c r="BL60" i="8"/>
  <c r="BL27" i="8"/>
  <c r="BJ27" i="8"/>
  <c r="BK27" i="8" s="1"/>
  <c r="BJ36" i="8"/>
  <c r="BK36" i="8" s="1"/>
  <c r="BL36" i="8"/>
  <c r="BL48" i="8"/>
  <c r="BJ48" i="8"/>
  <c r="BK48" i="8" s="1"/>
  <c r="BL53" i="8"/>
  <c r="BJ53" i="8"/>
  <c r="BK53" i="8" s="1"/>
  <c r="BL29" i="8"/>
  <c r="BJ29" i="8"/>
  <c r="BK29" i="8" s="1"/>
  <c r="BJ50" i="8"/>
  <c r="BK50" i="8" s="1"/>
  <c r="BL50" i="8"/>
  <c r="BJ38" i="8"/>
  <c r="BK38" i="8" s="1"/>
  <c r="BL38" i="8"/>
  <c r="BL43" i="8"/>
  <c r="BJ43" i="8"/>
  <c r="BK43" i="8" s="1"/>
  <c r="BL52" i="8"/>
  <c r="BJ52" i="8"/>
  <c r="BK52" i="8" s="1"/>
  <c r="BJ59" i="8"/>
  <c r="BK59" i="8" s="1"/>
  <c r="BL59" i="8"/>
  <c r="BL17" i="8"/>
  <c r="BJ17" i="8"/>
  <c r="BK17" i="8" s="1"/>
  <c r="BJ30" i="8"/>
  <c r="BK30" i="8" s="1"/>
  <c r="BL30" i="8"/>
  <c r="BL35" i="8"/>
  <c r="BJ35" i="8"/>
  <c r="BK35" i="8" s="1"/>
  <c r="BL47" i="8"/>
  <c r="BJ47" i="8"/>
  <c r="BK47" i="8" s="1"/>
  <c r="BJ12" i="8"/>
  <c r="BK12" i="8" s="1"/>
  <c r="BJ32" i="8"/>
  <c r="BK32" i="8" s="1"/>
  <c r="BL32" i="8"/>
  <c r="BL39" i="8"/>
  <c r="BJ39" i="8"/>
  <c r="BK39" i="8" s="1"/>
  <c r="BL57" i="8"/>
  <c r="BJ57" i="8"/>
  <c r="BK57" i="8" s="1"/>
  <c r="BL21" i="8"/>
  <c r="BJ21" i="8"/>
  <c r="BK21" i="8" s="1"/>
  <c r="BJ22" i="8"/>
  <c r="BK22" i="8" s="1"/>
  <c r="BJ28" i="8"/>
  <c r="BK28" i="8" s="1"/>
  <c r="BL28" i="8"/>
  <c r="BL33" i="8"/>
  <c r="BJ33" i="8"/>
  <c r="BK33" i="8" s="1"/>
  <c r="BL42" i="8"/>
  <c r="BJ42" i="8"/>
  <c r="BK42" i="8" s="1"/>
  <c r="BJ49" i="8"/>
  <c r="BK49" i="8" s="1"/>
  <c r="BL49" i="8"/>
  <c r="AL52" i="8"/>
  <c r="BJ54" i="8"/>
  <c r="BK54" i="8" s="1"/>
  <c r="BL54" i="8"/>
  <c r="BL61" i="8"/>
  <c r="BJ61" i="8"/>
  <c r="BK61" i="8" s="1"/>
  <c r="BJ34" i="8"/>
  <c r="BK34" i="8" s="1"/>
  <c r="BL34" i="8"/>
  <c r="BL41" i="8"/>
  <c r="BJ41" i="8"/>
  <c r="BK41" i="8" s="1"/>
  <c r="BJ26" i="8"/>
  <c r="BK26" i="8" s="1"/>
  <c r="BL26" i="8"/>
  <c r="BJ56" i="8"/>
  <c r="BK56" i="8" s="1"/>
  <c r="BL56" i="8"/>
  <c r="BJ15" i="8"/>
  <c r="BK15" i="8" s="1"/>
  <c r="BL18" i="8"/>
  <c r="BJ18" i="8"/>
  <c r="BK18" i="8" s="1"/>
  <c r="BL20" i="8"/>
  <c r="BL31" i="8"/>
  <c r="BJ31" i="8"/>
  <c r="BK31" i="8" s="1"/>
  <c r="BJ40" i="8"/>
  <c r="BK40" i="8" s="1"/>
  <c r="BL40" i="8"/>
  <c r="BJ45" i="8"/>
  <c r="BK45" i="8" s="1"/>
  <c r="BL45" i="8"/>
  <c r="AL12" i="8"/>
  <c r="BL13" i="8"/>
  <c r="BJ13" i="8"/>
  <c r="BK13" i="8" s="1"/>
  <c r="BL37" i="8"/>
  <c r="BJ37" i="8"/>
  <c r="BK37" i="8" s="1"/>
  <c r="BJ46" i="8"/>
  <c r="BK46" i="8" s="1"/>
  <c r="BL46" i="8"/>
  <c r="BJ58" i="8"/>
  <c r="BK58" i="8" s="1"/>
  <c r="BL58" i="8"/>
  <c r="BL13" i="7"/>
  <c r="BJ13" i="7"/>
  <c r="BK13" i="7" s="1"/>
  <c r="BJ16" i="7"/>
  <c r="BK16" i="7" s="1"/>
  <c r="BL16" i="7"/>
  <c r="BL17" i="7"/>
  <c r="BJ17" i="7"/>
  <c r="BK17" i="7" s="1"/>
  <c r="BJ26" i="7"/>
  <c r="BK26" i="7" s="1"/>
  <c r="BL26" i="7"/>
  <c r="BL43" i="7"/>
  <c r="BJ43" i="7"/>
  <c r="BK43" i="7" s="1"/>
  <c r="BJ56" i="7"/>
  <c r="BK56" i="7" s="1"/>
  <c r="BL56" i="7"/>
  <c r="BL18" i="7"/>
  <c r="BJ18" i="7"/>
  <c r="BK18" i="7" s="1"/>
  <c r="BL24" i="7"/>
  <c r="BJ24" i="7"/>
  <c r="BK24" i="7" s="1"/>
  <c r="BL27" i="7"/>
  <c r="BJ27" i="7"/>
  <c r="BK27" i="7" s="1"/>
  <c r="BJ30" i="7"/>
  <c r="BK30" i="7" s="1"/>
  <c r="BL30" i="7"/>
  <c r="BL34" i="7"/>
  <c r="BJ34" i="7"/>
  <c r="BK34" i="7" s="1"/>
  <c r="BL37" i="7"/>
  <c r="BJ37" i="7"/>
  <c r="BK37" i="7" s="1"/>
  <c r="BJ40" i="7"/>
  <c r="BK40" i="7" s="1"/>
  <c r="BL40" i="7"/>
  <c r="BL44" i="7"/>
  <c r="BJ44" i="7"/>
  <c r="BK44" i="7" s="1"/>
  <c r="BL47" i="7"/>
  <c r="BJ47" i="7"/>
  <c r="BK47" i="7" s="1"/>
  <c r="BJ50" i="7"/>
  <c r="BK50" i="7" s="1"/>
  <c r="BL50" i="7"/>
  <c r="BL54" i="7"/>
  <c r="BJ54" i="7"/>
  <c r="BK54" i="7" s="1"/>
  <c r="BL57" i="7"/>
  <c r="BJ57" i="7"/>
  <c r="BK57" i="7" s="1"/>
  <c r="BJ60" i="7"/>
  <c r="BK60" i="7" s="1"/>
  <c r="BL60" i="7"/>
  <c r="BL14" i="7"/>
  <c r="BJ14" i="7"/>
  <c r="BK14" i="7" s="1"/>
  <c r="BL23" i="7"/>
  <c r="BJ23" i="7"/>
  <c r="BK23" i="7" s="1"/>
  <c r="BL33" i="7"/>
  <c r="BJ33" i="7"/>
  <c r="BK33" i="7" s="1"/>
  <c r="BJ36" i="7"/>
  <c r="BK36" i="7" s="1"/>
  <c r="BL36" i="7"/>
  <c r="BJ46" i="7"/>
  <c r="BK46" i="7" s="1"/>
  <c r="BL46" i="7"/>
  <c r="BL53" i="7"/>
  <c r="BJ53" i="7"/>
  <c r="BK53" i="7" s="1"/>
  <c r="BL21" i="7"/>
  <c r="BJ21" i="7"/>
  <c r="BK21" i="7" s="1"/>
  <c r="BL28" i="7"/>
  <c r="BJ28" i="7"/>
  <c r="BK28" i="7" s="1"/>
  <c r="BL31" i="7"/>
  <c r="BJ31" i="7"/>
  <c r="BK31" i="7" s="1"/>
  <c r="BL38" i="7"/>
  <c r="BJ38" i="7"/>
  <c r="BK38" i="7" s="1"/>
  <c r="BL41" i="7"/>
  <c r="BJ41" i="7"/>
  <c r="BK41" i="7" s="1"/>
  <c r="BL48" i="7"/>
  <c r="BJ48" i="7"/>
  <c r="BK48" i="7" s="1"/>
  <c r="BL51" i="7"/>
  <c r="BJ51" i="7"/>
  <c r="BK51" i="7" s="1"/>
  <c r="BL58" i="7"/>
  <c r="BJ58" i="7"/>
  <c r="BK58" i="7" s="1"/>
  <c r="BL61" i="7"/>
  <c r="BJ61" i="7"/>
  <c r="BK61" i="7" s="1"/>
  <c r="BJ44" i="6"/>
  <c r="BK44" i="6" s="1"/>
  <c r="BL44" i="6"/>
  <c r="BJ18" i="6"/>
  <c r="BK18" i="6" s="1"/>
  <c r="BL18" i="6"/>
  <c r="BL48" i="6"/>
  <c r="BJ48" i="6"/>
  <c r="BK48" i="6" s="1"/>
  <c r="BL24" i="6"/>
  <c r="BJ24" i="6"/>
  <c r="BK24" i="6" s="1"/>
  <c r="BJ14" i="6"/>
  <c r="BK14" i="6" s="1"/>
  <c r="BL14" i="6"/>
  <c r="BL38" i="6"/>
  <c r="BJ38" i="6"/>
  <c r="BK38" i="6" s="1"/>
  <c r="BL54" i="6"/>
  <c r="BJ54" i="6"/>
  <c r="BK54" i="6" s="1"/>
  <c r="BL28" i="6"/>
  <c r="BJ28" i="6"/>
  <c r="BK28" i="6" s="1"/>
  <c r="BJ12" i="6"/>
  <c r="BK12" i="6" s="1"/>
  <c r="BJ35" i="6"/>
  <c r="BK35" i="6" s="1"/>
  <c r="BL40" i="6"/>
  <c r="BL47" i="6"/>
  <c r="BJ47" i="6"/>
  <c r="BK47" i="6" s="1"/>
  <c r="BJ60" i="6"/>
  <c r="BK60" i="6" s="1"/>
  <c r="BL60" i="6"/>
  <c r="BJ56" i="6"/>
  <c r="BK56" i="6" s="1"/>
  <c r="BL56" i="6"/>
  <c r="BL26" i="6"/>
  <c r="BJ29" i="6"/>
  <c r="BK29" i="6" s="1"/>
  <c r="BL33" i="6"/>
  <c r="BJ33" i="6"/>
  <c r="BK33" i="6" s="1"/>
  <c r="BL41" i="6"/>
  <c r="BJ41" i="6"/>
  <c r="BK41" i="6" s="1"/>
  <c r="BJ42" i="6"/>
  <c r="BK42" i="6" s="1"/>
  <c r="BL23" i="6"/>
  <c r="BJ23" i="6"/>
  <c r="BK23" i="6" s="1"/>
  <c r="BL59" i="6"/>
  <c r="BJ59" i="6"/>
  <c r="BK59" i="6" s="1"/>
  <c r="BL17" i="6"/>
  <c r="BJ17" i="6"/>
  <c r="BK17" i="6" s="1"/>
  <c r="BJ49" i="6"/>
  <c r="BK49" i="6" s="1"/>
  <c r="BJ15" i="6"/>
  <c r="BK15" i="6" s="1"/>
  <c r="BL20" i="6"/>
  <c r="BL27" i="6"/>
  <c r="BJ27" i="6"/>
  <c r="BK27" i="6" s="1"/>
  <c r="BL57" i="6"/>
  <c r="BJ57" i="6"/>
  <c r="BK57" i="6" s="1"/>
  <c r="BL37" i="6"/>
  <c r="BJ37" i="6"/>
  <c r="BK37" i="6" s="1"/>
  <c r="BL31" i="6"/>
  <c r="BJ31" i="6"/>
  <c r="BK31" i="6" s="1"/>
  <c r="AL12" i="6"/>
  <c r="BL13" i="6"/>
  <c r="BJ13" i="6"/>
  <c r="BK13" i="6" s="1"/>
  <c r="BL21" i="6"/>
  <c r="BJ21" i="6"/>
  <c r="BK21" i="6" s="1"/>
  <c r="BJ22" i="6"/>
  <c r="BK22" i="6" s="1"/>
  <c r="BJ45" i="6"/>
  <c r="BK45" i="6" s="1"/>
  <c r="BL50" i="6"/>
  <c r="BL61" i="6"/>
  <c r="BJ61" i="6"/>
  <c r="BK61" i="6" s="1"/>
  <c r="BL53" i="6"/>
  <c r="BJ53" i="6"/>
  <c r="BK53" i="6" s="1"/>
  <c r="BL34" i="6"/>
  <c r="BJ34" i="6"/>
  <c r="BK34" i="6" s="1"/>
  <c r="AL42" i="6"/>
  <c r="BL43" i="6"/>
  <c r="BJ43" i="6"/>
  <c r="BK43" i="6" s="1"/>
  <c r="BL51" i="6"/>
  <c r="BJ51" i="6"/>
  <c r="BK51" i="6" s="1"/>
  <c r="BJ58" i="6"/>
  <c r="BK58" i="6" s="1"/>
  <c r="BL58" i="6"/>
  <c r="BJ38" i="5"/>
  <c r="BK38" i="5" s="1"/>
  <c r="BL38" i="5"/>
  <c r="BL22" i="5"/>
  <c r="BJ22" i="5"/>
  <c r="BK22" i="5" s="1"/>
  <c r="BL29" i="5"/>
  <c r="BJ29" i="5"/>
  <c r="BK29" i="5" s="1"/>
  <c r="BJ34" i="5"/>
  <c r="BK34" i="5" s="1"/>
  <c r="BL34" i="5"/>
  <c r="BJ50" i="5"/>
  <c r="BK50" i="5" s="1"/>
  <c r="BL50" i="5"/>
  <c r="BL55" i="5"/>
  <c r="BJ55" i="5"/>
  <c r="BK55" i="5" s="1"/>
  <c r="BJ26" i="5"/>
  <c r="BK26" i="5" s="1"/>
  <c r="BL26" i="5"/>
  <c r="BL52" i="5"/>
  <c r="BJ52" i="5"/>
  <c r="BK52" i="5" s="1"/>
  <c r="BM52" i="5" s="1"/>
  <c r="BL59" i="5"/>
  <c r="BJ59" i="5"/>
  <c r="BK59" i="5" s="1"/>
  <c r="BJ30" i="5"/>
  <c r="BK30" i="5" s="1"/>
  <c r="BL30" i="5"/>
  <c r="BL35" i="5"/>
  <c r="BJ35" i="5"/>
  <c r="BK35" i="5" s="1"/>
  <c r="BJ56" i="5"/>
  <c r="BK56" i="5" s="1"/>
  <c r="BL56" i="5"/>
  <c r="BJ18" i="5"/>
  <c r="BK18" i="5" s="1"/>
  <c r="BL18" i="5"/>
  <c r="BL32" i="5"/>
  <c r="BJ32" i="5"/>
  <c r="BK32" i="5" s="1"/>
  <c r="BL39" i="5"/>
  <c r="BJ39" i="5"/>
  <c r="BK39" i="5" s="1"/>
  <c r="BJ48" i="5"/>
  <c r="BK48" i="5" s="1"/>
  <c r="BL48" i="5"/>
  <c r="BJ40" i="5"/>
  <c r="BK40" i="5" s="1"/>
  <c r="BL40" i="5"/>
  <c r="BL42" i="5"/>
  <c r="BJ42" i="5"/>
  <c r="BK42" i="5" s="1"/>
  <c r="BL49" i="5"/>
  <c r="BJ49" i="5"/>
  <c r="BK49" i="5" s="1"/>
  <c r="AL52" i="5"/>
  <c r="BL54" i="5"/>
  <c r="BJ54" i="5"/>
  <c r="BK54" i="5" s="1"/>
  <c r="BJ14" i="5"/>
  <c r="BK14" i="5" s="1"/>
  <c r="BL14" i="5"/>
  <c r="BJ44" i="5"/>
  <c r="BK44" i="5" s="1"/>
  <c r="BL44" i="5"/>
  <c r="BJ60" i="5"/>
  <c r="BK60" i="5" s="1"/>
  <c r="BL60" i="5"/>
  <c r="BL15" i="5"/>
  <c r="BJ15" i="5"/>
  <c r="BK15" i="5" s="1"/>
  <c r="BJ36" i="5"/>
  <c r="BK36" i="5" s="1"/>
  <c r="BL36" i="5"/>
  <c r="BL12" i="5"/>
  <c r="BJ12" i="5"/>
  <c r="BK12" i="5" s="1"/>
  <c r="BL19" i="5"/>
  <c r="BJ19" i="5"/>
  <c r="BK19" i="5" s="1"/>
  <c r="BL24" i="5"/>
  <c r="BJ24" i="5"/>
  <c r="BK24" i="5" s="1"/>
  <c r="BL45" i="5"/>
  <c r="BJ45" i="5"/>
  <c r="BK45" i="5" s="1"/>
  <c r="BJ16" i="5"/>
  <c r="BK16" i="5" s="1"/>
  <c r="BL16" i="5"/>
  <c r="BJ28" i="5"/>
  <c r="BK28" i="5" s="1"/>
  <c r="BL28" i="5"/>
  <c r="BJ20" i="5"/>
  <c r="BK20" i="5" s="1"/>
  <c r="BL20" i="5"/>
  <c r="BL25" i="5"/>
  <c r="BJ25" i="5"/>
  <c r="BK25" i="5" s="1"/>
  <c r="BJ46" i="5"/>
  <c r="BK46" i="5" s="1"/>
  <c r="BL46" i="5"/>
  <c r="BL58" i="5"/>
  <c r="BJ58" i="5"/>
  <c r="BK58" i="5" s="1"/>
  <c r="BJ13" i="5"/>
  <c r="BK13" i="5" s="1"/>
  <c r="BJ17" i="5"/>
  <c r="BK17" i="5" s="1"/>
  <c r="BJ21" i="5"/>
  <c r="BK21" i="5" s="1"/>
  <c r="BJ23" i="5"/>
  <c r="BK23" i="5" s="1"/>
  <c r="BJ27" i="5"/>
  <c r="BK27" i="5" s="1"/>
  <c r="BJ31" i="5"/>
  <c r="BK31" i="5" s="1"/>
  <c r="BJ33" i="5"/>
  <c r="BK33" i="5" s="1"/>
  <c r="BJ37" i="5"/>
  <c r="BK37" i="5" s="1"/>
  <c r="BJ41" i="5"/>
  <c r="BK41" i="5" s="1"/>
  <c r="BJ43" i="5"/>
  <c r="BK43" i="5" s="1"/>
  <c r="BJ47" i="5"/>
  <c r="BK47" i="5" s="1"/>
  <c r="BJ51" i="5"/>
  <c r="BK51" i="5" s="1"/>
  <c r="BJ53" i="5"/>
  <c r="BK53" i="5" s="1"/>
  <c r="BJ57" i="5"/>
  <c r="BK57" i="5" s="1"/>
  <c r="BJ61" i="5"/>
  <c r="BK61" i="5" s="1"/>
  <c r="BM52" i="7" l="1"/>
  <c r="BM12" i="7"/>
  <c r="BN12" i="7" s="1"/>
  <c r="BO12" i="7" s="1"/>
  <c r="BP12" i="7" s="1"/>
  <c r="BR12" i="7" s="1"/>
  <c r="BM22" i="7"/>
  <c r="BM32" i="7"/>
  <c r="BN32" i="7" s="1"/>
  <c r="BO32" i="7" s="1"/>
  <c r="BP32" i="7" s="1"/>
  <c r="BR32" i="7" s="1"/>
  <c r="BM42" i="7"/>
  <c r="BM32" i="12"/>
  <c r="BM12" i="12"/>
  <c r="BN12" i="12" s="1"/>
  <c r="BO12" i="12" s="1"/>
  <c r="BP12" i="12" s="1"/>
  <c r="BR12" i="12" s="1"/>
  <c r="BM52" i="6"/>
  <c r="BM32" i="6"/>
  <c r="BM42" i="11"/>
  <c r="BM52" i="11"/>
  <c r="BM22" i="11"/>
  <c r="BM32" i="11"/>
  <c r="BN32" i="12"/>
  <c r="BO32" i="12" s="1"/>
  <c r="BP32" i="12" s="1"/>
  <c r="BR32" i="12" s="1"/>
  <c r="BM22" i="12"/>
  <c r="BM52" i="12"/>
  <c r="BM42" i="12"/>
  <c r="BN22" i="11"/>
  <c r="BO22" i="11" s="1"/>
  <c r="BP22" i="11" s="1"/>
  <c r="BR22" i="11" s="1"/>
  <c r="BN32" i="11"/>
  <c r="BO32" i="11" s="1"/>
  <c r="BP32" i="11" s="1"/>
  <c r="BR32" i="11" s="1"/>
  <c r="BM12" i="11"/>
  <c r="BN52" i="11"/>
  <c r="BO52" i="11" s="1"/>
  <c r="BP52" i="11" s="1"/>
  <c r="BR52" i="11" s="1"/>
  <c r="BN42" i="11"/>
  <c r="BO42" i="11" s="1"/>
  <c r="BP42" i="11" s="1"/>
  <c r="BR42" i="11" s="1"/>
  <c r="BN32" i="10"/>
  <c r="BO32" i="10" s="1"/>
  <c r="BP32" i="10" s="1"/>
  <c r="BR32" i="10" s="1"/>
  <c r="BN22" i="10"/>
  <c r="BO22" i="10" s="1"/>
  <c r="BP22" i="10" s="1"/>
  <c r="BR22" i="10" s="1"/>
  <c r="BM12" i="10"/>
  <c r="BM42" i="10"/>
  <c r="BM52" i="10"/>
  <c r="BN22" i="9"/>
  <c r="BO22" i="9" s="1"/>
  <c r="BP22" i="9" s="1"/>
  <c r="BR22" i="9" s="1"/>
  <c r="BM42" i="9"/>
  <c r="BN52" i="9"/>
  <c r="BO52" i="9" s="1"/>
  <c r="BP52" i="9" s="1"/>
  <c r="BR52" i="9" s="1"/>
  <c r="BM12" i="9"/>
  <c r="BM32" i="9"/>
  <c r="BM52" i="8"/>
  <c r="BM22" i="8"/>
  <c r="BM32" i="8"/>
  <c r="BM12" i="8"/>
  <c r="BM42" i="8"/>
  <c r="BN22" i="7"/>
  <c r="BO22" i="7" s="1"/>
  <c r="BP22" i="7" s="1"/>
  <c r="BR22" i="7" s="1"/>
  <c r="BN42" i="7"/>
  <c r="BO42" i="7" s="1"/>
  <c r="BP42" i="7" s="1"/>
  <c r="BR42" i="7" s="1"/>
  <c r="BN52" i="7"/>
  <c r="BO52" i="7" s="1"/>
  <c r="BP52" i="7" s="1"/>
  <c r="BR52" i="7" s="1"/>
  <c r="BN32" i="6"/>
  <c r="BO32" i="6" s="1"/>
  <c r="BP32" i="6" s="1"/>
  <c r="BR32" i="6" s="1"/>
  <c r="BN52" i="6"/>
  <c r="BO52" i="6" s="1"/>
  <c r="BP52" i="6" s="1"/>
  <c r="BR52" i="6" s="1"/>
  <c r="BM42" i="6"/>
  <c r="BM22" i="6"/>
  <c r="BM12" i="6"/>
  <c r="BM32" i="5"/>
  <c r="BM22" i="5"/>
  <c r="BN52" i="5"/>
  <c r="BO52" i="5" s="1"/>
  <c r="BP52" i="5" s="1"/>
  <c r="BR52" i="5" s="1"/>
  <c r="BM42" i="5"/>
  <c r="BM12" i="5"/>
  <c r="BN42" i="12" l="1"/>
  <c r="BO42" i="12" s="1"/>
  <c r="BP42" i="12" s="1"/>
  <c r="BR42" i="12" s="1"/>
  <c r="BN22" i="12"/>
  <c r="BO22" i="12" s="1"/>
  <c r="BP22" i="12" s="1"/>
  <c r="BR22" i="12" s="1"/>
  <c r="BN52" i="12"/>
  <c r="BO52" i="12" s="1"/>
  <c r="BP52" i="12" s="1"/>
  <c r="BR52" i="12" s="1"/>
  <c r="BN12" i="11"/>
  <c r="BO12" i="11" s="1"/>
  <c r="BP12" i="11" s="1"/>
  <c r="BR12" i="11" s="1"/>
  <c r="BN42" i="10"/>
  <c r="BO42" i="10" s="1"/>
  <c r="BP42" i="10" s="1"/>
  <c r="BR42" i="10" s="1"/>
  <c r="BN52" i="10"/>
  <c r="BO52" i="10" s="1"/>
  <c r="BP52" i="10" s="1"/>
  <c r="BR52" i="10" s="1"/>
  <c r="BN12" i="10"/>
  <c r="BO12" i="10"/>
  <c r="BP12" i="10" s="1"/>
  <c r="BR12" i="10" s="1"/>
  <c r="BN32" i="9"/>
  <c r="BO32" i="9" s="1"/>
  <c r="BP32" i="9" s="1"/>
  <c r="BR32" i="9" s="1"/>
  <c r="BN12" i="9"/>
  <c r="BO12" i="9" s="1"/>
  <c r="BP12" i="9" s="1"/>
  <c r="BR12" i="9" s="1"/>
  <c r="BN42" i="9"/>
  <c r="BO42" i="9" s="1"/>
  <c r="BP42" i="9" s="1"/>
  <c r="BR42" i="9" s="1"/>
  <c r="BN42" i="8"/>
  <c r="BO42" i="8" s="1"/>
  <c r="BP42" i="8" s="1"/>
  <c r="BR42" i="8" s="1"/>
  <c r="BN12" i="8"/>
  <c r="BO12" i="8" s="1"/>
  <c r="BP12" i="8" s="1"/>
  <c r="BR12" i="8" s="1"/>
  <c r="BN32" i="8"/>
  <c r="BO32" i="8" s="1"/>
  <c r="BP32" i="8" s="1"/>
  <c r="BR32" i="8" s="1"/>
  <c r="BN22" i="8"/>
  <c r="BO22" i="8" s="1"/>
  <c r="BP22" i="8" s="1"/>
  <c r="BR22" i="8" s="1"/>
  <c r="BN52" i="8"/>
  <c r="BO52" i="8" s="1"/>
  <c r="BP52" i="8" s="1"/>
  <c r="BR52" i="8" s="1"/>
  <c r="BN42" i="6"/>
  <c r="BO42" i="6" s="1"/>
  <c r="BP42" i="6" s="1"/>
  <c r="BR42" i="6" s="1"/>
  <c r="BN22" i="6"/>
  <c r="BO22" i="6" s="1"/>
  <c r="BP22" i="6" s="1"/>
  <c r="BR22" i="6" s="1"/>
  <c r="BN12" i="6"/>
  <c r="BO12" i="6" s="1"/>
  <c r="BP12" i="6" s="1"/>
  <c r="BR12" i="6" s="1"/>
  <c r="BN12" i="5"/>
  <c r="BO12" i="5" s="1"/>
  <c r="BP12" i="5" s="1"/>
  <c r="BR12" i="5" s="1"/>
  <c r="BO42" i="5"/>
  <c r="BP42" i="5" s="1"/>
  <c r="BR42" i="5" s="1"/>
  <c r="BN42" i="5"/>
  <c r="BN22" i="5"/>
  <c r="BO22" i="5" s="1"/>
  <c r="BP22" i="5" s="1"/>
  <c r="BR22" i="5" s="1"/>
  <c r="BN32" i="5"/>
  <c r="BO32" i="5" s="1"/>
  <c r="BP32" i="5" s="1"/>
  <c r="BR32" i="5" s="1"/>
  <c r="BH61" i="1" l="1"/>
  <c r="BD61" i="1"/>
  <c r="BE61" i="1" s="1"/>
  <c r="BH60" i="1"/>
  <c r="BD60" i="1"/>
  <c r="BE60" i="1" s="1"/>
  <c r="BH59" i="1"/>
  <c r="BD59" i="1"/>
  <c r="BE59" i="1" s="1"/>
  <c r="BH58" i="1"/>
  <c r="BD58" i="1"/>
  <c r="BE58" i="1" s="1"/>
  <c r="BH57" i="1"/>
  <c r="BD57" i="1"/>
  <c r="BE57" i="1" s="1"/>
  <c r="BH56" i="1"/>
  <c r="BD56" i="1"/>
  <c r="BE56" i="1" s="1"/>
  <c r="BH55" i="1"/>
  <c r="BD55" i="1"/>
  <c r="BE55" i="1" s="1"/>
  <c r="BH54" i="1"/>
  <c r="BD54" i="1"/>
  <c r="BE54" i="1" s="1"/>
  <c r="BH53" i="1"/>
  <c r="BD53" i="1"/>
  <c r="BE53" i="1" s="1"/>
  <c r="BH52" i="1"/>
  <c r="BD52" i="1"/>
  <c r="BE52" i="1" s="1"/>
  <c r="AJ52" i="1"/>
  <c r="AK52" i="1" s="1"/>
  <c r="BQ52" i="1" s="1"/>
  <c r="P52" i="1"/>
  <c r="O52" i="1"/>
  <c r="AL52" i="1" s="1"/>
  <c r="J52" i="1"/>
  <c r="BH51" i="1"/>
  <c r="BD51" i="1"/>
  <c r="BE51" i="1" s="1"/>
  <c r="BH50" i="1"/>
  <c r="BD50" i="1"/>
  <c r="BE50" i="1" s="1"/>
  <c r="BH49" i="1"/>
  <c r="BD49" i="1"/>
  <c r="BE49" i="1" s="1"/>
  <c r="BH48" i="1"/>
  <c r="BD48" i="1"/>
  <c r="BE48" i="1" s="1"/>
  <c r="BH47" i="1"/>
  <c r="BD47" i="1"/>
  <c r="BE47" i="1" s="1"/>
  <c r="BH46" i="1"/>
  <c r="BD46" i="1"/>
  <c r="BE46" i="1" s="1"/>
  <c r="BH45" i="1"/>
  <c r="BD45" i="1"/>
  <c r="BE45" i="1" s="1"/>
  <c r="BH44" i="1"/>
  <c r="BD44" i="1"/>
  <c r="BE44" i="1" s="1"/>
  <c r="BH43" i="1"/>
  <c r="BD43" i="1"/>
  <c r="BE43" i="1" s="1"/>
  <c r="BH42" i="1"/>
  <c r="BD42" i="1"/>
  <c r="BE42" i="1" s="1"/>
  <c r="AJ42" i="1"/>
  <c r="AK42" i="1" s="1"/>
  <c r="BQ42" i="1" s="1"/>
  <c r="P42" i="1"/>
  <c r="O42" i="1"/>
  <c r="J42" i="1"/>
  <c r="BH41" i="1"/>
  <c r="BD41" i="1"/>
  <c r="BE41" i="1" s="1"/>
  <c r="BH40" i="1"/>
  <c r="BD40" i="1"/>
  <c r="BE40" i="1" s="1"/>
  <c r="BH39" i="1"/>
  <c r="BD39" i="1"/>
  <c r="BE39" i="1" s="1"/>
  <c r="BH38" i="1"/>
  <c r="BD38" i="1"/>
  <c r="BE38" i="1" s="1"/>
  <c r="BH37" i="1"/>
  <c r="BD37" i="1"/>
  <c r="BE37" i="1" s="1"/>
  <c r="BH36" i="1"/>
  <c r="BD36" i="1"/>
  <c r="BE36" i="1" s="1"/>
  <c r="BH35" i="1"/>
  <c r="BD35" i="1"/>
  <c r="BE35" i="1" s="1"/>
  <c r="BH34" i="1"/>
  <c r="BD34" i="1"/>
  <c r="BE34" i="1" s="1"/>
  <c r="BH33" i="1"/>
  <c r="BD33" i="1"/>
  <c r="BE33" i="1" s="1"/>
  <c r="BH32" i="1"/>
  <c r="BD32" i="1"/>
  <c r="BE32" i="1" s="1"/>
  <c r="AJ32" i="1"/>
  <c r="AK32" i="1" s="1"/>
  <c r="BQ32" i="1" s="1"/>
  <c r="P32" i="1"/>
  <c r="O32" i="1"/>
  <c r="J32" i="1"/>
  <c r="BH31" i="1"/>
  <c r="BD31" i="1"/>
  <c r="BE31" i="1" s="1"/>
  <c r="BH30" i="1"/>
  <c r="BD30" i="1"/>
  <c r="BE30" i="1" s="1"/>
  <c r="BH29" i="1"/>
  <c r="BD29" i="1"/>
  <c r="BE29" i="1" s="1"/>
  <c r="BH28" i="1"/>
  <c r="BD28" i="1"/>
  <c r="BE28" i="1" s="1"/>
  <c r="BH27" i="1"/>
  <c r="BD27" i="1"/>
  <c r="BE27" i="1" s="1"/>
  <c r="BH26" i="1"/>
  <c r="BD26" i="1"/>
  <c r="BE26" i="1" s="1"/>
  <c r="BH25" i="1"/>
  <c r="BD25" i="1"/>
  <c r="BE25" i="1" s="1"/>
  <c r="BH24" i="1"/>
  <c r="BD24" i="1"/>
  <c r="BE24" i="1" s="1"/>
  <c r="BH23" i="1"/>
  <c r="BD23" i="1"/>
  <c r="BE23" i="1" s="1"/>
  <c r="BH22" i="1"/>
  <c r="BD22" i="1"/>
  <c r="BE22" i="1" s="1"/>
  <c r="AJ22" i="1"/>
  <c r="AK22" i="1" s="1"/>
  <c r="BQ22" i="1" s="1"/>
  <c r="P22" i="1"/>
  <c r="O22" i="1"/>
  <c r="AL22" i="1" s="1"/>
  <c r="J22" i="1"/>
  <c r="BL59" i="1" l="1"/>
  <c r="BJ59" i="1"/>
  <c r="BK59" i="1" s="1"/>
  <c r="BL54" i="1"/>
  <c r="BJ54" i="1"/>
  <c r="BK54" i="1" s="1"/>
  <c r="BL55" i="1"/>
  <c r="BJ55" i="1"/>
  <c r="BK55" i="1" s="1"/>
  <c r="BJ56" i="1"/>
  <c r="BK56" i="1" s="1"/>
  <c r="BL56" i="1"/>
  <c r="BL52" i="1"/>
  <c r="BJ52" i="1"/>
  <c r="BK52" i="1" s="1"/>
  <c r="BJ60" i="1"/>
  <c r="BK60" i="1" s="1"/>
  <c r="BL60" i="1"/>
  <c r="BL58" i="1"/>
  <c r="BJ58" i="1"/>
  <c r="BK58" i="1" s="1"/>
  <c r="BL61" i="1"/>
  <c r="BJ61" i="1"/>
  <c r="BK61" i="1" s="1"/>
  <c r="BL53" i="1"/>
  <c r="BJ53" i="1"/>
  <c r="BK53" i="1" s="1"/>
  <c r="BL57" i="1"/>
  <c r="BJ57" i="1"/>
  <c r="BK57" i="1" s="1"/>
  <c r="BL48" i="1"/>
  <c r="BJ48" i="1"/>
  <c r="BK48" i="1" s="1"/>
  <c r="AL42" i="1"/>
  <c r="BJ46" i="1"/>
  <c r="BK46" i="1" s="1"/>
  <c r="BL46" i="1"/>
  <c r="BL44" i="1"/>
  <c r="BJ44" i="1"/>
  <c r="BK44" i="1" s="1"/>
  <c r="BL42" i="1"/>
  <c r="BJ42" i="1"/>
  <c r="BK42" i="1" s="1"/>
  <c r="BJ50" i="1"/>
  <c r="BK50" i="1" s="1"/>
  <c r="BL50" i="1"/>
  <c r="BL45" i="1"/>
  <c r="BJ45" i="1"/>
  <c r="BK45" i="1" s="1"/>
  <c r="BL43" i="1"/>
  <c r="BJ43" i="1"/>
  <c r="BK43" i="1" s="1"/>
  <c r="BL51" i="1"/>
  <c r="BJ51" i="1"/>
  <c r="BK51" i="1" s="1"/>
  <c r="BL49" i="1"/>
  <c r="BJ49" i="1"/>
  <c r="BK49" i="1" s="1"/>
  <c r="BL47" i="1"/>
  <c r="BJ47" i="1"/>
  <c r="BK47" i="1" s="1"/>
  <c r="BL34" i="1"/>
  <c r="BJ34" i="1"/>
  <c r="BK34" i="1" s="1"/>
  <c r="BL38" i="1"/>
  <c r="BJ38" i="1"/>
  <c r="BK38" i="1" s="1"/>
  <c r="AL32" i="1"/>
  <c r="BL39" i="1"/>
  <c r="BJ39" i="1"/>
  <c r="BK39" i="1" s="1"/>
  <c r="BL35" i="1"/>
  <c r="BJ35" i="1"/>
  <c r="BK35" i="1" s="1"/>
  <c r="BJ36" i="1"/>
  <c r="BK36" i="1" s="1"/>
  <c r="BL36" i="1"/>
  <c r="BJ40" i="1"/>
  <c r="BK40" i="1" s="1"/>
  <c r="BL40" i="1"/>
  <c r="BL32" i="1"/>
  <c r="BJ32" i="1"/>
  <c r="BK32" i="1" s="1"/>
  <c r="BM32" i="1" s="1"/>
  <c r="BL33" i="1"/>
  <c r="BJ33" i="1"/>
  <c r="BK33" i="1" s="1"/>
  <c r="BL37" i="1"/>
  <c r="BJ37" i="1"/>
  <c r="BK37" i="1" s="1"/>
  <c r="BL41" i="1"/>
  <c r="BJ41" i="1"/>
  <c r="BK41" i="1" s="1"/>
  <c r="BL25" i="1"/>
  <c r="BJ25" i="1"/>
  <c r="BK25" i="1" s="1"/>
  <c r="BL29" i="1"/>
  <c r="BJ29" i="1"/>
  <c r="BK29" i="1" s="1"/>
  <c r="BL28" i="1"/>
  <c r="BJ28" i="1"/>
  <c r="BK28" i="1" s="1"/>
  <c r="BJ26" i="1"/>
  <c r="BK26" i="1" s="1"/>
  <c r="BL26" i="1"/>
  <c r="BJ30" i="1"/>
  <c r="BK30" i="1" s="1"/>
  <c r="BL30" i="1"/>
  <c r="BL24" i="1"/>
  <c r="BJ24" i="1"/>
  <c r="BK24" i="1" s="1"/>
  <c r="BL22" i="1"/>
  <c r="BJ22" i="1"/>
  <c r="BK22" i="1" s="1"/>
  <c r="BL31" i="1"/>
  <c r="BJ31" i="1"/>
  <c r="BK31" i="1" s="1"/>
  <c r="BL23" i="1"/>
  <c r="BJ23" i="1"/>
  <c r="BK23" i="1" s="1"/>
  <c r="BL27" i="1"/>
  <c r="BJ27" i="1"/>
  <c r="BK27" i="1" s="1"/>
  <c r="BH12" i="1"/>
  <c r="BH13" i="1"/>
  <c r="BH14" i="1"/>
  <c r="BH15" i="1"/>
  <c r="BH16" i="1"/>
  <c r="BH17" i="1"/>
  <c r="BH18" i="1"/>
  <c r="BH19" i="1"/>
  <c r="BH20" i="1"/>
  <c r="BH21" i="1"/>
  <c r="BE17" i="1"/>
  <c r="BL17" i="1" s="1"/>
  <c r="BE18" i="1"/>
  <c r="BL18" i="1" s="1"/>
  <c r="BD12" i="1"/>
  <c r="BE12" i="1" s="1"/>
  <c r="BJ12" i="1" s="1"/>
  <c r="BK12" i="1" s="1"/>
  <c r="BD13" i="1"/>
  <c r="BE13" i="1" s="1"/>
  <c r="BD14" i="1"/>
  <c r="BE14" i="1" s="1"/>
  <c r="BD15" i="1"/>
  <c r="BE15" i="1" s="1"/>
  <c r="BD16" i="1"/>
  <c r="BE16" i="1" s="1"/>
  <c r="BD17" i="1"/>
  <c r="BD18" i="1"/>
  <c r="BD19" i="1"/>
  <c r="BE19" i="1" s="1"/>
  <c r="BD20" i="1"/>
  <c r="BE20" i="1" s="1"/>
  <c r="BD21" i="1"/>
  <c r="BE21" i="1" s="1"/>
  <c r="O12" i="1"/>
  <c r="P12" i="1"/>
  <c r="AJ12" i="1"/>
  <c r="AK12" i="1" s="1"/>
  <c r="BQ12" i="1" s="1"/>
  <c r="BM52" i="1" l="1"/>
  <c r="BM42" i="1"/>
  <c r="BN32" i="1"/>
  <c r="BO32" i="1" s="1"/>
  <c r="BP32" i="1" s="1"/>
  <c r="BR32" i="1" s="1"/>
  <c r="BM22" i="1"/>
  <c r="BJ20" i="1"/>
  <c r="BK20" i="1" s="1"/>
  <c r="BL20" i="1"/>
  <c r="BL15" i="1"/>
  <c r="BJ15" i="1"/>
  <c r="BK15" i="1" s="1"/>
  <c r="BL21" i="1"/>
  <c r="BJ21" i="1"/>
  <c r="BK21" i="1" s="1"/>
  <c r="BJ19" i="1"/>
  <c r="BK19" i="1" s="1"/>
  <c r="BL19" i="1"/>
  <c r="BL14" i="1"/>
  <c r="BJ14" i="1"/>
  <c r="BK14" i="1" s="1"/>
  <c r="BL13" i="1"/>
  <c r="BJ13" i="1"/>
  <c r="BK13" i="1" s="1"/>
  <c r="BL16" i="1"/>
  <c r="BJ16" i="1"/>
  <c r="BK16" i="1" s="1"/>
  <c r="BM12" i="1" s="1"/>
  <c r="BN12" i="1" s="1"/>
  <c r="BJ17" i="1"/>
  <c r="BK17" i="1" s="1"/>
  <c r="BJ18" i="1"/>
  <c r="BK18" i="1" s="1"/>
  <c r="BL12" i="1"/>
  <c r="AL12" i="1"/>
  <c r="BN52" i="1" l="1"/>
  <c r="BO52" i="1" s="1"/>
  <c r="BP52" i="1" s="1"/>
  <c r="BR52" i="1" s="1"/>
  <c r="BN42" i="1"/>
  <c r="BO42" i="1" s="1"/>
  <c r="BP42" i="1" s="1"/>
  <c r="BR42" i="1" s="1"/>
  <c r="BN22" i="1"/>
  <c r="BO22" i="1" s="1"/>
  <c r="BP22" i="1" s="1"/>
  <c r="BR22" i="1" s="1"/>
  <c r="BO12" i="1"/>
  <c r="BP12" i="1" s="1"/>
  <c r="BR12" i="1" s="1"/>
  <c r="J12" i="1" l="1"/>
</calcChain>
</file>

<file path=xl/sharedStrings.xml><?xml version="1.0" encoding="utf-8"?>
<sst xmlns="http://schemas.openxmlformats.org/spreadsheetml/2006/main" count="16944" uniqueCount="550">
  <si>
    <t>FORMATO</t>
  </si>
  <si>
    <t>MATRIZ DE RIESGOS DE CORRUPCIÓN</t>
  </si>
  <si>
    <t>Fecha de revisión y/o actualización del riesgo:</t>
  </si>
  <si>
    <t>IDENTIFICACIÓN DEL RIESGO</t>
  </si>
  <si>
    <t>VALORACIÓN DEL RIESGO DE CORRUPCIÓN</t>
  </si>
  <si>
    <t>DEFINICÍON DE CONTROLES</t>
  </si>
  <si>
    <t>VALORACIÓN DE CONTROLES</t>
  </si>
  <si>
    <t>VALORACIÓN DEL RIESGO RESIDUAL</t>
  </si>
  <si>
    <t>OBJETIVO DEL PROCESO</t>
  </si>
  <si>
    <t>DEFINICIÓN DEL RIESGO</t>
  </si>
  <si>
    <t>COMPONENTES</t>
  </si>
  <si>
    <t>CONSECUENCIA</t>
  </si>
  <si>
    <t>ANÁLISIS DEL RIESGO INHERENTE</t>
  </si>
  <si>
    <t>#</t>
  </si>
  <si>
    <t>Descripción del Control</t>
  </si>
  <si>
    <t>1. Responsable</t>
  </si>
  <si>
    <t>2. Periodicidad</t>
  </si>
  <si>
    <t>3. Propósito del Control</t>
  </si>
  <si>
    <t>4. Como se realiza la actividad</t>
  </si>
  <si>
    <t>5. Observaciones o desviaciones</t>
  </si>
  <si>
    <t>6. Evidencias</t>
  </si>
  <si>
    <t>Naturaleza del control</t>
  </si>
  <si>
    <t>Criterios para la evaluación del Control</t>
  </si>
  <si>
    <t>Evaluación del Control</t>
  </si>
  <si>
    <t>SOLIDEZ INDIVIDUAL 
de cada control</t>
  </si>
  <si>
    <t>Aplica plan de acción para fortalecer el control (SI/NO)</t>
  </si>
  <si>
    <t>SOLIDEZ DEL CONJUNTO DE LOS CONTROLES</t>
  </si>
  <si>
    <t>CONTROLES AYUDAN A DISMINUIR LA PROBABILIDAD</t>
  </si>
  <si>
    <t>Acción u omisión</t>
  </si>
  <si>
    <t>Uso del poder</t>
  </si>
  <si>
    <t>Desviación de la gestión de lo público</t>
  </si>
  <si>
    <t>Beneficio privado</t>
  </si>
  <si>
    <t>¿Es riesgo de Corrupcion?</t>
  </si>
  <si>
    <t>PROBABILIDAD</t>
  </si>
  <si>
    <t>Responder las preguntas que se encuentran en los comentarios de los numerales del 1 al 19</t>
  </si>
  <si>
    <t>IMPACTO</t>
  </si>
  <si>
    <t>ZONA DE RIESGO</t>
  </si>
  <si>
    <t>TRATAMIENTO DEL RIESGO</t>
  </si>
  <si>
    <t>1.1</t>
  </si>
  <si>
    <t>1.2</t>
  </si>
  <si>
    <t>NIVEL DEL RIESGO</t>
  </si>
  <si>
    <r>
      <rPr>
        <b/>
        <sz val="10"/>
        <color theme="0"/>
        <rFont val="Arial"/>
        <family val="2"/>
      </rPr>
      <t>CAUSAS</t>
    </r>
    <r>
      <rPr>
        <sz val="10"/>
        <color theme="0"/>
        <rFont val="Arial"/>
        <family val="2"/>
      </rPr>
      <t xml:space="preserve">
 </t>
    </r>
    <r>
      <rPr>
        <sz val="7"/>
        <color theme="0"/>
        <rFont val="Arial"/>
        <family val="2"/>
      </rPr>
      <t>A partir de los factores internos y externos, se determinan los agentes que pueden originar prácticas corruptas.</t>
    </r>
  </si>
  <si>
    <t xml:space="preserve">PROCESO </t>
  </si>
  <si>
    <t>Espacio para describir la o las posibles causas  
(Cada causa debe tener un control)</t>
  </si>
  <si>
    <t>Escoger un dato de la lista desplegable</t>
  </si>
  <si>
    <t>REDACTAR CONTROL (cada causa identificada debe tener un control)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</si>
  <si>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r>
      <t xml:space="preserve">El control se ejecuta de manera consistente por los responsables </t>
    </r>
    <r>
      <rPr>
        <b/>
        <sz val="10"/>
        <color theme="0"/>
        <rFont val="Arial"/>
        <family val="2"/>
      </rPr>
      <t>(EJECUCIÓN)</t>
    </r>
  </si>
  <si>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</si>
  <si>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</si>
  <si>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</si>
  <si>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</si>
  <si>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</si>
  <si>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</si>
  <si>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</si>
  <si>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</si>
  <si>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t>No se ha presentado en los últimos 5 años.</t>
  </si>
  <si>
    <t>Moderado</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</si>
  <si>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</si>
  <si>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</si>
  <si>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Menor</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</si>
  <si>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</si>
  <si>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</si>
  <si>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Insignificante</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</si>
  <si>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</si>
  <si>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 xml:space="preserve"> - No hay interrupción de las operaciones de la entidad.
 - No se generan sanciones económicas o administrativas.
 - No se afecta la imagen institucional de forma significativa.</t>
  </si>
  <si>
    <r>
      <rPr>
        <b/>
        <sz val="10"/>
        <color theme="1"/>
        <rFont val="Arial"/>
        <family val="2"/>
      </rPr>
      <t xml:space="preserve">Clave: </t>
    </r>
    <r>
      <rPr>
        <sz val="10"/>
        <color theme="1"/>
        <rFont val="Arial"/>
        <family val="2"/>
      </rPr>
      <t>ESTR-3.0-12-007</t>
    </r>
  </si>
  <si>
    <r>
      <rPr>
        <b/>
        <sz val="14"/>
        <color theme="1"/>
        <rFont val="Arial"/>
        <family val="2"/>
      </rPr>
      <t xml:space="preserve">Clave: </t>
    </r>
    <r>
      <rPr>
        <sz val="14"/>
        <color theme="1"/>
        <rFont val="Arial"/>
        <family val="2"/>
      </rPr>
      <t>ESTR-3.0-12-007</t>
    </r>
  </si>
  <si>
    <t xml:space="preserve">Redactar nombre del proceso </t>
  </si>
  <si>
    <t>Relacionar el objetivo del proceso aprobado en el Sistema de Gestión</t>
  </si>
  <si>
    <t>Espacio para describir las consecuencias que puede ocasionar el riesgo. 
Despues de calificado el impacto, tener en cunta las consecuencias recomendadas por Función Publica (ver hoja de datos)</t>
  </si>
  <si>
    <t>Seleccione Tratamiento del Riesgo</t>
  </si>
  <si>
    <t>Aceptar el riesgo
No se adopta ninguna medida que afecte la probabilidad o el impacto del riesgo. (Ningún riesgo de corrupción podrá ser aceptado).</t>
  </si>
  <si>
    <t>Evitar el riesgo
Se abandonan las actividades que dan lugar al riesgo, decidiendo no iniciar o no continuar con la actividad que causa el riesgo.</t>
  </si>
  <si>
    <t>Reducir el riesgo
Se adoptan medidas para reducir la probabilidad o el impacto del riesgo, o ambos; por lo general conlleva a la implementación de controles.</t>
  </si>
  <si>
    <t>Compartir el riesgo
Se reduce la probabilidad o el impacto del riesgo, transfiriendo o compartiendo una parte del riesgo. Los riesgos de corrupción, se pueden compartir pero no se puede transferir su responsabilidad.</t>
  </si>
  <si>
    <t>ACCIONES ADICIONALES RELACIONADAS CON LA GESTIÓN DEL RIESGO</t>
  </si>
  <si>
    <t>N°</t>
  </si>
  <si>
    <t>Versión: 06</t>
  </si>
  <si>
    <r>
      <rPr>
        <b/>
        <sz val="14"/>
        <color theme="1"/>
        <rFont val="Arial"/>
        <family val="2"/>
      </rPr>
      <t>Fecha de Aprobación:</t>
    </r>
    <r>
      <rPr>
        <sz val="14"/>
        <color theme="1"/>
        <rFont val="Arial"/>
        <family val="2"/>
      </rPr>
      <t xml:space="preserve"> 01/04/2022</t>
    </r>
  </si>
  <si>
    <r>
      <rPr>
        <b/>
        <sz val="10"/>
        <color theme="1"/>
        <rFont val="Arial"/>
        <family val="2"/>
      </rPr>
      <t>Versión:</t>
    </r>
    <r>
      <rPr>
        <sz val="10"/>
        <color theme="1"/>
        <rFont val="Arial"/>
        <family val="2"/>
      </rPr>
      <t xml:space="preserve"> 06</t>
    </r>
  </si>
  <si>
    <r>
      <rPr>
        <b/>
        <sz val="10"/>
        <color theme="1"/>
        <rFont val="Arial"/>
        <family val="2"/>
      </rPr>
      <t>Fecha de Aprobación:</t>
    </r>
    <r>
      <rPr>
        <sz val="10"/>
        <color theme="1"/>
        <rFont val="Arial"/>
        <family val="2"/>
      </rPr>
      <t xml:space="preserve"> 01/04/2022</t>
    </r>
  </si>
  <si>
    <t>Nivel</t>
  </si>
  <si>
    <t>Descriptor</t>
  </si>
  <si>
    <t>DESCRIPCIÓN</t>
  </si>
  <si>
    <t>FRECUENCIA</t>
  </si>
  <si>
    <t>Casi seguro</t>
  </si>
  <si>
    <t>Se espera que el evento ocurra en la mayoría de las circunstancias.</t>
  </si>
  <si>
    <t>Más de 1 vez al año.</t>
  </si>
  <si>
    <t>Probable</t>
  </si>
  <si>
    <t>Es viable que el evento ocurra en la mayoría de las circunstancias</t>
  </si>
  <si>
    <t>Al menos 1 vez en el último año.</t>
  </si>
  <si>
    <t>Impacto (consecuencias) Cuantitativo</t>
  </si>
  <si>
    <t>Impacto (consecuencias) Cualitativo</t>
  </si>
  <si>
    <t>Catastrófico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</si>
  <si>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</si>
  <si>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</si>
  <si>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Mayor</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</si>
  <si>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</si>
  <si>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</si>
  <si>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Fecha actualización</t>
  </si>
  <si>
    <t>MAPA DE RIESGOS CORRUPCIÓN</t>
  </si>
  <si>
    <t>DIRECCIONAMIENTO ESTRATEGICO</t>
  </si>
  <si>
    <t>Establecer las políticas, estrategias, planes y programas institucionales, con el propósito de lograr el crecimiento ordenado y seguro de la aviación civil, de la industria aérea, la infraestructura aeronautica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t>
  </si>
  <si>
    <t>Probabilidad de que un servidor público que por acción u omisión, abuso del poder y desviación de la gestión de lo publico oriente la formulación de políticas, planes, programas y proyectos en beneficio propio o de terceros</t>
  </si>
  <si>
    <t>SI</t>
  </si>
  <si>
    <t xml:space="preserve">Seguimiento inadecuado de  planes, programas y proyectos. </t>
  </si>
  <si>
    <t xml:space="preserve">Seguimiento inadecuado de  planes programas y proyectos. </t>
  </si>
  <si>
    <t>Deficiente control sobre la implementación de las políticas de gestión de MIPG</t>
  </si>
  <si>
    <t>Deterioro en la imagen institucional.
Pérdida de confianza y credibilidad hacia la Entidad y el sector
Aumento de Quejas y Reclamos 
Observaciones por parte de los Entes de control.
Insatisfacción de los grupos de valor.
Implicaciones de tipo legal, penal o disciplinario 
Afectación en la seguridad operacional. 
Detrimento patrimonial
Incumplimiento en las metas y objetivos institucionales 
Perdida de la calidad de vida de las comunidades
Desconocer los diferentes reportes de eventos que afectarían a la seguridad operacional</t>
  </si>
  <si>
    <t>NO</t>
  </si>
  <si>
    <t>Director General
Oficina Asesora de Planeación
Comité Directivo
Responsables de las actividades del PA.</t>
  </si>
  <si>
    <t>Trimestral</t>
  </si>
  <si>
    <t>Verificar que las actividades programadas en el plan de acción se cumplan conforme a los porcentajes y tiempos definidos</t>
  </si>
  <si>
    <t>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t>
  </si>
  <si>
    <t>Detectivo</t>
  </si>
  <si>
    <t>Asignado</t>
  </si>
  <si>
    <t>Adecuado</t>
  </si>
  <si>
    <t>Oportuna</t>
  </si>
  <si>
    <t>Detectar</t>
  </si>
  <si>
    <t>Confiable</t>
  </si>
  <si>
    <t>Se investigan y resuelven oportunamente</t>
  </si>
  <si>
    <t>Completa</t>
  </si>
  <si>
    <t xml:space="preserve">Los sistemas de información SUIFP - SPI - SIIF - SGDEA  - GPI . como herramientas tecnológicas de registro y seguimiento a la implementación de la planeación y gestión institucional cuenta con control de acceso mediante claves personalizadas o tokens que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Asesora de Planeación de acuerdo con los parámetros establecidos en los aplicativos  SUIFP - SPI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del SGDEA con el número de  radicado.  
En caso de encontrar inconsistencias en el registro de datos en los sistemas de información, se solicita al responsable del proyecto dar las explicaciones correspondientes, en caso de un presunto evento de corrupción en este u otro sentido, el Director General o quien tenga conocimiento de ello, deberá denunciar ante las  dependencias competentes y autoridades correspondientes.    </t>
  </si>
  <si>
    <t xml:space="preserve">
Jefe Oficina Asesora de Planeación 
Coordinador Grupo de presupuesto
Directivos responsables de los proyectos </t>
  </si>
  <si>
    <t>Por Tramite</t>
  </si>
  <si>
    <t>asegurar un control presupuestal y de avance operativo del proyecto , lo cual permite, la medición de indicadores propios, tomar decisiones con base en resultados</t>
  </si>
  <si>
    <t xml:space="preserve">El registro y control  de novedades en los respectivos aplicativos los realiza un funcionario de la Oficina de Planeación de acuerdo con los parámetros establecidos en los aplicativos  SUIFP - SPI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SGDEA  radicado. </t>
  </si>
  <si>
    <t>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t>
  </si>
  <si>
    <t xml:space="preserve">Registros en los sistemas de información SUIFP - SPI - SIIF - SGDEA  - GPI  </t>
  </si>
  <si>
    <t>Comité Institucional de Gestión y Desempeño</t>
  </si>
  <si>
    <t xml:space="preserve">Generar directrices y hacer seguimiento las políticas y hacer seguimiento a las políticas de gestión definidas en el Modelo Integrado de Planeación y Gestión,  entre otros.   </t>
  </si>
  <si>
    <t>Se realizan convocatorias trimestrales a los integrantes del comité así mismo se realizan comités extraordinarios cuando el caso lo amerita. 
Se reúnen el comité (virtual o presencial) para generar directrices y hacer seguimiento a los compromisos pactados en reuniones anteriores 
Se realiza votación para la toma de decisiones del comité
El Secretario registra en el acta lo actuado por el comité y la envía para su revisión y/o aprobación por parte de los integrantes del comité</t>
  </si>
  <si>
    <t xml:space="preserve">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En caso de presentarse presuntos actos de corrupción se dará cumplimiento a la política de administración de riesgos. </t>
  </si>
  <si>
    <t xml:space="preserve">Actas de comité
Listados de asistencia </t>
  </si>
  <si>
    <t>Preventivo</t>
  </si>
  <si>
    <t>Prevenir</t>
  </si>
  <si>
    <t>Secretario Técnico del Comité.</t>
  </si>
  <si>
    <t>Verificar el cumplimiento de los objetivos estratégicos, generar  directrices y efectuar seguimiento al cumplimiento de los compromisos adquiridos en los Comités anteriores</t>
  </si>
  <si>
    <t>La Dirección General frecuentemente convoca sesión de Comité Directivo.
El comité se reúne en forma (virtual o presencial)  a fin de verificar el cumplimiento de los objetivos estratégicos, generar directrices y efectuar seguimiento a los compromisos adquiridos en los comités anteriores
Resultado del seguimiento a los planes, programas y proyectos, se toman  decisiones, para orientarlos al cumplimiento de los objetivos, En ocasiones, se establecen compromisos frente a lo expuesto, a los cuales se las hace seguimiento en las siguientes sesiones del comité directivo.</t>
  </si>
  <si>
    <t>En caso de no realizar el seguimiento a los compromisos establecidos en los Comités anteriores, el secretario técnico  enviará  mediante correo electrónico un recordatorio del compromiso  a los Directivos responsables,  para incluirlos en las agendas de los próximos comités.</t>
  </si>
  <si>
    <t xml:space="preserve">Actas de Comité
Soportes de las Presentaciones
Listados de asistencia </t>
  </si>
  <si>
    <t>Fuerte</t>
  </si>
  <si>
    <t xml:space="preserve">MANTENER  MONITOREO  Y  SEGUIMIENTO  PERMANENTE  A  LOS PLANES DE ACCIÓN </t>
  </si>
  <si>
    <t>Con el propósito de verificar que las actividades programadas en el plan de acción se cumplan conforme a los porcentajes y tiempos definidos. trimestralmente se realizan las siguientes actividades: 
- La Oficina Asesora de Planeación Emite una circular o memoerando a los responsables de cada uno de los objetivos institucionales señalando la fechas en que se realizara el seguimiento a la ejecución del plan de acción (del trimestre inmediatamente anterior).
- Cada responsable carga las evidencias en las carpetas dispuestas por la OAP para cada actividad.
- Se realizan mesas de trabajo (virtuales o presenciales) con el responsable del objetivo y se verifica las metas y sus actividades frente a las evidencias y se concerta la calificación o el porcentaje de avance.
- Se prepara el informe "como vamos" y la matriz de calificación y finalmente el jefe de la OAP presenta el resultado del seguimiento al Comité Directivo.
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 Como resultados de la ejecución del control se obtienen: Registros en Microsoft Teams o en Bog 8 (H), Informe "como vamos" y la matriz de calificación (publicado en la pagina WEB), Acta de Comité Directivo y sus anexos</t>
  </si>
  <si>
    <t>La OAP emite una circular o memorando trimestralmente a los responsables de cada uno de los  objetivos institucionales señalando la fechas en que se realizara el seguimiento a la ejecución del plan de acción (del trimestre inmediatamente anterior).
Cada responsable carga las evidencias en las carpetas dispuestas por la OAP para cada actividad.
Se realizan mesas de trabajo (virtuales o presenciales) con el responsable del objetivo y se verifica las metas y sus actividades frente a las evidencias y se concertar la calificación o el porcentaje de avance.
Se prepara el informe "como vamos" y la matriz de calificación y finalmente el jefe de la OAP presenta el resultado del seguimiento al Comité Directivo</t>
  </si>
  <si>
    <t>Registros en Microsoft Teams o en Bog 8 (H) 
Informe "como vamos" y la matriz de calificación (publicado en la pagina WEB)
Acta de Comité Directivo y sus anexos</t>
  </si>
  <si>
    <t>Trimestralmente Los integrantes del Comité Institucional de Gestión y Desempeño se reúnen con el propósito de generar directrices y hacer seguimiento a las políticas de gestión definidas en el Modelo Integrado de Planeación y Gestión,  entre otros.  
Para la implementación del control se desarrollan las siguientes actividades: 
- Convocatorias trimestrales a los integrantes del comité, en caso de ser necesario se realizan comités extraordinarios. 
- En reunión (virtual o presencial) se generan las directrices pertinentes y se hace seguimiento a los compromisos pactados en reuniones anteriores 
- Se realiza votación para la toma de decisiones del comité
- El Secretario registra en el acta lo actuado por el comité y la envía para su revisión y/o aprobación por parte de los integrantes del comité
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Si se presentan presuntos actos de corrupción se dará cumplimiento a la política de administración de riesgos. 
Como evidencias de la ejecución del control se presentan: Listados de asistencia y actas de comité</t>
  </si>
  <si>
    <t>La Dirección General, frecuentemente convoca sesión del Comité Directivo, con el propósito de  verificar el cumplimiento de los objetivos estratégicos, generar directrices y efectuar seguimiento a los compromisos adquiridos en los comités anteriores.  
Para la implementación del control, se incluye en la agenda del comité temas relacionados con:
 - Seguimiento a la ejecución presupuestal.
 - Avance de la ejecución de los contratos.
 - Seguimiento a la gestión de hallazgos CGR y OCI y definición de estrategias para el cierre de los mismos
 - Seguimiento a los planes, programas y proyectos de la Entidad, en el corto, mediano y largo plazo. 
Resultado del seguimiento a los planes, programas y proyectos, se toman decisiones, para orientarlos al cumplimiento de los objetivos, en ocasiones, se establecen compromisos frente a lo expuesto, a los cuales se las hace seguimiento en las siguientes sesiones del comité directivo. Finalizada la sesión, el secretario técnico del comité directivo, elabora el acta, con los soportes correspondientes y listado de asistencia.  
En caso de no realizar el seguimiento a los compromisos establecidos en los Comités anteriores, el secretario técnico del comité enviará un recordatorio del compromiso mediante correo electrónico a los Directivos responsables,  para incluirlos en las agendas de los próximos comités.
Evidencias: Convocatoria, agenda, presentaciones de las áreas responsables de los temas y listado de asistencia.</t>
  </si>
  <si>
    <t>ADMINISTRACIÓN Y MEJORAMIENTO DE PROCESOS</t>
  </si>
  <si>
    <t>Administrar y asesorar en la implementación, mantenimiento, actualización del Sistema de Gestión, mediante la generación de directrices que aseguren el mejoramiento y la innovación, comunicación e interrelación entre procesos, con el objeto de satisfacer las necesidades y expectativas de los ciudadanos, usuarios y grupos de interés, bajo los lineamientos de la Norma Técnica Colombiana NTC ISO 9001-2015 y el Modelo Integrado de Planeación y Gestión MiPG</t>
  </si>
  <si>
    <t xml:space="preserve">Probabilidad de que por acción u omisión, uso del poder y desviación de la gestión de lo publico se eliminen o alteraren documentos aprobados o en tramite de aprobación en el aplicativo ISOLUCIÓN, para obtener un beneficio particular. </t>
  </si>
  <si>
    <t>El servidor publico que cuenta con licencia y permisos  en ISOLUCIÓN altere o elimine documentos aprobados o en tramite de aprobación.
Debilidad  en la asignación de roles otorgando perfiles que no corresponden a los servidores públicos.</t>
  </si>
  <si>
    <t>El servidor publico que cuenta con licencia y permisos  en ISOLUCIÓN altere o elimine documentos aprobados o en tramite de aprobación.</t>
  </si>
  <si>
    <t>1. Perdida de credibilidad y confianza hacia el Sistema de Gestión y los servidores públicos que lo administran.
2.Imagen institucional afectada en el orden nacional o regional por actos  o hechos de corrupción comprobados
.
3. Intervención por parte de un ente de control u otro ente regulador 
4. Perdida de información (procesos, procedimientos, guías, manuales, instructivos, formatos, registros, entre otros) que no puede ser recuperada. 
5. Alteración de la integridad  y disponibilidad de la información documentada de los documentos del Sistema de Gestión</t>
  </si>
  <si>
    <t>Evitar uso inadecuado del aplicativo (Isolución)</t>
  </si>
  <si>
    <t>En caso de detectar que la solicitud se encuentre incompleta, será devuelto al solicitante para que realice las correcciones respectivas.</t>
  </si>
  <si>
    <t xml:space="preserve">Solicitudes del aplicativo GACEL. </t>
  </si>
  <si>
    <t>Detectar cambios a la información documental</t>
  </si>
  <si>
    <t>En caso de observar cualquier alteración se realizara un análisis de las razones de la alteración, y de considerarlo grave, pondrá en conocimiento de las respectivas dependencia para su investigación.</t>
  </si>
  <si>
    <t>FUERTE</t>
  </si>
  <si>
    <t>A través de mesas de trabajo (equipos de fortalecimiento y/o equipos de gerencia) verificar el cumplimiento de los controles implementados y revisar la necesidad de actualizarlos o implementar nuevos controles.</t>
  </si>
  <si>
    <t>Las solicitudes de licencias para uso del aplicativo que administra el SG, se debe tramitar a través del aplicativo GACEL. El aplicativo envía al jefe inmediato (del solicitante) el tramite de acceso a componentes tecnológicos  quien después de revisarlo, aprueba (Contratistas deben adjuntar copia del contrato o su complementario). El aplicativo, de manera automática, envía al Líder Funcional del Grupo de Gestión y Valor Público para que verifique que la solicitud se encuentre debidamente diligenciada, se le asigna un rol y un proceso especifico. Dicho control se realiza con el fin de evitar uso inadecuado del aplicativo (Isolución). En caso de detectar que la solicitud se encuentre incompleta, será devuelto al solicitante para que realice las correcciones respectivas.</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</si>
  <si>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de Gestión y Valor Público en su rol de administrador del sistema,  a través de la bitácora (modulo de configuración del aplicativo ISOLUCIÓN)  revisará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</si>
  <si>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Funcionario del Grupo de Gestión y Valor Público con rol de Líder Funcional del aplicativo GACEL</t>
  </si>
  <si>
    <t xml:space="preserve">Coordinador del Grupo  de Gestión y Valor Público en su rol de administrador del sistema </t>
  </si>
  <si>
    <t>Las solicitudes de licencias para uso del aplicativo que administra el SG, se debe tramitar a través del aplicativo GACEL. El aplicativo envía al jefe inmediato (del solicitante) el tramite de acceso a componentes tecnológicos  quien después de revisarlo, aprueba (Contratistas deben adjuntar copia del contrato o su complementario). El aplicativo, de manera automática, envía al Líder Funcional del Grupo  de Gestión y Valor Público para que verifique que la solicitud se encuentre debidamente diligenciada, se le asigna un rol y un proceso especifico.</t>
  </si>
  <si>
    <t>Cada vez que se presente un requerimiento interno o externo de validación de información, en el que se desconozcan los motivos de alteración o cambios de la documentación en el aplicativo ISOLUCIÓN, el coordinador del Grupo  de Gestión y Valor Público en su rol de administrador del sistema,  a través de la bitácora (modulo de configuración del aplicativo ISOLUCIÓN)  revisará los cambios presentados en la información y los funcionarios responsables de los cambios</t>
  </si>
  <si>
    <t>reportes generados de la Bitácora del aplicativo ISOLUCIÓN</t>
  </si>
  <si>
    <t>TRANSFORMACIÓN DIGITAL Y TECNOLOGÍAS DE LA INFORMACIÓN</t>
  </si>
  <si>
    <t>Alinear y proporcionar las Tecnologías de la Información para el cumplimiento y sinergia con la misión, visión, objetivos institucionales y las nuevas tecnologías mediante la gestión de la gobernanza, arquitectura e innovación TI, protegiendo la confidencialidad, integridad y disponibilidad de los activos y riesgos de la información, suministrando y administrando la infraestructura TI y los servicios tecnológicos, gestión de la información a través del modelo de gobernabilidad de la información para garantizar la lineamientos del Gobierno y el cumplimiento de las políticas de desarrollo administrativo y generación de ambientes y flujos de valor en tecnología.</t>
  </si>
  <si>
    <t>Probabilidad de que por acción u omisión, uso del poder y desviación de la gestión de lo publico se otorgen accesos a personal que pueda realizar manipulación de datos y malversación de fondos para beneficio personal.</t>
  </si>
  <si>
    <t>Autorizar permisos de acceso a las plataformas tecnológicas y sistemas de información de la Entidad  sin cumplir con los requisitos.</t>
  </si>
  <si>
    <t>Los usuarios solicitan acceso a las plataformas tecnológicas y sistemas de información sin seguir los procedimientos establecidos.</t>
  </si>
  <si>
    <t xml:space="preserve">Acceso a datos reservados y manipulación de estos para satisfacer intereses propios o de terceros.
Fuga de información sensible y/o confidencial.
Violación de normativas legales o internas relacionadas con la protección de datos y acceso seguro, lo que podría ocasionar sanciones legales o administrativas.
</t>
  </si>
  <si>
    <t>Líder funcional GACEL y Grupo Seguridad de la Información.</t>
  </si>
  <si>
    <t>Obtener trazabilidad de cada acceso otorgado en el aplicativo GACEL..</t>
  </si>
  <si>
    <t>A través del aplicativo GACEL se leen los requerimientos y se registran en un flujo de trabajo autorizado por seguridad.</t>
  </si>
  <si>
    <t>Los responsables analizan cada desviación o solicitud inusual realizada en la herramienta y ejecutan las correcciones según el caso.</t>
  </si>
  <si>
    <t>Estadisticas e informes GACEL</t>
  </si>
  <si>
    <t>La Secretaría de Tecnologías de la Información-TI asegura el cumplimiento adecuado de los procedimientos para gestionar las solicitudes de acceso, realizando las validaciones necesarias en cada caso. Esto incluye la identificación de posibles datos erróneos en las solicitudes y la revisión de solicitudes previas.
Asimismo, notifica de manera oportuna cualquier eventualidad, respaldándose en las estadísticas e informes generados por el aplicativo GACEL. Además, cuenta con registros de aprobación y divulgación de los procedimientos asociados.</t>
  </si>
  <si>
    <t>Secretaria de Tecnologías de la Información-TI.</t>
  </si>
  <si>
    <t>Validar que los datos ingresados por el solicitante estén alineados con los procedimientos.</t>
  </si>
  <si>
    <t>Identificando la razón detrás de la solicitud y validando que tenga las aprobaciones correspondientes.</t>
  </si>
  <si>
    <t>Los responsables registran cada desviación o solicitud inusual realizada en la herramienta respecto al diligenciamiento de los datos.</t>
  </si>
  <si>
    <t>Estadisticas e informes GACEL
Procedimientos aprobados en isolucion</t>
  </si>
  <si>
    <t>El grupo de Seguridad de la Información realiza conscientización mensual de los funcionarios y contratistas a través de entrenamiento sobre riesgos de seguridad de la información, con temáticas definidas por el grupo según las vulnerabilidades informáticas que considere mas relevantes durante el periodo, y registra a través de un repositorio fotográfico y actas de reunión.</t>
  </si>
  <si>
    <t>Grupo Seguridad de la Infornación</t>
  </si>
  <si>
    <t>Mensual</t>
  </si>
  <si>
    <t>Concientizar funcionarios en temas de seguridad de la información.</t>
  </si>
  <si>
    <t>Realizando capacitaciones según temáticas que se consideren pertinentes.</t>
  </si>
  <si>
    <t>No aplica</t>
  </si>
  <si>
    <t>Actas de reunión</t>
  </si>
  <si>
    <t>Las solicitudes de gestión de acceso a componentes en línea y permisos para el uso de aplicativos se tramitan a través del aplicativo GACEL, respaldadas por procedimientos que incluyen la validación de los jefes directos y una justificación clara para acceder a herramientas que requieren un manejo más delicado. El líder funcional de la herramienta es responsable de revisar cada solicitud, notificando a las partes interesadas en caso de eventualidades. Además, esta gestión se respalda con estadísticas e informes generados por el aplicativo GACEL.
Finalmente, el Grupo de Seguridad de la Información realiza una revisión y otorga el visto bueno al proceso, asegurando el cumplimiento de las políticas y estándares establecidos.</t>
  </si>
  <si>
    <t>Fortalecimiento de los procedimientos de GACEL en conjunto con la Dirección de Gestión Humana</t>
  </si>
  <si>
    <t>SEGURIDAD DE LA INFORMACIÓN</t>
  </si>
  <si>
    <t>Proteger la confidencialidad, integridad y disponibilidad de los activos de información de los procesos de la Aerocivil a través de un ciclo permanente de mejoramiento continuo de tratamiento de los riesgos de seguridad de la información que afecten el logro de los objetivos institucionales.</t>
  </si>
  <si>
    <t>Posibilidad de que por acción u omisión, uso del poder, desviación de la gestión de lo público sea extraída, divulgada, manipulada o adulterada información confidencial en los activos de información de la Entidad para el beneficio privado.</t>
  </si>
  <si>
    <t>Desconocimiento de la normatividad vigente y de políticas, estándares, guías  y procedimientos asociados al Sistema de Gestión de Seguridad de la Información por parte de los colaboradores de la Entidad.
Falta de conciencia de parte de los servidores públicos y todos los colaboradores de la Entidad en seguridad de la información.</t>
  </si>
  <si>
    <t>Falta de seguimiento en la asignación de responsabilidades en el uso de la información por parte de los usuarios de los sistemas de información de la Entidad.
Falta de monitoreo en la vigencia de los permisos de acceso.
Falta de seguimiento a la asignación de los perfiles de usuario para el acceso a la información de los sistemas de información.</t>
  </si>
  <si>
    <t>Falta de seguimiento al inventario de activos de información y los riesgos de seguridad de la información identificados en cada proceso.</t>
  </si>
  <si>
    <t xml:space="preserve">. Pérdida o  afectación de la confidencialidad e integridad de la información.
. Pérdida de información confidencial crítica que no puede ser recuperada.
. Violación a las políticas de seguridad y privacidad de la información.
. Afectación de la imagen y credibilidad institucional por incumplimiento en la prestación del servicio a los usuarios.
. Investigaciones y posibles sanciones penales, disciplinarias y fiscales.
. Detrimento patrimonial.
 - Interrupción de las operaciones de la Entidad por más de cinco (5) días.
 - Intervención por parte de un ente de control u otro ente regulador.
 - Incumplimiento en las metas y objetivos institucionales afectando de forma grave la ejecución presupuestal.
 - Imagen institucional afectada en el orden nacional o regional por actos o hechos de corrupción comprobados.
</t>
  </si>
  <si>
    <t>El Grupo Seguridad de la Información planteará, revisará y actualizará los objetivos de la capacitación relacionada con el SGSI procurando que los resultados de sensibilización y aprendizaje sean claros y cuantificables y se tracen de acuerdo con las necesidades de la Entidad; esta información se remitirá a la Dirección de Gestión Humana para ser incluidos en el Plan Institucional de Capacitación PIC y a la Oficina de Comunicaciones y Relacionamiento Institucional para que puedan definirse y diseñarse estrategias de comunicación a los colaboradores de la Entidad y se definan mecanismos de evaluación de resultados, con el fin de determinar la eficacia en el alcance de los objetivos propuestos.</t>
  </si>
  <si>
    <t>Coordinador Grupo Seguridad de la Información.</t>
  </si>
  <si>
    <t>Anual</t>
  </si>
  <si>
    <t>Establecer las actividades para sensibilizar y capacitar al personal de la Aerocivil, con temas pertinentes a seguridad de la información tales como; políticas, procedimientos, controles, responsabilidades y buenas prácticas de seguridad de la información.</t>
  </si>
  <si>
    <t>Identificar las necesidades de sensibilización y capacitación, generar plan de sensibilización y capacitación para el periodo en curso, programar las jordanas de sensibilización y capacitación.</t>
  </si>
  <si>
    <t>En caso de que los usuarios no participen en las jornadas de sensibilización se informará a sus jefes inmediatos.</t>
  </si>
  <si>
    <t>ESTR-5.0-06-021 - PROCEDIMIENTO SENSIBILIZACIÓN Y CAPACITACIÓN DEL PERSONAL.</t>
  </si>
  <si>
    <t xml:space="preserve">
El Secretario de Tecnologías de la Información (TI) valida que todas las solicitudes de gestión de acceso a los usuarios sean tramitadas a través del aplicativo GACEL. En el sistema, una vez aprobadas por el jefe inmediato del solicitante, las solicitudes se remiten al líder funcional del sistema de información, quien, según las funciones del solicitante, asigna el módulo y el rol correspondiente. Con esta información, el administrador de seguridad del componente gestiona el acceso del usuario. Este control se realiza de manera trimestral, y en caso de existir alguna desviación, el requerimiento no se gestionará.</t>
  </si>
  <si>
    <t>Secretario de Tecnologías de la Información - TI.</t>
  </si>
  <si>
    <t>Tener la trazabilidad de todos los usuarios gestionados.</t>
  </si>
  <si>
    <t>Todas las solicitudes de gestión de acceso a los usuarios se deben tramitar por medio del aplicativo GACEL. En el aplicativo todas las solicitudes luego de ser aprobadas por el jefe inmediato del solicitante, se remiten al líder funcional del sistema de información quien dependiendo de las funciones le asignan el módulo y el rol correspondiente y con esta información el administrador de seguridad del componente gestiona el usuario.</t>
  </si>
  <si>
    <t>En caso de que las solicitudes no cumplan con los requerimientos, los usuarios no se gestionan.</t>
  </si>
  <si>
    <t>Solicitudes del aplicativo GACEL.</t>
  </si>
  <si>
    <t>El Grupo de Seguridad de la Información realiza un seguimiento anual a la actualización del inventario de activos de información y a los riesgos de seguridad de la información identificados en cada proceso. Este control se lleva a cabo mediante mesas de trabajo con los líderes de proceso, donde se identifican o actualizan los activos de información con base en la caracterización de los procesos. En caso de no identificar activos de información, no es posible actualizar los riesgos de seguridad asociados. Las evidencias de este control son la Matriz de Activos de Información y la Matriz de Riesgos de Seguridad de la Información.</t>
  </si>
  <si>
    <t>Identificar Activos de Información.</t>
  </si>
  <si>
    <t>Se realizan mesas de trabajo anuales con cada uno de los lideres de proceso para identificar o actualizar Activos de Información teniendo en cuenta la caracterización de los procesos.</t>
  </si>
  <si>
    <t>En caso de que no se identifiquen Activos de Información no se puede realizar la actualización de los riesgos de seguridad de la información.</t>
  </si>
  <si>
    <t>Matriz de Activos de Información (ESTR-5.0-12-013)
Matriz de Riesgos de Seguridad de la Información (ESTR-5.0-12-0117).</t>
  </si>
  <si>
    <t xml:space="preserve">Gestionar apoyo con la Alta Dirección con el fin de masificar la asistencia en las jornadas de capacitación y sensibilización en seguridad de la información y responsabilizar a los líderes de proceso en la actualización del inventario de activos de información y riesgos de seguridad de la información de su proceso.
Reinducción en el uso correcto de GACEL.
</t>
  </si>
  <si>
    <t xml:space="preserve">Relcionamiento y Comunicación Institucional  </t>
  </si>
  <si>
    <t>Establecer los lineamientos de la comunicación pública y el relacionamiento institucional, nacional e internacional de la Unidad Administrativa Especial Aeronáutica Civil encaminado a direccionar y hacer efectiva la comunicación externa e interna y asesorar los programas de cooperación técnica, financiera e institucional.</t>
  </si>
  <si>
    <t xml:space="preserve">Posibilidad de que por acccion u omision, uso del poder o desviacion de la gestion de lo publico. Un servidor publico Manipule  la Información que suministra la oficina de comunicaciones y relacionamiento institucional a los medios de comuniacion  y a  los usuarios del transporte aereo  para beneficio propio o de terceros. </t>
  </si>
  <si>
    <t xml:space="preserve">Incumpliento  del procedimiento de procesamiento y publicacion de informacion a medios de comunicación, suprimiendo datos relevantes, presentando información de manera engañosa o sesgada para favorecer a ciertos grupos o intereses.
</t>
  </si>
  <si>
    <t>Incumplimiento del plan Estrategico de comunicaciones al  emplear los canales de comunicación institucional para desacreditar a personas o entidades que puedan representar una amenaza para los intereses de la entidad.</t>
  </si>
  <si>
    <t xml:space="preserve">Falta de ética profesional de los servidores publicos o contratistas  al favorecer a ciertos medios de comunicación,  otorgando  beneficios o privilegios a determinados medios de comunicación. </t>
  </si>
  <si>
    <t>Pérdida de confianza cuando la ciudadanía percibe que la información que reciben es manipulada o sesgada.                                                                     
                                                                                            Decisiones erróneas al  tomar decisiones  que no son  de su propio beneficio, lo que a su vez puede generar consecuencias negativas para la sociedad en general.
Pérdida de reputación debido a la manipulación de la información puede dañar gravemente la reputación de la entidad, generando una imagen negativa y perjudicando su relación con los stakeholders.</t>
  </si>
  <si>
    <t>El Jefe de la Oficina Asesora de Comunicaciones y Relacionamiento Institucional, con el apoyo del Coordinador del Grupo de Comunicaciones Estratégicas, asegura que la información proporcionada a los medios de comunicación y a la comunidad sea veraz y cumpla con lo establecido en el procedimiento de procesamiento y publicación de información. Antes de emitir cualquier contenido, ya sea boletines, videos o imágenes, se realiza una revisión por parte de la coordinación de comunicaciones estratégicas y, posteriormente, se aprueba por el jefe de la oficina. El objetivo de este control es minimizar el riesgo de difundir información incompleta o engañosa, asegurando que el contenido se ajuste a los lineamientos de la política de comunicaciones. Si el contenido no cumple con los requisitos, no se publica y se hacen los ajustes correspondientes. La evidencia de este control se encuentra en los correos electrónicos con las aprobaciones pertinentes.</t>
  </si>
  <si>
    <t xml:space="preserve">Jefe  Oficina Asesora de Comunicaciones y Relacionamiento Institucional </t>
  </si>
  <si>
    <t>Diario</t>
  </si>
  <si>
    <t xml:space="preserve"> El propósito de este control es minimizar el riesgo  de proporcionar una informacion incompleta o engañoza</t>
  </si>
  <si>
    <t xml:space="preserve"> Se realiza antes  emitir una informacion ya sea por boletin, video o imagen  con el  fin de revisar que el contenido cumpla con lo etablecido en la politica de comunicaciones. </t>
  </si>
  <si>
    <t xml:space="preserve">Si este contenido no cumple con lo establecido la informcion no se publica por los canales de la aerocivil y se procede a realizar los ajustes correspondientes </t>
  </si>
  <si>
    <t xml:space="preserve">Correos electrónico de las aprobaciones de contenidos </t>
  </si>
  <si>
    <t>Jefe  Oficina Asesora de Comunicaciones y Relacionamiento Institucional- Coordinardor del Grupo de Comunicaciones Estratégicas y el Coordinaador del Grupo de Industria Aeronáutica y Relacionamiento Institucional.</t>
  </si>
  <si>
    <t>El propósito del control es sensibilizar a los involucrados en el proceso de divulgacion de informacion. este control se realiza mediannte sesiones de capacitacion en donde socializan estos documentos</t>
  </si>
  <si>
    <t>Se realiza mediannte sesiones de capacitacion en donde socializan estos documentos.</t>
  </si>
  <si>
    <t>. Si algun funcionario incumple lo expuesto se le realiza un llamado de atencion</t>
  </si>
  <si>
    <t>Registros actas de reuniones de equipo</t>
  </si>
  <si>
    <t xml:space="preserve">
El Jefe de la Oficina Asesora de Comunicaciones y Relacionamiento Institucional, con el apoyo del Coordinador del Grupo de Comunicaciones Estratégicas y el Coordinador del Grupo de Industria Aeronáutica y Relacionamiento Institucional, supervisa que la selección de personal se realice bajo principios y valores éticos que garanticen la integridad de la información publicada por la entidad. Este control, de periodicidad anual, tiene como objetivo asegurar que el talento humano contratado refleje los valores de un servidor público. El proceso incluye entrevistas previas a los postulantes y la verificación de antecedentes realizada por la Dirección Administrativa. Si un candidato no cumple con los requisitos éticos establecidos, no es contratado.</t>
  </si>
  <si>
    <t xml:space="preserve"> El propósito del control es asegurar que el talento humano contratdo cumpla con lo valores de servidor publico</t>
  </si>
  <si>
    <t>Se realiza con previas entrevistas al personal que se postula  a los diferentes cargos y con la verificacion de antecedente realizada  por la Dirección Administrativa.</t>
  </si>
  <si>
    <t xml:space="preserve">Si una persona no cumple con los requisitos previos de etica no es contratado. </t>
  </si>
  <si>
    <t xml:space="preserve">Entrevistas realizadas a candidatos. </t>
  </si>
  <si>
    <t>El Jefe de la Oficina Asesora de Comunicaciones y Relacionamiento Institucional, con el apoyo del Coordinador del Grupo de Comunicaciones Estratégicas y el Coordinador del Grupo de Industria Aeronáutica y Relacionamiento Institucional, tiene la responsabilidad de divulgar anualmente el Plan Estratégico de Comunicaciones y la Política de Comunicaciones. El objetivo es alinear a todos los colaboradores con los lineamientos establecidos en estos documentos y sensibilizarlos sobre el proceso de divulgación de información. Este control se lleva a cabo mediante sesiones de capacitación en las que se socializan los documentos mencionados. Si algún funcionario incumple lo expuesto, se le realiza un llamado de atención. La evidencia de este control son los registros de las reuniones de equipo.</t>
  </si>
  <si>
    <t xml:space="preserve">Coordinar con la Dirección de Gestión Humana capacitaciones sobre vocería, manejo y derecho a la información, así como sobre ética pública, transparencia y conductas que promuevan una gestión pública íntegra. Estas capacitaciones deben incluir temas relacionados con la prevención de conflictos de interés, el manejo adecuado de la información confidencial, el cumplimiento de normativas internas y externas, y el fomento de valores éticos en la función pública. </t>
  </si>
  <si>
    <t>Analítica y Estadística Aeronáutica</t>
  </si>
  <si>
    <t>Realizar, procesar y analizar información a través de herramientas de inteligencia, manejo de datos, metodologías estadísticas; que sean insumos para la toma de decisiones estratégicas del Sector Transporte Modo Aéreo.</t>
  </si>
  <si>
    <t>Probabilidad de que por acción u omisión, uso del poder y desviación de la gestión de lo público, un servidor público o colaborador use de manera indebida,  manipule o altere la información estadística con el fin de obtener un beneficio propio o de un tercero.</t>
  </si>
  <si>
    <t>Difusión o filtración indebida de información contenida en los reportes estadísticos por parte de un servidor público o colaborador, sin cumplir con el procedimiento establecido.</t>
  </si>
  <si>
    <t>Alteración o eliminación indebida de la información contenida en los reportes estadísticos de las empresas del sector transporte aéreo por parte de un servidor público o colaborador.
Influencia de empresas del sector aéreo que buscan manipular la información estadística en favor de sus intereses.</t>
  </si>
  <si>
    <t>Deterioro en la imagen institucional.
Pérdida de confianza y credibilidad en la Entidad 
Aumento de  Quejas y Reclamos 
Implicaciones de tipo legal y/o disciplinario 
Decisiones basada en datos errados</t>
  </si>
  <si>
    <t xml:space="preserve">El coordinador del Grupo de Estadísticas y Analisis Sectorial, actualiza de manera anual los procedimientos de las operaciones estadísticas, asegurando que se encuentren identificados los controles para mitigar la alteración o eliminación indebida de la información, y se divulga los cambios a los profesionales que trabajan en el proceso, así como el seguimiento a la aplicación efectiva de los procedimiento mediante las matrices de control, informes de las etapas de la gestión estadistica, en caso de presentarse una desviación se procede a inciar el proceso disciplinario al Servidor Público o Contratista que incurra en la manipulación de información. Las evidencias del control son la aprobación de los cambios en las actualizaciones de los procedimientos dentro de aplicativo ISolución y las actas o resgistros de divulgación de actualizaciones de dichos documentos. </t>
  </si>
  <si>
    <t>Coordinador del Grupo de Estadísticas y Análisis Sectorial</t>
  </si>
  <si>
    <t xml:space="preserve"> Verificar que la información estadística esté dispuesta en los aplicativos de bases de datos
                             </t>
  </si>
  <si>
    <t xml:space="preserve">El Coordinador del Grupo de Estadísticas y Análisis Sectorial  verifica que la información estadística esté en las bases de datos y posteriormente valida la información mediante herramientas técnicas estadísticas                    </t>
  </si>
  <si>
    <t xml:space="preserve">En caso de presentarse un evento de corrupción en cualquiera de las etapas del proceso de la información estadística, quien tenga conocimiento de ello, deberá denunciar ante la Oficina de Control Interno Disciplinario.   </t>
  </si>
  <si>
    <t>Las evidencias serán los informes de carga, analisis y generación de boletines, y actas de evaluación final</t>
  </si>
  <si>
    <t xml:space="preserve">
El coordinador del Grupo de Estadísticas y Análisis Sectorial debe verificar de manera continua que la difusión de los resultados de las operaciones estadísticas cuente con el aval del coordinador del grupo o del líder de la información correspondiente, asegurando que la información registrada en la base de datos sea consistente con los informes de cargue de cada operación; en caso de identificar inconsistencias, se ajusta el acceso a la información antes de su publicación. Las evidencias del control serán el cronograma de actividades de las operaciones estadísticas.
</t>
  </si>
  <si>
    <t>Verificar que la difusión de resultados de las operaciones estadísticas tengan el aval del Coordinador del Grupo de Estadísticas y Análisis Sectorial o del líder de la información correspondiente.</t>
  </si>
  <si>
    <t>El Coordinador del Grupo de Estadísticas y Análisis Sectorial revisa que la información contenida en la base de datos corresponda con el informe del cargue de cada operación.</t>
  </si>
  <si>
    <t>En caso de presentarse un evento, se genera un ajuste en los responsables que acceden a la información antes de publicar.</t>
  </si>
  <si>
    <t>Las evidencias seran mediante el cronograma de actividades de las operacionales estadísticas.</t>
  </si>
  <si>
    <t>El Coordinador del Grupo de Estadísticas y Análisis Sectorial, solicita a la Secretaría de Tecnologías de la Información TI, el reporte mensual de los usuarios que acceden a la base de datos de Estadísticas, con el fin de verificar que sean los usuarios autorizados.</t>
  </si>
  <si>
    <t xml:space="preserve"> BÚSQUEDA Y SALVAMENTO AÉREO.</t>
  </si>
  <si>
    <t>Coordinar los Servicios de Búsqueda y Salvamento SAR de las aeronaves civiles extraviadas o accidentadas en el territorio colombiano, para que se establezcan y se presten prontamente servicios SAR dentro de la Región de Búsqueda y Salvamento (SRR) asignada a Colombia.</t>
  </si>
  <si>
    <t>Posibilidad que por acción u omisión, uso del poder,  desviación de la gestión de lo público, se reciba o se solicite dádiva o beneficio a nombre propio o de un tercero a cambio de utilizar los vehículos, herramientas, recursos del SAR para una destinación diferente a su misión.</t>
  </si>
  <si>
    <t xml:space="preserve">
Falta de definición y concentración de funciones claras que permitan la toma de decisión autónoma. </t>
  </si>
  <si>
    <t>Omisión por parte del líder del proceso  para realizar seguimientos a los inventarios y la información.</t>
  </si>
  <si>
    <t>1. Afectación en la prestación del servicio SAR
2. Pérdida de imagen y credibilidad de la entidad.                                                                                   
3.  Investigaciones Disciplinarias.                     
4. Pérdida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</si>
  <si>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y en los informes presentados mensualmente,  en caso de detectar acción u omisión, uso del poder, desvío de la gestión de lo público, beneficio privado, por parte de un servidor público, lo reporta a investigaciones disciplinarias, como evidencia del control. La información evidencia de este control queda contenida en los siguientes formatos: Préstamo de Equipos y herramientas SAR y Control vehículos SAR, el movimiento de los equipos, herramientas y vehículos.</t>
  </si>
  <si>
    <t>Coordinador Grupo Servicios de Búsqueda y Salvamento - SAR</t>
  </si>
  <si>
    <t xml:space="preserve">Verificar la información contenida en las minutas y en los informes presentados </t>
  </si>
  <si>
    <t>El servidor público SAR registra diariamente en la minuta todas las novedades relativas a la operación, este libro se lleva en todos los centros y subcentros</t>
  </si>
  <si>
    <t>En caso de detectar acción u omisión, uso del poder, desvío de la gestión de lo público, beneficio privado, por parte de un servidor público, se reporta a investigaciones disciplinarias.</t>
  </si>
  <si>
    <t>Minuta
Formatos
Informes</t>
  </si>
  <si>
    <t>Incompleta</t>
  </si>
  <si>
    <t>El coordinador del grupo, semestralmente, solicita y verifica el inventario de cada funcionario SAR, y también solicita información del inventario de la bodega de los equipos y herramientas al funcionario correspondiente, en caso de detectar acción u omisión, uso del poder, desvío de la gestión de lo público, beneficio privado, por parte de un servidor público, se reporta a investigaciones disciplinarias o a entes de control, como evidencia del control están las actas, correos, comunicados, informe de inventario.</t>
  </si>
  <si>
    <t>Semestral</t>
  </si>
  <si>
    <t>Verificar el inventario de cada funcionario SAR y la existente en la bodega.</t>
  </si>
  <si>
    <t>Se Solicita la información del inventario de la bodega.</t>
  </si>
  <si>
    <t>En caso de detectar acción u omisión, uso del poder, desvío de la gestión de lo público, beneficio privado, por parte de un servidor público, debe reportarlo a investigaciones disciplinarias o a los entes de control.</t>
  </si>
  <si>
    <t>Actas de Equipo de Gerencia
Correos
Comunicados
Informe de inventario</t>
  </si>
  <si>
    <t>Revisión y seguimiento trimestral de los equipos de gerencia que realiza el proceso, donde se revisan la efectividad de los controles diseñados para mitigación del riesgo.</t>
  </si>
  <si>
    <t>Adoptar una visión estratégica de la planificación del transporte aéreo en Colombia a través del desarrollo y la adopción e implementación de los Planes Maestros de la Aviación civil a partir de la planificación, seguimiento y control ddel portafolio de proyectos de inversión establecidos contribuyendo con el seguimiento y cumplimiento de las metas de la entidad</t>
  </si>
  <si>
    <t>Posibilidad de que por acción u omisión, abuso de poder y desviación de la gestión de lo público, un servidor público  oriente la planificació del desarrollo y los esquemas Aeroportuarios y Planes Maestros de Aviación Civil en beneficio propio o de terceros.</t>
  </si>
  <si>
    <t>Si es Riesgo de Corrupción</t>
  </si>
  <si>
    <t>Seguimiento inadecuado a las necesidades de actualización de Planes Maestros</t>
  </si>
  <si>
    <t>1. Incumplimiento de las metas de los proyectos que requieran priorización 
2. Afectación en la imagen de  la entidad a nivel de sector administrativo, nivel departamental o municipal, y nacional.
3. Reclamaciones o quejas de los usuarios que podrían implicar una denuncia ante los entes reguladores o una demanda de largo alcance para la entidad.</t>
  </si>
  <si>
    <t xml:space="preserve">La Dirección General convocará a necesidad las sesiones de comité directivo, con el propósito de verificar el cumplimiento de los objetivos estratégicos, generar directrices y efectuar seguimiento a los compromisos adquiridos en los comités anteriores. Incluyendo dentro de la agenda del comité, el seguimiento a los planes, programas y proyectos de la Entidad en el corto, mediano y largo plazo con la participación de la alta gerencia de la Entidad. En caso en que en los comités se identifique una priorización inadecuada, se tomarán las medidas correctivas que propendan por el desarrollo de los Planes Maestros necesarios/priorizados,
La priorización de los proyectos será documentada en el Acta de las sesiones de comité directivo.
</t>
  </si>
  <si>
    <t>Director General</t>
  </si>
  <si>
    <t>Verificar el cumplimiento de los objetivos estratégicos, generar directrices y efectuar seguimiento a los compromisos adquiridos en los comités anteriores</t>
  </si>
  <si>
    <t>Se convoca a sesiones de comité Directivo en las cuáles se realizará  el seguimiento a los planes, programas y proyectos de la Entidad en el corto, mediano y largo plazo.</t>
  </si>
  <si>
    <t>Tomar las medidas correctivas que propendan por el desarrollo de los Planes Maestros necesarios/priorizados,</t>
  </si>
  <si>
    <t>Acta de las sesiones de comité directivo.</t>
  </si>
  <si>
    <t>Se realiza revisión y seguimiento trimestral en los equipos de gerencia de la OGP, donde se revisan la efectividad de los controles diseñados para mitigación del riesgo.</t>
  </si>
  <si>
    <t>GESTIÓN DE PROYECTOS</t>
  </si>
  <si>
    <t>Contratar la adquisición de bienes, servicios y obras para satisfacer las necesidades de la infraestructura aeronáutica y aeroportuaria del país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adelanta la AEROCIVIL.</t>
  </si>
  <si>
    <t>Probabilidad de que por acción, omisión, uso del poder y desviación de la gestión de lo público, se direccione el proceso de contratación en cualquiera de sus etapas para un beneficio privado.</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</si>
  <si>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</si>
  <si>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 xml:space="preserve">Debilidad en el desarrollo de las funciones de la supervisión contractual en la Entidad, las cuales son definidas en el manual de contratación. </t>
  </si>
  <si>
    <t>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Incumplimiento en las metas y objetivos institucionales afectando de forma grave la ejecución presupuestal.</t>
  </si>
  <si>
    <t>El Comité de Contratación, semanalmente o cada vez que se requiera, verificará los proyectos de pliegos de condiciones de los procesos de contratación (distintos a los de mínima cuantía) o de modificación de los contratos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del Comité validen y realicen las observaciones pertinentes, efectuando las recomendaciones a que haya lugar. De esta actividad se deja constancia en actas y sus soportes.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</si>
  <si>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Comité de Contratación.</t>
  </si>
  <si>
    <t>Semanal</t>
  </si>
  <si>
    <t>Mantener las líneas de gestión de la entidad, garantizar que se respete el principio de competencia, la pluralidad de oferentes y la selección objetiva, mitigando así eventos de corrupción en la selección de oferentes o en las modificaciones a contratos en ejecución.</t>
  </si>
  <si>
    <t>En el Comité, cada abogado de la Dirección Administrativa designado responsable, previa revisión legal, expondrá la ficha elaborada por el área responsable del proceso a contratar o del contrato a modificar, para que los integrantes del Comité validen y realicen las observaciones pertinentes, efectuando las recomendaciones a que haya lugar.</t>
  </si>
  <si>
    <t>En caso de que no se realicen comités de contratación, se puede presentar contratos sin previa revisión y recomendaciones del mismo generando la posible materialización del riesgo.</t>
  </si>
  <si>
    <t xml:space="preserve">Actas de comité y sus soportes.
</t>
  </si>
  <si>
    <t>Los Coordinadores del Grupo Procesos Precontractuales y Grupo Procesos Contractuales,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Los abogados responsables deben realizar, de acuerdo con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deben complementarse y pasar por recomendación del Comité de Contratación.</t>
  </si>
  <si>
    <t>Coordinadores del Grupo Procesos Precontractuales y Grupo  Procesos Contractuales.
Abogados de la Dirección Administrativa.</t>
  </si>
  <si>
    <t>Mitigar la materialización del riesgo de corrupción identificado, evitando la manipulación de las gestiones que se derivan en la contratación, favoreciendo a terceros o desconociendo las normas vigentes.</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</si>
  <si>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t>
  </si>
  <si>
    <t>En caso de que el abogado identifique anomalías o información incompleta en el proyecto de contratación o la elaboración del contrato, este es devuelto a las áreas pertinentes con el objeto de que se realicen las correcciones necesarias.</t>
  </si>
  <si>
    <t>Correos electrónicos, actas de mesas de trabajo y oficios de verificación por parte de los abogados.
Vistos buenos en las minutas o modificaciones de los asesores como control a las revisiones.</t>
  </si>
  <si>
    <t>La Directora Administrativa y los Coordinadores del Grupo Procesos Precontractuales y Grupo  Procesos Contractuales, cada vez que se requiera implementan la estrategia de fortalecimiento a las funciones de supervisión contractual, con el propósito de sensibilizar y recordar la importancia de la adecuada ejecución de las funciones de supervisión que son asignadas y comunicadas por el ordenador del gasto.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 En este control se dejan los soportes de listados de asistencias de las sesiones de socialización del manual de supervisión y contratación.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</si>
  <si>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Coordinadores del Grupo Procesos Precontractuales y Grupo  Procesos Contractuales.
Ordenadores del gasto.</t>
  </si>
  <si>
    <t xml:space="preserve">Socializar y recordar la importancia de la adecuada ejecución de las funciones de supervisión que son asignadas por las áreas respectivas. </t>
  </si>
  <si>
    <t>Dicha estrategia consiste en socialización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</si>
  <si>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</si>
  <si>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Sensibilizaciones realizadas.
Manual de contratación.
Memorando informativos y de directrices.
Informes efectivos de supervisión.</t>
  </si>
  <si>
    <t xml:space="preserve">Seguimiento a los procesos sancionatorios. 
Seguimiento a los procesos contractuales.
Realización de mesas de trabajo para la prestación del proyecto (Análisis jurídico y Estudio de mercado). 
Disposición de herramientas de capacitación permanentes sobre etapas del proceso de contratación en el link de acceso principal en la página web de la Entidad. 
</t>
  </si>
  <si>
    <t>Gestión de Prestación de Servicios Administrativos</t>
  </si>
  <si>
    <t>Coordinar y garantizar la prestación de los servicios administrativos de naturaleza logística y de apoyo necesarios para la operación de la Aeronáutica Civil, tales como aseo, cafetería, publicaciones de avisos de ley y actos administrativos, transporte de servidores públicos, mantenimientos de las instalaciones, mantenimiento de vehículos y suministro de combustible.</t>
  </si>
  <si>
    <t xml:space="preserve">Probabilidad de que por acción, omisión, uso del poder y desviación de la gestión de lo público, se direccione la facturación y la supervisión en la prestación de los servicios administrativos (logística y de apoyo necesarios para la operación de la Aeronáutica Civil) con el fin de apropiarse o beneficiar a un tercero. </t>
  </si>
  <si>
    <t xml:space="preserve">Alteración/modificación intencional de la información por manipulación de la supervisión y en la facturación para favorecimiento propio o de terceros. </t>
  </si>
  <si>
    <t xml:space="preserve">Debilidad en el desarrollo de las funciones de la supervisión contractual de los servicios administrativos que se prestan en la Entidad, las cuales son definidas en el manual de supervisión. </t>
  </si>
  <si>
    <t>Pérdida de credibilidad e imagen Institucional.
Mala imagen para el área y funcionarios que intervienen en el proceso.
Detrimento patrimonial. 
Reprocesos en la administración de los bienes.
Pérdida de bienes muebles y de consumo.
Afectación en la calidad y oportunidad de los servicios generales.
Incumplimiento de los objetivos de gestión y metas del plan de acción.
 Sanción por parte del ente de control u otro ente regulador.</t>
  </si>
  <si>
    <t>Con el propósito de mitigar la materialización del riesgo de corrupción identificado, evitando la manipulación de las gestiones que se derivan en la supervisión y revisión de facturas de los servicios administrativos prestados, favoreciendo a terceros, mensualmente, lidera y asigna en su equipo de trabajo, las responsabilidades de la revisión de los documentos soportes (supervisión) y trámites en la facturación, dicha asignación se realiza mediante correo electrónico. Los colaboradores responsables deben realizar, de acuerdo a la normatividad vigente y lineamientos internos aplicables al proceso, la revisión de la documentación para trámite de pago y supervisión de los servicios administrativos. Cuando se refiera a modificaciones o liquidaciones aplicarán las políticas y procedimientos definidos. En caso de que el responsable asignado identifique anomalías o información incompleta en los documentos soportes de la supervisión y para trámite de facturación y pago de los servicios administrativos prestados, este son devueltos a los supervisores regionales y nivel central encargados, con el objeto de que se realicen las correcciones necesarias.</t>
  </si>
  <si>
    <t>Coordinadora Servicios Administrativos.
Directores Aeronáuticos Regionales.
Servidores Públicos con rol de Supervisores de contratos.
Equipo de trabajo.</t>
  </si>
  <si>
    <t>Mitigar la materialización del riesgo de corrupción identificado, evitando la manipulación de las gestiones que se derivan en la supervisión y revisión de facturas de los servicios administrativos prestados, favoreciendo a terceros.</t>
  </si>
  <si>
    <t>La Coordinadora de Servicios Administrativos y Directores Regionales Aeronáuticos lidera  asignan en su equipo de trabajo, mensualmente, las responsabilidades de la revisión de los documentos soportes (supervisión) y trámites en la facturación, dicha asignación se realiza mediante correo electrónico. Los colaboradores responsables deben realizar, de acuerdo a la normatividad vigente y lineamientos internos aplicables al proceso, la revisión de la documentación para trámite de pago y supervisión de los servicios adminsitrativos. Cuando se refiera a modificaciones o liquidaciones aplicarán las políticas y procedimientos definidos.</t>
  </si>
  <si>
    <t>En caso de que el responsable asignado identifique anomalías o información incompleta en los documentos soportes de la supervisión y para trámite de facturación y pago de los servicios administrativos prestados, este son devueltos a los supervisores regionales y nivel central encargados, con el objeto de que se realicen las correcciones necesarias.</t>
  </si>
  <si>
    <t xml:space="preserve">Correos electrónicos, actas de mesas de trabajo, informes de supervisión revisados y oficios de lineamientos en la ejecución de los servicios administrativos.
</t>
  </si>
  <si>
    <t>La Directora Administrativa y la Coordinadora del Grupo Servicios Administrativos, cada vez que se requiera implementan la estrategia de fortalecimiento a las funciones de supervisión contractual, con el propósito de sensibilizar y recordar la importancia de la adecuada ejecución de las funciones de supervisión que son asignadas por las áreas respectivas. Dicha estrategia consiste en sensibilizaciones a nivel central y regional, sobre las funciones y responsabilidades de los supervisores y campañas para la supervisión de los servicios administrativos. Una adecuada implementación de la estrategia permite fortalecer la función de la supervisión contractual y obtener seguimientos efectivos y transparentes a la ejecución de la contratación para la prestación de servicios administrativos. En este control se dejan los soportes de listados de asistencias de las sensibilizaciones del manual de contratación, tips por correo electrónico y comunicaciones de designación de supervisión. 
Como segunda actividad del fortalecimiento, desde la gestión de los supervisores se reporta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</si>
  <si>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Coordinadora de Servicios Administrativos.</t>
  </si>
  <si>
    <t>Sensibilizar y recordar la importancia de la adecuada ejecución de las funciones de supervisión que son asignadas por las áreas respectivas.</t>
  </si>
  <si>
    <t>Dicha estrategia consiste en sensibilizaciones a nivel central y regional, sobre las funciones y responsabilidades de los supervisores y campañas para la supervisión de los servicios administrativos. Una adecuada implementación de la estrategia permite fortalecer la función de la supervisión contractual y obtener seguimientos efectivos y transparentes a la ejecución de la contratación para la prestación de servicios administrativos. En este control se dejan los soportes de listados de asistencias de las sensibilizaciones del manual de contratación, tips por correo electrónico.</t>
  </si>
  <si>
    <t>En caso de que no se fortalezac con las sensibilizaciones se pueden presentar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</si>
  <si>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 xml:space="preserve">Mesas de trabajo mensuales. 
Informes de avance físico y presupuestal de los contratos con que se proveen los servicios administrativos. </t>
  </si>
  <si>
    <t>GESTIÓN DOCUMENTAL</t>
  </si>
  <si>
    <t>Administrar, controlar y conservar la información documental de la Entidad, a través de la planificación, manejo y organización de la documentación producida y recibida, desde su origen hasta su disposición final, con el fin de facilitar su utilización y conservación.</t>
  </si>
  <si>
    <t xml:space="preserve">Probabilidad de que, por acción u omisión, uso de poder y desviación de la gestión de lo público, se dé pérdida de información por sustracción, inclusión, adulteración o daño intencionado de los documentos y expedientes, en beneficio propio o de terceros.   </t>
  </si>
  <si>
    <t>Falta de ética profesional de los servidores que intervienen en el ciclo vital de los documentos (Archivos de Gestión, Archivo Central y Archivo Histórico), incumpliendo la función de velar por la integridad y salvaguarda de los documentos.</t>
  </si>
  <si>
    <t xml:space="preserve">Incumplimiento en la aplicación del Procedimiento de Consultas y Préstamo de Documentos y el formato de Préstamos Documentales. </t>
  </si>
  <si>
    <t xml:space="preserve">Incumplimiento en la aplicación de los parámetros establecidos en la Guía para la Conformación y Organización de Expedientes. </t>
  </si>
  <si>
    <t xml:space="preserve">Desconocimiento del marco legal aplicable frente a la responsabilidad de los servidores públicos en la organización, conservación, uso y manejo de los documentos de la Entidad.
* Ley 594 de 2000 "Ley General de Archivos". Art. 4, 15.
* Ley 1952 del 2019 (Entro en vigencia el 29 de marzo del 2022) Deroga la Ley 734 de 2002. Por la cual se expide el Código General Disciplinario. Art 38- Numeral 6. 
* Decreto 2609 de 2012 " Por el cual se reglamenta el Título V. de la Ley 594 de 2000" Art. 3.
* Decreto 1080 de 2015 Art. 2.8.2.2.4.
* Acuerdo 038 de 2002 AGN "Por el cual se desarrolla el Artículo 15 de la Ley 594 de 2000" Art. 1.
* Acuerdo 042 de 2002 AGN "Por el cual se establecen los criterios para la organización de los archivos de gestión de las entidades públicas" Art. 3.
* Acuerdo 005 de 2013 "Criterios básicos para la clasificación, ordenación y descripción de los archivos en las entidades públicas" Art. 6.
* Acuerdo 002 de 2014 "Establece los criterios básicos para la creación, conformación, organización, control y consulta de los expedientes de archivo" Art. 5, 7 y 12.  
* Acuerdo 001 de 2024 “Por el cual se establece el Acuerdo Único de la Función Archivística, se definen los criterios técnicos y jurídicos para su implementación en el Estado Colombiano y se fijan otras disposiciones.”
</t>
  </si>
  <si>
    <t xml:space="preserve">Incumplimiento en la aplicación del Manual para la Administración de Comunicaciones Oficiales, que indica como política de operación que la información contenida en las comunicaciones oficiales no se utilizará con fines de lucro, lesivos o que atenten contra la honra y buen nombre de las personas o de la Entidad.   </t>
  </si>
  <si>
    <t xml:space="preserve">Pérdida de memoria institucional.
Pérdida, sustracción o alteración de expedientes o piezas documentales vitales para la Entidad.
Pérdida de valor legal y probatorio de la documentación.
Aumento en la notificación de hallazgos y sanciones a la Entidad por parte de los entes de control.
Aumento de Peticiones, Quejas, Reclamos, Sugerencias y Denuncias.
Daño por suministro de información clasificada o reservada a terceros. </t>
  </si>
  <si>
    <t>El Coordinador del Grupo Gestión Documental con el apoyo del Director de Gestión Humana y los coordinadores de los Grupos de Procesos Precontractuales y Procesos Contractuales (según sea el caso), velarán por un riguroso proceso de selección de personal para gestión documental, asegurando un mínimo de valores y principios éticos de los funcionarios y contratistas a ingresar. 
Así mismo el coordinador del Grupo Gestión Documental, incluirá dentro del Plan Institucional de Capacitación y los procesos de Inducción, reinducción, capacitación y entrenamiento en puesto de trabajo, temas relacionados con la Gestión Documental, enfatizados como mecanismos de prevención la socialización de las sanciones jurídicas, penales o administrativas correspondientes para quien o quienes incumplan los principios éticos en materia de Gestión Documental al interior de la Entidad.</t>
  </si>
  <si>
    <t>Coordinador del Grupo Gestión Documental
Director de Gestión Humana
Coordinadores de los Grupos de Procesos Precontractuales y Contractuales</t>
  </si>
  <si>
    <t>Que el personal seleccionado, contratado y asignado a las labores de Gestión Documental de la entidad, cumpla con el perfil requerido para el proceso y los valores éticos necesarios para la administración de la información de la entidad</t>
  </si>
  <si>
    <t>Siguiendo los lineamientos dados por DAFP y lo establecido en el Manual de Contratación</t>
  </si>
  <si>
    <t>Contratar el personal que no cumpla con el perfil requerido</t>
  </si>
  <si>
    <t>Proceso de selección enmarcado en DAFP
Historias Laborales
Expedientes Contractuales</t>
  </si>
  <si>
    <t>El Coordinador del Grupo Gestión Documental y el colaborador encargado de los préstamos documentales, velarán por hacer cumplir el procedimiento de Consulta y Préstamo de Documentos y el formato de Préstamos Documentales publicados en el Sistema de Gestión (ISOLUCION) al interior del Archivo Central y velarán por la implementación de los mismos en los Archivos de Gestión de la Entidad.</t>
  </si>
  <si>
    <t>Coordinador del Grupo Gestión Documental y colaborador encargado de los préstamos documentales</t>
  </si>
  <si>
    <t>Conocimiento y aplicación de los documentos del proceso de Gestión Documental, publicados en Isolucion</t>
  </si>
  <si>
    <t xml:space="preserve">Verificando el diligenciamiento del formato de préstamos documentales </t>
  </si>
  <si>
    <t>No aplicar el procedimiento ni el formato en los Archivos de Gestión y Central</t>
  </si>
  <si>
    <t>* Expediente de Préstamos Documentales con el formato diligenciamiento.
* Actas de visitas e inspección a los Archivos de Gestión.</t>
  </si>
  <si>
    <t>El Coordinador del Grupo Gestión Documental, los profesionales y colaboradores del Grupo velarán por hacer cumplir los lineamientos establecidos en la Guía para la Conformación y Organización de Expedientes publicada en el Sistema Integrado de Gestión (ISOLUCION) al interior del Archivo Central y velarán por la aplicación de la misma en los Archivos de Gestión de la Entidad.</t>
  </si>
  <si>
    <t>Coordinador del Grupo Gestión Documental,  profesionales y colaboradores del Grupo</t>
  </si>
  <si>
    <t>Conocimiento y aplicación de los documentos del proceso de Gestión Documental , publicados en Isolucion</t>
  </si>
  <si>
    <t xml:space="preserve">Aplicando los lineamientos establecidos en la Guía para la Conformación y Organización de Expedientes y la aplicación de formatos del proceso </t>
  </si>
  <si>
    <t>No aplicar la Guía ni los formatos asociados, en los Archivos de Gestión y Central</t>
  </si>
  <si>
    <t>* Actas de visita e inspección a los Archivos de Gestión.
* Expedientes cumpliendo los parámetros establecidos en la Guía, tanto en los Archivos de Gestión, como en el Archivo Central</t>
  </si>
  <si>
    <t>El Coordinador del Grupo Gestión Documental, los profesionales y colaboradores del Grupo incluirán y realizarán dentro del Plan Institucional de Capacitación y los procesos de inducción, reinducción, capacitación y entrenamiento en puesto de trabajo, temas relacionados con la normatividad archivística, enfatizando como mecanismos de prevención la socialización de las sanciones jurídicas, penales o administrativas correspondientes para quien o quienes la incumplan.</t>
  </si>
  <si>
    <t>Conocimiento y aplicación de la normatividad archivística frente a la responsabilidad de los servidores públicos en la organización, conservación, uso y manejo de los documentos de la entidad</t>
  </si>
  <si>
    <t xml:space="preserve">Incluyendo en el Plan Institucional de Capacitación anual, los temas referentes a Gestión Documental </t>
  </si>
  <si>
    <t>No cumplir la normatividad archivística, dando lugar a sanciones</t>
  </si>
  <si>
    <t>* Solicitud de inclusión de los temas de Gestión Documental en el PIC. 
* Actas de Reunión de cada sesión.
* Listados de Asistencia de cada sesión.</t>
  </si>
  <si>
    <t>El Coordinador del Grupo Gestión Documental y el colaborador encargado de la administración de la Ventanilla Única de Correspondencia velarán por hacer cumplir los lineamientos establecidos en el Manual para la Administración de Comunicaciones Oficiales, en la operación diaria de la Ventanilla Única de Correspondencia, con el monitoreo constante del Sistema de Gestión de Documentos Electrónicos de Archivo- SGDEA en el flujo documental, generando los reportes que se requieran para el control de la operación.</t>
  </si>
  <si>
    <t>Coordinador del Grupo Gestión Documental y colaborador encargado de la administración de la Ventanilla Única de Correspondencia</t>
  </si>
  <si>
    <t>Conocimiento y aplicación de los lineamientos establecidos para la administración de las Comunicaciones Oficiales desde la operación de la Ventanilla Única de Correspondencia</t>
  </si>
  <si>
    <t>Verificando el cumplimiento del flujo de las Comunicaciones Oficiales de la entidad por medio del Sistema de Gestión de Documentos Electrónios de Archivo- SGDEA</t>
  </si>
  <si>
    <t>No aplicar el Manual para la Administración de Comunicaciones Oficiales, dando lugar a la ocurrencia de inconsistencias en el flujo documental de la Ventanilla Única de Correspondencia</t>
  </si>
  <si>
    <t>* Reportes del Sistema de Gestión de Documentos Electrónios de Archivo- SGDEA
* Informe de gestión.</t>
  </si>
  <si>
    <t>A través de seguimientos semanales de la Dirección Administrativa y los Equipos de Gerencia Trimestrales del Grupo, se  verificará el cumplimiento de los controles y se evaluará la necesidad de actualizarlos o implementar nuevos controles.</t>
  </si>
  <si>
    <t>SEGURIDAD Y SALUD EN EL TRABAJO</t>
  </si>
  <si>
    <t>Planificar, implementar, mantener y mejorar un Sistema de Gestión de Seguridad y Salud en el Trabajo integrado al Sistema de Gestión de la Entidad, con el fin de mantener al trabajador en las mejores condiciones de seguridad y salud en el trabajo.</t>
  </si>
  <si>
    <t>Probabilidad de que por acción u omisión, uso del poder, desviación de la gestión de lo público y para un beneficio particular o de un tercero el Servidor público con incapacidad de origen común y/o su jefe inmediato, no reporten la novedad a la Dirección Regional o al Grupo Seguridad y Salud en el Trabajo, para que no incluya la novedad en el SITAH.</t>
  </si>
  <si>
    <t>* El no cumplimiento de la normatividad aplicable por concepto de novedades de incapacidad médica de origen común, establecido por el Ministerio de Trabajo y el régimen contributivo de seguridad social.
* El no cumplimiento de la normatividad interna establecida por la Entidad frente a las novedades de seguridad social.</t>
  </si>
  <si>
    <t xml:space="preserve"> 1) No registro de la novedad en el aplicativo. 
2) No oportunidad en el pago diferencial al servidor público.
3) No recobro oportuno de la prestación económica. 
4) Impacto en los indicadores reales de ausentismo laboral por enfermedad.  </t>
  </si>
  <si>
    <t xml:space="preserve">Control por fuente externa:
1. La EPS informa periódicamente todas las novedades que han sido reconocidas a la Entidad por servidores públicos con incapacidad médica superior a dos días.
2. Se consulta periódicamente la plataforma de las EPS por parte del Grupo Seguridad y Salud en el Trabajo.
Control fuente interna: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módulo SITAH (personal cajero), por correo electrónico y/o físico. 
2. Al tener esta información, el Grupo Seguridad y Salud en el Trabajo apoya al: Grupo de Tesorería y Grupo Liquidación de Prestaciones y Nómina, para la conciliación de los pagos que se realizaron y que reportes de incapacidades de origen común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Gestión Humana.
3. La Dirección de Gestión Humana establecido estrategia de acto administrativo interno para el descuento de días no laborados cuando no hay autorización de prestaciones económicas de la EPS. </t>
  </si>
  <si>
    <t>Coordinador Grupo Seguridad y Salud en el Trabajo.</t>
  </si>
  <si>
    <t xml:space="preserve">Realizar los descuentos necesarios de las incapacidades acorde con el reporte de la EPS. </t>
  </si>
  <si>
    <t>Control por fuente externa:
1. La EPS informa periódicamente todas las novedades que han sido reconocidas a la Entidad por servidores públicos con incapacidad médica superior a dos días. 
2. Se consulta periódicamente la plataforma de las EPS por parte del Grupo Seguridad y Salud en el Trabajo.
Control fuente interna: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módulo SITAH (personal cajero), por correo electrónico y/o físico. 
2. Al tener esta información, el Grupo Seguridad y Salud en el Trabajo apoya al: Grupo de Tesorería y Grupo Liquidación de Prestaciones y Nomina, para la conciliación de los pagos que se realizaron y que reportes de incapacidades de origen común que se generaron. Reporte trimestral.</t>
  </si>
  <si>
    <t>Al no tener un reporte de la incapacidad de origen común, se revisa el reporte de la EPS, se reporta a la Dirección de Gestión Humana y se requiere al servidor público y jefe inmediato.</t>
  </si>
  <si>
    <t>Reporte de la EPS.
Reporte en el SITAH.
Reporte de los jefes inmediatos (ADI).
Conciliación en tesorería.
Circular 004 de 24 de septiembre de 2018.</t>
  </si>
  <si>
    <t xml:space="preserve">Monitoreos periódicos con el objeto de valorar si los riesgos se han materializado, si los controles son efectivos o se ve la necesidad de implementar nuevas acciones o controles para el riesgo. </t>
  </si>
  <si>
    <t xml:space="preserve">Administración de Bienes </t>
  </si>
  <si>
    <t>Administrar y asegurar los bienes muebles de propiedad de la Aerocivil, propendiendo por su adecuado manejo, custodia y protección.</t>
  </si>
  <si>
    <t xml:space="preserve">
Posibilidad de que por acción u omisión, uso del poder, desviación de la gestión de lo público, los servidores públicos o contratistas del almacén operen los procesos de ingresos, egresos, bajas, concesiones e inventarios de elementos del almacén para el beneficio propio o de un tercero. </t>
  </si>
  <si>
    <t>Debilidades en la administración de los bienes muebles de propiedad de la Entidad en el marco del desarrollo de los procedimientos aplicables (ingresos, egresos, traslados, reintegros, bajas, entre otros).</t>
  </si>
  <si>
    <t>Pérdida de credibilidad e imagen Institucional.
Mala imagen para el área y funcionarios que intervienen en el proceso.
Detrimento patrimonial. 
Posible afectación del servicio.
Reprocesos en la administración de los bienes.
Aumento de los siniestros y demoras en reposición del bien. 
Incumplimiento de los objetivos de gestión y metas del plan de acción.
 Sanción por parte del ente de control u otro ente regulador.</t>
  </si>
  <si>
    <t>El Coordinador del Grupo Almacén y Activos Fijos, los Coordinadores de Grupos Administrativos y Financieros de las Direcciones Regionales Aeronáuticas y sus equipos de trabajo, para la administración de bienes muebles, cada vez que se realiza un movimiento y reintegro en el almacén (ingresos, egresos, traslados, reintegros, bajas,entre otros) solicitan los reportes de dichos movimientos para verificar la correspondencia de la información generada frente a lo físico,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Comprobantes de ingresos, egresos, traslados, reintegros, concesiones y bajas y los documentos asociados a cada uno de los movimientos.</t>
  </si>
  <si>
    <t xml:space="preserve">Coordinador del Grupo  Almacén y Activos Fijos.
Grupo Almacén y Activos Fijos.
Coordinadores de Grupos Administrativos y Financieros de las Direcciones Regionales Aeronáuticas.
</t>
  </si>
  <si>
    <t xml:space="preserve">Verificar la correspondencia de la información generada frente a lo físico con el fin de avalar o aprobar el procedimiento en ejecución y evitar que se presenten diferencias o inconsistencias en los procedimientos. </t>
  </si>
  <si>
    <t>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t>
  </si>
  <si>
    <t>En caso de que se encuentre una inconsistencia se regresa el movimiento para que se realicen las correcciones necesarias en los reportes.</t>
  </si>
  <si>
    <t>Como evidencia de la ejecución de este control se generan: Comprobantes de ingresos, egresos, traslados, reintegros, concesiones, bajas y los documentos asociados a cada uno de los movimientos.</t>
  </si>
  <si>
    <t>Los gestores del almacén (nivel central y regional) cada vez que se presenta un movimiento, verifican la información maestra al ingresar en el JDEdwards (completitud, veracidad y claridad de la información) con el propósito de evitar inconsistencias en el registro, carencias de información y legalidad de la misma. 
Cada uno de los gestores verifican fisicamente los bienes para cualquier tipo de movimiento y concesiones en el almacén (ingresos, egresos, traslados, reintegros, bajas) para continuar con el proceso de indentificación, posterior registro en el sistema y generación de la informacion de conformidad a los procedimientos estipulados. En caso de que se presenten inconsistencias en el procedimiento se realiza el proceso de reversión en el aplicativo con las debidas autorizaciones de los procesos afectados y realizan nuevamente el proceso con la calidad de la información del nuevo registro. 
Como evidencias de la ejecución del control se generan: correos electrónicos, oficios, reportes de ingresos, egresos, traslados, reintegros, bajas en el aplicativo JDEdwards.</t>
  </si>
  <si>
    <t xml:space="preserve">Gestores del almacén (nivel central y regional). </t>
  </si>
  <si>
    <t>Con el propósito de evitar inconsistencias en el registro, carencias de información y legalidad de la misma.</t>
  </si>
  <si>
    <t>Cada uno de los gestores verifican fisicamente los bienes para cualquier tipo de movimiento y concesiones en el almacén (ingresos, egresos, traslados, reintegros, bajas) para continuar con el proceso de indentificación, posterior registro en el sistema y generación de la información de conformidad a los procedimientos estipulados.</t>
  </si>
  <si>
    <t>En caso de que se presenten inconsistencias en el procedimiento se realiza el proceso de reversión en el aplicativo con las debidas autorizaciones de los procesos afectados y realizar nuevamente el proceso con la calidad de la información del nuevo registro.</t>
  </si>
  <si>
    <t>Como evidencias de la ejecución del control se generan: correos electrónicos, oficios, reportes de ingresos, egresos, traslados, reintegros, bajas en el aplicativo JDEdwards.</t>
  </si>
  <si>
    <t>Equipos de gerencia realizados al grupo de almacén y activos fijos, donde se fortalecen lineamientos para el control de los bienes.
Seguimiento plan de depuración de bienes donde se detectan mejoras en los procedimientos.</t>
  </si>
  <si>
    <t>Compras y Contrataciones Públicas</t>
  </si>
  <si>
    <t>Operarión del ATM</t>
  </si>
  <si>
    <t>Proveer los servicios asociados a la operación del ATM los cuales incluye Diseño de Procedimientos de Vuelo, de Afluencia de Tránsito Aéreo y Capacidad (ATFCM) y de Tránsito Aéreo (ATS) y de Gestión Operacional UAS con tecnologías para diseño, comunicaciones, navegación y vigilancia disponibles, conforme a los Reglamentos Aeronáuticos de Colombia y los documentos asociados, aplicando criterios de seguridad operacional y de la aviación civil.</t>
  </si>
  <si>
    <t>Incluir, por acción u omisión, abuso del poder y desviación de la gestión de lo público, tiempo suplementario, horas extras, recargos nocturnos, dominicales y/o festivos y compensatorios no laborados en la Planilla individual de tiempo suplementario, horas extras, recargos nocturnos dominicales y festivos diligenciada, contrario a las disposiciones contenidas en las normas y procedimientos para la provisión de los servicios o administrativas aplicables a los servidores públicos, con el fin de generar un beneficio particular o favorecer a un tercero.</t>
  </si>
  <si>
    <t>Fallas en la revisión y seguimiento de la ejecución de la programación de turnos</t>
  </si>
  <si>
    <t>1.	Pérdida de imagen y credibilidad de la Entidad y del proceso.
2.	Investigaciones disciplinarias.
3.	Sanciones por parte de los Entes de control.</t>
  </si>
  <si>
    <t>Los Controladores con rol de Líder Funcional y/o Controlador con rol de Supervisor y/o Controlador encargado de turno, diariamente en cada turno a traves del CONTROL-T registra el cumplimiento de la programación de turnos en el diario de posiciones y verifica las posiciones asignadas, en caso de detectar un incumplimiento se deja registro en el diario de señales, y se debe informar al Coordinador del Grupo Regional Servicios Tránsito Aéreo.
Como evidencia queda el registro en el Diario de señales, diario de posiciones y correo institucional.</t>
  </si>
  <si>
    <t>Coordinador Grupo Regional Servicios Tránsito Aéreo
Líderes Funcionales dependencias de los Servicios de Tránsito Aéreo
Supervisor</t>
  </si>
  <si>
    <t>Verificar la programación de turnos y/o el diario de posiciones del CONTROL-T con la información contenida en la Planilla individual de tiempo suplementario, horas extras, recargos nocturnos dominicales y festivos diligenciada.</t>
  </si>
  <si>
    <t>En cada turno se verifica el cumplimiento de la programación de turnos con los cambios actualizados que hayan ocurrido.</t>
  </si>
  <si>
    <t>En caso de detectar inconsistencias entre la Planilla individual de tiempo suplementario, horas extras, recargos nocturnos dominicales y festivos diligenciada y/o el diario de posiciones y/o la programación de turnos, se informa al jefe inmediato quien determina el origen de la inconsistencia y corregirlo adecuadamente.</t>
  </si>
  <si>
    <t>Sistema de Información CONTROL-T</t>
  </si>
  <si>
    <t>El Coordinador del Grupo Regional Servicios de Tránsito Aéreo respectivo mensualmente compara las fuentes de información de la programación de turnos, diario de señales y Planilla individual de tiempo suplementario, horas extras, recargos nocturnos dominicales y festivos diligenciada, con el objeto de verificar la coherencia de la información con los turnos ejecutados, en caso de detectar inconsistencias se realizan las correccciones necesarias.
Como evidencia este control queda: La programación de turnos, diario de posiciones y Planilla individual de tiempo suplementario, horas extras, recargos nocturnos dominicales y festivos, diligenciada.</t>
  </si>
  <si>
    <t>Dirección Regional
Coordinador Grupo Regional Servicios Tránsito Aéreo
Gerente Aeroportuario
Líderes Funcionales dependencias de los Servicios de Tránsito Aéreo</t>
  </si>
  <si>
    <t>Verificar la coherencia de la información contenida en la programación de turnos, diario de posiciones y la Planilla individual de tiempo suplementario, horas extras, recargos nocturnos dominicales y festivos diligenciada.</t>
  </si>
  <si>
    <t>Comparar las fuentes de información: programación de turnos, diario de señales y Planilla individual de tiempo suplementario, horas extras, recargos nocturnos dominicales y festivos diligenciada.</t>
  </si>
  <si>
    <t>Implementación del 100% del Sistema CONTROL-T
(Registro diario del cumplimiento de turnos y jornadas laborales a traves del Sistema de Información CONTROL-T y Automatización del llenado de la Planilla individual de tiempo suplementario, horas extras, recargos nocturnos dominicales y festivos diligenciada a traves del Sistema de Información CONTROL-T)</t>
  </si>
  <si>
    <t xml:space="preserve">INVESTIGACIÓN DE ACCIDENTES E INCIDENTES AÉREOS </t>
  </si>
  <si>
    <t>Que el Investigador a Cargo tenga algún interés particular o se deje influenciar por los intereses de otros (explotador, personal aeronáutico, talleres), para desviar y orientar los resultados de una investigación hacia esos intereses.</t>
  </si>
  <si>
    <t>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</si>
  <si>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 xml:space="preserve">Cada vez que ocurre un suceso aéreo, el Director Técnico de Investigación de Accidentes ,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El Director Técnico, cada vez que se producen, recibe informes y resultados de inspecciones y pruebas, supervisa cada paso de la investigación y revisa en fondo, trimestralmente, cada informe final propuesto por los investigadores a cargo. Si encuentra imprecisiones, falta de sustentación, inconsistencias, errores en el análisis o en la formulación de conclusiones, causas y recomendaciones, exige claridad y corrección por parte del Investigador a Cargo. 
Internamente el Director Técnico, convoca al Comité Técnico de Investigación de Accidentes, que trimestralmente hace una revisión de cada una de las investigaciones que son presentadas por el Investigador a Cargo. El Comité detecta falencias técnicas o de procedimiento que se puedan presentar para que el Investigador a Cargo las corrija.
El  Director Técnico de Investigación de Accidentes trimestralmente, pone a disposición de los miembros del Consejo de Seguridad Aeronáutico los proyectos de Informe Final; y se exponen en sesión trimestral del Consejo; de esta manera el Consejo actúa como un control de alto nivel sobre los resultados de la investigación. Las observaciones del Consejo pueden dar lugar a un replanteamiento del informe final.
</t>
  </si>
  <si>
    <t>Director Técnico de Investigación de Accidentes</t>
  </si>
  <si>
    <t>Obtener precisión técnica y claridad conceptual en los informes finales de accidentes.</t>
  </si>
  <si>
    <t>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Cada vez que se producen, recibe informes y resultados de inspecciones y pruebas, supervisa cada paso de la investigación y revisa en fondo, trimestralmente, cada informe final propuesto por los investigadores a cargo. 
Internamente se convoca al Comité Técnico de Investigación de Accidentes, que trimestralmente hace una revisión de cada una de las investigaciones que son presentadas por el Investigador a Cargo. 
Se pone a disposición de los miembros del Consejo de Seguridad Aeronáutico los proyectos de Informe Final; y se exponen en sesión trimestral del Consejo.</t>
  </si>
  <si>
    <t xml:space="preserve">Si encuentra imprecisiones, falta de sustentación, inconsistencias, errores en el análisis o en la formulación de conclusiones, causas y recomendaciones, exige claridad y corrección por parte del Investigador a Cargo. </t>
  </si>
  <si>
    <t>Borradores de informes finales con correcciones. Archivo Director Técnico
Correos-e con correcciones a informes finales. Correo Director Técnico.
Actas del Comité Técnico. BOG7
Actas del Consejo de Seguridad. BOG7</t>
  </si>
  <si>
    <t>Realización de los equipos de gerencia donde se revisan las matrices de riegos para visualizar si hay algún cambio en específico. 
Revisión de indicadores eficiencia-eficacia y efectividad para medir el cumplimiento de la gestión y la minimización de los riesgos de corrupción toda vez que permiten el control de informes de investigación, control en tiempos de presentación de estos y control veracidad, soportes y recomendaciones de prevención de accidentes.</t>
  </si>
  <si>
    <t>El Director Técnico envía para cada actuación del Investigador a Cargo, comunicaciones formales a los explotadores y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de esta manera se evita que el explotador incurra en pagos no estipulados.
El Director Técnico, siempre que sea necesario el desplazamiento de un investigador, hace cumplir el proceso de comisiones del servicio de los investigadores para mantener el control de sus actividades.
No obstante que el Investigador a Cargo es la persona que mantiene un contacto permanente con el explotador, el Director Técnico también mantiene comunicación con el explotador para facilitar y mantenerse al tanto del proceso.</t>
  </si>
  <si>
    <t xml:space="preserve"> Evitar que el explotador genere pagos, atenciones o servicios no contemplados al Investigador a Cargo.</t>
  </si>
  <si>
    <t>Se envía para cada actuación del Investigador a Cargo, comunicaciones formales a los explotadores y se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Siempre que sea necesario el desplazamiento de un investigador, hace cumplir el proceso de comisiones del servicio de los investigadores
El Director Técnico también mantiene comunicación con el explotador</t>
  </si>
  <si>
    <t>Se evita que el explotador incurra en pagos no estipulados.
Se mantiene el control de las actividades de los investigadores.</t>
  </si>
  <si>
    <t>Oficios de designación de investigadores. BOG7
Solicitudes e informes de comisión. BOG7</t>
  </si>
  <si>
    <t>Servidor y/o Contratista asignado
Director Técnico</t>
  </si>
  <si>
    <t>Detrimento de la seguridad operacional del país, por demoras y pérdida de credibilidad en el proceso de investigación.</t>
  </si>
  <si>
    <t>El Director Técnico delega en el Investigador a Cargo, toda la documentación relacionada con una investigación, a través del sistema de gestión documental SGDEA o del correo electrónico, y exige el cumplimiento de los procedimientos de  seguridad de la información y dejar registro digital y físico de los documentos. Todo documento que requiera ser entregado debe salir con la firma del Director Técnico.</t>
  </si>
  <si>
    <t>Prevenir la pérdida de documentación o su entrega de manera irregular</t>
  </si>
  <si>
    <t xml:space="preserve">El incumplimiento de las normas de seguridad de la documentación tiene repercusiones de tipo legal. </t>
  </si>
  <si>
    <t>Correo Electrónico.
Aplicativo SGDEA
Archivo físico de investigaciones.
Archivo digital de investigaciones en BOG7.</t>
  </si>
  <si>
    <t>Información de fácil acceso y sin las medidas de seguridad apropiadas</t>
  </si>
  <si>
    <t xml:space="preserve">El Investigador a Cargo, cada vez que reciba, archive, responda o envíe un documento, debe 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</si>
  <si>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Minimizar la pérdida de documentación </t>
  </si>
  <si>
    <t xml:space="preserve">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</si>
  <si>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Correos electrónicos
Archivos de documentación digitales y físicos.</t>
  </si>
  <si>
    <t>Realizar las investigaciones de los accidentes e incidentes de la aviación civil, con independencia y autonomía, a fin de determinar los factores causantes y prevenir futuros eventos, para mejorar la seguridad operacional.</t>
  </si>
  <si>
    <t>De acuerdo a la normatividad vigente en el RAC 114.505 literal ( i ) el explotador aéreo está obligado a asumir los costos de una investigación de accidentes; esto abre la posibilidad de que se produzcan erogaciones al Investigador, por fuera de lo estipulado, lo cual podría influir en la independencia de la investigación</t>
  </si>
  <si>
    <t xml:space="preserve">Probabilidad de que por acción u omisión, uso del poder y desviación de la gestión de lo público, se distorsionen los hallazgos, las conclusiones o las recomendaciones de informes finales de  investigación de accidentes  o incidentes, para  beneficio de un particular o beneficio privado. </t>
  </si>
  <si>
    <t xml:space="preserve">Probabilidad de que por acción u omisión, uso del poder y desviación de la gestión de lo público, se manipulen las evidencias documentales de las investigaciones de accidentes o incidentes con el fin de afectar, alterar u orientar la investigación o demorar el tiempo de investigación, en beneficio de un particular o para beneficio privado. </t>
  </si>
  <si>
    <t>DEFINICIÓN DE CONTROLES</t>
  </si>
  <si>
    <t>¿Es riesgo de Corrupción?</t>
  </si>
  <si>
    <t>El Director Técnico delega en el Investigador a Cargo, toda la documentación relacionada con una investigación, a través del sistema SGDEA o del correo electrónico, y exige el cumplimiento de los procedimientos de  seguridad de la información y deja registro digital y físico de los documentos. Todo documento que requiera ser entregado debe salir con la firma del Director</t>
  </si>
  <si>
    <t>Espacio para describir las consecuencias que puede ocasionar el riesgo. 
Después de calificado el impacto, tener en cuenta las consecuencias recomendadas por Función Publica (ver hoja de datos)</t>
  </si>
  <si>
    <t>SALVAMENTO Y EXTINCIÓN DE INCENDIOS (SEI)</t>
  </si>
  <si>
    <t>Proveer los Servicios de Salvamento y Extinción de Incendios (SEI) en los Aeropuertos a cargo, asegurando los niveles de protección de acuerdo con la categoría del aeródromo, insumos, medios de comunicación, de alarma, vehículos SEI, indumentaria protectora, y personal entrenado, con el fin de preservar y/o estabilizar la salud de las personas inmersas en un incidente o accidente en los cuales se encuentren involucradas aeronaves, minimizar la pérdida de bienes, garantizar el cuidado del medio ambiente y otras situaciones de tipo antrópico o natural que afecten la operación aérea y a la comunidad en general, dando cumplimiento a los Reglamentos Aeronáuticos de Colombia y demás normas aplicables</t>
  </si>
  <si>
    <t>Posibilidad de que por acción u omisión, abuso del poder y / o desviación de los recursos del estado destinados a  la atención de las emergencias y al servicio de la comunidades, se reciba dádiva o beneficio  propio o a nombre de un tercero, a cambio de utilizar las herramientas y equipos, para una destinación diferente a la prestación del servicio SEI (los equipos se usan para beneficio de las comunidades y sin retribución alguna como representación del Estado ante la sociedad)</t>
  </si>
  <si>
    <t>Falta de un  debido control del inventario de los equipos y herramientas.</t>
  </si>
  <si>
    <t>1.Afectación en la prestación del servicio SEI.
2. Deterioro de la  Imagen Institucional
 3.Sanciones o Multas
 4. Investigaciones Disciplinarias                               
5. Generación de gastos adicionales por pago de indemnizaciones.
6.Perdida de credibilidad de las partes interesadas
7.Aumento de PQR´s
8.Perdidas económicas
9.Imposibilidad para implementar y hacer seguimiento a las Estrategias .
 10.Falta de interiorización de los servidores públicos con respecto al  Código de Integridad
 11.Incumplimiento de la Ley Nacional de Bomberos 1575  y demás normatividad relacionada.
12.Afectación de  los proyectos  necesarios para el desarrollo del objeto social de la Entidad.
13.Uso de  la información para su alteración en beneficio propio o de terceros."blica (ver hoja de datos)</t>
  </si>
  <si>
    <t>El bombero líder de estación de turno, registra diariamente en la minuta de guardia, todas las novedades relativas con la operación, incluyendo estado de los equipos con el propósito de mantener el control del inventario de equipos y herramientas para el Servicio SEI, disponible para cualquier eventualidad y evitar pérdidas de equipos.
Esta actividad se realiza de acuerdo a los siguientes pasos:
Paso 1:  El Servidor Público. (Bombero líder de estación)  revisa el  inventario de los equipos y herramientas en su estación disponibles para la prestación del Servicio SEI. 
Paso 2: El Bombero en Guardia registra las novedades reportadas por el Líder de Estación en la Minuta de Guardia (documento controlado) 
Paso 3: En caso de existir un faltante o un daño se reporta al coordinador SEI Regional y al Coordinador SEI nacional y se procede a realizar los trámites pertinentes a la reclamación al seguro.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detectarse alguna desviación, acción u omisión, uso del poder, desvío de la gestión de lo público, beneficio privado, por parte de un servidor público, debe reportarlo a investigaciones disciplinarias.
Como evidencia se cuenta con la Minuta de Guardia que es un documento controlado.</t>
  </si>
  <si>
    <t>Servidor Público. (Bombero líder de estación).</t>
  </si>
  <si>
    <t>Mantener el control del inventario de equipos y herramientas para el Servicio SEI  y que el mismo se encuentre disponible para cualquier eventualidad y evitar perdidas de equipos.</t>
  </si>
  <si>
    <t>Paso 1:  El Servidor Público. (Bombero líder de estación)  revisa el  inventario de los equipos y herramientas en su estación disponibles para la prestación del Servicio SEI. 
Paso 2: El Bombero en Guardia registra las novedades reportadas por el Líder de Estación en la Minuta del Guardia (documento controlado) 
Paso 3: En caso de existir un faltante o un daño se reporta al coordinador SEI regional como al Coordinador SEI nacional y se procede a realizar los trámites permanentes de la reclamación al seguro</t>
  </si>
  <si>
    <t>En caso de detectar acción u omisión, uso del poder, desvío de la gestión de lo público, beneficio privado, por parte de un servidor público, debe reportarlo a investigaciones disciplinarias.</t>
  </si>
  <si>
    <t>Minuta de Guardia</t>
  </si>
  <si>
    <t>Mantener monitoreo y seguimiento permanente</t>
  </si>
  <si>
    <t>OPERACIONES AEROPORTUARIAS</t>
  </si>
  <si>
    <t>Planear, implementar, proveer, mantener y controlar la prestación de los servicios aeroportuarios en la gestión de terminales, servicios médicos aeroportuarios, facilitación, supervisión área de movimiento, control de FOD y control superficie limitadora de obstáculos, control de reducción y peligro por fauna y Seguridad de la Aviación Civil contra actos de interferencia ilícita, en cumplimiento de los Reglamentos Aeronáuticos de Colombia (RAC), con el fin de garantizar las operaciones de forma eficaz, eficientes en los aeropuertos operados por la Aeronáutica Civil, así como propender por el bienestar y confort de los usuarios del aeropuerto.</t>
  </si>
  <si>
    <t>Probabilidad de que, por acción u omisión y uso indebido del poder, se desvíe la gestión de lo público, impidiendo la verificación, control y evaluación adecuada de la prestación de los servicios aeroportuarios, con el fin de obtener un beneficio privado</t>
  </si>
  <si>
    <t>Incumplimiento de la normatividad y reglamentos Aeronáuticos y   procedimientos, inherentes   en la prestación de los servicios aeroportuarias.</t>
  </si>
  <si>
    <t xml:space="preserve">Deseo de favorecer intereses personales para evitar el inicio de un proceso sancionatorio ambiental </t>
  </si>
  <si>
    <t>La no idoneidad de formación académica y habilitación en puesto de Trabajo -OJT para   la prestación de los servicios aeroportuarios</t>
  </si>
  <si>
    <t xml:space="preserve">Interés indebido en la celebración de contratos por tráfico de influencias, extralimitación   de funciones e incumplimiento de requisitos  </t>
  </si>
  <si>
    <t>Desconocimiento del Manual de Funciones   de los servidores públicos relacionados con la prestación del servicio</t>
  </si>
  <si>
    <t xml:space="preserve">Inadecuado manejo de la política de Seguridad de la información para el manejo y control y evaluación en la prestación de los servicios Aeroportuarios </t>
  </si>
  <si>
    <t>1. Afectación de la imagen institucional en el orden nacional e internacional, perdiendo credibilidad y confianza en el prestador de los servicios aeroportuarios
2. Inhabilidades relacionadas y posible inicio de procesos sancionatorios identificadas a través de hallazgos de la Contraloria o la Oficina de Control Interno de Gestion.
3.Afectación de la calidad y seguridad en la prestación de los servicios aeroportuarios, lo que puede llevar a incidentes o accidentes, y a la pérdida de confianza por parte de los usuarios y otras partes interesadas.
4.Detrimento patrimonial de la entidad debido a la celebración de contratos desfavorables o innecesarios, además de posibles sanciones legales y administrativas.
5. Ineficiencia en la prestación de los servicios aeroportuarios, lo que puede resultar en demoras, errores y una mala experiencia para los usuarios, afectando la reputación de la entidad.
6. Vulnerabilidad a ciberataques y pérdida de información sensible, lo que puede comprometer la seguridad operacional y la privacidad de los datos, además de posibles sanciones por incumplimiento de normativas de protección de datos.</t>
  </si>
  <si>
    <t xml:space="preserve">El supervisor de Seguridad de la empresa de seguridad contratada por la Entidad, diariamente verificará la disponibilidad de los recursos humanos y tecnológicos dispuestos en los aeropuertos y dependencia aeronáuticas, reportando al Coordinador de seguridad del contratista las novedades, y este reporta a la Coordinadora del Grupo Seguridad de la Aviación Civil y Facilitación, quien llevará el control del estado del servicio y necesidades, de modo que se tenga un panorama concreto para evitar y prevenir la ocurrencia de actos de interferencia ilícita, diligenciando los formatos establecidos  y en cumplimiento de los requisitos mínimos de seguridad exigido por la normas internacionales contenidos en el PNSAC-RAC 160. Con la información recolectada, se identifican los riesgos inherentes y subyacentes que se analizan en los comités trimestrales de seguridad, donde se toman las decisiones de mejora en caso de observar desviaciones frente a los estándares del servicio, y se documenta en actas por cada comité realizado. 
</t>
  </si>
  <si>
    <t>El supervisor de Seguridad del contratista
Coordinador de seguridad del contratista
Coordinadora del Grupo Seguridad de la Aviación Civil y Facilitación</t>
  </si>
  <si>
    <t>Cumplir con los requisitos minimos de seguridad exigido por la normas internacionales contenidos en el PNSAC-RAC 160</t>
  </si>
  <si>
    <t>Diligenciando los formatos establecidos.</t>
  </si>
  <si>
    <t>Se identifican los riesgos inherentes y subyacentes que se analizan en los comités trimestrales de seguridad, donde se toman las decisiones de mejora en caso de observar desviaciones frente a los estándares del servicio, y se documenta en actas por cada comité realizado.
La no generación del reporte diario de la disponibiliad de recursos humanos o tecnológicos, por parte del supervisor de seguridade de la empresa contratada, se interpretará como una falta a las obligaciones contractuales y un indicio de omisión que puede favorecer la materialización del riesgo de corrupción</t>
  </si>
  <si>
    <t>Libro de consignas
Minuta diaria
Actas por cada comité realizado</t>
  </si>
  <si>
    <t xml:space="preserve">El personal de  Supervisión  del Área de  Movimiento SAM  debidamente  capacitado y habilitado  de acuerdo a lo establecido en el-PNIOA,  diariamente, acorde con el número de frecuencias establecidas  en el  Plan de  Operaciones Aeroportuarias del Aeropuerto,  realiza    la  Supervisión en   Área de Maniobras y/o Movimiento, Control de FOD y Control Superficie Limitadora de Obstáculos, los  procedimientos  establecidos  en el sistema de calidad -Isolucion, para  su  cumplimiento del RAC 14, reporta a la Torre de Control del aeropuerto respectivo las condiciones operacionales evidenciadas  y declara pista libre y operable, a menos que de acuerdo a las condiciones encontradas el Controlador decida que de acuerdo a las condiciones reportadas no es posible declarar abierta a la operación aérea la pista del aeropuerto, igualmente el SAM debe diligenciar el formato correspondiente remitiéndolo mensualmente a la Dirección de Operaciones Aeroportuarias- Grupo Gestión de Aeródromos.  </t>
  </si>
  <si>
    <t>Servidor  Público y/ o contratista  con funciones  - SAM
-Servidor  Público-Gerente Aeroportuario
-Secretaria  de  Servicios  Aeroportuarios
-Direccion de  Operaciones Aeroportuarias
-Coordinacion  Gestion Aeródromos
-Direccción  de  Infraestructura  y  Ayudas  Aeroportuarias</t>
  </si>
  <si>
    <t>Mejorar  los  niveles de  seguridad  operacional  a traves   del desarrollo eficiente de las actividades en Áreas de Maniobras y/o Movimiento.</t>
  </si>
  <si>
    <t>Diligenciando los formatos establecidos, soportes  evidencias  y  remision a  las  areas  correspondientes</t>
  </si>
  <si>
    <t>Diligenciando los formatos establecidos, soportes  evidencias  y  remision a  las  áreas  correspondientes</t>
  </si>
  <si>
    <t>Lista de  Chequeo  del Área de Maniobras y/o  Movimiento, Control de FOD y Control Superficie Limitadora de Obstáculos y/o  formatos y soportes    establecidos  en los  procedimientos</t>
  </si>
  <si>
    <t xml:space="preserve">El Gerente Aeroportuario y el  Coordinador Grupo gestión Ambiental y Control Fauna Realizan la verificación permanente del proceso acorde con el trámite y las directrices establecidas en la normatividad ambiental vigente, con el fin de aplicar y hacer seguimiento a los procesos contractuales que evidencian el cumplimiento de los instrumentos ambientales, los cuales se reportarán tanto a la gerencia del aeropuerto como a la coordinación del Grupo Gestión Ambiental y Control Fauna, ANTE cualquier necesidad que ponga en riesgo la prestación del servicio para que se adopten las medidas necesarias que garanticen el cumplimiento adecuado de los procedimientos, políticas y controles adherentes al proceso, basados en el Decreto 1076 de 2015. La información reportada se vinculará en los informes semestrales y anuales de seguimiento ambiental ICAs que se reporta a la Autoridad ambiental correspondiente en donde se consolidará e identificarán las actividades que se realizan en los aeropuertos y tienen la capacidad de causar daño al ambiente e impacto negativo a la seguridad operacional.
</t>
  </si>
  <si>
    <t>Gerente Aeroportuario
Coordinador Grupo Gestion Ambiental y Control Fauna
Autoridad Ambiental Nacional o Regional</t>
  </si>
  <si>
    <t>cumplimiento adecuado de los procedimientos, políticas y controles adherentes al proceso, basados en el Decreto 1076 de 2015</t>
  </si>
  <si>
    <t>Diligenciando los Informes de cumplimiento Ambiental ICA's</t>
  </si>
  <si>
    <t>La información reportada se vinculará en los informes semestrales y anuales de seguimiento ambiental ICAs en donde se consolidará e identificara las actividades que se realizan en los aeropuertos y tienen la capacidad de causar daño al ambiente e impacto negativo a la seguridad operacional.</t>
  </si>
  <si>
    <t>Informes de Cumplimiento Ambiental</t>
  </si>
  <si>
    <t>El médico, el auxiliar de enfermería, el conductor de ambulancia, el coordinador de médico y el regen de farmacia suscribirán compromiso de responsabilidad médica, y cualquier falta será reportada a la Superintendencia de Salud para que sea investigada. El funcionario encargado de la supervisión del contrato y el Gerente Aeroportuario harán monitoreo del cumplimiento de la calidad del servicio médico y mediante informe mensual registrarán el cumplimiento, las inconsistencia y actuaciones adelantadas</t>
  </si>
  <si>
    <t>Personal médico (El médico, el auxiliar de enfermería, el conductor de ambulancia, el coordinador de médico y el regen de farmacia)
Funcionario encargado de la supervisión del Contrato
Gerente Aeroportuario</t>
  </si>
  <si>
    <t xml:space="preserve">El cumplimiento del servicio medico </t>
  </si>
  <si>
    <t>se realizara informe mensual registraran el cumplimiento, las inconsistencia y actuaciones adelantadas</t>
  </si>
  <si>
    <t>Cualquier falta será reportada a la Superintendencia de Salud para que sea investigada</t>
  </si>
  <si>
    <t xml:space="preserve">Los médicos y los supervisores realizarán un un informe mensual </t>
  </si>
  <si>
    <t>Los Coordinadores de Grupo en el caso de observar el incumplimiento de los requisitos, deberán devolver el caso al funcionario encargado de la supervisión y se realizará análisis de las razones y de considerarlo grave, pondrá en conocimiento de las respectivas dependencias para su investigación.
Evidencias: Listas de chequeo para la verificación de los requisitos, Base de datos para llevar el control de los procesos, archivo físico y digital a responsabilidad del supervisor asignado, oficios y comunicaciones"</t>
  </si>
  <si>
    <t>Funcionarios encargados de la supervisión de Contrato
Coordinadores de Grupos de la Dirección de Operaciones Aeroportuaria</t>
  </si>
  <si>
    <t>Cumplir con los proceso y procedimientos</t>
  </si>
  <si>
    <t>Verificar a través del procedimiento de revalidación.</t>
  </si>
  <si>
    <t>En  caso de observar el incumplimiento de los requisitos, deberá devolver el caso al funcionrio encargdo de la supervisión y se realizará  análisis de las razones, y de considerarlo grave, pondrá en conocimiento de las respectivas dependencias para su investigación.</t>
  </si>
  <si>
    <t>Listas de chequeo para la verificación de los requisitos, Base de datos para llevar el control de los procesos, archivo físico y digital</t>
  </si>
  <si>
    <t>El funcionario o contratista encargado de la estructuración o Supervisión del contrato darán cumplimiento a lo establecido en el Manual de contratación de la Entidad, en la etapa precontractual o para modificación de contratos, cada vez que se requerida la celebración o modificación de un contrato, diligenciando las listas de chequeo de los documentos precontractuales o de modificación de contrato. Las decisiones de contratación o modificación serán consultadas al Comité de contratación y se elaborará el acta respetiva donde se consignan las recomendaciones al Ordenador del Gasto. Cualquier desviación o incumplimiento del manual de Contratación será reportada a la dependencia de control interno disciplinario respectiva.</t>
  </si>
  <si>
    <t>El funcionario o contratista encargdo de la estructuración o Supervisión del contrato</t>
  </si>
  <si>
    <t>se dara cumplimiento a lo establecido en el Manual de Contratacion de la Entidad, en la etapa precontractual o para modificación de contratos, cada vez que se requerida la celebración o modificación de un contrato</t>
  </si>
  <si>
    <t xml:space="preserve">diligenciando las listas de chequeo de los documentos precontractuales o de modificación de contrato </t>
  </si>
  <si>
    <t>Cualquier desviación o incumplimiento del manual de Contratación será reportada a la dependencia de control disciplinario respectiva</t>
  </si>
  <si>
    <t>se elaborara el acta respetiva donde se consignan las recomendaciones al Ordenador del Gasto</t>
  </si>
  <si>
    <t>La Directora de Operaciones a través del Coordinador del Grupo gestión de aeródromos anualmente da visto Vo. Bo de capacitaciones/ Habilitaciones al personal que se postula para la operación Aeroportuaria, previamente presentadas por los Gerentes Aeroportuarios, para ser  ejecutada  dentro  del  Plan  Institucional de  Capacitación del PNIOA  de la respectiva  vigencia.  Posteriormente se remite para la dirección de gestiona Humana para   su trámite correspondiente de permisos.   Se dejará constancia de la participación a través de los registros de la plataforma académica de la Secretaria de Centro de Estudios Aeronáuticos- CEA, en caso de encontrarse alguna desviación se devolverá la novedad al Gerente Aeroportuario.</t>
  </si>
  <si>
    <t>Director de Operaciones Aeroportuarias
 Coordinacion Grupo Gestion de  Aerodromos
Gerente  Aeropuerto
Secretaria Centro de  Estudios  Aeronauticos-CEA
Direccion de  Gestion Humana
Secretaria Centro de  Estudios  Aeronauticos-CEA</t>
  </si>
  <si>
    <t>Se dara   cumplimiento  con  la   capacitacion y habilitacion -  PNIOA  - Programa  Nacional  de Instrucción  en Operaciones  Aeroportuarias</t>
  </si>
  <si>
    <t>La   Direccion de  Gestion Humana /Programa el Plan institucional de  Capacitacion  en  area  de  formacion  de programa  Nacional   de  Instrucción en  Operaciones  Aeroportuarias- PNIOA   y ejecuta  la  Secretaria  de  Centro  de  Estudios  Aeronauticos- CEA</t>
  </si>
  <si>
    <t>No se acepta incumplimiento</t>
  </si>
  <si>
    <t>Registro  en plataforma  Academica -CEA</t>
  </si>
  <si>
    <t>Cada servidor público o contratista de la Dirección de Operaciones Aeroportuarias, debe cumplir con la política de seguridad de la información y gestión documental, determinada por la entidad. No se acepta la gestión de trámites por fuera de los sistemas oficiales (correo electrónico oficial, sistema de gestión documental). en caso de identificar una desviación que lleva a un incumplimiento de esta directriz dará lugar a reportar al servidor o contratista ante las dependencias de control correspondiente.</t>
  </si>
  <si>
    <t>Servidor publico
Contratistas</t>
  </si>
  <si>
    <t>Cumplir con las politicas de seguridad de la información y gestión documental establecidas por la entidad</t>
  </si>
  <si>
    <t>La entidad asigna perfiles de correo electróico para la gestión de la información</t>
  </si>
  <si>
    <t>Se reporta al servidor público o contratista que no cumpla con lo establecido por la entidad en materia de seguridad de la información y gestión documental</t>
  </si>
  <si>
    <t>Correo electrónico institucional
Bog7
Sistema de Gestión Documental</t>
  </si>
  <si>
    <t>Definir y Monitorear indicadores de efectividad de los controles</t>
  </si>
  <si>
    <t xml:space="preserve">GESTIÓN DE LA EDUCACIÓN </t>
  </si>
  <si>
    <t>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</si>
  <si>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</si>
  <si>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Que el personal que realice la verificación de la documentación acepte documentos no validos e incompletos</t>
  </si>
  <si>
    <t>Que el personal que realice la digitación de las notas de los estudiantes, de las áreas quienes registran la información de las calificaciónes en el aplicativo SIA presenten inconsistencias en la digitación de estas.</t>
  </si>
  <si>
    <t>1. Deficiencias en las competencias de idoneidad del Egresado
2.  Riesgos en la seguridad operacional en el  componente de capacitación.
3. Incumplimiento a la misión Institucional.
4. Perdida de la licencia de funcionamiento como Centro de Instrucción Aerónautica.
5. Deterioro de la imagen institucional</t>
  </si>
  <si>
    <t>Se estructuran las diferentes convocatorias teniendo en cuenta la programación del PIC. Los coordinadores de los grupos responsables de la Secretaria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</si>
  <si>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 Coordiadores grupos Admisión, registro y asuntos juridicos, Educación Aeronáutica, extensión y Proyección Social, Educación superior y Movilidad Académica.
* Directores Académico y de Investigación, Innovación y Gestión del conocimiento.</t>
  </si>
  <si>
    <t>Que el personal que realice la verificación de la documentación acepte documentos no validos e incompletos y se admitan aspirantes y/o certifiquen estudiantes sin el previo cumplimiento de los requisitos estyablecidos en el Centro de Estudios Aeronáuticos para un beneficio particular y/o de terceros.</t>
  </si>
  <si>
    <t>Luego del estudio, se define el personal que cumplió al 100]% con los requisitos y finalmente se publica el listado de admitidos para acceder a la prueba psicológicas.</t>
  </si>
  <si>
    <t>Se publica los requisitos a las fecchas del proceso por pagina WEB y correo electrónico para recibir los documentos para poder aplicar a la oferta. Cuando finaliza el proceso, se publica e los mismos medios el listado de admitidos.</t>
  </si>
  <si>
    <t xml:space="preserve">* Publicaciones en las diferentes paginas.
*Listado de admitidos.
*Los documentos soportes de las personas inscritas.
</t>
  </si>
  <si>
    <t>Cada  vez que se realiza una actividad de formación y/o  capacitación, los docentes,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formación y/o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estudiantes.3. Debe indicar cual es el propósito del control.
4. Debe establecer el cómo se realiza la actividad del control
5. Debe indicar que pasa con las observaciones o desviaciones resultantes de ejecutar el control.
6. Debe dejar evidencia de la ejecución del control.</t>
  </si>
  <si>
    <t>* Coordinadores Grupos Educación Aeronáutica, Extensión y Proyección Social, Educación superior y Movilidad Académica.
* Directores Académico y de Investigación, Innovación y Gestión del conocimiento.</t>
  </si>
  <si>
    <t>Que el personal que realice la digitación de las notas de los estudiantes, de las áreas quienes registran en la información de las calificaciones en el aplicativo SIA presenten inconsistencias en la digitación de estas.</t>
  </si>
  <si>
    <t>Al finalizar la actividad, los docentes deben enviar al coordinador de la actividad académica y coordinador responsable de la capacitación, las notas de los estudiantes para aprobación. Seguidamente se entregan a los digitadores de las áreas quienes registran la información de las calificaciones en el aplicativo SIA.</t>
  </si>
  <si>
    <t>En caso de que se presenten inconsistencias en la digitación de las calificaciónes, se debe envíar el formato Auterización de modificación SIA con las correcciones pertinentes y los soportes en físico a Secretaría Académica quienes se encargaran de realizar y corregir las inconsistencias en la información de los aspirantes.</t>
  </si>
  <si>
    <t>* Registro de calificaciones de los estudiantes aprobados por los coordinadores de grupo y coordinador del curso.
* Formato de autorización modificación SIA.
* Registro de calificaciones en aplicativo SIA</t>
  </si>
  <si>
    <t>Mejoramiento del Sistema de Información Académica del CEA con alarmas y controles que mitigan la ocurrencia del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</si>
</sst>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1"/>
      <color theme="1"/>
      <name val="Arial"/>
      <family val="2"/>
    </font>
    <font>
      <sz val="14"/>
      <color theme="1"/>
      <name val="Arial"/>
      <family val="2"/>
    </font>
    <font>
      <sz val="28"/>
      <color theme="1"/>
      <name val="Arial"/>
      <family val="2"/>
    </font>
    <font>
      <b/>
      <sz val="14"/>
      <color theme="1"/>
      <name val="Arial"/>
      <family val="2"/>
    </font>
    <font>
      <sz val="10"/>
      <color theme="1"/>
      <name val="Arial"/>
      <family val="2"/>
    </font>
    <font>
      <sz val="10"/>
      <color theme="0"/>
      <name val="Arial"/>
      <family val="2"/>
    </font>
    <font>
      <sz val="7"/>
      <color theme="0"/>
      <name val="Arial"/>
      <family val="2"/>
    </font>
    <font>
      <sz val="8"/>
      <color theme="0"/>
      <name val="Arial"/>
      <family val="2"/>
    </font>
    <font>
      <b/>
      <sz val="10"/>
      <color theme="0"/>
      <name val="Arial"/>
      <family val="2"/>
    </font>
    <font>
      <sz val="9"/>
      <color theme="1"/>
      <name val="Arial"/>
      <family val="2"/>
    </font>
    <font>
      <b/>
      <sz val="10"/>
      <color theme="1"/>
      <name val="Arial"/>
      <family val="2"/>
    </font>
    <font>
      <sz val="24"/>
      <color theme="1"/>
      <name val="Arial"/>
      <family val="2"/>
    </font>
    <font>
      <b/>
      <sz val="18"/>
      <color theme="0"/>
      <name val="Arial"/>
      <family val="2"/>
    </font>
    <font>
      <sz val="6"/>
      <name val="Arial"/>
      <family val="2"/>
    </font>
    <font>
      <sz val="8"/>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4"/>
        <bgColor indexed="64"/>
      </patternFill>
    </fill>
    <fill>
      <patternFill patternType="solid">
        <fgColor theme="7"/>
        <bgColor indexed="64"/>
      </patternFill>
    </fill>
    <fill>
      <patternFill patternType="solid">
        <fgColor theme="0" tint="-4.9989318521683403E-2"/>
        <bgColor indexed="64"/>
      </patternFill>
    </fill>
    <fill>
      <patternFill patternType="solid">
        <fgColor theme="9"/>
        <bgColor indexed="64"/>
      </patternFill>
    </fill>
    <fill>
      <patternFill patternType="solid">
        <fgColor rgb="FF002060"/>
        <bgColor indexed="64"/>
      </patternFill>
    </fill>
    <fill>
      <patternFill patternType="solid">
        <fgColor theme="0"/>
        <bgColor indexed="64"/>
      </patternFill>
    </fill>
    <fill>
      <patternFill patternType="solid">
        <fgColor theme="5" tint="0.7999816888943144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medium">
        <color indexed="64"/>
      </bottom>
      <diagonal/>
    </border>
    <border>
      <left style="thin">
        <color indexed="64"/>
      </left>
      <right style="hair">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thin">
        <color indexed="64"/>
      </right>
      <top/>
      <bottom/>
      <diagonal/>
    </border>
    <border>
      <left/>
      <right/>
      <top style="medium">
        <color indexed="64"/>
      </top>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hair">
        <color indexed="64"/>
      </left>
      <right/>
      <top style="medium">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top style="medium">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top style="thin">
        <color indexed="64"/>
      </top>
      <bottom style="medium">
        <color indexed="64"/>
      </bottom>
      <diagonal/>
    </border>
  </borders>
  <cellStyleXfs count="1">
    <xf numFmtId="0" fontId="0" fillId="0" borderId="0"/>
  </cellStyleXfs>
  <cellXfs count="357">
    <xf numFmtId="0" fontId="0" fillId="0" borderId="0" xfId="0"/>
    <xf numFmtId="0" fontId="1" fillId="0" borderId="0" xfId="0" applyFont="1"/>
    <xf numFmtId="0" fontId="1" fillId="0" borderId="0" xfId="0" applyFont="1" applyAlignment="1">
      <alignment vertical="center"/>
    </xf>
    <xf numFmtId="0" fontId="5" fillId="0" borderId="0" xfId="0" applyFont="1"/>
    <xf numFmtId="0" fontId="5" fillId="0" borderId="0" xfId="0" applyFont="1" applyAlignment="1">
      <alignment vertical="center"/>
    </xf>
    <xf numFmtId="0" fontId="1" fillId="0" borderId="0" xfId="0" applyFont="1" applyAlignment="1">
      <alignment horizontal="center"/>
    </xf>
    <xf numFmtId="0" fontId="5" fillId="0" borderId="1" xfId="0" applyFont="1" applyBorder="1" applyAlignment="1">
      <alignment horizontal="center" vertical="center"/>
    </xf>
    <xf numFmtId="0" fontId="10" fillId="0" borderId="0" xfId="0" applyFont="1" applyAlignment="1">
      <alignment wrapText="1"/>
    </xf>
    <xf numFmtId="0" fontId="10" fillId="0" borderId="1" xfId="0" applyFont="1" applyBorder="1" applyAlignment="1">
      <alignment vertical="center" wrapText="1"/>
    </xf>
    <xf numFmtId="0" fontId="10" fillId="0" borderId="0" xfId="0" applyFont="1"/>
    <xf numFmtId="0" fontId="10" fillId="0" borderId="1" xfId="0" applyFont="1" applyBorder="1" applyAlignment="1">
      <alignment horizontal="center" vertical="center" wrapText="1"/>
    </xf>
    <xf numFmtId="0" fontId="10" fillId="0" borderId="0" xfId="0" applyFont="1" applyAlignment="1">
      <alignment horizontal="center" wrapText="1"/>
    </xf>
    <xf numFmtId="0" fontId="10" fillId="0" borderId="0" xfId="0" applyFont="1" applyAlignment="1">
      <alignment horizontal="center"/>
    </xf>
    <xf numFmtId="0" fontId="1" fillId="0" borderId="0" xfId="0" applyFont="1" applyAlignment="1" applyProtection="1">
      <alignment vertical="center"/>
    </xf>
    <xf numFmtId="0" fontId="2" fillId="0" borderId="0" xfId="0" applyFont="1" applyAlignment="1" applyProtection="1">
      <alignment vertical="center"/>
    </xf>
    <xf numFmtId="0" fontId="5" fillId="0" borderId="0" xfId="0" applyFont="1" applyProtection="1"/>
    <xf numFmtId="0" fontId="5" fillId="0" borderId="0" xfId="0" applyFont="1" applyAlignment="1" applyProtection="1">
      <alignment horizontal="center"/>
    </xf>
    <xf numFmtId="0" fontId="5" fillId="0" borderId="0" xfId="0" applyFont="1" applyAlignment="1" applyProtection="1">
      <alignment vertical="center"/>
    </xf>
    <xf numFmtId="0" fontId="5" fillId="0" borderId="0" xfId="0" applyFont="1" applyAlignment="1" applyProtection="1">
      <alignment horizontal="center" vertical="center"/>
    </xf>
    <xf numFmtId="0" fontId="9" fillId="4" borderId="11"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9" fillId="7" borderId="23" xfId="0" applyFont="1" applyFill="1" applyBorder="1" applyAlignment="1" applyProtection="1">
      <alignment horizontal="center" vertical="center" wrapText="1"/>
    </xf>
    <xf numFmtId="0" fontId="5" fillId="0" borderId="62" xfId="0" applyFont="1" applyBorder="1" applyAlignment="1" applyProtection="1">
      <alignment vertical="center" wrapText="1"/>
    </xf>
    <xf numFmtId="0" fontId="5" fillId="0" borderId="37" xfId="0" applyFont="1" applyBorder="1" applyAlignment="1" applyProtection="1">
      <alignment horizontal="center" vertical="center" wrapText="1"/>
    </xf>
    <xf numFmtId="0" fontId="5" fillId="0" borderId="38" xfId="0" applyFont="1" applyBorder="1" applyAlignment="1" applyProtection="1">
      <alignment vertical="center" wrapText="1"/>
    </xf>
    <xf numFmtId="0" fontId="5" fillId="0" borderId="38" xfId="0" applyFont="1" applyBorder="1" applyAlignment="1" applyProtection="1">
      <alignment horizontal="center" vertical="center" wrapText="1"/>
    </xf>
    <xf numFmtId="0" fontId="5" fillId="0" borderId="0" xfId="0" applyFont="1" applyAlignment="1" applyProtection="1">
      <alignment vertical="center" wrapText="1"/>
    </xf>
    <xf numFmtId="0" fontId="5" fillId="6" borderId="14" xfId="0" applyFont="1" applyFill="1" applyBorder="1" applyAlignment="1" applyProtection="1">
      <alignment vertical="center" wrapText="1"/>
    </xf>
    <xf numFmtId="0" fontId="5" fillId="6" borderId="39" xfId="0" applyFont="1" applyFill="1" applyBorder="1" applyAlignment="1" applyProtection="1">
      <alignment horizontal="center" vertical="center" wrapText="1"/>
    </xf>
    <xf numFmtId="0" fontId="5" fillId="6" borderId="34" xfId="0" applyFont="1" applyFill="1" applyBorder="1" applyAlignment="1" applyProtection="1">
      <alignment vertical="center" wrapText="1"/>
    </xf>
    <xf numFmtId="0" fontId="5" fillId="6" borderId="34" xfId="0" applyFont="1" applyFill="1" applyBorder="1" applyAlignment="1" applyProtection="1">
      <alignment horizontal="center" vertical="center" wrapText="1"/>
    </xf>
    <xf numFmtId="0" fontId="5" fillId="0" borderId="14" xfId="0" applyFont="1" applyBorder="1" applyAlignment="1" applyProtection="1">
      <alignment vertical="center" wrapText="1"/>
    </xf>
    <xf numFmtId="0" fontId="5" fillId="0" borderId="39" xfId="0" applyFont="1" applyBorder="1" applyAlignment="1" applyProtection="1">
      <alignment horizontal="center" vertical="center" wrapText="1"/>
    </xf>
    <xf numFmtId="0" fontId="5" fillId="0" borderId="34" xfId="0" applyFont="1" applyBorder="1" applyAlignment="1" applyProtection="1">
      <alignment vertical="center" wrapText="1"/>
    </xf>
    <xf numFmtId="0" fontId="5" fillId="0" borderId="34" xfId="0" applyFont="1" applyBorder="1" applyAlignment="1" applyProtection="1">
      <alignment horizontal="center" vertical="center" wrapText="1"/>
    </xf>
    <xf numFmtId="0" fontId="5" fillId="6" borderId="18" xfId="0" applyFont="1" applyFill="1" applyBorder="1" applyAlignment="1" applyProtection="1">
      <alignment vertical="center" wrapText="1"/>
    </xf>
    <xf numFmtId="0" fontId="5" fillId="6" borderId="40" xfId="0" applyFont="1" applyFill="1" applyBorder="1" applyAlignment="1" applyProtection="1">
      <alignment horizontal="center" vertical="center" wrapText="1"/>
    </xf>
    <xf numFmtId="0" fontId="5" fillId="6" borderId="41" xfId="0" applyFont="1" applyFill="1" applyBorder="1" applyAlignment="1" applyProtection="1">
      <alignment vertical="center" wrapText="1"/>
    </xf>
    <xf numFmtId="0" fontId="5" fillId="6" borderId="41" xfId="0" applyFont="1" applyFill="1" applyBorder="1" applyAlignment="1" applyProtection="1">
      <alignment horizontal="center" vertical="center" wrapText="1"/>
    </xf>
    <xf numFmtId="0" fontId="1" fillId="0" borderId="0" xfId="0" applyFont="1" applyProtection="1"/>
    <xf numFmtId="0" fontId="1" fillId="0" borderId="0" xfId="0" applyFont="1" applyAlignment="1" applyProtection="1">
      <alignment horizontal="center"/>
    </xf>
    <xf numFmtId="0" fontId="5" fillId="0" borderId="63" xfId="0" applyFont="1" applyBorder="1" applyAlignment="1" applyProtection="1">
      <alignment vertical="center" wrapText="1"/>
      <protection locked="0"/>
    </xf>
    <xf numFmtId="0" fontId="5" fillId="6" borderId="15" xfId="0" applyFont="1" applyFill="1" applyBorder="1" applyAlignment="1" applyProtection="1">
      <alignment vertical="center" wrapText="1"/>
      <protection locked="0"/>
    </xf>
    <xf numFmtId="0" fontId="5" fillId="0" borderId="15" xfId="0" applyFont="1" applyBorder="1" applyAlignment="1" applyProtection="1">
      <alignment vertical="center" wrapText="1"/>
      <protection locked="0"/>
    </xf>
    <xf numFmtId="0" fontId="5" fillId="0" borderId="16" xfId="0" applyFont="1" applyBorder="1" applyAlignment="1" applyProtection="1">
      <alignment vertical="center" wrapText="1"/>
      <protection locked="0"/>
    </xf>
    <xf numFmtId="0" fontId="5" fillId="6" borderId="17" xfId="0" applyFont="1" applyFill="1" applyBorder="1" applyAlignment="1" applyProtection="1">
      <alignment vertical="center" wrapText="1"/>
      <protection locked="0"/>
    </xf>
    <xf numFmtId="0" fontId="5" fillId="0" borderId="38" xfId="0" applyFont="1" applyBorder="1" applyAlignment="1" applyProtection="1">
      <alignment vertical="center" wrapText="1"/>
      <protection locked="0"/>
    </xf>
    <xf numFmtId="0" fontId="5" fillId="0" borderId="38" xfId="0" applyFont="1" applyBorder="1" applyAlignment="1" applyProtection="1">
      <alignment horizontal="center" vertical="center" wrapText="1"/>
      <protection locked="0"/>
    </xf>
    <xf numFmtId="0" fontId="5" fillId="6" borderId="34" xfId="0" applyFont="1" applyFill="1" applyBorder="1" applyAlignment="1" applyProtection="1">
      <alignment vertical="center" wrapText="1"/>
      <protection locked="0"/>
    </xf>
    <xf numFmtId="0" fontId="5" fillId="6" borderId="34" xfId="0" applyFont="1" applyFill="1" applyBorder="1" applyAlignment="1" applyProtection="1">
      <alignment horizontal="center" vertical="center" wrapText="1"/>
      <protection locked="0"/>
    </xf>
    <xf numFmtId="0" fontId="5" fillId="0" borderId="34" xfId="0" applyFont="1" applyBorder="1" applyAlignment="1" applyProtection="1">
      <alignment vertical="center" wrapText="1"/>
      <protection locked="0"/>
    </xf>
    <xf numFmtId="0" fontId="5" fillId="0" borderId="34" xfId="0" applyFont="1" applyBorder="1" applyAlignment="1" applyProtection="1">
      <alignment horizontal="center" vertical="center" wrapText="1"/>
      <protection locked="0"/>
    </xf>
    <xf numFmtId="0" fontId="5" fillId="6" borderId="41" xfId="0" applyFont="1" applyFill="1" applyBorder="1" applyAlignment="1" applyProtection="1">
      <alignment vertical="center" wrapText="1"/>
      <protection locked="0"/>
    </xf>
    <xf numFmtId="0" fontId="5" fillId="6" borderId="41" xfId="0" applyFont="1" applyFill="1" applyBorder="1" applyAlignment="1" applyProtection="1">
      <alignment horizontal="center" vertical="center" wrapText="1"/>
      <protection locked="0"/>
    </xf>
    <xf numFmtId="0" fontId="5" fillId="0" borderId="38" xfId="0" applyFont="1" applyBorder="1" applyAlignment="1" applyProtection="1">
      <alignment horizontal="center" vertical="center" textRotation="90" wrapText="1"/>
      <protection locked="0"/>
    </xf>
    <xf numFmtId="0" fontId="5" fillId="6" borderId="34" xfId="0" applyFont="1" applyFill="1" applyBorder="1" applyAlignment="1" applyProtection="1">
      <alignment horizontal="center" vertical="center" textRotation="90" wrapText="1"/>
      <protection locked="0"/>
    </xf>
    <xf numFmtId="0" fontId="5" fillId="0" borderId="34" xfId="0" applyFont="1" applyBorder="1" applyAlignment="1" applyProtection="1">
      <alignment horizontal="center" vertical="center" textRotation="90" wrapText="1"/>
      <protection locked="0"/>
    </xf>
    <xf numFmtId="0" fontId="5" fillId="6" borderId="41" xfId="0" applyFont="1" applyFill="1" applyBorder="1" applyAlignment="1" applyProtection="1">
      <alignment horizontal="center" vertical="center" textRotation="90" wrapText="1"/>
      <protection locked="0"/>
    </xf>
    <xf numFmtId="0" fontId="5" fillId="0" borderId="38"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9" fillId="7" borderId="2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xf>
    <xf numFmtId="0" fontId="9" fillId="4" borderId="11" xfId="0" applyFont="1" applyFill="1" applyBorder="1" applyAlignment="1" applyProtection="1">
      <alignment horizontal="center" vertical="center"/>
    </xf>
    <xf numFmtId="0" fontId="11" fillId="2" borderId="1" xfId="0" applyFont="1" applyFill="1" applyBorder="1" applyAlignment="1">
      <alignment horizontal="center" vertical="center" wrapText="1"/>
    </xf>
    <xf numFmtId="0" fontId="11" fillId="2" borderId="1" xfId="0" applyFont="1" applyFill="1" applyBorder="1" applyAlignment="1">
      <alignment vertical="center" wrapText="1"/>
    </xf>
    <xf numFmtId="0" fontId="9" fillId="4" borderId="11" xfId="0" applyFont="1" applyFill="1" applyBorder="1" applyAlignment="1" applyProtection="1">
      <alignment horizontal="center" vertical="center"/>
    </xf>
    <xf numFmtId="0" fontId="5" fillId="0" borderId="38"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9" fillId="7" borderId="2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xf>
    <xf numFmtId="0" fontId="13" fillId="8" borderId="0" xfId="0" applyFont="1" applyFill="1" applyAlignment="1">
      <alignment vertical="center"/>
    </xf>
    <xf numFmtId="0" fontId="14" fillId="9" borderId="0" xfId="0" applyFont="1" applyFill="1" applyAlignment="1">
      <alignment horizontal="center" vertical="center" wrapText="1"/>
    </xf>
    <xf numFmtId="14" fontId="14" fillId="9" borderId="0" xfId="0" applyNumberFormat="1" applyFont="1" applyFill="1" applyAlignment="1">
      <alignment horizontal="center" vertical="center" wrapText="1"/>
    </xf>
    <xf numFmtId="0" fontId="15" fillId="9" borderId="0" xfId="0" applyFont="1" applyFill="1" applyAlignment="1">
      <alignment horizontal="center" vertical="center" wrapText="1"/>
    </xf>
    <xf numFmtId="0" fontId="0" fillId="9" borderId="0" xfId="0" applyFill="1"/>
    <xf numFmtId="0" fontId="13" fillId="8" borderId="0" xfId="0" applyFont="1" applyFill="1" applyAlignment="1">
      <alignment horizontal="center" vertical="center" wrapText="1"/>
    </xf>
    <xf numFmtId="0" fontId="5" fillId="0" borderId="55"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56"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5" fillId="0" borderId="36" xfId="0" applyFont="1" applyBorder="1" applyAlignment="1" applyProtection="1">
      <alignment horizontal="center" vertical="center" wrapText="1"/>
      <protection locked="0"/>
    </xf>
    <xf numFmtId="0" fontId="5" fillId="0" borderId="38"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41" xfId="0" applyFont="1" applyBorder="1" applyAlignment="1" applyProtection="1">
      <alignment horizontal="center" vertical="center" wrapText="1"/>
    </xf>
    <xf numFmtId="0" fontId="5" fillId="0" borderId="53" xfId="0" applyFont="1" applyBorder="1" applyAlignment="1" applyProtection="1">
      <alignment horizontal="center" vertical="center" wrapText="1"/>
    </xf>
    <xf numFmtId="0" fontId="5" fillId="0" borderId="49" xfId="0" applyFont="1" applyBorder="1" applyAlignment="1" applyProtection="1">
      <alignment horizontal="center" vertical="center" wrapText="1"/>
    </xf>
    <xf numFmtId="0" fontId="5" fillId="0" borderId="50" xfId="0" applyFont="1" applyBorder="1" applyAlignment="1" applyProtection="1">
      <alignment horizontal="center" vertical="center" wrapText="1"/>
    </xf>
    <xf numFmtId="0" fontId="5" fillId="0" borderId="28" xfId="0" applyFont="1" applyBorder="1" applyAlignment="1" applyProtection="1">
      <alignment horizontal="center" vertical="center" textRotation="90" wrapText="1"/>
    </xf>
    <xf numFmtId="0" fontId="5" fillId="0" borderId="29" xfId="0" applyFont="1" applyBorder="1" applyAlignment="1" applyProtection="1">
      <alignment horizontal="center" vertical="center" textRotation="90" wrapText="1"/>
    </xf>
    <xf numFmtId="0" fontId="5" fillId="0" borderId="30" xfId="0" applyFont="1" applyBorder="1" applyAlignment="1" applyProtection="1">
      <alignment horizontal="center" vertical="center" textRotation="90" wrapText="1"/>
    </xf>
    <xf numFmtId="0" fontId="5" fillId="0" borderId="45" xfId="0" applyFont="1" applyBorder="1" applyAlignment="1" applyProtection="1">
      <alignment horizontal="center" vertical="center" wrapText="1"/>
    </xf>
    <xf numFmtId="0" fontId="5" fillId="0" borderId="26" xfId="0" applyFont="1" applyBorder="1" applyAlignment="1" applyProtection="1">
      <alignment horizontal="center" vertical="center" wrapText="1"/>
    </xf>
    <xf numFmtId="0" fontId="5" fillId="0" borderId="27" xfId="0" applyFont="1" applyBorder="1" applyAlignment="1" applyProtection="1">
      <alignment horizontal="center" vertical="center" wrapText="1"/>
    </xf>
    <xf numFmtId="0" fontId="5" fillId="0" borderId="4" xfId="0" applyFont="1" applyBorder="1" applyAlignment="1" applyProtection="1">
      <alignment horizontal="center" vertical="center" textRotation="90" wrapText="1"/>
      <protection locked="0"/>
    </xf>
    <xf numFmtId="0" fontId="5" fillId="0" borderId="1" xfId="0" applyFont="1" applyBorder="1" applyAlignment="1" applyProtection="1">
      <alignment horizontal="center" vertical="center" textRotation="90" wrapText="1"/>
      <protection locked="0"/>
    </xf>
    <xf numFmtId="0" fontId="5" fillId="0" borderId="23" xfId="0" applyFont="1" applyBorder="1" applyAlignment="1" applyProtection="1">
      <alignment horizontal="center" vertical="center" textRotation="90" wrapText="1"/>
      <protection locked="0"/>
    </xf>
    <xf numFmtId="0" fontId="5" fillId="0" borderId="4" xfId="0" applyFont="1" applyBorder="1" applyAlignment="1" applyProtection="1">
      <alignment horizontal="center" vertical="center" wrapText="1"/>
    </xf>
    <xf numFmtId="0" fontId="5" fillId="0" borderId="31" xfId="0" applyFont="1" applyBorder="1" applyAlignment="1" applyProtection="1">
      <alignment horizontal="center" vertical="center" textRotation="90" wrapText="1"/>
    </xf>
    <xf numFmtId="0" fontId="5" fillId="0" borderId="32" xfId="0" applyFont="1" applyBorder="1" applyAlignment="1" applyProtection="1">
      <alignment horizontal="center" vertical="center" textRotation="90" wrapText="1"/>
    </xf>
    <xf numFmtId="0" fontId="5" fillId="0" borderId="33" xfId="0" applyFont="1" applyBorder="1" applyAlignment="1" applyProtection="1">
      <alignment horizontal="center" vertical="center" textRotation="90" wrapText="1"/>
    </xf>
    <xf numFmtId="0" fontId="5" fillId="0" borderId="25" xfId="0" applyFont="1" applyBorder="1" applyAlignment="1" applyProtection="1">
      <alignment horizontal="center" vertical="center" wrapText="1"/>
    </xf>
    <xf numFmtId="0" fontId="5" fillId="0" borderId="12" xfId="0" applyFont="1" applyBorder="1" applyAlignment="1" applyProtection="1">
      <alignment horizontal="center" vertical="center" textRotation="90" wrapText="1"/>
      <protection locked="0"/>
    </xf>
    <xf numFmtId="0" fontId="5" fillId="0" borderId="13" xfId="0" applyFont="1" applyBorder="1" applyAlignment="1" applyProtection="1">
      <alignment horizontal="center" vertical="center" textRotation="90" wrapText="1"/>
      <protection locked="0"/>
    </xf>
    <xf numFmtId="0" fontId="5" fillId="0" borderId="12"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9"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58" xfId="0" applyFont="1" applyBorder="1" applyAlignment="1" applyProtection="1">
      <alignment horizontal="center" vertical="center" textRotation="90" wrapText="1"/>
      <protection locked="0"/>
    </xf>
    <xf numFmtId="0" fontId="5" fillId="0" borderId="59" xfId="0" applyFont="1" applyBorder="1" applyAlignment="1" applyProtection="1">
      <alignment horizontal="center" vertical="center" textRotation="90" wrapText="1"/>
      <protection locked="0"/>
    </xf>
    <xf numFmtId="0" fontId="5" fillId="0" borderId="60" xfId="0" applyFont="1" applyBorder="1" applyAlignment="1" applyProtection="1">
      <alignment horizontal="center" vertical="center" textRotation="90" wrapText="1"/>
      <protection locked="0"/>
    </xf>
    <xf numFmtId="0" fontId="5" fillId="0" borderId="54"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45" xfId="0" applyFont="1" applyBorder="1" applyAlignment="1" applyProtection="1">
      <alignment horizontal="center" vertical="center" textRotation="90" wrapText="1"/>
      <protection locked="0"/>
    </xf>
    <xf numFmtId="0" fontId="5" fillId="0" borderId="26" xfId="0" applyFont="1" applyBorder="1" applyAlignment="1" applyProtection="1">
      <alignment horizontal="center" vertical="center" textRotation="90" wrapText="1"/>
      <protection locked="0"/>
    </xf>
    <xf numFmtId="0" fontId="5" fillId="0" borderId="27" xfId="0" applyFont="1" applyBorder="1" applyAlignment="1" applyProtection="1">
      <alignment horizontal="center" vertical="center" textRotation="90" wrapText="1"/>
      <protection locked="0"/>
    </xf>
    <xf numFmtId="0" fontId="5" fillId="0" borderId="12"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9" fillId="4" borderId="1" xfId="0" applyFont="1" applyFill="1" applyBorder="1" applyAlignment="1" applyProtection="1">
      <alignment horizontal="center" vertical="center"/>
    </xf>
    <xf numFmtId="0" fontId="9" fillId="4" borderId="1"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9" fillId="4" borderId="20" xfId="0" applyFont="1" applyFill="1" applyBorder="1" applyAlignment="1" applyProtection="1">
      <alignment horizontal="center" vertical="center" wrapText="1"/>
    </xf>
    <xf numFmtId="0" fontId="9" fillId="7" borderId="7" xfId="0" applyFont="1" applyFill="1" applyBorder="1" applyAlignment="1" applyProtection="1">
      <alignment horizontal="center" vertical="center" wrapText="1"/>
    </xf>
    <xf numFmtId="0" fontId="9" fillId="7" borderId="23"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3"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xf>
    <xf numFmtId="0" fontId="9" fillId="4" borderId="43" xfId="0" applyFont="1" applyFill="1" applyBorder="1" applyAlignment="1" applyProtection="1">
      <alignment horizontal="center" vertical="center"/>
    </xf>
    <xf numFmtId="0" fontId="9" fillId="4" borderId="11" xfId="0" applyFont="1" applyFill="1" applyBorder="1" applyAlignment="1" applyProtection="1">
      <alignment horizontal="center" vertical="center"/>
    </xf>
    <xf numFmtId="0" fontId="6" fillId="5" borderId="20" xfId="0" applyFont="1" applyFill="1" applyBorder="1" applyAlignment="1" applyProtection="1">
      <alignment horizontal="center" vertical="center" wrapText="1"/>
    </xf>
    <xf numFmtId="0" fontId="6" fillId="5" borderId="43" xfId="0" applyFont="1" applyFill="1" applyBorder="1" applyAlignment="1" applyProtection="1">
      <alignment horizontal="center" vertical="center" wrapText="1"/>
    </xf>
    <xf numFmtId="0" fontId="6" fillId="5" borderId="21" xfId="0" applyFont="1" applyFill="1" applyBorder="1" applyAlignment="1" applyProtection="1">
      <alignment horizontal="center" vertical="center" wrapText="1"/>
    </xf>
    <xf numFmtId="0" fontId="6" fillId="5" borderId="47"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xf>
    <xf numFmtId="0" fontId="6" fillId="5" borderId="12" xfId="0" applyFont="1" applyFill="1" applyBorder="1" applyAlignment="1" applyProtection="1">
      <alignment horizontal="center" vertical="center"/>
    </xf>
    <xf numFmtId="0" fontId="6" fillId="5" borderId="11"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9" fillId="5" borderId="12" xfId="0" applyFont="1" applyFill="1" applyBorder="1" applyAlignment="1" applyProtection="1">
      <alignment horizontal="center" vertical="center" wrapText="1"/>
    </xf>
    <xf numFmtId="0" fontId="9" fillId="5" borderId="20" xfId="0" applyFont="1" applyFill="1" applyBorder="1" applyAlignment="1" applyProtection="1">
      <alignment horizontal="center" vertical="center" wrapText="1"/>
    </xf>
    <xf numFmtId="0" fontId="9" fillId="5" borderId="21" xfId="0" applyFont="1" applyFill="1" applyBorder="1" applyAlignment="1" applyProtection="1">
      <alignment horizontal="center" vertical="center" wrapText="1"/>
    </xf>
    <xf numFmtId="0" fontId="9" fillId="5" borderId="1" xfId="0" applyFont="1" applyFill="1" applyBorder="1" applyAlignment="1" applyProtection="1">
      <alignment horizontal="center" vertical="center" wrapText="1"/>
    </xf>
    <xf numFmtId="0" fontId="6" fillId="5" borderId="20" xfId="0" applyFont="1" applyFill="1" applyBorder="1" applyAlignment="1" applyProtection="1">
      <alignment horizontal="center" vertical="center"/>
    </xf>
    <xf numFmtId="0" fontId="6" fillId="5" borderId="42" xfId="0" applyFont="1" applyFill="1" applyBorder="1" applyAlignment="1" applyProtection="1">
      <alignment horizontal="center" vertical="center"/>
    </xf>
    <xf numFmtId="0" fontId="6" fillId="5" borderId="43" xfId="0" applyFont="1" applyFill="1" applyBorder="1" applyAlignment="1" applyProtection="1">
      <alignment horizontal="center" vertical="center"/>
    </xf>
    <xf numFmtId="0" fontId="6" fillId="5" borderId="44"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45"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9" fillId="5" borderId="52" xfId="0" applyFont="1" applyFill="1" applyBorder="1" applyAlignment="1" applyProtection="1">
      <alignment horizontal="center" vertical="center"/>
    </xf>
    <xf numFmtId="0" fontId="9" fillId="7" borderId="3" xfId="0" applyFont="1" applyFill="1" applyBorder="1" applyAlignment="1" applyProtection="1">
      <alignment horizontal="center" vertical="center" wrapText="1"/>
    </xf>
    <xf numFmtId="0" fontId="9" fillId="7" borderId="4" xfId="0" applyFont="1" applyFill="1" applyBorder="1" applyAlignment="1" applyProtection="1">
      <alignment horizontal="center" vertical="center" wrapText="1"/>
    </xf>
    <xf numFmtId="0" fontId="9" fillId="7" borderId="6" xfId="0" applyFont="1" applyFill="1" applyBorder="1" applyAlignment="1" applyProtection="1">
      <alignment horizontal="center" vertical="center" wrapText="1"/>
    </xf>
    <xf numFmtId="0" fontId="9" fillId="7" borderId="1" xfId="0" applyFont="1" applyFill="1" applyBorder="1" applyAlignment="1" applyProtection="1">
      <alignment horizontal="center" vertical="center" wrapText="1"/>
    </xf>
    <xf numFmtId="0" fontId="9" fillId="7" borderId="5" xfId="0" applyFont="1" applyFill="1" applyBorder="1" applyAlignment="1" applyProtection="1">
      <alignment horizontal="center" vertical="center" wrapText="1"/>
    </xf>
    <xf numFmtId="0" fontId="9" fillId="7" borderId="22" xfId="0" applyFont="1" applyFill="1" applyBorder="1" applyAlignment="1" applyProtection="1">
      <alignment horizontal="center" vertical="center" wrapText="1"/>
    </xf>
    <xf numFmtId="0" fontId="9" fillId="7" borderId="24"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57" xfId="0" applyFont="1" applyFill="1" applyBorder="1" applyAlignment="1" applyProtection="1">
      <alignment horizontal="center" vertical="center"/>
    </xf>
    <xf numFmtId="0" fontId="9" fillId="3" borderId="64"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3"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4" borderId="35" xfId="0" applyFont="1" applyFill="1" applyBorder="1" applyAlignment="1" applyProtection="1">
      <alignment horizontal="center" vertical="center"/>
    </xf>
    <xf numFmtId="0" fontId="5" fillId="0" borderId="0" xfId="0" applyFont="1" applyAlignment="1" applyProtection="1">
      <alignment horizontal="right" vertical="center"/>
    </xf>
    <xf numFmtId="14" fontId="5" fillId="0" borderId="2" xfId="0" applyNumberFormat="1"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9" fillId="3" borderId="61" xfId="0" applyFont="1" applyFill="1" applyBorder="1" applyAlignment="1" applyProtection="1">
      <alignment horizontal="center" vertical="center"/>
    </xf>
    <xf numFmtId="0" fontId="9" fillId="3" borderId="48" xfId="0" applyFont="1" applyFill="1" applyBorder="1" applyAlignment="1" applyProtection="1">
      <alignment horizontal="center" vertical="center"/>
    </xf>
    <xf numFmtId="0" fontId="9" fillId="3" borderId="51" xfId="0" applyFont="1" applyFill="1" applyBorder="1" applyAlignment="1" applyProtection="1">
      <alignment horizontal="center" vertical="center"/>
    </xf>
    <xf numFmtId="0" fontId="9" fillId="5" borderId="3" xfId="0" applyFont="1" applyFill="1" applyBorder="1" applyAlignment="1" applyProtection="1">
      <alignment horizontal="center" vertical="center"/>
    </xf>
    <xf numFmtId="0" fontId="9" fillId="5" borderId="4" xfId="0" applyFont="1" applyFill="1" applyBorder="1" applyAlignment="1" applyProtection="1">
      <alignment horizontal="center" vertical="center"/>
    </xf>
    <xf numFmtId="0" fontId="6" fillId="5" borderId="19" xfId="0" applyFont="1" applyFill="1" applyBorder="1" applyAlignment="1" applyProtection="1">
      <alignment horizontal="center" vertical="center"/>
    </xf>
    <xf numFmtId="0" fontId="6" fillId="5" borderId="46" xfId="0" applyFont="1" applyFill="1" applyBorder="1" applyAlignment="1" applyProtection="1">
      <alignment horizontal="center" vertical="center"/>
    </xf>
    <xf numFmtId="0" fontId="1" fillId="0" borderId="20" xfId="0" applyFont="1" applyBorder="1" applyAlignment="1" applyProtection="1">
      <alignment horizontal="center" vertical="center"/>
    </xf>
    <xf numFmtId="0" fontId="1" fillId="0" borderId="42" xfId="0" applyFont="1" applyBorder="1" applyAlignment="1" applyProtection="1">
      <alignment horizontal="center" vertical="center"/>
    </xf>
    <xf numFmtId="0" fontId="1" fillId="0" borderId="43" xfId="0" applyFont="1" applyBorder="1" applyAlignment="1" applyProtection="1">
      <alignment horizontal="center" vertical="center"/>
    </xf>
    <xf numFmtId="0" fontId="1" fillId="0" borderId="21" xfId="0" applyFont="1" applyBorder="1" applyAlignment="1" applyProtection="1">
      <alignment horizontal="center" vertical="center"/>
    </xf>
    <xf numFmtId="0" fontId="1" fillId="0" borderId="0" xfId="0" applyFont="1" applyBorder="1" applyAlignment="1" applyProtection="1">
      <alignment horizontal="center" vertical="center"/>
    </xf>
    <xf numFmtId="0" fontId="1" fillId="0" borderId="47" xfId="0" applyFont="1" applyBorder="1" applyAlignment="1" applyProtection="1">
      <alignment horizontal="center" vertical="center"/>
    </xf>
    <xf numFmtId="0" fontId="1" fillId="0" borderId="44" xfId="0" applyFont="1" applyBorder="1" applyAlignment="1" applyProtection="1">
      <alignment horizontal="center" vertical="center"/>
    </xf>
    <xf numFmtId="0" fontId="1" fillId="0" borderId="2" xfId="0" applyFont="1" applyBorder="1" applyAlignment="1" applyProtection="1">
      <alignment horizontal="center" vertical="center"/>
    </xf>
    <xf numFmtId="0" fontId="1" fillId="0" borderId="45" xfId="0" applyFont="1" applyBorder="1" applyAlignment="1" applyProtection="1">
      <alignment horizontal="center" vertical="center"/>
    </xf>
    <xf numFmtId="0" fontId="4" fillId="2" borderId="1" xfId="0"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2" fillId="0" borderId="1" xfId="0" applyFont="1" applyBorder="1" applyAlignment="1" applyProtection="1">
      <alignment horizontal="center" vertical="center"/>
    </xf>
    <xf numFmtId="0" fontId="11" fillId="2" borderId="1" xfId="0" applyFont="1" applyFill="1" applyBorder="1" applyAlignment="1">
      <alignment horizontal="center" vertical="center" wrapText="1"/>
    </xf>
    <xf numFmtId="0" fontId="4" fillId="2" borderId="35"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26" xfId="0" applyFont="1" applyFill="1" applyBorder="1" applyAlignment="1">
      <alignment horizontal="center" vertical="center"/>
    </xf>
    <xf numFmtId="0" fontId="12" fillId="0" borderId="35" xfId="0" applyFont="1" applyBorder="1" applyAlignment="1">
      <alignment horizontal="center" vertical="center"/>
    </xf>
    <xf numFmtId="0" fontId="12" fillId="0" borderId="57" xfId="0" applyFont="1" applyBorder="1" applyAlignment="1">
      <alignment horizontal="center" vertical="center"/>
    </xf>
    <xf numFmtId="0" fontId="12" fillId="0" borderId="26" xfId="0" applyFont="1" applyBorder="1" applyAlignment="1">
      <alignment horizontal="center" vertical="center"/>
    </xf>
    <xf numFmtId="0" fontId="5" fillId="0" borderId="1" xfId="0" applyFont="1" applyBorder="1" applyAlignment="1">
      <alignment horizontal="center" vertical="center"/>
    </xf>
    <xf numFmtId="0" fontId="1" fillId="0" borderId="20" xfId="0" applyFont="1" applyBorder="1" applyAlignment="1">
      <alignment horizontal="center" vertical="center"/>
    </xf>
    <xf numFmtId="0" fontId="1" fillId="0" borderId="43" xfId="0" applyFont="1" applyBorder="1" applyAlignment="1">
      <alignment horizontal="center" vertical="center"/>
    </xf>
    <xf numFmtId="0" fontId="1" fillId="0" borderId="21" xfId="0" applyFont="1" applyBorder="1" applyAlignment="1">
      <alignment horizontal="center" vertical="center"/>
    </xf>
    <xf numFmtId="0" fontId="1" fillId="0" borderId="47" xfId="0" applyFont="1" applyBorder="1" applyAlignment="1">
      <alignment horizontal="center" vertical="center"/>
    </xf>
    <xf numFmtId="0" fontId="1" fillId="0" borderId="44" xfId="0" applyFont="1" applyBorder="1" applyAlignment="1">
      <alignment horizontal="center" vertical="center"/>
    </xf>
    <xf numFmtId="0" fontId="1" fillId="0" borderId="45" xfId="0" applyFont="1" applyBorder="1" applyAlignment="1">
      <alignment horizontal="center" vertical="center"/>
    </xf>
    <xf numFmtId="0" fontId="1" fillId="0" borderId="42" xfId="0" applyFont="1" applyBorder="1" applyAlignment="1">
      <alignment horizontal="center" vertical="center"/>
    </xf>
    <xf numFmtId="0" fontId="4" fillId="2" borderId="1" xfId="0" applyFont="1" applyFill="1" applyBorder="1" applyAlignment="1">
      <alignment horizontal="center" vertical="center"/>
    </xf>
    <xf numFmtId="0" fontId="1" fillId="0" borderId="0" xfId="0" applyFont="1" applyAlignment="1">
      <alignment horizontal="center" vertical="center"/>
    </xf>
    <xf numFmtId="0" fontId="3" fillId="0" borderId="1" xfId="0" applyFont="1" applyBorder="1" applyAlignment="1">
      <alignment horizontal="center" vertical="center"/>
    </xf>
    <xf numFmtId="0" fontId="1" fillId="0" borderId="2" xfId="0" applyFont="1" applyBorder="1" applyAlignment="1">
      <alignment horizontal="center" vertical="center"/>
    </xf>
    <xf numFmtId="0" fontId="2" fillId="0" borderId="1" xfId="0" applyFont="1" applyBorder="1" applyAlignment="1">
      <alignment horizontal="center" vertical="center"/>
    </xf>
    <xf numFmtId="0" fontId="2" fillId="0" borderId="0" xfId="0" applyFont="1" applyAlignment="1">
      <alignment vertical="center"/>
    </xf>
    <xf numFmtId="0" fontId="5" fillId="0" borderId="0" xfId="0" applyFont="1" applyAlignment="1">
      <alignment horizontal="center"/>
    </xf>
    <xf numFmtId="0" fontId="5" fillId="0" borderId="0" xfId="0" applyFont="1" applyAlignment="1">
      <alignment horizontal="right" vertical="center"/>
    </xf>
    <xf numFmtId="14"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5" fillId="0" borderId="0" xfId="0" applyFont="1" applyAlignment="1">
      <alignment horizontal="center" vertical="center"/>
    </xf>
    <xf numFmtId="0" fontId="9" fillId="3" borderId="61" xfId="0" applyFont="1" applyFill="1" applyBorder="1" applyAlignment="1">
      <alignment horizontal="center" vertical="center"/>
    </xf>
    <xf numFmtId="0" fontId="9" fillId="3" borderId="48" xfId="0" applyFont="1" applyFill="1" applyBorder="1" applyAlignment="1">
      <alignment horizontal="center" vertical="center"/>
    </xf>
    <xf numFmtId="0" fontId="9" fillId="3" borderId="51" xfId="0" applyFont="1" applyFill="1" applyBorder="1" applyAlignment="1">
      <alignment horizontal="center" vertical="center"/>
    </xf>
    <xf numFmtId="0" fontId="9" fillId="4" borderId="26"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35"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46" xfId="0" applyFont="1" applyFill="1" applyBorder="1" applyAlignment="1">
      <alignment horizontal="center" vertical="center"/>
    </xf>
    <xf numFmtId="0" fontId="9" fillId="7" borderId="3" xfId="0" applyFont="1" applyFill="1" applyBorder="1" applyAlignment="1">
      <alignment horizontal="center" vertical="center" wrapText="1"/>
    </xf>
    <xf numFmtId="0" fontId="9" fillId="7" borderId="4"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3" borderId="6" xfId="0" applyFont="1" applyFill="1" applyBorder="1" applyAlignment="1">
      <alignment horizontal="center" vertical="center"/>
    </xf>
    <xf numFmtId="0" fontId="9" fillId="3" borderId="57" xfId="0" applyFont="1" applyFill="1" applyBorder="1" applyAlignment="1">
      <alignment horizontal="center" vertical="center"/>
    </xf>
    <xf numFmtId="0" fontId="9"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9" fillId="3" borderId="8"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1" xfId="0" applyFont="1" applyFill="1" applyBorder="1" applyAlignment="1">
      <alignment horizontal="center" vertical="center" wrapText="1"/>
    </xf>
    <xf numFmtId="0" fontId="6" fillId="5" borderId="20" xfId="0" applyFont="1" applyFill="1" applyBorder="1" applyAlignment="1">
      <alignment horizontal="center" vertical="center"/>
    </xf>
    <xf numFmtId="0" fontId="6" fillId="5" borderId="42" xfId="0" applyFont="1" applyFill="1" applyBorder="1" applyAlignment="1">
      <alignment horizontal="center" vertical="center"/>
    </xf>
    <xf numFmtId="0" fontId="6" fillId="5" borderId="43" xfId="0" applyFont="1" applyFill="1" applyBorder="1" applyAlignment="1">
      <alignment horizontal="center" vertical="center"/>
    </xf>
    <xf numFmtId="0" fontId="6" fillId="5" borderId="20" xfId="0" applyFont="1" applyFill="1" applyBorder="1" applyAlignment="1">
      <alignment horizontal="center" vertical="center" wrapText="1"/>
    </xf>
    <xf numFmtId="0" fontId="6" fillId="5" borderId="43" xfId="0" applyFont="1" applyFill="1" applyBorder="1" applyAlignment="1">
      <alignment horizontal="center" vertical="center" wrapText="1"/>
    </xf>
    <xf numFmtId="0" fontId="6" fillId="5" borderId="11" xfId="0" applyFont="1" applyFill="1" applyBorder="1" applyAlignment="1">
      <alignment horizontal="center" vertical="center"/>
    </xf>
    <xf numFmtId="0" fontId="6" fillId="5" borderId="11"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22"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9" fillId="3" borderId="9" xfId="0" applyFont="1" applyFill="1" applyBorder="1" applyAlignment="1">
      <alignment horizontal="center" vertical="center"/>
    </xf>
    <xf numFmtId="0" fontId="9" fillId="4" borderId="1"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6" fillId="5" borderId="44"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45" xfId="0" applyFont="1" applyFill="1" applyBorder="1" applyAlignment="1">
      <alignment horizontal="center" vertical="center"/>
    </xf>
    <xf numFmtId="0" fontId="6" fillId="5" borderId="21" xfId="0" applyFont="1" applyFill="1" applyBorder="1" applyAlignment="1">
      <alignment horizontal="center" vertical="center" wrapText="1"/>
    </xf>
    <xf numFmtId="0" fontId="6" fillId="5" borderId="47" xfId="0" applyFont="1" applyFill="1" applyBorder="1" applyAlignment="1">
      <alignment horizontal="center" vertical="center" wrapText="1"/>
    </xf>
    <xf numFmtId="0" fontId="6" fillId="5" borderId="12" xfId="0" applyFont="1" applyFill="1" applyBorder="1" applyAlignment="1">
      <alignment horizontal="center" vertical="center"/>
    </xf>
    <xf numFmtId="0" fontId="6" fillId="5" borderId="12"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21" xfId="0" applyFont="1" applyFill="1" applyBorder="1" applyAlignment="1">
      <alignment horizontal="center" vertical="center" wrapText="1"/>
    </xf>
    <xf numFmtId="0" fontId="9" fillId="3" borderId="7" xfId="0" applyFont="1" applyFill="1" applyBorder="1" applyAlignment="1">
      <alignment horizontal="center" vertical="center"/>
    </xf>
    <xf numFmtId="0" fontId="9" fillId="3" borderId="64" xfId="0" applyFont="1" applyFill="1" applyBorder="1" applyAlignment="1">
      <alignment horizontal="center" vertical="center"/>
    </xf>
    <xf numFmtId="0" fontId="9" fillId="3" borderId="23" xfId="0" applyFont="1" applyFill="1" applyBorder="1" applyAlignment="1">
      <alignment horizontal="center" vertical="center"/>
    </xf>
    <xf numFmtId="0" fontId="8" fillId="3" borderId="23" xfId="0" applyFont="1" applyFill="1" applyBorder="1" applyAlignment="1">
      <alignment horizontal="center" vertical="center" wrapText="1"/>
    </xf>
    <xf numFmtId="0" fontId="6" fillId="3" borderId="23" xfId="0" applyFont="1" applyFill="1" applyBorder="1" applyAlignment="1">
      <alignment horizontal="center" vertical="center"/>
    </xf>
    <xf numFmtId="0" fontId="9" fillId="3" borderId="10" xfId="0" applyFont="1" applyFill="1" applyBorder="1" applyAlignment="1">
      <alignment horizontal="center" vertical="center"/>
    </xf>
    <xf numFmtId="0" fontId="9" fillId="4" borderId="43"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11"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5" borderId="52" xfId="0" applyFont="1" applyFill="1" applyBorder="1" applyAlignment="1">
      <alignment horizontal="center" vertical="center"/>
    </xf>
    <xf numFmtId="0" fontId="6" fillId="5" borderId="11" xfId="0" applyFont="1" applyFill="1" applyBorder="1" applyAlignment="1">
      <alignment horizontal="center" vertical="center"/>
    </xf>
    <xf numFmtId="0" fontId="9" fillId="7" borderId="7"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24" xfId="0" applyFont="1" applyFill="1" applyBorder="1" applyAlignment="1">
      <alignment horizontal="center" vertical="center" wrapText="1"/>
    </xf>
    <xf numFmtId="0" fontId="5" fillId="0" borderId="54" xfId="0" applyFont="1" applyBorder="1" applyAlignment="1">
      <alignment horizontal="center" vertical="center" wrapText="1"/>
    </xf>
    <xf numFmtId="0" fontId="5" fillId="0" borderId="45" xfId="0" applyFont="1" applyBorder="1" applyAlignment="1">
      <alignment horizontal="center" vertical="center" textRotation="90" wrapText="1"/>
    </xf>
    <xf numFmtId="0" fontId="5" fillId="0" borderId="12" xfId="0" applyFont="1" applyBorder="1" applyAlignment="1">
      <alignment horizontal="center" vertical="center" wrapText="1"/>
    </xf>
    <xf numFmtId="0" fontId="5" fillId="0" borderId="12" xfId="0" applyFont="1" applyBorder="1" applyAlignment="1">
      <alignment horizontal="center" vertical="center" textRotation="90" wrapText="1"/>
    </xf>
    <xf numFmtId="0" fontId="5" fillId="0" borderId="62" xfId="0" applyFont="1" applyBorder="1" applyAlignment="1">
      <alignment vertical="center" wrapText="1"/>
    </xf>
    <xf numFmtId="0" fontId="5" fillId="0" borderId="63" xfId="0" applyFont="1" applyBorder="1" applyAlignment="1">
      <alignment vertical="center" wrapText="1"/>
    </xf>
    <xf numFmtId="0" fontId="5" fillId="0" borderId="9" xfId="0" applyFont="1" applyBorder="1" applyAlignment="1">
      <alignment horizontal="center" vertical="center" wrapText="1"/>
    </xf>
    <xf numFmtId="0" fontId="5" fillId="0" borderId="58" xfId="0" applyFont="1" applyBorder="1" applyAlignment="1">
      <alignment horizontal="center" vertical="center" textRotation="90" wrapText="1"/>
    </xf>
    <xf numFmtId="0" fontId="5" fillId="0" borderId="31" xfId="0" applyFont="1" applyBorder="1" applyAlignment="1">
      <alignment horizontal="center" vertical="center" textRotation="90" wrapText="1"/>
    </xf>
    <xf numFmtId="0" fontId="5" fillId="0" borderId="2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vertical="center" wrapText="1"/>
    </xf>
    <xf numFmtId="0" fontId="5" fillId="0" borderId="38" xfId="0" applyFont="1" applyBorder="1" applyAlignment="1">
      <alignment horizontal="center" vertical="center" wrapText="1"/>
    </xf>
    <xf numFmtId="0" fontId="5" fillId="0" borderId="38" xfId="0" applyFont="1" applyBorder="1" applyAlignment="1">
      <alignment horizontal="center" vertical="center" textRotation="90" wrapText="1"/>
    </xf>
    <xf numFmtId="0" fontId="5" fillId="0" borderId="38"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28" xfId="0" applyFont="1" applyBorder="1" applyAlignment="1">
      <alignment horizontal="center" vertical="center" textRotation="90" wrapText="1"/>
    </xf>
    <xf numFmtId="0" fontId="5" fillId="0" borderId="45"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0" xfId="0" applyFont="1" applyAlignment="1">
      <alignment vertical="center" wrapText="1"/>
    </xf>
    <xf numFmtId="0" fontId="5" fillId="0" borderId="6" xfId="0" applyFont="1" applyBorder="1" applyAlignment="1">
      <alignment horizontal="center" vertical="center" wrapText="1"/>
    </xf>
    <xf numFmtId="0" fontId="5" fillId="0" borderId="26" xfId="0" applyFont="1" applyBorder="1" applyAlignment="1">
      <alignment horizontal="center" vertical="center" textRotation="90" wrapText="1"/>
    </xf>
    <xf numFmtId="0" fontId="5" fillId="6" borderId="14" xfId="0" applyFont="1" applyFill="1" applyBorder="1" applyAlignment="1">
      <alignment vertical="center" wrapText="1"/>
    </xf>
    <xf numFmtId="0" fontId="5" fillId="6" borderId="15" xfId="0" applyFont="1" applyFill="1" applyBorder="1" applyAlignment="1">
      <alignment vertical="center" wrapText="1"/>
    </xf>
    <xf numFmtId="0" fontId="5" fillId="0" borderId="59" xfId="0" applyFont="1" applyBorder="1" applyAlignment="1">
      <alignment horizontal="center" vertical="center" textRotation="90" wrapText="1"/>
    </xf>
    <xf numFmtId="0" fontId="5" fillId="0" borderId="32" xfId="0" applyFont="1" applyBorder="1" applyAlignment="1">
      <alignment horizontal="center" vertical="center" textRotation="90" wrapText="1"/>
    </xf>
    <xf numFmtId="0" fontId="5" fillId="0" borderId="26" xfId="0" applyFont="1" applyBorder="1" applyAlignment="1">
      <alignment horizontal="center" vertical="center" wrapText="1"/>
    </xf>
    <xf numFmtId="0" fontId="5" fillId="0" borderId="1" xfId="0" applyFont="1" applyBorder="1" applyAlignment="1">
      <alignment horizontal="center" vertical="center" wrapText="1"/>
    </xf>
    <xf numFmtId="0" fontId="5" fillId="0" borderId="35" xfId="0" applyFont="1" applyBorder="1" applyAlignment="1">
      <alignment horizontal="center" vertical="center" wrapText="1"/>
    </xf>
    <xf numFmtId="0" fontId="5" fillId="6" borderId="39" xfId="0" applyFont="1" applyFill="1" applyBorder="1" applyAlignment="1">
      <alignment horizontal="center" vertical="center" wrapText="1"/>
    </xf>
    <xf numFmtId="0" fontId="5" fillId="6" borderId="34" xfId="0" applyFont="1" applyFill="1" applyBorder="1" applyAlignment="1">
      <alignment vertical="center" wrapText="1"/>
    </xf>
    <xf numFmtId="0" fontId="5" fillId="6" borderId="34" xfId="0" applyFont="1" applyFill="1" applyBorder="1" applyAlignment="1">
      <alignment horizontal="center" vertical="center" wrapText="1"/>
    </xf>
    <xf numFmtId="0" fontId="5" fillId="6" borderId="34" xfId="0" applyFont="1" applyFill="1" applyBorder="1" applyAlignment="1">
      <alignment horizontal="center" vertical="center" textRotation="90" wrapText="1"/>
    </xf>
    <xf numFmtId="0" fontId="5" fillId="0" borderId="34"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29" xfId="0" applyFont="1" applyBorder="1" applyAlignment="1">
      <alignment horizontal="center" vertical="center" textRotation="90" wrapText="1"/>
    </xf>
    <xf numFmtId="0" fontId="5" fillId="0" borderId="22" xfId="0" applyFont="1" applyBorder="1" applyAlignment="1">
      <alignment horizontal="center" vertical="center"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5" fillId="0" borderId="39" xfId="0" applyFont="1" applyBorder="1" applyAlignment="1">
      <alignment horizontal="center" vertical="center" wrapText="1"/>
    </xf>
    <xf numFmtId="0" fontId="5" fillId="0" borderId="34" xfId="0" applyFont="1" applyBorder="1" applyAlignment="1">
      <alignment vertical="center" wrapText="1"/>
    </xf>
    <xf numFmtId="0" fontId="5" fillId="0" borderId="34" xfId="0" applyFont="1" applyBorder="1" applyAlignment="1">
      <alignment horizontal="center" vertical="center" wrapText="1"/>
    </xf>
    <xf numFmtId="0" fontId="5" fillId="0" borderId="34" xfId="0" applyFont="1" applyBorder="1" applyAlignment="1">
      <alignment horizontal="center" vertical="center" textRotation="90" wrapText="1"/>
    </xf>
    <xf numFmtId="0" fontId="5" fillId="0" borderId="16" xfId="0" applyFont="1" applyBorder="1" applyAlignment="1">
      <alignment vertical="center" wrapText="1"/>
    </xf>
    <xf numFmtId="0" fontId="5" fillId="0" borderId="7" xfId="0" applyFont="1" applyBorder="1" applyAlignment="1">
      <alignment horizontal="center" vertical="center" wrapText="1"/>
    </xf>
    <xf numFmtId="0" fontId="5" fillId="0" borderId="27" xfId="0" applyFont="1" applyBorder="1" applyAlignment="1">
      <alignment horizontal="center" vertical="center" textRotation="90" wrapText="1"/>
    </xf>
    <xf numFmtId="0" fontId="5" fillId="0" borderId="13" xfId="0" applyFont="1" applyBorder="1" applyAlignment="1">
      <alignment horizontal="center" vertical="center" wrapText="1"/>
    </xf>
    <xf numFmtId="0" fontId="5" fillId="0" borderId="13" xfId="0" applyFont="1" applyBorder="1" applyAlignment="1">
      <alignment horizontal="center" vertical="center" textRotation="90" wrapText="1"/>
    </xf>
    <xf numFmtId="0" fontId="5" fillId="6" borderId="18" xfId="0" applyFont="1" applyFill="1" applyBorder="1" applyAlignment="1">
      <alignment vertical="center" wrapText="1"/>
    </xf>
    <xf numFmtId="0" fontId="5" fillId="6" borderId="17" xfId="0" applyFont="1" applyFill="1" applyBorder="1" applyAlignment="1">
      <alignment vertical="center" wrapText="1"/>
    </xf>
    <xf numFmtId="0" fontId="5" fillId="0" borderId="10" xfId="0" applyFont="1" applyBorder="1" applyAlignment="1">
      <alignment horizontal="center" vertical="center" wrapText="1"/>
    </xf>
    <xf numFmtId="0" fontId="5" fillId="0" borderId="60" xfId="0" applyFont="1" applyBorder="1" applyAlignment="1">
      <alignment horizontal="center" vertical="center" textRotation="90" wrapText="1"/>
    </xf>
    <xf numFmtId="0" fontId="5" fillId="0" borderId="33" xfId="0" applyFont="1" applyBorder="1" applyAlignment="1">
      <alignment horizontal="center" vertical="center" textRotation="90" wrapText="1"/>
    </xf>
    <xf numFmtId="0" fontId="5" fillId="0" borderId="27"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36" xfId="0" applyFont="1" applyBorder="1" applyAlignment="1">
      <alignment horizontal="center" vertical="center" wrapText="1"/>
    </xf>
    <xf numFmtId="0" fontId="5" fillId="6" borderId="40" xfId="0" applyFont="1" applyFill="1" applyBorder="1" applyAlignment="1">
      <alignment horizontal="center" vertical="center" wrapText="1"/>
    </xf>
    <xf numFmtId="0" fontId="5" fillId="6" borderId="41" xfId="0" applyFont="1" applyFill="1" applyBorder="1" applyAlignment="1">
      <alignment vertical="center" wrapText="1"/>
    </xf>
    <xf numFmtId="0" fontId="5" fillId="6" borderId="41" xfId="0" applyFont="1" applyFill="1" applyBorder="1" applyAlignment="1">
      <alignment horizontal="center" vertical="center" wrapText="1"/>
    </xf>
    <xf numFmtId="0" fontId="5" fillId="6" borderId="41" xfId="0" applyFont="1" applyFill="1" applyBorder="1" applyAlignment="1">
      <alignment horizontal="center" vertical="center" textRotation="90" wrapText="1"/>
    </xf>
    <xf numFmtId="0" fontId="5" fillId="0" borderId="41"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30" xfId="0" applyFont="1" applyBorder="1" applyAlignment="1">
      <alignment horizontal="center" vertical="center" textRotation="90" wrapText="1"/>
    </xf>
    <xf numFmtId="0" fontId="5" fillId="0" borderId="24" xfId="0" applyFont="1" applyBorder="1" applyAlignment="1">
      <alignment horizontal="center" vertical="center" wrapText="1"/>
    </xf>
    <xf numFmtId="0" fontId="5" fillId="0" borderId="4" xfId="0" applyFont="1" applyBorder="1" applyAlignment="1">
      <alignment horizontal="center" vertical="center" textRotation="90" wrapText="1"/>
    </xf>
    <xf numFmtId="0" fontId="5" fillId="0" borderId="1" xfId="0" applyFont="1" applyBorder="1" applyAlignment="1">
      <alignment horizontal="center" vertical="center" textRotation="90" wrapText="1"/>
    </xf>
    <xf numFmtId="0" fontId="5" fillId="0" borderId="23" xfId="0" applyFont="1" applyBorder="1" applyAlignment="1">
      <alignment horizontal="center" vertical="center" textRotation="90" wrapText="1"/>
    </xf>
    <xf numFmtId="0" fontId="5" fillId="10" borderId="15" xfId="0" applyFont="1" applyFill="1" applyBorder="1" applyAlignment="1" applyProtection="1">
      <alignment vertical="center" wrapText="1"/>
      <protection locked="0"/>
    </xf>
  </cellXfs>
  <cellStyles count="1">
    <cellStyle name="Normal" xfId="0" builtinId="0"/>
  </cellStyles>
  <dxfs count="505">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s>
  <tableStyles count="0" defaultTableStyle="TableStyleMedium2" defaultPivotStyle="PivotStyleLight16"/>
  <colors>
    <mruColors>
      <color rgb="FF000000"/>
      <color rgb="FF61997D"/>
      <color rgb="FF8C29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3" Type="http://schemas.openxmlformats.org/officeDocument/2006/relationships/hyperlink" Target="#'APOY-4.0'!A1"/><Relationship Id="rId18" Type="http://schemas.openxmlformats.org/officeDocument/2006/relationships/hyperlink" Target="#'APOY-10.0'!A1"/><Relationship Id="rId26" Type="http://schemas.openxmlformats.org/officeDocument/2006/relationships/hyperlink" Target="#'MSER-1.0'!A1"/><Relationship Id="rId39" Type="http://schemas.openxmlformats.org/officeDocument/2006/relationships/hyperlink" Target="#'MSER-12.0'!A1"/><Relationship Id="rId21" Type="http://schemas.openxmlformats.org/officeDocument/2006/relationships/hyperlink" Target="#'MAUT-2.0'!A1"/><Relationship Id="rId34" Type="http://schemas.openxmlformats.org/officeDocument/2006/relationships/hyperlink" Target="#'MEDU-4.0'!A1"/><Relationship Id="rId7" Type="http://schemas.openxmlformats.org/officeDocument/2006/relationships/hyperlink" Target="#'ESTR-6.0'!A1"/><Relationship Id="rId2" Type="http://schemas.openxmlformats.org/officeDocument/2006/relationships/hyperlink" Target="#'ESTR-1.0'!A1"/><Relationship Id="rId16" Type="http://schemas.openxmlformats.org/officeDocument/2006/relationships/hyperlink" Target="#'APOY-7.0'!A1"/><Relationship Id="rId20" Type="http://schemas.openxmlformats.org/officeDocument/2006/relationships/hyperlink" Target="#'MAUT-1.0'!A1"/><Relationship Id="rId29" Type="http://schemas.openxmlformats.org/officeDocument/2006/relationships/hyperlink" Target="#'MSER-9.0'!A1"/><Relationship Id="rId41"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ESTR-5.0'!A1"/><Relationship Id="rId11" Type="http://schemas.openxmlformats.org/officeDocument/2006/relationships/hyperlink" Target="#'APOY-2.0'!A1"/><Relationship Id="rId24" Type="http://schemas.openxmlformats.org/officeDocument/2006/relationships/hyperlink" Target="#'MAUT-8.0'!A1"/><Relationship Id="rId32" Type="http://schemas.openxmlformats.org/officeDocument/2006/relationships/hyperlink" Target="#'MEDU-2.0'!A1"/><Relationship Id="rId37" Type="http://schemas.openxmlformats.org/officeDocument/2006/relationships/hyperlink" Target="#'MSER-5.0'!A1"/><Relationship Id="rId40" Type="http://schemas.openxmlformats.org/officeDocument/2006/relationships/hyperlink" Target="#'EVAL-1.0'!A1"/><Relationship Id="rId5" Type="http://schemas.openxmlformats.org/officeDocument/2006/relationships/hyperlink" Target="#'ESTR-4.0'!A1"/><Relationship Id="rId15" Type="http://schemas.openxmlformats.org/officeDocument/2006/relationships/hyperlink" Target="#'APOY-6.0'!A1"/><Relationship Id="rId23" Type="http://schemas.openxmlformats.org/officeDocument/2006/relationships/hyperlink" Target="#'MAUT-3.0'!A1"/><Relationship Id="rId28" Type="http://schemas.openxmlformats.org/officeDocument/2006/relationships/hyperlink" Target="#'MSER-2.0'!A1"/><Relationship Id="rId36" Type="http://schemas.openxmlformats.org/officeDocument/2006/relationships/hyperlink" Target="#'MSER-6.0'!A1"/><Relationship Id="rId10" Type="http://schemas.openxmlformats.org/officeDocument/2006/relationships/hyperlink" Target="#'APOY-1.0'!A1"/><Relationship Id="rId19" Type="http://schemas.openxmlformats.org/officeDocument/2006/relationships/hyperlink" Target="#'APOY-9.0'!A1"/><Relationship Id="rId31" Type="http://schemas.openxmlformats.org/officeDocument/2006/relationships/hyperlink" Target="#'MSER-11.0'!A1"/><Relationship Id="rId4" Type="http://schemas.openxmlformats.org/officeDocument/2006/relationships/hyperlink" Target="#'ESTR-3.0'!A1"/><Relationship Id="rId9" Type="http://schemas.openxmlformats.org/officeDocument/2006/relationships/hyperlink" Target="#'ESTR-8.0'!A1"/><Relationship Id="rId14" Type="http://schemas.openxmlformats.org/officeDocument/2006/relationships/hyperlink" Target="#'APOY-5.0'!A1"/><Relationship Id="rId22" Type="http://schemas.openxmlformats.org/officeDocument/2006/relationships/hyperlink" Target="#'MAUT-5.0'!A1"/><Relationship Id="rId27" Type="http://schemas.openxmlformats.org/officeDocument/2006/relationships/hyperlink" Target="#'MSER-3.0'!A1"/><Relationship Id="rId30" Type="http://schemas.openxmlformats.org/officeDocument/2006/relationships/hyperlink" Target="#'MSER-10.0'!A1"/><Relationship Id="rId35" Type="http://schemas.openxmlformats.org/officeDocument/2006/relationships/hyperlink" Target="#'MSER-13.0'!A1"/><Relationship Id="rId8" Type="http://schemas.openxmlformats.org/officeDocument/2006/relationships/hyperlink" Target="#'ESTR-7.0'!A1"/><Relationship Id="rId3" Type="http://schemas.openxmlformats.org/officeDocument/2006/relationships/hyperlink" Target="#'ESTR-2.0'!A1"/><Relationship Id="rId12" Type="http://schemas.openxmlformats.org/officeDocument/2006/relationships/hyperlink" Target="#'APOY-3.0'!A1"/><Relationship Id="rId17" Type="http://schemas.openxmlformats.org/officeDocument/2006/relationships/hyperlink" Target="#'APOY-8.0'!A1"/><Relationship Id="rId25" Type="http://schemas.openxmlformats.org/officeDocument/2006/relationships/hyperlink" Target="#'MSER-4.0'!A1"/><Relationship Id="rId33" Type="http://schemas.openxmlformats.org/officeDocument/2006/relationships/hyperlink" Target="#'MEDU-1.0'!A1"/><Relationship Id="rId38" Type="http://schemas.openxmlformats.org/officeDocument/2006/relationships/hyperlink" Target="#'MSER-7.0'!A1"/></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ORTADA!A1"/><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46207</xdr:rowOff>
    </xdr:from>
    <xdr:to>
      <xdr:col>7</xdr:col>
      <xdr:colOff>710712</xdr:colOff>
      <xdr:row>36</xdr:row>
      <xdr:rowOff>0</xdr:rowOff>
    </xdr:to>
    <xdr:pic>
      <xdr:nvPicPr>
        <xdr:cNvPr id="2" name="Imagen 1">
          <a:extLst>
            <a:ext uri="{FF2B5EF4-FFF2-40B4-BE49-F238E27FC236}">
              <a16:creationId xmlns:a16="http://schemas.microsoft.com/office/drawing/2014/main" id="{9F9DFC86-856C-4DAC-8796-896F1DE12518}"/>
            </a:ext>
          </a:extLst>
        </xdr:cNvPr>
        <xdr:cNvPicPr>
          <a:picLocks noChangeAspect="1"/>
        </xdr:cNvPicPr>
      </xdr:nvPicPr>
      <xdr:blipFill>
        <a:blip xmlns:r="http://schemas.openxmlformats.org/officeDocument/2006/relationships" r:embed="rId1"/>
        <a:stretch>
          <a:fillRect/>
        </a:stretch>
      </xdr:blipFill>
      <xdr:spPr>
        <a:xfrm>
          <a:off x="0" y="808207"/>
          <a:ext cx="6204732" cy="5805953"/>
        </a:xfrm>
        <a:prstGeom prst="rect">
          <a:avLst/>
        </a:prstGeom>
      </xdr:spPr>
    </xdr:pic>
    <xdr:clientData/>
  </xdr:twoCellAnchor>
  <xdr:twoCellAnchor>
    <xdr:from>
      <xdr:col>3</xdr:col>
      <xdr:colOff>373673</xdr:colOff>
      <xdr:row>15</xdr:row>
      <xdr:rowOff>51288</xdr:rowOff>
    </xdr:from>
    <xdr:to>
      <xdr:col>4</xdr:col>
      <xdr:colOff>344365</xdr:colOff>
      <xdr:row>16</xdr:row>
      <xdr:rowOff>139212</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FF2C8D04-8121-48F9-8F5C-7217173674CA}"/>
            </a:ext>
          </a:extLst>
        </xdr:cNvPr>
        <xdr:cNvSpPr/>
      </xdr:nvSpPr>
      <xdr:spPr>
        <a:xfrm>
          <a:off x="2728253" y="2824968"/>
          <a:ext cx="755552" cy="27080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311069</xdr:colOff>
      <xdr:row>16</xdr:row>
      <xdr:rowOff>85503</xdr:rowOff>
    </xdr:from>
    <xdr:to>
      <xdr:col>5</xdr:col>
      <xdr:colOff>115126</xdr:colOff>
      <xdr:row>17</xdr:row>
      <xdr:rowOff>152163</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42560D8D-97F9-44AB-A410-CAD0EFCF2625}"/>
            </a:ext>
          </a:extLst>
        </xdr:cNvPr>
        <xdr:cNvSpPr/>
      </xdr:nvSpPr>
      <xdr:spPr>
        <a:xfrm>
          <a:off x="3449604" y="3053028"/>
          <a:ext cx="588690" cy="250244"/>
        </a:xfrm>
        <a:prstGeom prst="roundRect">
          <a:avLst>
            <a:gd name="adj" fmla="val 3838"/>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500" b="1">
              <a:solidFill>
                <a:srgbClr val="FFFF00"/>
              </a:solidFill>
            </a:rPr>
            <a:t>(pendiente)</a:t>
          </a:r>
        </a:p>
      </xdr:txBody>
    </xdr:sp>
    <xdr:clientData/>
  </xdr:twoCellAnchor>
  <xdr:twoCellAnchor>
    <xdr:from>
      <xdr:col>4</xdr:col>
      <xdr:colOff>496766</xdr:colOff>
      <xdr:row>19</xdr:row>
      <xdr:rowOff>71804</xdr:rowOff>
    </xdr:from>
    <xdr:to>
      <xdr:col>5</xdr:col>
      <xdr:colOff>306266</xdr:colOff>
      <xdr:row>20</xdr:row>
      <xdr:rowOff>159728</xdr:rowOff>
    </xdr:to>
    <xdr:sp macro="" textlink="">
      <xdr:nvSpPr>
        <xdr:cNvPr id="5" name="Rectángulo: esquinas redondeadas 4">
          <a:hlinkClick xmlns:r="http://schemas.openxmlformats.org/officeDocument/2006/relationships" r:id="rId4"/>
          <a:extLst>
            <a:ext uri="{FF2B5EF4-FFF2-40B4-BE49-F238E27FC236}">
              <a16:creationId xmlns:a16="http://schemas.microsoft.com/office/drawing/2014/main" id="{39B1F220-471D-4233-8AD3-09E2C98EBBEF}"/>
            </a:ext>
          </a:extLst>
        </xdr:cNvPr>
        <xdr:cNvSpPr/>
      </xdr:nvSpPr>
      <xdr:spPr>
        <a:xfrm>
          <a:off x="3636206" y="3577004"/>
          <a:ext cx="594360" cy="27080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150935</xdr:colOff>
      <xdr:row>22</xdr:row>
      <xdr:rowOff>99647</xdr:rowOff>
    </xdr:from>
    <xdr:to>
      <xdr:col>5</xdr:col>
      <xdr:colOff>87923</xdr:colOff>
      <xdr:row>23</xdr:row>
      <xdr:rowOff>187571</xdr:rowOff>
    </xdr:to>
    <xdr:sp macro="" textlink="">
      <xdr:nvSpPr>
        <xdr:cNvPr id="6" name="Rectángulo: esquinas redondeadas 5">
          <a:hlinkClick xmlns:r="http://schemas.openxmlformats.org/officeDocument/2006/relationships" r:id="rId5"/>
          <a:extLst>
            <a:ext uri="{FF2B5EF4-FFF2-40B4-BE49-F238E27FC236}">
              <a16:creationId xmlns:a16="http://schemas.microsoft.com/office/drawing/2014/main" id="{1BE54DF5-3D52-4071-9F17-A2AAACC43CE3}"/>
            </a:ext>
          </a:extLst>
        </xdr:cNvPr>
        <xdr:cNvSpPr/>
      </xdr:nvSpPr>
      <xdr:spPr>
        <a:xfrm>
          <a:off x="3290375" y="4153487"/>
          <a:ext cx="721848" cy="26318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376604</xdr:colOff>
      <xdr:row>24</xdr:row>
      <xdr:rowOff>68873</xdr:rowOff>
    </xdr:from>
    <xdr:to>
      <xdr:col>4</xdr:col>
      <xdr:colOff>313592</xdr:colOff>
      <xdr:row>25</xdr:row>
      <xdr:rowOff>156797</xdr:rowOff>
    </xdr:to>
    <xdr:sp macro="" textlink="">
      <xdr:nvSpPr>
        <xdr:cNvPr id="7" name="Rectángulo: esquinas redondeadas 6">
          <a:hlinkClick xmlns:r="http://schemas.openxmlformats.org/officeDocument/2006/relationships" r:id="rId6"/>
          <a:extLst>
            <a:ext uri="{FF2B5EF4-FFF2-40B4-BE49-F238E27FC236}">
              <a16:creationId xmlns:a16="http://schemas.microsoft.com/office/drawing/2014/main" id="{FE98BBE6-3F43-42CF-A48A-D70A178233B9}"/>
            </a:ext>
          </a:extLst>
        </xdr:cNvPr>
        <xdr:cNvSpPr/>
      </xdr:nvSpPr>
      <xdr:spPr>
        <a:xfrm>
          <a:off x="2731184" y="4488473"/>
          <a:ext cx="721848" cy="27080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616927</xdr:colOff>
      <xdr:row>22</xdr:row>
      <xdr:rowOff>104042</xdr:rowOff>
    </xdr:from>
    <xdr:to>
      <xdr:col>3</xdr:col>
      <xdr:colOff>553915</xdr:colOff>
      <xdr:row>24</xdr:row>
      <xdr:rowOff>1466</xdr:rowOff>
    </xdr:to>
    <xdr:sp macro="" textlink="">
      <xdr:nvSpPr>
        <xdr:cNvPr id="8" name="Rectángulo: esquinas redondeadas 7">
          <a:hlinkClick xmlns:r="http://schemas.openxmlformats.org/officeDocument/2006/relationships" r:id="rId7"/>
          <a:extLst>
            <a:ext uri="{FF2B5EF4-FFF2-40B4-BE49-F238E27FC236}">
              <a16:creationId xmlns:a16="http://schemas.microsoft.com/office/drawing/2014/main" id="{6AA472B9-D896-4BAB-A016-757E31BC4846}"/>
            </a:ext>
          </a:extLst>
        </xdr:cNvPr>
        <xdr:cNvSpPr/>
      </xdr:nvSpPr>
      <xdr:spPr>
        <a:xfrm>
          <a:off x="2186647" y="4157882"/>
          <a:ext cx="721848" cy="26318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483577</xdr:colOff>
      <xdr:row>19</xdr:row>
      <xdr:rowOff>102577</xdr:rowOff>
    </xdr:from>
    <xdr:to>
      <xdr:col>3</xdr:col>
      <xdr:colOff>249115</xdr:colOff>
      <xdr:row>21</xdr:row>
      <xdr:rowOff>1</xdr:rowOff>
    </xdr:to>
    <xdr:sp macro="" textlink="">
      <xdr:nvSpPr>
        <xdr:cNvPr id="9" name="Rectángulo: esquinas redondeadas 8">
          <a:hlinkClick xmlns:r="http://schemas.openxmlformats.org/officeDocument/2006/relationships" r:id="rId8"/>
          <a:extLst>
            <a:ext uri="{FF2B5EF4-FFF2-40B4-BE49-F238E27FC236}">
              <a16:creationId xmlns:a16="http://schemas.microsoft.com/office/drawing/2014/main" id="{9701BBFD-829D-4AE9-800E-D83588EB6EAB}"/>
            </a:ext>
          </a:extLst>
        </xdr:cNvPr>
        <xdr:cNvSpPr/>
      </xdr:nvSpPr>
      <xdr:spPr>
        <a:xfrm>
          <a:off x="2053297" y="3607777"/>
          <a:ext cx="550398" cy="26318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552447</xdr:colOff>
      <xdr:row>16</xdr:row>
      <xdr:rowOff>143565</xdr:rowOff>
    </xdr:from>
    <xdr:to>
      <xdr:col>3</xdr:col>
      <xdr:colOff>438147</xdr:colOff>
      <xdr:row>18</xdr:row>
      <xdr:rowOff>15754</xdr:rowOff>
    </xdr:to>
    <xdr:sp macro="" textlink="">
      <xdr:nvSpPr>
        <xdr:cNvPr id="10" name="Rectángulo: esquinas redondeadas 9">
          <a:hlinkClick xmlns:r="http://schemas.openxmlformats.org/officeDocument/2006/relationships" r:id="rId9"/>
          <a:extLst>
            <a:ext uri="{FF2B5EF4-FFF2-40B4-BE49-F238E27FC236}">
              <a16:creationId xmlns:a16="http://schemas.microsoft.com/office/drawing/2014/main" id="{2D7CD204-9C3F-400C-9923-CB77FBFB9A0A}"/>
            </a:ext>
          </a:extLst>
        </xdr:cNvPr>
        <xdr:cNvSpPr/>
      </xdr:nvSpPr>
      <xdr:spPr>
        <a:xfrm>
          <a:off x="2120621" y="3103217"/>
          <a:ext cx="669787" cy="236624"/>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600" b="1">
            <a:solidFill>
              <a:srgbClr val="FFFF00"/>
            </a:solidFill>
          </a:endParaRPr>
        </a:p>
      </xdr:txBody>
    </xdr:sp>
    <xdr:clientData/>
  </xdr:twoCellAnchor>
  <xdr:twoCellAnchor>
    <xdr:from>
      <xdr:col>3</xdr:col>
      <xdr:colOff>372207</xdr:colOff>
      <xdr:row>11</xdr:row>
      <xdr:rowOff>82826</xdr:rowOff>
    </xdr:from>
    <xdr:to>
      <xdr:col>4</xdr:col>
      <xdr:colOff>342899</xdr:colOff>
      <xdr:row>12</xdr:row>
      <xdr:rowOff>164114</xdr:rowOff>
    </xdr:to>
    <xdr:sp macro="" textlink="">
      <xdr:nvSpPr>
        <xdr:cNvPr id="11" name="Rectángulo: esquinas redondeadas 10">
          <a:hlinkClick xmlns:r="http://schemas.openxmlformats.org/officeDocument/2006/relationships" r:id="rId10"/>
          <a:extLst>
            <a:ext uri="{FF2B5EF4-FFF2-40B4-BE49-F238E27FC236}">
              <a16:creationId xmlns:a16="http://schemas.microsoft.com/office/drawing/2014/main" id="{609FF5B9-7F08-4D60-995D-2A3CE561ED78}"/>
            </a:ext>
          </a:extLst>
        </xdr:cNvPr>
        <xdr:cNvSpPr/>
      </xdr:nvSpPr>
      <xdr:spPr>
        <a:xfrm>
          <a:off x="2649924" y="2208696"/>
          <a:ext cx="729932" cy="274548"/>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4</xdr:col>
      <xdr:colOff>538369</xdr:colOff>
      <xdr:row>13</xdr:row>
      <xdr:rowOff>1</xdr:rowOff>
    </xdr:from>
    <xdr:to>
      <xdr:col>5</xdr:col>
      <xdr:colOff>379619</xdr:colOff>
      <xdr:row>14</xdr:row>
      <xdr:rowOff>81490</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F19BC508-C7F3-4FD2-84D1-D51AB27E7252}"/>
            </a:ext>
          </a:extLst>
        </xdr:cNvPr>
        <xdr:cNvSpPr/>
      </xdr:nvSpPr>
      <xdr:spPr>
        <a:xfrm>
          <a:off x="3575326" y="2512392"/>
          <a:ext cx="600489" cy="27475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5</xdr:col>
      <xdr:colOff>281353</xdr:colOff>
      <xdr:row>17</xdr:row>
      <xdr:rowOff>2930</xdr:rowOff>
    </xdr:from>
    <xdr:to>
      <xdr:col>6</xdr:col>
      <xdr:colOff>124558</xdr:colOff>
      <xdr:row>18</xdr:row>
      <xdr:rowOff>90854</xdr:rowOff>
    </xdr:to>
    <xdr:sp macro="" textlink="">
      <xdr:nvSpPr>
        <xdr:cNvPr id="13" name="Rectángulo: esquinas redondeadas 12">
          <a:hlinkClick xmlns:r="http://schemas.openxmlformats.org/officeDocument/2006/relationships" r:id="rId12"/>
          <a:extLst>
            <a:ext uri="{FF2B5EF4-FFF2-40B4-BE49-F238E27FC236}">
              <a16:creationId xmlns:a16="http://schemas.microsoft.com/office/drawing/2014/main" id="{C7E9F83F-0195-47B3-AB4E-5E618CB0C09F}"/>
            </a:ext>
          </a:extLst>
        </xdr:cNvPr>
        <xdr:cNvSpPr/>
      </xdr:nvSpPr>
      <xdr:spPr>
        <a:xfrm>
          <a:off x="4205653" y="3142370"/>
          <a:ext cx="628065" cy="27080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277091</xdr:colOff>
      <xdr:row>21</xdr:row>
      <xdr:rowOff>172641</xdr:rowOff>
    </xdr:from>
    <xdr:to>
      <xdr:col>6</xdr:col>
      <xdr:colOff>229466</xdr:colOff>
      <xdr:row>23</xdr:row>
      <xdr:rowOff>46176</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34F31CED-DF8A-4BF1-9D7C-CD82CC9AF3BD}"/>
            </a:ext>
          </a:extLst>
        </xdr:cNvPr>
        <xdr:cNvSpPr/>
      </xdr:nvSpPr>
      <xdr:spPr>
        <a:xfrm>
          <a:off x="4201391" y="4043601"/>
          <a:ext cx="737235" cy="239295"/>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600" b="1">
            <a:solidFill>
              <a:srgbClr val="FFFF00"/>
            </a:solidFill>
          </a:endParaRPr>
        </a:p>
      </xdr:txBody>
    </xdr:sp>
    <xdr:clientData/>
  </xdr:twoCellAnchor>
  <xdr:twoCellAnchor>
    <xdr:from>
      <xdr:col>4</xdr:col>
      <xdr:colOff>556845</xdr:colOff>
      <xdr:row>25</xdr:row>
      <xdr:rowOff>41414</xdr:rowOff>
    </xdr:from>
    <xdr:to>
      <xdr:col>5</xdr:col>
      <xdr:colOff>400050</xdr:colOff>
      <xdr:row>26</xdr:row>
      <xdr:rowOff>158751</xdr:rowOff>
    </xdr:to>
    <xdr:sp macro="" textlink="">
      <xdr:nvSpPr>
        <xdr:cNvPr id="15" name="Rectángulo: esquinas redondeadas 14">
          <a:hlinkClick xmlns:r="http://schemas.openxmlformats.org/officeDocument/2006/relationships" r:id="rId14"/>
          <a:extLst>
            <a:ext uri="{FF2B5EF4-FFF2-40B4-BE49-F238E27FC236}">
              <a16:creationId xmlns:a16="http://schemas.microsoft.com/office/drawing/2014/main" id="{C96A79C6-D705-4619-B8A2-A9E91E8255C8}"/>
            </a:ext>
          </a:extLst>
        </xdr:cNvPr>
        <xdr:cNvSpPr/>
      </xdr:nvSpPr>
      <xdr:spPr>
        <a:xfrm>
          <a:off x="3593802" y="4872936"/>
          <a:ext cx="602444" cy="310598"/>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600" b="1">
              <a:solidFill>
                <a:srgbClr val="FFFF00"/>
              </a:solidFill>
            </a:rPr>
            <a:t>(pendiente)</a:t>
          </a:r>
        </a:p>
      </xdr:txBody>
    </xdr:sp>
    <xdr:clientData/>
  </xdr:twoCellAnchor>
  <xdr:twoCellAnchor>
    <xdr:from>
      <xdr:col>3</xdr:col>
      <xdr:colOff>350226</xdr:colOff>
      <xdr:row>26</xdr:row>
      <xdr:rowOff>83380</xdr:rowOff>
    </xdr:from>
    <xdr:to>
      <xdr:col>4</xdr:col>
      <xdr:colOff>381000</xdr:colOff>
      <xdr:row>28</xdr:row>
      <xdr:rowOff>103533</xdr:rowOff>
    </xdr:to>
    <xdr:sp macro="" textlink="">
      <xdr:nvSpPr>
        <xdr:cNvPr id="16" name="Rectángulo: esquinas redondeadas 15">
          <a:hlinkClick xmlns:r="http://schemas.openxmlformats.org/officeDocument/2006/relationships" r:id="rId15"/>
          <a:extLst>
            <a:ext uri="{FF2B5EF4-FFF2-40B4-BE49-F238E27FC236}">
              <a16:creationId xmlns:a16="http://schemas.microsoft.com/office/drawing/2014/main" id="{24AF3A92-DACC-4D0B-8882-A5CD71F739AF}"/>
            </a:ext>
          </a:extLst>
        </xdr:cNvPr>
        <xdr:cNvSpPr/>
      </xdr:nvSpPr>
      <xdr:spPr>
        <a:xfrm>
          <a:off x="2627943" y="5108163"/>
          <a:ext cx="790014" cy="406674"/>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2</xdr:col>
      <xdr:colOff>190500</xdr:colOff>
      <xdr:row>24</xdr:row>
      <xdr:rowOff>150396</xdr:rowOff>
    </xdr:from>
    <xdr:to>
      <xdr:col>3</xdr:col>
      <xdr:colOff>160421</xdr:colOff>
      <xdr:row>27</xdr:row>
      <xdr:rowOff>42806</xdr:rowOff>
    </xdr:to>
    <xdr:sp macro="" textlink="">
      <xdr:nvSpPr>
        <xdr:cNvPr id="17" name="Rectángulo: esquinas redondeadas 16">
          <a:hlinkClick xmlns:r="http://schemas.openxmlformats.org/officeDocument/2006/relationships" r:id="rId16"/>
          <a:extLst>
            <a:ext uri="{FF2B5EF4-FFF2-40B4-BE49-F238E27FC236}">
              <a16:creationId xmlns:a16="http://schemas.microsoft.com/office/drawing/2014/main" id="{9989DBC4-7D89-4D3A-A540-9B19B7FDEADE}"/>
            </a:ext>
          </a:extLst>
        </xdr:cNvPr>
        <xdr:cNvSpPr/>
      </xdr:nvSpPr>
      <xdr:spPr>
        <a:xfrm>
          <a:off x="1760220" y="4569996"/>
          <a:ext cx="754781" cy="441050"/>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600" b="1">
              <a:solidFill>
                <a:srgbClr val="FFFF00"/>
              </a:solidFill>
            </a:rPr>
            <a:t>   (pendiente)  </a:t>
          </a:r>
        </a:p>
      </xdr:txBody>
    </xdr:sp>
    <xdr:clientData/>
  </xdr:twoCellAnchor>
  <xdr:twoCellAnchor>
    <xdr:from>
      <xdr:col>1</xdr:col>
      <xdr:colOff>542191</xdr:colOff>
      <xdr:row>17</xdr:row>
      <xdr:rowOff>17858</xdr:rowOff>
    </xdr:from>
    <xdr:to>
      <xdr:col>2</xdr:col>
      <xdr:colOff>452436</xdr:colOff>
      <xdr:row>18</xdr:row>
      <xdr:rowOff>65483</xdr:rowOff>
    </xdr:to>
    <xdr:sp macro="" textlink="">
      <xdr:nvSpPr>
        <xdr:cNvPr id="18" name="Rectángulo: esquinas redondeadas 17">
          <a:hlinkClick xmlns:r="http://schemas.openxmlformats.org/officeDocument/2006/relationships" r:id="rId17"/>
          <a:extLst>
            <a:ext uri="{FF2B5EF4-FFF2-40B4-BE49-F238E27FC236}">
              <a16:creationId xmlns:a16="http://schemas.microsoft.com/office/drawing/2014/main" id="{DE1A5A4B-6CDC-4643-B66F-792B16A68D5E}"/>
            </a:ext>
          </a:extLst>
        </xdr:cNvPr>
        <xdr:cNvSpPr/>
      </xdr:nvSpPr>
      <xdr:spPr>
        <a:xfrm>
          <a:off x="1327051" y="3157298"/>
          <a:ext cx="695105" cy="230505"/>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600" b="1">
            <a:solidFill>
              <a:srgbClr val="FFFF00"/>
            </a:solidFill>
          </a:endParaRPr>
        </a:p>
      </xdr:txBody>
    </xdr:sp>
    <xdr:clientData/>
  </xdr:twoCellAnchor>
  <xdr:twoCellAnchor>
    <xdr:from>
      <xdr:col>1</xdr:col>
      <xdr:colOff>548053</xdr:colOff>
      <xdr:row>21</xdr:row>
      <xdr:rowOff>111366</xdr:rowOff>
    </xdr:from>
    <xdr:to>
      <xdr:col>2</xdr:col>
      <xdr:colOff>386861</xdr:colOff>
      <xdr:row>23</xdr:row>
      <xdr:rowOff>79130</xdr:rowOff>
    </xdr:to>
    <xdr:sp macro="" textlink="">
      <xdr:nvSpPr>
        <xdr:cNvPr id="19" name="Rectángulo: esquinas redondeadas 18">
          <a:hlinkClick xmlns:r="http://schemas.openxmlformats.org/officeDocument/2006/relationships" r:id="rId18"/>
          <a:extLst>
            <a:ext uri="{FF2B5EF4-FFF2-40B4-BE49-F238E27FC236}">
              <a16:creationId xmlns:a16="http://schemas.microsoft.com/office/drawing/2014/main" id="{97641645-11BF-45A1-8034-9261EA64D918}"/>
            </a:ext>
          </a:extLst>
        </xdr:cNvPr>
        <xdr:cNvSpPr/>
      </xdr:nvSpPr>
      <xdr:spPr>
        <a:xfrm>
          <a:off x="1332913" y="3982326"/>
          <a:ext cx="623668" cy="33352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312126</xdr:colOff>
      <xdr:row>13</xdr:row>
      <xdr:rowOff>7324</xdr:rowOff>
    </xdr:from>
    <xdr:to>
      <xdr:col>3</xdr:col>
      <xdr:colOff>150934</xdr:colOff>
      <xdr:row>14</xdr:row>
      <xdr:rowOff>165588</xdr:rowOff>
    </xdr:to>
    <xdr:sp macro="" textlink="">
      <xdr:nvSpPr>
        <xdr:cNvPr id="20" name="Rectángulo: esquinas redondeadas 19">
          <a:hlinkClick xmlns:r="http://schemas.openxmlformats.org/officeDocument/2006/relationships" r:id="rId19"/>
          <a:extLst>
            <a:ext uri="{FF2B5EF4-FFF2-40B4-BE49-F238E27FC236}">
              <a16:creationId xmlns:a16="http://schemas.microsoft.com/office/drawing/2014/main" id="{E97B976A-02A9-4C3B-9C2E-AF7828BACFEF}"/>
            </a:ext>
          </a:extLst>
        </xdr:cNvPr>
        <xdr:cNvSpPr/>
      </xdr:nvSpPr>
      <xdr:spPr>
        <a:xfrm>
          <a:off x="1881846" y="2415244"/>
          <a:ext cx="623668" cy="34114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101111</xdr:colOff>
      <xdr:row>26</xdr:row>
      <xdr:rowOff>125016</xdr:rowOff>
    </xdr:from>
    <xdr:to>
      <xdr:col>2</xdr:col>
      <xdr:colOff>293077</xdr:colOff>
      <xdr:row>28</xdr:row>
      <xdr:rowOff>54583</xdr:rowOff>
    </xdr:to>
    <xdr:sp macro="" textlink="">
      <xdr:nvSpPr>
        <xdr:cNvPr id="21" name="Rectángulo: esquinas redondeadas 20">
          <a:hlinkClick xmlns:r="http://schemas.openxmlformats.org/officeDocument/2006/relationships" r:id="rId20"/>
          <a:extLst>
            <a:ext uri="{FF2B5EF4-FFF2-40B4-BE49-F238E27FC236}">
              <a16:creationId xmlns:a16="http://schemas.microsoft.com/office/drawing/2014/main" id="{78FEC7F5-41DC-4F02-AB56-52AC29FE2024}"/>
            </a:ext>
          </a:extLst>
        </xdr:cNvPr>
        <xdr:cNvSpPr/>
      </xdr:nvSpPr>
      <xdr:spPr>
        <a:xfrm>
          <a:off x="863111" y="5078016"/>
          <a:ext cx="953966" cy="310567"/>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1</xdr:col>
      <xdr:colOff>512884</xdr:colOff>
      <xdr:row>28</xdr:row>
      <xdr:rowOff>107156</xdr:rowOff>
    </xdr:from>
    <xdr:to>
      <xdr:col>2</xdr:col>
      <xdr:colOff>505557</xdr:colOff>
      <xdr:row>30</xdr:row>
      <xdr:rowOff>38096</xdr:rowOff>
    </xdr:to>
    <xdr:sp macro="" textlink="">
      <xdr:nvSpPr>
        <xdr:cNvPr id="22" name="Rectángulo: esquinas redondeadas 21">
          <a:hlinkClick xmlns:r="http://schemas.openxmlformats.org/officeDocument/2006/relationships" r:id="rId21"/>
          <a:extLst>
            <a:ext uri="{FF2B5EF4-FFF2-40B4-BE49-F238E27FC236}">
              <a16:creationId xmlns:a16="http://schemas.microsoft.com/office/drawing/2014/main" id="{4409D772-489E-4B11-960E-F5B63113EEF1}"/>
            </a:ext>
          </a:extLst>
        </xdr:cNvPr>
        <xdr:cNvSpPr/>
      </xdr:nvSpPr>
      <xdr:spPr>
        <a:xfrm>
          <a:off x="1274884" y="5441156"/>
          <a:ext cx="754673" cy="311940"/>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2</xdr:col>
      <xdr:colOff>457203</xdr:colOff>
      <xdr:row>29</xdr:row>
      <xdr:rowOff>142875</xdr:rowOff>
    </xdr:from>
    <xdr:to>
      <xdr:col>3</xdr:col>
      <xdr:colOff>271462</xdr:colOff>
      <xdr:row>32</xdr:row>
      <xdr:rowOff>18313</xdr:rowOff>
    </xdr:to>
    <xdr:sp macro="" textlink="">
      <xdr:nvSpPr>
        <xdr:cNvPr id="23" name="Rectángulo: esquinas redondeadas 22">
          <a:hlinkClick xmlns:r="http://schemas.openxmlformats.org/officeDocument/2006/relationships" r:id="rId22"/>
          <a:extLst>
            <a:ext uri="{FF2B5EF4-FFF2-40B4-BE49-F238E27FC236}">
              <a16:creationId xmlns:a16="http://schemas.microsoft.com/office/drawing/2014/main" id="{FADCCDA8-3568-4A31-8AEF-9515D3580906}"/>
            </a:ext>
          </a:extLst>
        </xdr:cNvPr>
        <xdr:cNvSpPr/>
      </xdr:nvSpPr>
      <xdr:spPr>
        <a:xfrm>
          <a:off x="1981203" y="5667375"/>
          <a:ext cx="576259" cy="446938"/>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3</xdr:col>
      <xdr:colOff>379325</xdr:colOff>
      <xdr:row>30</xdr:row>
      <xdr:rowOff>101204</xdr:rowOff>
    </xdr:from>
    <xdr:to>
      <xdr:col>4</xdr:col>
      <xdr:colOff>195942</xdr:colOff>
      <xdr:row>33</xdr:row>
      <xdr:rowOff>14288</xdr:rowOff>
    </xdr:to>
    <xdr:sp macro="" textlink="">
      <xdr:nvSpPr>
        <xdr:cNvPr id="24" name="Rectángulo: esquinas redondeadas 23">
          <a:hlinkClick xmlns:r="http://schemas.openxmlformats.org/officeDocument/2006/relationships" r:id="rId23"/>
          <a:extLst>
            <a:ext uri="{FF2B5EF4-FFF2-40B4-BE49-F238E27FC236}">
              <a16:creationId xmlns:a16="http://schemas.microsoft.com/office/drawing/2014/main" id="{D9A5BF8B-93B6-4591-A460-68FA01CAB2CC}"/>
            </a:ext>
          </a:extLst>
        </xdr:cNvPr>
        <xdr:cNvSpPr/>
      </xdr:nvSpPr>
      <xdr:spPr>
        <a:xfrm>
          <a:off x="2665325" y="5816204"/>
          <a:ext cx="578617" cy="484584"/>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600" b="1">
              <a:solidFill>
                <a:srgbClr val="FFFF00"/>
              </a:solidFill>
            </a:rPr>
            <a:t>(pendiente)</a:t>
          </a:r>
        </a:p>
      </xdr:txBody>
    </xdr:sp>
    <xdr:clientData/>
  </xdr:twoCellAnchor>
  <xdr:twoCellAnchor>
    <xdr:from>
      <xdr:col>4</xdr:col>
      <xdr:colOff>231891</xdr:colOff>
      <xdr:row>30</xdr:row>
      <xdr:rowOff>119742</xdr:rowOff>
    </xdr:from>
    <xdr:to>
      <xdr:col>5</xdr:col>
      <xdr:colOff>228600</xdr:colOff>
      <xdr:row>32</xdr:row>
      <xdr:rowOff>88287</xdr:rowOff>
    </xdr:to>
    <xdr:sp macro="" textlink="">
      <xdr:nvSpPr>
        <xdr:cNvPr id="25" name="Rectángulo: esquinas redondeadas 24">
          <a:hlinkClick xmlns:r="http://schemas.openxmlformats.org/officeDocument/2006/relationships" r:id="rId24"/>
          <a:extLst>
            <a:ext uri="{FF2B5EF4-FFF2-40B4-BE49-F238E27FC236}">
              <a16:creationId xmlns:a16="http://schemas.microsoft.com/office/drawing/2014/main" id="{75FA8920-4C92-434D-9C60-3F0CA032DDC5}"/>
            </a:ext>
          </a:extLst>
        </xdr:cNvPr>
        <xdr:cNvSpPr/>
      </xdr:nvSpPr>
      <xdr:spPr>
        <a:xfrm>
          <a:off x="3371331" y="5636622"/>
          <a:ext cx="781569" cy="334305"/>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600" b="1">
            <a:solidFill>
              <a:srgbClr val="FFFF00"/>
            </a:solidFill>
          </a:endParaRPr>
        </a:p>
      </xdr:txBody>
    </xdr:sp>
    <xdr:clientData/>
  </xdr:twoCellAnchor>
  <xdr:twoCellAnchor>
    <xdr:from>
      <xdr:col>5</xdr:col>
      <xdr:colOff>345830</xdr:colOff>
      <xdr:row>10</xdr:row>
      <xdr:rowOff>54429</xdr:rowOff>
    </xdr:from>
    <xdr:to>
      <xdr:col>6</xdr:col>
      <xdr:colOff>153865</xdr:colOff>
      <xdr:row>12</xdr:row>
      <xdr:rowOff>139212</xdr:rowOff>
    </xdr:to>
    <xdr:sp macro="" textlink="">
      <xdr:nvSpPr>
        <xdr:cNvPr id="26" name="Rectángulo: esquinas redondeadas 25">
          <a:hlinkClick xmlns:r="http://schemas.openxmlformats.org/officeDocument/2006/relationships" r:id="rId25"/>
          <a:extLst>
            <a:ext uri="{FF2B5EF4-FFF2-40B4-BE49-F238E27FC236}">
              <a16:creationId xmlns:a16="http://schemas.microsoft.com/office/drawing/2014/main" id="{C1E6A62E-B3F5-4C32-A669-40BB20B88B04}"/>
            </a:ext>
          </a:extLst>
        </xdr:cNvPr>
        <xdr:cNvSpPr/>
      </xdr:nvSpPr>
      <xdr:spPr>
        <a:xfrm>
          <a:off x="4270130" y="1913709"/>
          <a:ext cx="592895" cy="450543"/>
        </a:xfrm>
        <a:prstGeom prst="roundRect">
          <a:avLst>
            <a:gd name="adj" fmla="val 1191"/>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500" b="1">
              <a:solidFill>
                <a:srgbClr val="FFFF00"/>
              </a:solidFill>
            </a:rPr>
            <a:t>(pendiente)</a:t>
          </a:r>
        </a:p>
      </xdr:txBody>
    </xdr:sp>
    <xdr:clientData/>
  </xdr:twoCellAnchor>
  <xdr:twoCellAnchor>
    <xdr:from>
      <xdr:col>6</xdr:col>
      <xdr:colOff>3698</xdr:colOff>
      <xdr:row>13</xdr:row>
      <xdr:rowOff>4961</xdr:rowOff>
    </xdr:from>
    <xdr:to>
      <xdr:col>7</xdr:col>
      <xdr:colOff>0</xdr:colOff>
      <xdr:row>15</xdr:row>
      <xdr:rowOff>146222</xdr:rowOff>
    </xdr:to>
    <xdr:sp macro="" textlink="">
      <xdr:nvSpPr>
        <xdr:cNvPr id="27" name="Rectángulo: esquinas redondeadas 26">
          <a:hlinkClick xmlns:r="http://schemas.openxmlformats.org/officeDocument/2006/relationships" r:id="rId26"/>
          <a:extLst>
            <a:ext uri="{FF2B5EF4-FFF2-40B4-BE49-F238E27FC236}">
              <a16:creationId xmlns:a16="http://schemas.microsoft.com/office/drawing/2014/main" id="{41448C5E-8BE2-4498-8C1D-7F3689C97948}"/>
            </a:ext>
          </a:extLst>
        </xdr:cNvPr>
        <xdr:cNvSpPr/>
      </xdr:nvSpPr>
      <xdr:spPr>
        <a:xfrm>
          <a:off x="4559133" y="2517352"/>
          <a:ext cx="755541" cy="527783"/>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6</xdr:col>
      <xdr:colOff>269629</xdr:colOff>
      <xdr:row>16</xdr:row>
      <xdr:rowOff>147077</xdr:rowOff>
    </xdr:from>
    <xdr:to>
      <xdr:col>7</xdr:col>
      <xdr:colOff>183173</xdr:colOff>
      <xdr:row>19</xdr:row>
      <xdr:rowOff>140168</xdr:rowOff>
    </xdr:to>
    <xdr:sp macro="" textlink="">
      <xdr:nvSpPr>
        <xdr:cNvPr id="28" name="Rectángulo: esquinas redondeadas 27">
          <a:hlinkClick xmlns:r="http://schemas.openxmlformats.org/officeDocument/2006/relationships" r:id="rId27"/>
          <a:extLst>
            <a:ext uri="{FF2B5EF4-FFF2-40B4-BE49-F238E27FC236}">
              <a16:creationId xmlns:a16="http://schemas.microsoft.com/office/drawing/2014/main" id="{7AA49594-9ABD-4A12-B898-DD581967AB56}"/>
            </a:ext>
          </a:extLst>
        </xdr:cNvPr>
        <xdr:cNvSpPr/>
      </xdr:nvSpPr>
      <xdr:spPr>
        <a:xfrm>
          <a:off x="4825064" y="3239251"/>
          <a:ext cx="672783" cy="572874"/>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6</xdr:col>
      <xdr:colOff>285750</xdr:colOff>
      <xdr:row>21</xdr:row>
      <xdr:rowOff>0</xdr:rowOff>
    </xdr:from>
    <xdr:to>
      <xdr:col>7</xdr:col>
      <xdr:colOff>168518</xdr:colOff>
      <xdr:row>23</xdr:row>
      <xdr:rowOff>29307</xdr:rowOff>
    </xdr:to>
    <xdr:sp macro="" textlink="">
      <xdr:nvSpPr>
        <xdr:cNvPr id="29" name="Rectángulo: esquinas redondeadas 28">
          <a:hlinkClick xmlns:r="http://schemas.openxmlformats.org/officeDocument/2006/relationships" r:id="rId28"/>
          <a:extLst>
            <a:ext uri="{FF2B5EF4-FFF2-40B4-BE49-F238E27FC236}">
              <a16:creationId xmlns:a16="http://schemas.microsoft.com/office/drawing/2014/main" id="{5307AB8F-EE11-41AA-87DC-575B5DE6606E}"/>
            </a:ext>
          </a:extLst>
        </xdr:cNvPr>
        <xdr:cNvSpPr/>
      </xdr:nvSpPr>
      <xdr:spPr>
        <a:xfrm>
          <a:off x="4994910" y="3870960"/>
          <a:ext cx="667628" cy="395067"/>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6</xdr:col>
      <xdr:colOff>130420</xdr:colOff>
      <xdr:row>24</xdr:row>
      <xdr:rowOff>5861</xdr:rowOff>
    </xdr:from>
    <xdr:to>
      <xdr:col>7</xdr:col>
      <xdr:colOff>13188</xdr:colOff>
      <xdr:row>25</xdr:row>
      <xdr:rowOff>167053</xdr:rowOff>
    </xdr:to>
    <xdr:sp macro="" textlink="">
      <xdr:nvSpPr>
        <xdr:cNvPr id="30" name="Rectángulo: esquinas redondeadas 29">
          <a:hlinkClick xmlns:r="http://schemas.openxmlformats.org/officeDocument/2006/relationships" r:id="rId29"/>
          <a:extLst>
            <a:ext uri="{FF2B5EF4-FFF2-40B4-BE49-F238E27FC236}">
              <a16:creationId xmlns:a16="http://schemas.microsoft.com/office/drawing/2014/main" id="{B26B0496-398B-4B87-A1CE-46C2E10A6F5E}"/>
            </a:ext>
          </a:extLst>
        </xdr:cNvPr>
        <xdr:cNvSpPr/>
      </xdr:nvSpPr>
      <xdr:spPr>
        <a:xfrm>
          <a:off x="4839580" y="4425461"/>
          <a:ext cx="667628" cy="344072"/>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627185</xdr:colOff>
      <xdr:row>26</xdr:row>
      <xdr:rowOff>136280</xdr:rowOff>
    </xdr:from>
    <xdr:to>
      <xdr:col>6</xdr:col>
      <xdr:colOff>509953</xdr:colOff>
      <xdr:row>28</xdr:row>
      <xdr:rowOff>106972</xdr:rowOff>
    </xdr:to>
    <xdr:sp macro="" textlink="">
      <xdr:nvSpPr>
        <xdr:cNvPr id="31" name="Rectángulo: esquinas redondeadas 30">
          <a:hlinkClick xmlns:r="http://schemas.openxmlformats.org/officeDocument/2006/relationships" r:id="rId30"/>
          <a:extLst>
            <a:ext uri="{FF2B5EF4-FFF2-40B4-BE49-F238E27FC236}">
              <a16:creationId xmlns:a16="http://schemas.microsoft.com/office/drawing/2014/main" id="{B352691B-7158-4174-8507-432A1B55BB21}"/>
            </a:ext>
          </a:extLst>
        </xdr:cNvPr>
        <xdr:cNvSpPr/>
      </xdr:nvSpPr>
      <xdr:spPr>
        <a:xfrm>
          <a:off x="4551485" y="4921640"/>
          <a:ext cx="667628" cy="336452"/>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178777</xdr:colOff>
      <xdr:row>28</xdr:row>
      <xdr:rowOff>123561</xdr:rowOff>
    </xdr:from>
    <xdr:to>
      <xdr:col>6</xdr:col>
      <xdr:colOff>61545</xdr:colOff>
      <xdr:row>30</xdr:row>
      <xdr:rowOff>94253</xdr:rowOff>
    </xdr:to>
    <xdr:sp macro="" textlink="">
      <xdr:nvSpPr>
        <xdr:cNvPr id="32" name="Rectángulo: esquinas redondeadas 31">
          <a:hlinkClick xmlns:r="http://schemas.openxmlformats.org/officeDocument/2006/relationships" r:id="rId31"/>
          <a:extLst>
            <a:ext uri="{FF2B5EF4-FFF2-40B4-BE49-F238E27FC236}">
              <a16:creationId xmlns:a16="http://schemas.microsoft.com/office/drawing/2014/main" id="{60247C98-4CCF-42BD-9C08-2B19025F22EE}"/>
            </a:ext>
          </a:extLst>
        </xdr:cNvPr>
        <xdr:cNvSpPr/>
      </xdr:nvSpPr>
      <xdr:spPr>
        <a:xfrm>
          <a:off x="3974973" y="5534865"/>
          <a:ext cx="642007" cy="357214"/>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600">
              <a:solidFill>
                <a:srgbClr val="FFFF00"/>
              </a:solidFill>
            </a:rPr>
            <a:t>(pendiente)</a:t>
          </a:r>
        </a:p>
      </xdr:txBody>
    </xdr:sp>
    <xdr:clientData/>
  </xdr:twoCellAnchor>
  <xdr:twoCellAnchor>
    <xdr:from>
      <xdr:col>0</xdr:col>
      <xdr:colOff>550984</xdr:colOff>
      <xdr:row>22</xdr:row>
      <xdr:rowOff>131142</xdr:rowOff>
    </xdr:from>
    <xdr:to>
      <xdr:col>1</xdr:col>
      <xdr:colOff>433752</xdr:colOff>
      <xdr:row>24</xdr:row>
      <xdr:rowOff>174445</xdr:rowOff>
    </xdr:to>
    <xdr:sp macro="" textlink="">
      <xdr:nvSpPr>
        <xdr:cNvPr id="33" name="Rectángulo: esquinas redondeadas 32">
          <a:hlinkClick xmlns:r="http://schemas.openxmlformats.org/officeDocument/2006/relationships" r:id="rId32"/>
          <a:extLst>
            <a:ext uri="{FF2B5EF4-FFF2-40B4-BE49-F238E27FC236}">
              <a16:creationId xmlns:a16="http://schemas.microsoft.com/office/drawing/2014/main" id="{D93FE6A9-3E0D-44ED-9D92-4EAC34FF9788}"/>
            </a:ext>
          </a:extLst>
        </xdr:cNvPr>
        <xdr:cNvSpPr/>
      </xdr:nvSpPr>
      <xdr:spPr>
        <a:xfrm>
          <a:off x="550984" y="4382881"/>
          <a:ext cx="642007" cy="429825"/>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0</xdr:col>
      <xdr:colOff>439615</xdr:colOff>
      <xdr:row>19</xdr:row>
      <xdr:rowOff>117336</xdr:rowOff>
    </xdr:from>
    <xdr:to>
      <xdr:col>1</xdr:col>
      <xdr:colOff>260684</xdr:colOff>
      <xdr:row>21</xdr:row>
      <xdr:rowOff>7327</xdr:rowOff>
    </xdr:to>
    <xdr:sp macro="" textlink="">
      <xdr:nvSpPr>
        <xdr:cNvPr id="34" name="Rectángulo: esquinas redondeadas 33">
          <a:hlinkClick xmlns:r="http://schemas.openxmlformats.org/officeDocument/2006/relationships" r:id="rId33"/>
          <a:extLst>
            <a:ext uri="{FF2B5EF4-FFF2-40B4-BE49-F238E27FC236}">
              <a16:creationId xmlns:a16="http://schemas.microsoft.com/office/drawing/2014/main" id="{1C0DD258-F9BE-47FF-93D2-8C29B5E39D3C}"/>
            </a:ext>
          </a:extLst>
        </xdr:cNvPr>
        <xdr:cNvSpPr/>
      </xdr:nvSpPr>
      <xdr:spPr>
        <a:xfrm>
          <a:off x="439615" y="3789293"/>
          <a:ext cx="580308" cy="276512"/>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600" b="1">
            <a:solidFill>
              <a:srgbClr val="FFFF00"/>
            </a:solidFill>
          </a:endParaRPr>
        </a:p>
      </xdr:txBody>
    </xdr:sp>
    <xdr:clientData/>
  </xdr:twoCellAnchor>
  <xdr:twoCellAnchor>
    <xdr:from>
      <xdr:col>0</xdr:col>
      <xdr:colOff>526073</xdr:colOff>
      <xdr:row>15</xdr:row>
      <xdr:rowOff>165652</xdr:rowOff>
    </xdr:from>
    <xdr:to>
      <xdr:col>1</xdr:col>
      <xdr:colOff>460131</xdr:colOff>
      <xdr:row>17</xdr:row>
      <xdr:rowOff>145073</xdr:rowOff>
    </xdr:to>
    <xdr:sp macro="" textlink="">
      <xdr:nvSpPr>
        <xdr:cNvPr id="35" name="Rectángulo: esquinas redondeadas 34">
          <a:hlinkClick xmlns:r="http://schemas.openxmlformats.org/officeDocument/2006/relationships" r:id="rId34"/>
          <a:extLst>
            <a:ext uri="{FF2B5EF4-FFF2-40B4-BE49-F238E27FC236}">
              <a16:creationId xmlns:a16="http://schemas.microsoft.com/office/drawing/2014/main" id="{32478D65-8FFD-4DD8-8649-5EC4916F956C}"/>
            </a:ext>
          </a:extLst>
        </xdr:cNvPr>
        <xdr:cNvSpPr/>
      </xdr:nvSpPr>
      <xdr:spPr>
        <a:xfrm>
          <a:off x="526073" y="3064565"/>
          <a:ext cx="693297" cy="365943"/>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600" b="1">
              <a:solidFill>
                <a:srgbClr val="FFFF00"/>
              </a:solidFill>
            </a:rPr>
            <a:t>(pendiente)</a:t>
          </a:r>
        </a:p>
      </xdr:txBody>
    </xdr:sp>
    <xdr:clientData/>
  </xdr:twoCellAnchor>
  <xdr:twoCellAnchor>
    <xdr:from>
      <xdr:col>1</xdr:col>
      <xdr:colOff>128535</xdr:colOff>
      <xdr:row>12</xdr:row>
      <xdr:rowOff>146957</xdr:rowOff>
    </xdr:from>
    <xdr:to>
      <xdr:col>2</xdr:col>
      <xdr:colOff>62593</xdr:colOff>
      <xdr:row>14</xdr:row>
      <xdr:rowOff>127070</xdr:rowOff>
    </xdr:to>
    <xdr:sp macro="" textlink="">
      <xdr:nvSpPr>
        <xdr:cNvPr id="36" name="Rectángulo: esquinas redondeadas 35">
          <a:hlinkClick xmlns:r="http://schemas.openxmlformats.org/officeDocument/2006/relationships" r:id="rId35"/>
          <a:extLst>
            <a:ext uri="{FF2B5EF4-FFF2-40B4-BE49-F238E27FC236}">
              <a16:creationId xmlns:a16="http://schemas.microsoft.com/office/drawing/2014/main" id="{94E2347C-0D5C-475B-9C86-9D15A7F57C60}"/>
            </a:ext>
          </a:extLst>
        </xdr:cNvPr>
        <xdr:cNvSpPr/>
      </xdr:nvSpPr>
      <xdr:spPr>
        <a:xfrm>
          <a:off x="913395" y="2371997"/>
          <a:ext cx="718918" cy="345873"/>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500" b="1">
              <a:solidFill>
                <a:srgbClr val="FFFF00"/>
              </a:solidFill>
              <a:effectLst/>
              <a:latin typeface="+mn-lt"/>
              <a:ea typeface="+mn-ea"/>
              <a:cs typeface="+mn-cs"/>
            </a:rPr>
            <a:t>(pendiente)</a:t>
          </a:r>
          <a:endParaRPr lang="es-CO" sz="500">
            <a:solidFill>
              <a:srgbClr val="FFFF00"/>
            </a:solidFill>
            <a:effectLst/>
          </a:endParaRPr>
        </a:p>
      </xdr:txBody>
    </xdr:sp>
    <xdr:clientData/>
  </xdr:twoCellAnchor>
  <xdr:twoCellAnchor>
    <xdr:from>
      <xdr:col>2</xdr:col>
      <xdr:colOff>383931</xdr:colOff>
      <xdr:row>8</xdr:row>
      <xdr:rowOff>149468</xdr:rowOff>
    </xdr:from>
    <xdr:to>
      <xdr:col>3</xdr:col>
      <xdr:colOff>317989</xdr:colOff>
      <xdr:row>10</xdr:row>
      <xdr:rowOff>90853</xdr:rowOff>
    </xdr:to>
    <xdr:sp macro="" textlink="">
      <xdr:nvSpPr>
        <xdr:cNvPr id="37" name="Rectángulo: esquinas redondeadas 36">
          <a:hlinkClick xmlns:r="http://schemas.openxmlformats.org/officeDocument/2006/relationships" r:id="rId36"/>
          <a:extLst>
            <a:ext uri="{FF2B5EF4-FFF2-40B4-BE49-F238E27FC236}">
              <a16:creationId xmlns:a16="http://schemas.microsoft.com/office/drawing/2014/main" id="{9F360FA9-6678-431E-BD6F-DD565D872C75}"/>
            </a:ext>
          </a:extLst>
        </xdr:cNvPr>
        <xdr:cNvSpPr/>
      </xdr:nvSpPr>
      <xdr:spPr>
        <a:xfrm>
          <a:off x="1953651" y="1642988"/>
          <a:ext cx="718918" cy="30714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397119</xdr:colOff>
      <xdr:row>7</xdr:row>
      <xdr:rowOff>133349</xdr:rowOff>
    </xdr:from>
    <xdr:to>
      <xdr:col>4</xdr:col>
      <xdr:colOff>331177</xdr:colOff>
      <xdr:row>9</xdr:row>
      <xdr:rowOff>74734</xdr:rowOff>
    </xdr:to>
    <xdr:sp macro="" textlink="">
      <xdr:nvSpPr>
        <xdr:cNvPr id="38" name="Rectángulo: esquinas redondeadas 37">
          <a:hlinkClick xmlns:r="http://schemas.openxmlformats.org/officeDocument/2006/relationships" r:id="rId37"/>
          <a:extLst>
            <a:ext uri="{FF2B5EF4-FFF2-40B4-BE49-F238E27FC236}">
              <a16:creationId xmlns:a16="http://schemas.microsoft.com/office/drawing/2014/main" id="{60D6A5FD-455B-47E8-9D2B-BA41659A1823}"/>
            </a:ext>
          </a:extLst>
        </xdr:cNvPr>
        <xdr:cNvSpPr/>
      </xdr:nvSpPr>
      <xdr:spPr>
        <a:xfrm>
          <a:off x="2751699" y="1443989"/>
          <a:ext cx="718918" cy="30714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476250</xdr:colOff>
      <xdr:row>10</xdr:row>
      <xdr:rowOff>43544</xdr:rowOff>
    </xdr:from>
    <xdr:to>
      <xdr:col>2</xdr:col>
      <xdr:colOff>490904</xdr:colOff>
      <xdr:row>12</xdr:row>
      <xdr:rowOff>58616</xdr:rowOff>
    </xdr:to>
    <xdr:sp macro="" textlink="">
      <xdr:nvSpPr>
        <xdr:cNvPr id="39" name="Rectángulo: esquinas redondeadas 38">
          <a:hlinkClick xmlns:r="http://schemas.openxmlformats.org/officeDocument/2006/relationships" r:id="rId38"/>
          <a:extLst>
            <a:ext uri="{FF2B5EF4-FFF2-40B4-BE49-F238E27FC236}">
              <a16:creationId xmlns:a16="http://schemas.microsoft.com/office/drawing/2014/main" id="{EABCD51B-166D-4A6C-ABB2-F1C32830B8F3}"/>
            </a:ext>
          </a:extLst>
        </xdr:cNvPr>
        <xdr:cNvSpPr/>
      </xdr:nvSpPr>
      <xdr:spPr>
        <a:xfrm>
          <a:off x="1261110" y="1902824"/>
          <a:ext cx="799514" cy="380832"/>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500" b="1">
              <a:solidFill>
                <a:srgbClr val="FFFF00"/>
              </a:solidFill>
            </a:rPr>
            <a:t>(pendiente)</a:t>
          </a:r>
        </a:p>
      </xdr:txBody>
    </xdr:sp>
    <xdr:clientData/>
  </xdr:twoCellAnchor>
  <xdr:twoCellAnchor>
    <xdr:from>
      <xdr:col>4</xdr:col>
      <xdr:colOff>413866</xdr:colOff>
      <xdr:row>8</xdr:row>
      <xdr:rowOff>48315</xdr:rowOff>
    </xdr:from>
    <xdr:to>
      <xdr:col>5</xdr:col>
      <xdr:colOff>347924</xdr:colOff>
      <xdr:row>9</xdr:row>
      <xdr:rowOff>176263</xdr:rowOff>
    </xdr:to>
    <xdr:sp macro="" textlink="">
      <xdr:nvSpPr>
        <xdr:cNvPr id="40" name="Rectángulo: esquinas redondeadas 39">
          <a:hlinkClick xmlns:r="http://schemas.openxmlformats.org/officeDocument/2006/relationships" r:id="rId39"/>
          <a:extLst>
            <a:ext uri="{FF2B5EF4-FFF2-40B4-BE49-F238E27FC236}">
              <a16:creationId xmlns:a16="http://schemas.microsoft.com/office/drawing/2014/main" id="{5D5251E2-DE5E-495C-A3F0-401BD9EB4CB8}"/>
            </a:ext>
          </a:extLst>
        </xdr:cNvPr>
        <xdr:cNvSpPr/>
      </xdr:nvSpPr>
      <xdr:spPr>
        <a:xfrm>
          <a:off x="3450823" y="1594402"/>
          <a:ext cx="693297" cy="321209"/>
        </a:xfrm>
        <a:prstGeom prst="roundRect">
          <a:avLst>
            <a:gd name="adj" fmla="val 0"/>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600">
              <a:solidFill>
                <a:srgbClr val="FFFF00"/>
              </a:solidFill>
              <a:effectLst/>
            </a:rPr>
            <a:t>(pendiente)</a:t>
          </a:r>
        </a:p>
      </xdr:txBody>
    </xdr:sp>
    <xdr:clientData/>
  </xdr:twoCellAnchor>
  <xdr:twoCellAnchor>
    <xdr:from>
      <xdr:col>0</xdr:col>
      <xdr:colOff>269421</xdr:colOff>
      <xdr:row>7</xdr:row>
      <xdr:rowOff>144444</xdr:rowOff>
    </xdr:from>
    <xdr:to>
      <xdr:col>1</xdr:col>
      <xdr:colOff>284075</xdr:colOff>
      <xdr:row>9</xdr:row>
      <xdr:rowOff>85829</xdr:rowOff>
    </xdr:to>
    <xdr:sp macro="" textlink="">
      <xdr:nvSpPr>
        <xdr:cNvPr id="41" name="Rectángulo: esquinas redondeadas 40">
          <a:hlinkClick xmlns:r="http://schemas.openxmlformats.org/officeDocument/2006/relationships" r:id="rId40"/>
          <a:extLst>
            <a:ext uri="{FF2B5EF4-FFF2-40B4-BE49-F238E27FC236}">
              <a16:creationId xmlns:a16="http://schemas.microsoft.com/office/drawing/2014/main" id="{B303576B-7240-4794-866F-235206790B22}"/>
            </a:ext>
          </a:extLst>
        </xdr:cNvPr>
        <xdr:cNvSpPr/>
      </xdr:nvSpPr>
      <xdr:spPr>
        <a:xfrm>
          <a:off x="269421" y="1455084"/>
          <a:ext cx="799514" cy="30714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2</xdr:row>
      <xdr:rowOff>107156</xdr:rowOff>
    </xdr:from>
    <xdr:to>
      <xdr:col>8</xdr:col>
      <xdr:colOff>0</xdr:colOff>
      <xdr:row>8</xdr:row>
      <xdr:rowOff>29765</xdr:rowOff>
    </xdr:to>
    <xdr:pic>
      <xdr:nvPicPr>
        <xdr:cNvPr id="43" name="Imagen 42">
          <a:extLst>
            <a:ext uri="{FF2B5EF4-FFF2-40B4-BE49-F238E27FC236}">
              <a16:creationId xmlns:a16="http://schemas.microsoft.com/office/drawing/2014/main" id="{84424BBA-A9D0-D0F3-35C0-945CD58911B9}"/>
            </a:ext>
          </a:extLst>
        </xdr:cNvPr>
        <xdr:cNvPicPr>
          <a:picLocks noChangeAspect="1"/>
        </xdr:cNvPicPr>
      </xdr:nvPicPr>
      <xdr:blipFill>
        <a:blip xmlns:r="http://schemas.openxmlformats.org/officeDocument/2006/relationships" r:embed="rId41">
          <a:biLevel thresh="50000"/>
          <a:alphaModFix amt="70000"/>
        </a:blip>
        <a:stretch>
          <a:fillRect/>
        </a:stretch>
      </xdr:blipFill>
      <xdr:spPr>
        <a:xfrm>
          <a:off x="0" y="488156"/>
          <a:ext cx="6096000" cy="1065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B101980F-58DE-4C0A-9EFF-6F51636D7B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7342CE32-5725-40F9-BF45-089AE5040E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32818272-0F03-49F1-9DE3-D0477B86BC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63E20C72-4EDA-443A-81A2-8D7DEEE475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53F29F82-C2B1-4BFB-9040-37FC4721DD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EA4C8E99-7FCF-4469-9133-A19E5CE98B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E87EAC55-58F8-4E2E-9931-6D89A4198A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6063E1C2-71B6-44BA-ABEB-9326676891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9CA697E6-96A4-4483-BD5D-7735710A05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E7C1B523-AA00-484A-80C3-4A834E0634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5DB943EB-559E-4FFF-AC72-F976051C23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228597</xdr:colOff>
      <xdr:row>1</xdr:row>
      <xdr:rowOff>71436</xdr:rowOff>
    </xdr:from>
    <xdr:to>
      <xdr:col>3</xdr:col>
      <xdr:colOff>2073272</xdr:colOff>
      <xdr:row>3</xdr:row>
      <xdr:rowOff>423600</xdr:rowOff>
    </xdr:to>
    <xdr:pic>
      <xdr:nvPicPr>
        <xdr:cNvPr id="2" name="Imagen 1">
          <a:hlinkClick xmlns:r="http://schemas.openxmlformats.org/officeDocument/2006/relationships" r:id="rId1"/>
          <a:extLst>
            <a:ext uri="{FF2B5EF4-FFF2-40B4-BE49-F238E27FC236}">
              <a16:creationId xmlns:a16="http://schemas.microsoft.com/office/drawing/2014/main" id="{A4F6A9B9-FC69-4B26-A080-A95B06DB81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47" y="252411"/>
          <a:ext cx="2597150" cy="15904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B043422C-C7BF-4E14-AFA9-22A6774777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6141869C-E442-4C73-8D09-E058A6CB45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574675</xdr:colOff>
      <xdr:row>13</xdr:row>
      <xdr:rowOff>9524</xdr:rowOff>
    </xdr:from>
    <xdr:to>
      <xdr:col>8</xdr:col>
      <xdr:colOff>1168399</xdr:colOff>
      <xdr:row>23</xdr:row>
      <xdr:rowOff>50800</xdr:rowOff>
    </xdr:to>
    <xdr:grpSp>
      <xdr:nvGrpSpPr>
        <xdr:cNvPr id="2" name="Grupo 1">
          <a:extLst>
            <a:ext uri="{FF2B5EF4-FFF2-40B4-BE49-F238E27FC236}">
              <a16:creationId xmlns:a16="http://schemas.microsoft.com/office/drawing/2014/main" id="{2E698335-285A-4FF3-9E5D-F8155E2C3B00}"/>
            </a:ext>
          </a:extLst>
        </xdr:cNvPr>
        <xdr:cNvGrpSpPr/>
      </xdr:nvGrpSpPr>
      <xdr:grpSpPr>
        <a:xfrm>
          <a:off x="733425" y="9756774"/>
          <a:ext cx="5530849" cy="4200526"/>
          <a:chOff x="2517680" y="5495924"/>
          <a:chExt cx="7169245" cy="3976809"/>
        </a:xfrm>
      </xdr:grpSpPr>
      <xdr:pic>
        <xdr:nvPicPr>
          <xdr:cNvPr id="3" name="Imagen 2">
            <a:extLst>
              <a:ext uri="{FF2B5EF4-FFF2-40B4-BE49-F238E27FC236}">
                <a16:creationId xmlns:a16="http://schemas.microsoft.com/office/drawing/2014/main" id="{82C0F3A8-8FF9-403A-AB84-8C2D6F706C0A}"/>
              </a:ext>
            </a:extLst>
          </xdr:cNvPr>
          <xdr:cNvPicPr>
            <a:picLocks noChangeAspect="1"/>
          </xdr:cNvPicPr>
        </xdr:nvPicPr>
        <xdr:blipFill rotWithShape="1">
          <a:blip xmlns:r="http://schemas.openxmlformats.org/officeDocument/2006/relationships" r:embed="rId1"/>
          <a:srcRect l="34640" t="13243" r="50035" b="55752"/>
          <a:stretch/>
        </xdr:blipFill>
        <xdr:spPr>
          <a:xfrm>
            <a:off x="2517680" y="5495924"/>
            <a:ext cx="1223413" cy="1418106"/>
          </a:xfrm>
          <a:prstGeom prst="rect">
            <a:avLst/>
          </a:prstGeom>
        </xdr:spPr>
      </xdr:pic>
      <xdr:grpSp>
        <xdr:nvGrpSpPr>
          <xdr:cNvPr id="4" name="Grupo 3">
            <a:extLst>
              <a:ext uri="{FF2B5EF4-FFF2-40B4-BE49-F238E27FC236}">
                <a16:creationId xmlns:a16="http://schemas.microsoft.com/office/drawing/2014/main" id="{A3E8E85B-D4E1-4BF5-B811-7994F434806C}"/>
              </a:ext>
            </a:extLst>
          </xdr:cNvPr>
          <xdr:cNvGrpSpPr/>
        </xdr:nvGrpSpPr>
        <xdr:grpSpPr>
          <a:xfrm>
            <a:off x="4013226" y="5524261"/>
            <a:ext cx="5673699" cy="3948472"/>
            <a:chOff x="4013226" y="5524261"/>
            <a:chExt cx="5673699" cy="3948472"/>
          </a:xfrm>
        </xdr:grpSpPr>
        <xdr:pic>
          <xdr:nvPicPr>
            <xdr:cNvPr id="5" name="Imagen 4">
              <a:extLst>
                <a:ext uri="{FF2B5EF4-FFF2-40B4-BE49-F238E27FC236}">
                  <a16:creationId xmlns:a16="http://schemas.microsoft.com/office/drawing/2014/main" id="{56B566E4-5422-48DC-ACC7-D72D4D0F8FD5}"/>
                </a:ext>
              </a:extLst>
            </xdr:cNvPr>
            <xdr:cNvPicPr>
              <a:picLocks noChangeAspect="1"/>
            </xdr:cNvPicPr>
          </xdr:nvPicPr>
          <xdr:blipFill rotWithShape="1">
            <a:blip xmlns:r="http://schemas.openxmlformats.org/officeDocument/2006/relationships" r:embed="rId2"/>
            <a:srcRect l="5700" t="30178" r="63269" b="31691"/>
            <a:stretch/>
          </xdr:blipFill>
          <xdr:spPr>
            <a:xfrm>
              <a:off x="4013226" y="5524261"/>
              <a:ext cx="5673699" cy="3948472"/>
            </a:xfrm>
            <a:prstGeom prst="rect">
              <a:avLst/>
            </a:prstGeom>
          </xdr:spPr>
        </xdr:pic>
        <xdr:sp macro="" textlink="">
          <xdr:nvSpPr>
            <xdr:cNvPr id="6" name="Elipse 5">
              <a:extLst>
                <a:ext uri="{FF2B5EF4-FFF2-40B4-BE49-F238E27FC236}">
                  <a16:creationId xmlns:a16="http://schemas.microsoft.com/office/drawing/2014/main" id="{7C463BF1-A881-4D70-A9DB-D1684848E4E8}"/>
                </a:ext>
              </a:extLst>
            </xdr:cNvPr>
            <xdr:cNvSpPr/>
          </xdr:nvSpPr>
          <xdr:spPr>
            <a:xfrm>
              <a:off x="8210550" y="6353175"/>
              <a:ext cx="295275" cy="2667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twoCellAnchor editAs="oneCell">
    <xdr:from>
      <xdr:col>1</xdr:col>
      <xdr:colOff>42863</xdr:colOff>
      <xdr:row>1</xdr:row>
      <xdr:rowOff>78581</xdr:rowOff>
    </xdr:from>
    <xdr:to>
      <xdr:col>2</xdr:col>
      <xdr:colOff>700088</xdr:colOff>
      <xdr:row>3</xdr:row>
      <xdr:rowOff>131445</xdr:rowOff>
    </xdr:to>
    <xdr:pic>
      <xdr:nvPicPr>
        <xdr:cNvPr id="9" name="Imagen 8">
          <a:extLst>
            <a:ext uri="{FF2B5EF4-FFF2-40B4-BE49-F238E27FC236}">
              <a16:creationId xmlns:a16="http://schemas.microsoft.com/office/drawing/2014/main" id="{D2BE999B-7BD9-4322-A70A-8E9180417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644" y="257175"/>
          <a:ext cx="1431132" cy="874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3" name="Imagen 2">
          <a:hlinkClick xmlns:r="http://schemas.openxmlformats.org/officeDocument/2006/relationships" r:id="rId1"/>
          <a:extLst>
            <a:ext uri="{FF2B5EF4-FFF2-40B4-BE49-F238E27FC236}">
              <a16:creationId xmlns:a16="http://schemas.microsoft.com/office/drawing/2014/main" id="{FD585530-8368-4F8C-800B-C3737744B5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6450" y="254000"/>
          <a:ext cx="2597150" cy="1590414"/>
        </a:xfrm>
        <a:prstGeom prst="rect">
          <a:avLst/>
        </a:prstGeom>
      </xdr:spPr>
    </xdr:pic>
    <xdr:clientData/>
  </xdr:twoCellAnchor>
  <xdr:twoCellAnchor editAs="oneCell">
    <xdr:from>
      <xdr:col>15</xdr:col>
      <xdr:colOff>0</xdr:colOff>
      <xdr:row>11</xdr:row>
      <xdr:rowOff>0</xdr:rowOff>
    </xdr:from>
    <xdr:to>
      <xdr:col>45</xdr:col>
      <xdr:colOff>2542907</xdr:colOff>
      <xdr:row>17</xdr:row>
      <xdr:rowOff>44425</xdr:rowOff>
    </xdr:to>
    <xdr:pic>
      <xdr:nvPicPr>
        <xdr:cNvPr id="2" name="Imagen 1">
          <a:extLst>
            <a:ext uri="{FF2B5EF4-FFF2-40B4-BE49-F238E27FC236}">
              <a16:creationId xmlns:a16="http://schemas.microsoft.com/office/drawing/2014/main" id="{21927BEA-6EA9-4601-8A3E-A8760B3164F9}"/>
            </a:ext>
          </a:extLst>
        </xdr:cNvPr>
        <xdr:cNvPicPr>
          <a:picLocks noChangeAspect="1"/>
        </xdr:cNvPicPr>
      </xdr:nvPicPr>
      <xdr:blipFill rotWithShape="1">
        <a:blip xmlns:r="http://schemas.openxmlformats.org/officeDocument/2006/relationships" r:embed="rId3">
          <a:alphaModFix amt="50000"/>
          <a:duotone>
            <a:prstClr val="black"/>
            <a:srgbClr val="FF0000">
              <a:tint val="45000"/>
              <a:satMod val="400000"/>
            </a:srgbClr>
          </a:duotone>
          <a:extLst>
            <a:ext uri="{BEBA8EAE-BF5A-486C-A8C5-ECC9F3942E4B}">
              <a14:imgProps xmlns:a14="http://schemas.microsoft.com/office/drawing/2010/main">
                <a14:imgLayer r:embed="rId4">
                  <a14:imgEffect>
                    <a14:artisticPhotocopy/>
                  </a14:imgEffect>
                </a14:imgLayer>
              </a14:imgProps>
            </a:ext>
          </a:extLst>
        </a:blip>
        <a:srcRect l="8721" t="24437" r="12988" b="36503"/>
        <a:stretch/>
      </xdr:blipFill>
      <xdr:spPr>
        <a:xfrm>
          <a:off x="17661038" y="3597797"/>
          <a:ext cx="31817211" cy="7336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569B9FFF-5238-4D86-A909-4CEE5F299C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01D9DE9-0F0C-4D71-AF3D-42207B137A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53C56302-8116-48F8-BC39-87D71DC671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DECDAA65-E186-4B1F-86B2-5E0BCE5E63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49107F9-AD3F-4867-8833-C82820274C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D5D6E6E8-C2E0-48CF-8EFA-E798BA7BE7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https://aerocivil-my.sharepoint.com/personal/alfonso_barrios_aerocivil_gov_co/Documents/01_AEROCIVIL/2024/03_Riesgos/Mapa%20de%20riesgos%20Corrupci&#243;n%202024%20-%2031ENE24/Mapa%20de%20Riesgos%20de%20Corrupci&#243;n%202024%20-%20consolidado%20-%20rev%2031ENE24.xlsx" TargetMode="External"/><Relationship Id="rId2" Type="http://schemas.microsoft.com/office/2019/04/relationships/externalLinkLongPath" Target="/personal/alfonso_barrios_aerocivil_gov_co/Documents/01_AEROCIVIL/2024/03_Riesgos/Mapa%20de%20riesgos%20Corrupci&#243;n%202024%20-%2031ENE24/Mapa%20de%20Riesgos%20de%20Corrupci&#243;n%202024%20-%20consolidado%20-%20rev%2031ENE24.xlsx?18C9C506" TargetMode="External"/><Relationship Id="rId1" Type="http://schemas.openxmlformats.org/officeDocument/2006/relationships/externalLinkPath" Target="file:///\\18C9C506\Mapa%20de%20Riesgos%20de%20Corrupci&#243;n%202024%20-%20consolidado%20-%20rev%2031ENE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 val="AEPTOS_INDIGENAS"/>
      <sheetName val="COMPROMISOS_ESTRATEGICOS"/>
      <sheetName val="PLAN_DE_ACCION"/>
      <sheetName val="META_$_2018"/>
      <sheetName val="DDA_COMPR"/>
      <sheetName val="DDA_OBL"/>
      <sheetName val="DDA_PAGOS"/>
      <sheetName val="DDA_RESER2017"/>
      <sheetName val="METAS_C-O"/>
      <sheetName val="PLAN_CHOQUE_PPTO_2016"/>
      <sheetName val="PLAN_DE_CHOQUE_RESER2015"/>
      <sheetName val="AJUSTE_DE_VIGENCIAS"/>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5">
          <cell r="N15">
            <v>11251286017</v>
          </cell>
        </row>
      </sheetData>
      <sheetData sheetId="46">
        <row r="16">
          <cell r="U16">
            <v>0</v>
          </cell>
        </row>
      </sheetData>
      <sheetData sheetId="47"/>
      <sheetData sheetId="48">
        <row r="123">
          <cell r="BM123">
            <v>134867152</v>
          </cell>
        </row>
      </sheetData>
      <sheetData sheetId="49">
        <row r="2">
          <cell r="AB2" t="str">
            <v>ENE</v>
          </cell>
        </row>
      </sheetData>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ORTADA"/>
      <sheetName val="ESTR-1.0"/>
      <sheetName val="ESTR-2.0"/>
      <sheetName val="ESTR-3.0"/>
      <sheetName val="ESTR-7.0"/>
      <sheetName val="GRER-2.0"/>
      <sheetName val="GRER-1.0"/>
      <sheetName val="GSAC-1.0"/>
      <sheetName val="GCEP-1.0"/>
      <sheetName val="GSAC-3.1"/>
      <sheetName val="GIVC-1.0"/>
      <sheetName val="MAUT- 8.0"/>
      <sheetName val="GSAN- 1.1"/>
      <sheetName val="MSER- 2.0"/>
      <sheetName val="GSAN- 1.3"/>
      <sheetName val="GSAN-4.2"/>
      <sheetName val="GSAP- 2.1"/>
      <sheetName val="MSER-5.0"/>
      <sheetName val="GDIR- 2.4"/>
      <sheetName val="APOY- 1.0"/>
      <sheetName val="APOY- 2.0"/>
      <sheetName val="APOY- 3.0"/>
      <sheetName val="APOY-4.0"/>
      <sheetName val="APOY- 5.0"/>
      <sheetName val="APOY- 6.0"/>
      <sheetName val="APOY- 7.0"/>
      <sheetName val="APOY- 8.0"/>
      <sheetName val="GCON-1.0"/>
      <sheetName val="APOY-10.0"/>
      <sheetName val="EVAL- 1.0"/>
      <sheetName val="DATOS"/>
      <sheetName val="MATRI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B830-C162-4FF7-9C39-6DBB20F2BE8B}">
  <dimension ref="A1:W71"/>
  <sheetViews>
    <sheetView tabSelected="1" view="pageBreakPreview" zoomScale="160" zoomScaleNormal="160" zoomScaleSheetLayoutView="160" workbookViewId="0">
      <selection sqref="A1:H3"/>
    </sheetView>
  </sheetViews>
  <sheetFormatPr baseColWidth="10" defaultColWidth="0" defaultRowHeight="14.45" customHeight="1" zeroHeight="1" x14ac:dyDescent="0.25"/>
  <cols>
    <col min="1" max="8" width="11.42578125" customWidth="1"/>
    <col min="9" max="23" width="0" hidden="1" customWidth="1"/>
    <col min="24" max="16384" width="11.42578125" hidden="1"/>
  </cols>
  <sheetData>
    <row r="1" spans="1:23" ht="15" customHeight="1" x14ac:dyDescent="0.25">
      <c r="A1" s="75" t="s">
        <v>100</v>
      </c>
      <c r="B1" s="75"/>
      <c r="C1" s="75"/>
      <c r="D1" s="75"/>
      <c r="E1" s="75"/>
      <c r="F1" s="75"/>
      <c r="G1" s="75"/>
      <c r="H1" s="75"/>
      <c r="I1" s="70"/>
      <c r="J1" s="70"/>
      <c r="K1" s="70"/>
      <c r="L1" s="70"/>
      <c r="M1" s="70"/>
      <c r="N1" s="70"/>
      <c r="O1" s="70"/>
      <c r="P1" s="70"/>
      <c r="Q1" s="70"/>
      <c r="R1" s="70"/>
      <c r="S1" s="70"/>
      <c r="T1" s="70"/>
      <c r="U1" s="70"/>
      <c r="V1" s="70"/>
      <c r="W1" s="70"/>
    </row>
    <row r="2" spans="1:23" ht="15" customHeight="1" x14ac:dyDescent="0.25">
      <c r="A2" s="75"/>
      <c r="B2" s="75"/>
      <c r="C2" s="75"/>
      <c r="D2" s="75"/>
      <c r="E2" s="75"/>
      <c r="F2" s="75"/>
      <c r="G2" s="75"/>
      <c r="H2" s="75"/>
      <c r="I2" s="70"/>
      <c r="J2" s="70"/>
      <c r="K2" s="70"/>
      <c r="L2" s="70"/>
      <c r="M2" s="70"/>
      <c r="N2" s="70"/>
      <c r="O2" s="70"/>
      <c r="P2" s="70"/>
      <c r="Q2" s="70"/>
      <c r="R2" s="70"/>
      <c r="S2" s="70"/>
      <c r="T2" s="70"/>
      <c r="U2" s="70"/>
      <c r="V2" s="70"/>
      <c r="W2" s="70"/>
    </row>
    <row r="3" spans="1:23" ht="15" customHeight="1" x14ac:dyDescent="0.25">
      <c r="A3" s="75"/>
      <c r="B3" s="75"/>
      <c r="C3" s="75"/>
      <c r="D3" s="75"/>
      <c r="E3" s="75"/>
      <c r="F3" s="75"/>
      <c r="G3" s="75"/>
      <c r="H3" s="75"/>
      <c r="I3" s="70"/>
      <c r="J3" s="70"/>
      <c r="K3" s="70"/>
      <c r="L3" s="70"/>
      <c r="M3" s="70"/>
      <c r="N3" s="70"/>
      <c r="O3" s="70"/>
      <c r="P3" s="70"/>
      <c r="Q3" s="70"/>
      <c r="R3" s="70"/>
      <c r="S3" s="70"/>
      <c r="T3" s="70"/>
      <c r="U3" s="70"/>
      <c r="V3" s="70"/>
      <c r="W3" s="70"/>
    </row>
    <row r="4" spans="1:23" ht="15" customHeight="1" x14ac:dyDescent="0.25">
      <c r="A4" s="71" t="s">
        <v>99</v>
      </c>
      <c r="B4" s="72">
        <v>45646</v>
      </c>
      <c r="C4" s="73"/>
      <c r="D4" s="73"/>
      <c r="E4" s="73"/>
      <c r="F4" s="73"/>
      <c r="G4" s="73"/>
      <c r="H4" s="73"/>
      <c r="I4" s="70"/>
      <c r="J4" s="70"/>
      <c r="K4" s="70"/>
      <c r="L4" s="70"/>
      <c r="M4" s="70"/>
      <c r="N4" s="70"/>
      <c r="O4" s="70"/>
      <c r="P4" s="70"/>
      <c r="Q4" s="70"/>
      <c r="R4" s="70"/>
      <c r="S4" s="70"/>
      <c r="T4" s="70"/>
      <c r="U4" s="70"/>
      <c r="V4" s="70"/>
      <c r="W4" s="70"/>
    </row>
    <row r="5" spans="1:23" ht="15" x14ac:dyDescent="0.25">
      <c r="A5" s="74"/>
      <c r="B5" s="74"/>
      <c r="C5" s="74"/>
      <c r="D5" s="74"/>
      <c r="E5" s="74"/>
      <c r="F5" s="74"/>
      <c r="G5" s="74"/>
      <c r="H5" s="74"/>
      <c r="I5" s="74"/>
      <c r="J5" s="74"/>
      <c r="K5" s="74"/>
      <c r="L5" s="74"/>
      <c r="M5" s="74"/>
      <c r="N5" s="74"/>
      <c r="O5" s="74"/>
      <c r="P5" s="74"/>
      <c r="Q5" s="74"/>
      <c r="R5" s="74"/>
      <c r="S5" s="74"/>
      <c r="T5" s="74"/>
      <c r="U5" s="74"/>
      <c r="V5" s="74"/>
      <c r="W5" s="74"/>
    </row>
    <row r="6" spans="1:23" ht="15" x14ac:dyDescent="0.25">
      <c r="A6" s="74"/>
      <c r="B6" s="74"/>
      <c r="C6" s="74"/>
      <c r="D6" s="74"/>
      <c r="E6" s="74"/>
      <c r="F6" s="74"/>
      <c r="G6" s="74"/>
      <c r="H6" s="74"/>
      <c r="I6" s="74"/>
      <c r="J6" s="74"/>
      <c r="K6" s="74"/>
      <c r="L6" s="74"/>
      <c r="M6" s="74"/>
      <c r="N6" s="74"/>
      <c r="O6" s="74"/>
      <c r="P6" s="74"/>
      <c r="Q6" s="74"/>
      <c r="R6" s="74"/>
      <c r="S6" s="74"/>
      <c r="T6" s="74"/>
      <c r="U6" s="74"/>
      <c r="V6" s="74"/>
      <c r="W6" s="74"/>
    </row>
    <row r="7" spans="1:23" ht="15" x14ac:dyDescent="0.25">
      <c r="A7" s="74"/>
      <c r="B7" s="74"/>
      <c r="C7" s="74"/>
      <c r="D7" s="74"/>
      <c r="E7" s="74"/>
      <c r="F7" s="74"/>
      <c r="G7" s="74"/>
      <c r="H7" s="74"/>
      <c r="I7" s="74"/>
      <c r="J7" s="74"/>
      <c r="K7" s="74"/>
      <c r="L7" s="74"/>
      <c r="M7" s="74"/>
      <c r="N7" s="74"/>
      <c r="O7" s="74"/>
      <c r="P7" s="74"/>
      <c r="Q7" s="74"/>
      <c r="R7" s="74"/>
      <c r="S7" s="74"/>
      <c r="T7" s="74"/>
      <c r="U7" s="74"/>
      <c r="V7" s="74"/>
      <c r="W7" s="74"/>
    </row>
    <row r="8" spans="1:23" ht="15" x14ac:dyDescent="0.25">
      <c r="A8" s="74"/>
      <c r="B8" s="74"/>
      <c r="C8" s="74"/>
      <c r="D8" s="74"/>
      <c r="E8" s="74"/>
      <c r="F8" s="74"/>
      <c r="G8" s="74"/>
      <c r="H8" s="74"/>
      <c r="I8" s="74"/>
      <c r="J8" s="74"/>
      <c r="K8" s="74"/>
      <c r="L8" s="74"/>
      <c r="M8" s="74"/>
      <c r="N8" s="74"/>
      <c r="O8" s="74"/>
      <c r="P8" s="74"/>
      <c r="Q8" s="74"/>
      <c r="R8" s="74"/>
      <c r="S8" s="74"/>
      <c r="T8" s="74"/>
      <c r="U8" s="74"/>
      <c r="V8" s="74"/>
      <c r="W8" s="74"/>
    </row>
    <row r="9" spans="1:23" ht="15" x14ac:dyDescent="0.25">
      <c r="A9" s="74"/>
      <c r="B9" s="74"/>
      <c r="C9" s="74"/>
      <c r="D9" s="74"/>
      <c r="E9" s="74"/>
      <c r="F9" s="74"/>
      <c r="G9" s="74"/>
      <c r="H9" s="74"/>
      <c r="I9" s="74"/>
      <c r="J9" s="74"/>
      <c r="K9" s="74"/>
      <c r="L9" s="74"/>
      <c r="M9" s="74"/>
      <c r="N9" s="74"/>
      <c r="O9" s="74"/>
      <c r="P9" s="74"/>
      <c r="Q9" s="74"/>
      <c r="R9" s="74"/>
      <c r="S9" s="74"/>
      <c r="T9" s="74"/>
      <c r="U9" s="74"/>
      <c r="V9" s="74"/>
      <c r="W9" s="74"/>
    </row>
    <row r="10" spans="1:23" ht="15" x14ac:dyDescent="0.25">
      <c r="A10" s="74"/>
      <c r="B10" s="74"/>
      <c r="C10" s="74"/>
      <c r="D10" s="74"/>
      <c r="E10" s="74"/>
      <c r="F10" s="74"/>
      <c r="G10" s="74"/>
      <c r="H10" s="74"/>
      <c r="I10" s="74"/>
      <c r="J10" s="74"/>
      <c r="K10" s="74"/>
      <c r="L10" s="74"/>
      <c r="M10" s="74"/>
      <c r="N10" s="74"/>
      <c r="O10" s="74"/>
      <c r="P10" s="74"/>
      <c r="Q10" s="74"/>
      <c r="R10" s="74"/>
      <c r="S10" s="74"/>
      <c r="T10" s="74"/>
      <c r="U10" s="74"/>
      <c r="V10" s="74"/>
      <c r="W10" s="74"/>
    </row>
    <row r="11" spans="1:23" ht="15" x14ac:dyDescent="0.25">
      <c r="A11" s="74"/>
      <c r="B11" s="74"/>
      <c r="C11" s="74"/>
      <c r="D11" s="74"/>
      <c r="E11" s="74"/>
      <c r="F11" s="74"/>
      <c r="G11" s="74"/>
      <c r="H11" s="74"/>
      <c r="I11" s="74"/>
      <c r="J11" s="74"/>
      <c r="K11" s="74"/>
      <c r="L11" s="74"/>
      <c r="M11" s="74"/>
      <c r="N11" s="74"/>
      <c r="O11" s="74"/>
      <c r="P11" s="74"/>
      <c r="Q11" s="74"/>
      <c r="R11" s="74"/>
      <c r="S11" s="74"/>
      <c r="T11" s="74"/>
      <c r="U11" s="74"/>
      <c r="V11" s="74"/>
      <c r="W11" s="74"/>
    </row>
    <row r="12" spans="1:23" ht="15" x14ac:dyDescent="0.25">
      <c r="A12" s="74"/>
      <c r="B12" s="74"/>
      <c r="C12" s="74"/>
      <c r="D12" s="74"/>
      <c r="E12" s="74"/>
      <c r="F12" s="74"/>
      <c r="G12" s="74"/>
      <c r="H12" s="74"/>
      <c r="I12" s="74"/>
      <c r="J12" s="74"/>
      <c r="K12" s="74"/>
      <c r="L12" s="74"/>
      <c r="M12" s="74"/>
      <c r="N12" s="74"/>
      <c r="O12" s="74"/>
      <c r="P12" s="74"/>
      <c r="Q12" s="74"/>
      <c r="R12" s="74"/>
      <c r="S12" s="74"/>
      <c r="T12" s="74"/>
      <c r="U12" s="74"/>
      <c r="V12" s="74"/>
      <c r="W12" s="74"/>
    </row>
    <row r="13" spans="1:23" ht="15" x14ac:dyDescent="0.25">
      <c r="A13" s="74"/>
      <c r="B13" s="74"/>
      <c r="C13" s="74"/>
      <c r="D13" s="74"/>
      <c r="E13" s="74"/>
      <c r="F13" s="74"/>
      <c r="G13" s="74"/>
      <c r="H13" s="74"/>
      <c r="I13" s="74"/>
      <c r="J13" s="74"/>
      <c r="K13" s="74"/>
      <c r="L13" s="74"/>
      <c r="M13" s="74"/>
      <c r="N13" s="74"/>
      <c r="O13" s="74"/>
      <c r="P13" s="74"/>
      <c r="Q13" s="74"/>
      <c r="R13" s="74"/>
      <c r="S13" s="74"/>
      <c r="T13" s="74"/>
      <c r="U13" s="74"/>
      <c r="V13" s="74"/>
      <c r="W13" s="74"/>
    </row>
    <row r="14" spans="1:23" ht="15" x14ac:dyDescent="0.25">
      <c r="A14" s="74"/>
      <c r="B14" s="74"/>
      <c r="C14" s="74"/>
      <c r="D14" s="74"/>
      <c r="E14" s="74"/>
      <c r="F14" s="74"/>
      <c r="G14" s="74"/>
      <c r="H14" s="74"/>
      <c r="I14" s="74"/>
      <c r="J14" s="74"/>
      <c r="K14" s="74"/>
      <c r="L14" s="74"/>
      <c r="M14" s="74"/>
      <c r="N14" s="74"/>
      <c r="O14" s="74"/>
      <c r="P14" s="74"/>
      <c r="Q14" s="74"/>
      <c r="R14" s="74"/>
      <c r="S14" s="74"/>
      <c r="T14" s="74"/>
      <c r="U14" s="74"/>
      <c r="V14" s="74"/>
      <c r="W14" s="74"/>
    </row>
    <row r="15" spans="1:23" ht="15" x14ac:dyDescent="0.25">
      <c r="A15" s="74"/>
      <c r="B15" s="74"/>
      <c r="C15" s="74"/>
      <c r="D15" s="74"/>
      <c r="E15" s="74"/>
      <c r="F15" s="74"/>
      <c r="G15" s="74"/>
      <c r="H15" s="74"/>
      <c r="I15" s="74"/>
      <c r="J15" s="74"/>
      <c r="K15" s="74"/>
      <c r="L15" s="74"/>
      <c r="M15" s="74"/>
      <c r="N15" s="74"/>
      <c r="O15" s="74"/>
      <c r="P15" s="74"/>
      <c r="Q15" s="74"/>
      <c r="R15" s="74"/>
      <c r="S15" s="74"/>
      <c r="T15" s="74"/>
      <c r="U15" s="74"/>
      <c r="V15" s="74"/>
      <c r="W15" s="74"/>
    </row>
    <row r="16" spans="1:23" ht="15" x14ac:dyDescent="0.25">
      <c r="A16" s="74"/>
      <c r="B16" s="74"/>
      <c r="C16" s="74"/>
      <c r="D16" s="74"/>
      <c r="E16" s="74"/>
      <c r="F16" s="74"/>
      <c r="G16" s="74"/>
      <c r="H16" s="74"/>
      <c r="I16" s="74"/>
      <c r="J16" s="74"/>
      <c r="K16" s="74"/>
      <c r="L16" s="74"/>
      <c r="M16" s="74"/>
      <c r="N16" s="74"/>
      <c r="O16" s="74"/>
      <c r="P16" s="74"/>
      <c r="Q16" s="74"/>
      <c r="R16" s="74"/>
      <c r="S16" s="74"/>
      <c r="T16" s="74"/>
      <c r="U16" s="74"/>
      <c r="V16" s="74"/>
      <c r="W16" s="74"/>
    </row>
    <row r="17" spans="1:23" ht="15" x14ac:dyDescent="0.25">
      <c r="A17" s="74"/>
      <c r="B17" s="74"/>
      <c r="C17" s="74"/>
      <c r="D17" s="74"/>
      <c r="E17" s="74"/>
      <c r="F17" s="74"/>
      <c r="G17" s="74"/>
      <c r="H17" s="74"/>
      <c r="I17" s="74"/>
      <c r="J17" s="74"/>
      <c r="K17" s="74"/>
      <c r="L17" s="74"/>
      <c r="M17" s="74"/>
      <c r="N17" s="74"/>
      <c r="O17" s="74"/>
      <c r="P17" s="74"/>
      <c r="Q17" s="74"/>
      <c r="R17" s="74"/>
      <c r="S17" s="74"/>
      <c r="T17" s="74"/>
      <c r="U17" s="74"/>
      <c r="V17" s="74"/>
      <c r="W17" s="74"/>
    </row>
    <row r="18" spans="1:23" ht="15" x14ac:dyDescent="0.25">
      <c r="A18" s="74"/>
      <c r="B18" s="74"/>
      <c r="C18" s="74"/>
      <c r="D18" s="74"/>
      <c r="E18" s="74"/>
      <c r="F18" s="74"/>
      <c r="G18" s="74"/>
      <c r="H18" s="74"/>
      <c r="I18" s="74"/>
      <c r="J18" s="74"/>
      <c r="K18" s="74"/>
      <c r="L18" s="74"/>
      <c r="M18" s="74"/>
      <c r="N18" s="74"/>
      <c r="O18" s="74"/>
      <c r="P18" s="74"/>
      <c r="Q18" s="74"/>
      <c r="R18" s="74"/>
      <c r="S18" s="74"/>
      <c r="T18" s="74"/>
      <c r="U18" s="74"/>
      <c r="V18" s="74"/>
      <c r="W18" s="74"/>
    </row>
    <row r="19" spans="1:23" ht="15" x14ac:dyDescent="0.25">
      <c r="A19" s="74"/>
      <c r="B19" s="74"/>
      <c r="C19" s="74"/>
      <c r="D19" s="74"/>
      <c r="E19" s="74"/>
      <c r="F19" s="74"/>
      <c r="G19" s="74"/>
      <c r="H19" s="74"/>
      <c r="I19" s="74"/>
      <c r="J19" s="74"/>
      <c r="K19" s="74"/>
      <c r="L19" s="74"/>
      <c r="M19" s="74"/>
      <c r="N19" s="74"/>
      <c r="O19" s="74"/>
      <c r="P19" s="74"/>
      <c r="Q19" s="74"/>
      <c r="R19" s="74"/>
      <c r="S19" s="74"/>
      <c r="T19" s="74"/>
      <c r="U19" s="74"/>
      <c r="V19" s="74"/>
      <c r="W19" s="74"/>
    </row>
    <row r="20" spans="1:23" ht="15" x14ac:dyDescent="0.25">
      <c r="A20" s="74"/>
      <c r="B20" s="74"/>
      <c r="C20" s="74"/>
      <c r="D20" s="74"/>
      <c r="E20" s="74"/>
      <c r="F20" s="74"/>
      <c r="G20" s="74"/>
      <c r="H20" s="74"/>
      <c r="I20" s="74"/>
      <c r="J20" s="74"/>
      <c r="K20" s="74"/>
      <c r="L20" s="74"/>
      <c r="M20" s="74"/>
      <c r="N20" s="74"/>
      <c r="O20" s="74"/>
      <c r="P20" s="74"/>
      <c r="Q20" s="74"/>
      <c r="R20" s="74"/>
      <c r="S20" s="74"/>
      <c r="T20" s="74"/>
      <c r="U20" s="74"/>
      <c r="V20" s="74"/>
      <c r="W20" s="74"/>
    </row>
    <row r="21" spans="1:23" ht="15" x14ac:dyDescent="0.25">
      <c r="A21" s="74"/>
      <c r="B21" s="74"/>
      <c r="C21" s="74"/>
      <c r="D21" s="74"/>
      <c r="E21" s="74"/>
      <c r="F21" s="74"/>
      <c r="G21" s="74"/>
      <c r="H21" s="74"/>
      <c r="I21" s="74"/>
      <c r="J21" s="74"/>
      <c r="K21" s="74"/>
      <c r="L21" s="74"/>
      <c r="M21" s="74"/>
      <c r="N21" s="74"/>
      <c r="O21" s="74"/>
      <c r="P21" s="74"/>
      <c r="Q21" s="74"/>
      <c r="R21" s="74"/>
      <c r="S21" s="74"/>
      <c r="T21" s="74"/>
      <c r="U21" s="74"/>
      <c r="V21" s="74"/>
      <c r="W21" s="74"/>
    </row>
    <row r="22" spans="1:23" ht="15" x14ac:dyDescent="0.25">
      <c r="A22" s="74"/>
      <c r="B22" s="74"/>
      <c r="C22" s="74"/>
      <c r="D22" s="74"/>
      <c r="E22" s="74"/>
      <c r="F22" s="74"/>
      <c r="G22" s="74"/>
      <c r="H22" s="74"/>
      <c r="I22" s="74"/>
      <c r="J22" s="74"/>
      <c r="K22" s="74"/>
      <c r="L22" s="74"/>
      <c r="M22" s="74"/>
      <c r="N22" s="74"/>
      <c r="O22" s="74"/>
      <c r="P22" s="74"/>
      <c r="Q22" s="74"/>
      <c r="R22" s="74"/>
      <c r="S22" s="74"/>
      <c r="T22" s="74"/>
      <c r="U22" s="74"/>
      <c r="V22" s="74"/>
      <c r="W22" s="74"/>
    </row>
    <row r="23" spans="1:23" ht="15" x14ac:dyDescent="0.25">
      <c r="A23" s="74"/>
      <c r="B23" s="74"/>
      <c r="C23" s="74"/>
      <c r="D23" s="74"/>
      <c r="E23" s="74"/>
      <c r="F23" s="74"/>
      <c r="G23" s="74"/>
      <c r="H23" s="74"/>
      <c r="I23" s="74"/>
      <c r="J23" s="74"/>
      <c r="K23" s="74"/>
      <c r="L23" s="74"/>
      <c r="M23" s="74"/>
      <c r="N23" s="74"/>
      <c r="O23" s="74"/>
      <c r="P23" s="74"/>
      <c r="Q23" s="74"/>
      <c r="R23" s="74"/>
      <c r="S23" s="74"/>
      <c r="T23" s="74"/>
      <c r="U23" s="74"/>
      <c r="V23" s="74"/>
      <c r="W23" s="74"/>
    </row>
    <row r="24" spans="1:23" ht="15" x14ac:dyDescent="0.25">
      <c r="A24" s="74"/>
      <c r="B24" s="74"/>
      <c r="C24" s="74"/>
      <c r="D24" s="74"/>
      <c r="E24" s="74"/>
      <c r="F24" s="74"/>
      <c r="G24" s="74"/>
      <c r="H24" s="74"/>
      <c r="I24" s="74"/>
      <c r="J24" s="74"/>
      <c r="K24" s="74"/>
      <c r="L24" s="74"/>
      <c r="M24" s="74"/>
      <c r="N24" s="74"/>
      <c r="O24" s="74"/>
      <c r="P24" s="74"/>
      <c r="Q24" s="74"/>
      <c r="R24" s="74"/>
      <c r="S24" s="74"/>
      <c r="T24" s="74"/>
      <c r="U24" s="74"/>
      <c r="V24" s="74"/>
      <c r="W24" s="74"/>
    </row>
    <row r="25" spans="1:23" ht="15" x14ac:dyDescent="0.25">
      <c r="A25" s="74"/>
      <c r="B25" s="74"/>
      <c r="C25" s="74"/>
      <c r="D25" s="74"/>
      <c r="E25" s="74"/>
      <c r="F25" s="74"/>
      <c r="G25" s="74"/>
      <c r="H25" s="74"/>
      <c r="I25" s="74"/>
      <c r="J25" s="74"/>
      <c r="K25" s="74"/>
      <c r="L25" s="74"/>
      <c r="M25" s="74"/>
      <c r="N25" s="74"/>
      <c r="O25" s="74"/>
      <c r="P25" s="74"/>
      <c r="Q25" s="74"/>
      <c r="R25" s="74"/>
      <c r="S25" s="74"/>
      <c r="T25" s="74"/>
      <c r="U25" s="74"/>
      <c r="V25" s="74"/>
      <c r="W25" s="74"/>
    </row>
    <row r="26" spans="1:23" ht="15" x14ac:dyDescent="0.25">
      <c r="A26" s="74"/>
      <c r="B26" s="74"/>
      <c r="C26" s="74"/>
      <c r="D26" s="74"/>
      <c r="E26" s="74"/>
      <c r="F26" s="74"/>
      <c r="G26" s="74"/>
      <c r="H26" s="74"/>
      <c r="I26" s="74"/>
      <c r="J26" s="74"/>
      <c r="K26" s="74"/>
      <c r="L26" s="74"/>
      <c r="M26" s="74"/>
      <c r="N26" s="74"/>
      <c r="O26" s="74"/>
      <c r="P26" s="74"/>
      <c r="Q26" s="74"/>
      <c r="R26" s="74"/>
      <c r="S26" s="74"/>
      <c r="T26" s="74"/>
      <c r="U26" s="74"/>
      <c r="V26" s="74"/>
      <c r="W26" s="74"/>
    </row>
    <row r="27" spans="1:23" ht="15" x14ac:dyDescent="0.25">
      <c r="A27" s="74"/>
      <c r="B27" s="74"/>
      <c r="C27" s="74"/>
      <c r="D27" s="74"/>
      <c r="E27" s="74"/>
      <c r="F27" s="74"/>
      <c r="G27" s="74"/>
      <c r="H27" s="74"/>
      <c r="I27" s="74"/>
      <c r="J27" s="74"/>
      <c r="K27" s="74"/>
      <c r="L27" s="74"/>
      <c r="M27" s="74"/>
      <c r="N27" s="74"/>
      <c r="O27" s="74"/>
      <c r="P27" s="74"/>
      <c r="Q27" s="74"/>
      <c r="R27" s="74"/>
      <c r="S27" s="74"/>
      <c r="T27" s="74"/>
      <c r="U27" s="74"/>
      <c r="V27" s="74"/>
      <c r="W27" s="74"/>
    </row>
    <row r="28" spans="1:23" ht="15" x14ac:dyDescent="0.25">
      <c r="A28" s="74"/>
      <c r="B28" s="74"/>
      <c r="C28" s="74"/>
      <c r="D28" s="74"/>
      <c r="E28" s="74"/>
      <c r="F28" s="74"/>
      <c r="G28" s="74"/>
      <c r="H28" s="74"/>
      <c r="I28" s="74"/>
      <c r="J28" s="74"/>
      <c r="K28" s="74"/>
      <c r="L28" s="74"/>
      <c r="M28" s="74"/>
      <c r="N28" s="74"/>
      <c r="O28" s="74"/>
      <c r="P28" s="74"/>
      <c r="Q28" s="74"/>
      <c r="R28" s="74"/>
      <c r="S28" s="74"/>
      <c r="T28" s="74"/>
      <c r="U28" s="74"/>
      <c r="V28" s="74"/>
      <c r="W28" s="74"/>
    </row>
    <row r="29" spans="1:23" ht="15" x14ac:dyDescent="0.25">
      <c r="A29" s="74"/>
      <c r="B29" s="74"/>
      <c r="C29" s="74"/>
      <c r="D29" s="74"/>
      <c r="E29" s="74"/>
      <c r="F29" s="74"/>
      <c r="G29" s="74"/>
      <c r="H29" s="74"/>
      <c r="I29" s="74"/>
      <c r="J29" s="74"/>
      <c r="K29" s="74"/>
      <c r="L29" s="74"/>
      <c r="M29" s="74"/>
      <c r="N29" s="74"/>
      <c r="O29" s="74"/>
      <c r="P29" s="74"/>
      <c r="Q29" s="74"/>
      <c r="R29" s="74"/>
      <c r="S29" s="74"/>
      <c r="T29" s="74"/>
      <c r="U29" s="74"/>
      <c r="V29" s="74"/>
      <c r="W29" s="74"/>
    </row>
    <row r="30" spans="1:23" ht="15" x14ac:dyDescent="0.25">
      <c r="A30" s="74"/>
      <c r="B30" s="74"/>
      <c r="C30" s="74"/>
      <c r="D30" s="74"/>
      <c r="E30" s="74"/>
      <c r="F30" s="74"/>
      <c r="G30" s="74"/>
      <c r="H30" s="74"/>
      <c r="I30" s="74"/>
      <c r="J30" s="74"/>
      <c r="K30" s="74"/>
      <c r="L30" s="74"/>
      <c r="M30" s="74"/>
      <c r="N30" s="74"/>
      <c r="O30" s="74"/>
      <c r="P30" s="74"/>
      <c r="Q30" s="74"/>
      <c r="R30" s="74"/>
      <c r="S30" s="74"/>
      <c r="T30" s="74"/>
      <c r="U30" s="74"/>
      <c r="V30" s="74"/>
      <c r="W30" s="74"/>
    </row>
    <row r="31" spans="1:23" ht="15" x14ac:dyDescent="0.25">
      <c r="A31" s="74"/>
      <c r="B31" s="74"/>
      <c r="C31" s="74"/>
      <c r="D31" s="74"/>
      <c r="E31" s="74"/>
      <c r="F31" s="74"/>
      <c r="G31" s="74"/>
      <c r="H31" s="74"/>
      <c r="I31" s="74"/>
      <c r="J31" s="74"/>
      <c r="K31" s="74"/>
      <c r="L31" s="74"/>
      <c r="M31" s="74"/>
      <c r="N31" s="74"/>
      <c r="O31" s="74"/>
      <c r="P31" s="74"/>
      <c r="Q31" s="74"/>
      <c r="R31" s="74"/>
      <c r="S31" s="74"/>
      <c r="T31" s="74"/>
      <c r="U31" s="74"/>
      <c r="V31" s="74"/>
      <c r="W31" s="74"/>
    </row>
    <row r="32" spans="1:23" ht="15" x14ac:dyDescent="0.25">
      <c r="A32" s="74"/>
      <c r="B32" s="74"/>
      <c r="C32" s="74"/>
      <c r="D32" s="74"/>
      <c r="E32" s="74"/>
      <c r="F32" s="74"/>
      <c r="G32" s="74"/>
      <c r="H32" s="74"/>
      <c r="I32" s="74"/>
      <c r="J32" s="74"/>
      <c r="K32" s="74"/>
      <c r="L32" s="74"/>
      <c r="M32" s="74"/>
      <c r="N32" s="74"/>
      <c r="O32" s="74"/>
      <c r="P32" s="74"/>
      <c r="Q32" s="74"/>
      <c r="R32" s="74"/>
      <c r="S32" s="74"/>
      <c r="T32" s="74"/>
      <c r="U32" s="74"/>
      <c r="V32" s="74"/>
      <c r="W32" s="74"/>
    </row>
    <row r="33" spans="1:23" ht="15" x14ac:dyDescent="0.25">
      <c r="A33" s="74"/>
      <c r="B33" s="74"/>
      <c r="C33" s="74"/>
      <c r="D33" s="74"/>
      <c r="E33" s="74"/>
      <c r="F33" s="74"/>
      <c r="G33" s="74"/>
      <c r="H33" s="74"/>
      <c r="I33" s="74"/>
      <c r="J33" s="74"/>
      <c r="K33" s="74"/>
      <c r="L33" s="74"/>
      <c r="M33" s="74"/>
      <c r="N33" s="74"/>
      <c r="O33" s="74"/>
      <c r="P33" s="74"/>
      <c r="Q33" s="74"/>
      <c r="R33" s="74"/>
      <c r="S33" s="74"/>
      <c r="T33" s="74"/>
      <c r="U33" s="74"/>
      <c r="V33" s="74"/>
      <c r="W33" s="74"/>
    </row>
    <row r="34" spans="1:23" ht="15" x14ac:dyDescent="0.25">
      <c r="A34" s="74"/>
      <c r="B34" s="74"/>
      <c r="C34" s="74"/>
      <c r="D34" s="74"/>
      <c r="E34" s="74"/>
      <c r="F34" s="74"/>
      <c r="G34" s="74"/>
      <c r="H34" s="74"/>
      <c r="I34" s="74"/>
      <c r="J34" s="74"/>
      <c r="K34" s="74"/>
      <c r="L34" s="74"/>
      <c r="M34" s="74"/>
      <c r="N34" s="74"/>
      <c r="O34" s="74"/>
      <c r="P34" s="74"/>
      <c r="Q34" s="74"/>
      <c r="R34" s="74"/>
      <c r="S34" s="74"/>
      <c r="T34" s="74"/>
      <c r="U34" s="74"/>
      <c r="V34" s="74"/>
      <c r="W34" s="74"/>
    </row>
    <row r="35" spans="1:23" ht="15" x14ac:dyDescent="0.25">
      <c r="A35" s="74"/>
      <c r="B35" s="74"/>
      <c r="C35" s="74"/>
      <c r="D35" s="74"/>
      <c r="E35" s="74"/>
      <c r="F35" s="74"/>
      <c r="G35" s="74"/>
      <c r="H35" s="74"/>
      <c r="I35" s="74"/>
      <c r="J35" s="74"/>
      <c r="K35" s="74"/>
      <c r="L35" s="74"/>
      <c r="M35" s="74"/>
      <c r="N35" s="74"/>
      <c r="O35" s="74"/>
      <c r="P35" s="74"/>
      <c r="Q35" s="74"/>
      <c r="R35" s="74"/>
      <c r="S35" s="74"/>
      <c r="T35" s="74"/>
      <c r="U35" s="74"/>
      <c r="V35" s="74"/>
      <c r="W35" s="74"/>
    </row>
    <row r="36" spans="1:23" ht="15" x14ac:dyDescent="0.25">
      <c r="A36" s="74"/>
      <c r="B36" s="74"/>
      <c r="C36" s="74"/>
      <c r="D36" s="74"/>
      <c r="E36" s="74"/>
      <c r="F36" s="74"/>
      <c r="G36" s="74"/>
      <c r="H36" s="74"/>
      <c r="I36" s="74"/>
      <c r="J36" s="74"/>
      <c r="K36" s="74"/>
      <c r="L36" s="74"/>
      <c r="M36" s="74"/>
      <c r="N36" s="74"/>
      <c r="O36" s="74"/>
      <c r="P36" s="74"/>
      <c r="Q36" s="74"/>
      <c r="R36" s="74"/>
      <c r="S36" s="74"/>
      <c r="T36" s="74"/>
      <c r="U36" s="74"/>
      <c r="V36" s="74"/>
      <c r="W36" s="74"/>
    </row>
    <row r="37" spans="1:23" ht="15" hidden="1" x14ac:dyDescent="0.25">
      <c r="A37" s="74"/>
      <c r="B37" s="74"/>
      <c r="C37" s="74"/>
      <c r="D37" s="74"/>
      <c r="E37" s="74"/>
      <c r="F37" s="74"/>
      <c r="G37" s="74"/>
      <c r="H37" s="74"/>
      <c r="I37" s="74"/>
      <c r="J37" s="74"/>
      <c r="K37" s="74"/>
      <c r="L37" s="74"/>
      <c r="M37" s="74"/>
      <c r="N37" s="74"/>
      <c r="O37" s="74"/>
      <c r="P37" s="74"/>
      <c r="Q37" s="74"/>
      <c r="R37" s="74"/>
      <c r="S37" s="74"/>
      <c r="T37" s="74"/>
      <c r="U37" s="74"/>
      <c r="V37" s="74"/>
      <c r="W37" s="74"/>
    </row>
    <row r="38" spans="1:23" ht="15" hidden="1" x14ac:dyDescent="0.25">
      <c r="A38" s="74"/>
      <c r="B38" s="74"/>
      <c r="C38" s="74"/>
      <c r="D38" s="74"/>
      <c r="E38" s="74"/>
      <c r="F38" s="74"/>
      <c r="G38" s="74"/>
      <c r="H38" s="74"/>
      <c r="I38" s="74"/>
      <c r="J38" s="74"/>
      <c r="K38" s="74"/>
      <c r="L38" s="74"/>
      <c r="M38" s="74"/>
      <c r="N38" s="74"/>
      <c r="O38" s="74"/>
      <c r="P38" s="74"/>
      <c r="Q38" s="74"/>
      <c r="R38" s="74"/>
      <c r="S38" s="74"/>
      <c r="T38" s="74"/>
      <c r="U38" s="74"/>
      <c r="V38" s="74"/>
      <c r="W38" s="74"/>
    </row>
    <row r="39" spans="1:23" ht="15" hidden="1" x14ac:dyDescent="0.25">
      <c r="A39" s="74"/>
      <c r="B39" s="74"/>
      <c r="C39" s="74"/>
      <c r="D39" s="74"/>
      <c r="E39" s="74"/>
      <c r="F39" s="74"/>
      <c r="G39" s="74"/>
      <c r="H39" s="74"/>
      <c r="I39" s="74"/>
      <c r="J39" s="74"/>
      <c r="K39" s="74"/>
      <c r="L39" s="74"/>
      <c r="M39" s="74"/>
      <c r="N39" s="74"/>
      <c r="O39" s="74"/>
      <c r="P39" s="74"/>
      <c r="Q39" s="74"/>
      <c r="R39" s="74"/>
      <c r="S39" s="74"/>
      <c r="T39" s="74"/>
      <c r="U39" s="74"/>
      <c r="V39" s="74"/>
      <c r="W39" s="74"/>
    </row>
    <row r="40" spans="1:23" ht="15" hidden="1" x14ac:dyDescent="0.25">
      <c r="A40" s="74"/>
      <c r="B40" s="74"/>
      <c r="C40" s="74"/>
      <c r="D40" s="74"/>
      <c r="E40" s="74"/>
      <c r="F40" s="74"/>
      <c r="G40" s="74"/>
      <c r="H40" s="74"/>
      <c r="I40" s="74"/>
      <c r="J40" s="74"/>
      <c r="K40" s="74"/>
      <c r="L40" s="74"/>
      <c r="M40" s="74"/>
      <c r="N40" s="74"/>
      <c r="O40" s="74"/>
      <c r="P40" s="74"/>
      <c r="Q40" s="74"/>
      <c r="R40" s="74"/>
      <c r="S40" s="74"/>
      <c r="T40" s="74"/>
      <c r="U40" s="74"/>
      <c r="V40" s="74"/>
      <c r="W40" s="74"/>
    </row>
    <row r="41" spans="1:23" ht="15" hidden="1" x14ac:dyDescent="0.25">
      <c r="A41" s="74"/>
      <c r="B41" s="74"/>
      <c r="C41" s="74"/>
      <c r="D41" s="74"/>
      <c r="E41" s="74"/>
      <c r="F41" s="74"/>
      <c r="G41" s="74"/>
      <c r="H41" s="74"/>
      <c r="I41" s="74"/>
      <c r="J41" s="74"/>
      <c r="K41" s="74"/>
      <c r="L41" s="74"/>
      <c r="M41" s="74"/>
      <c r="N41" s="74"/>
      <c r="O41" s="74"/>
      <c r="P41" s="74"/>
      <c r="Q41" s="74"/>
      <c r="R41" s="74"/>
      <c r="S41" s="74"/>
      <c r="T41" s="74"/>
      <c r="U41" s="74"/>
      <c r="V41" s="74"/>
      <c r="W41" s="74"/>
    </row>
    <row r="42" spans="1:23" ht="15" hidden="1" x14ac:dyDescent="0.25">
      <c r="A42" s="74"/>
      <c r="B42" s="74"/>
      <c r="C42" s="74"/>
      <c r="D42" s="74"/>
      <c r="E42" s="74"/>
      <c r="F42" s="74"/>
      <c r="G42" s="74"/>
      <c r="H42" s="74"/>
      <c r="I42" s="74"/>
      <c r="J42" s="74"/>
      <c r="K42" s="74"/>
      <c r="L42" s="74"/>
      <c r="M42" s="74"/>
      <c r="N42" s="74"/>
      <c r="O42" s="74"/>
      <c r="P42" s="74"/>
      <c r="Q42" s="74"/>
      <c r="R42" s="74"/>
      <c r="S42" s="74"/>
      <c r="T42" s="74"/>
      <c r="U42" s="74"/>
      <c r="V42" s="74"/>
      <c r="W42" s="74"/>
    </row>
    <row r="43" spans="1:23" ht="15" hidden="1" x14ac:dyDescent="0.25">
      <c r="A43" s="74"/>
      <c r="B43" s="74"/>
      <c r="C43" s="74"/>
      <c r="D43" s="74"/>
      <c r="E43" s="74"/>
      <c r="F43" s="74"/>
      <c r="G43" s="74"/>
      <c r="H43" s="74"/>
      <c r="I43" s="74"/>
      <c r="J43" s="74"/>
      <c r="K43" s="74"/>
      <c r="L43" s="74"/>
      <c r="M43" s="74"/>
      <c r="N43" s="74"/>
      <c r="O43" s="74"/>
      <c r="P43" s="74"/>
      <c r="Q43" s="74"/>
      <c r="R43" s="74"/>
      <c r="S43" s="74"/>
      <c r="T43" s="74"/>
      <c r="U43" s="74"/>
      <c r="V43" s="74"/>
      <c r="W43" s="74"/>
    </row>
    <row r="44" spans="1:23" ht="15" hidden="1" x14ac:dyDescent="0.25">
      <c r="A44" s="74"/>
      <c r="B44" s="74"/>
      <c r="C44" s="74"/>
      <c r="D44" s="74"/>
      <c r="E44" s="74"/>
      <c r="F44" s="74"/>
      <c r="G44" s="74"/>
      <c r="H44" s="74"/>
      <c r="I44" s="74"/>
      <c r="J44" s="74"/>
      <c r="K44" s="74"/>
      <c r="L44" s="74"/>
      <c r="M44" s="74"/>
      <c r="N44" s="74"/>
      <c r="O44" s="74"/>
      <c r="P44" s="74"/>
      <c r="Q44" s="74"/>
      <c r="R44" s="74"/>
      <c r="S44" s="74"/>
      <c r="T44" s="74"/>
      <c r="U44" s="74"/>
      <c r="V44" s="74"/>
      <c r="W44" s="74"/>
    </row>
    <row r="45" spans="1:23" ht="15" hidden="1" x14ac:dyDescent="0.25">
      <c r="A45" s="74"/>
      <c r="B45" s="74"/>
      <c r="C45" s="74"/>
      <c r="D45" s="74"/>
      <c r="E45" s="74"/>
      <c r="F45" s="74"/>
      <c r="G45" s="74"/>
      <c r="H45" s="74"/>
      <c r="I45" s="74"/>
      <c r="J45" s="74"/>
      <c r="K45" s="74"/>
      <c r="L45" s="74"/>
      <c r="M45" s="74"/>
      <c r="N45" s="74"/>
      <c r="O45" s="74"/>
      <c r="P45" s="74"/>
      <c r="Q45" s="74"/>
      <c r="R45" s="74"/>
      <c r="S45" s="74"/>
      <c r="T45" s="74"/>
      <c r="U45" s="74"/>
      <c r="V45" s="74"/>
      <c r="W45" s="74"/>
    </row>
    <row r="46" spans="1:23" ht="15" hidden="1" x14ac:dyDescent="0.25">
      <c r="A46" s="74"/>
      <c r="B46" s="74"/>
      <c r="C46" s="74"/>
      <c r="D46" s="74"/>
      <c r="E46" s="74"/>
      <c r="F46" s="74"/>
      <c r="G46" s="74"/>
      <c r="H46" s="74"/>
      <c r="I46" s="74"/>
      <c r="J46" s="74"/>
      <c r="K46" s="74"/>
      <c r="L46" s="74"/>
      <c r="M46" s="74"/>
      <c r="N46" s="74"/>
      <c r="O46" s="74"/>
      <c r="P46" s="74"/>
      <c r="Q46" s="74"/>
      <c r="R46" s="74"/>
      <c r="S46" s="74"/>
      <c r="T46" s="74"/>
      <c r="U46" s="74"/>
      <c r="V46" s="74"/>
      <c r="W46" s="74"/>
    </row>
    <row r="47" spans="1:23" ht="15" hidden="1" x14ac:dyDescent="0.25">
      <c r="A47" s="74"/>
      <c r="B47" s="74"/>
      <c r="C47" s="74"/>
      <c r="D47" s="74"/>
      <c r="E47" s="74"/>
      <c r="F47" s="74"/>
      <c r="G47" s="74"/>
      <c r="H47" s="74"/>
      <c r="I47" s="74"/>
      <c r="J47" s="74"/>
      <c r="K47" s="74"/>
      <c r="L47" s="74"/>
      <c r="M47" s="74"/>
      <c r="N47" s="74"/>
      <c r="O47" s="74"/>
      <c r="P47" s="74"/>
      <c r="Q47" s="74"/>
      <c r="R47" s="74"/>
      <c r="S47" s="74"/>
      <c r="T47" s="74"/>
      <c r="U47" s="74"/>
      <c r="V47" s="74"/>
      <c r="W47" s="74"/>
    </row>
    <row r="48" spans="1:23" ht="15" hidden="1" x14ac:dyDescent="0.25">
      <c r="A48" s="74"/>
      <c r="B48" s="74"/>
      <c r="C48" s="74"/>
      <c r="D48" s="74"/>
      <c r="E48" s="74"/>
      <c r="F48" s="74"/>
      <c r="G48" s="74"/>
      <c r="H48" s="74"/>
      <c r="I48" s="74"/>
      <c r="J48" s="74"/>
      <c r="K48" s="74"/>
      <c r="L48" s="74"/>
      <c r="M48" s="74"/>
      <c r="N48" s="74"/>
      <c r="O48" s="74"/>
      <c r="P48" s="74"/>
      <c r="Q48" s="74"/>
      <c r="R48" s="74"/>
      <c r="S48" s="74"/>
      <c r="T48" s="74"/>
      <c r="U48" s="74"/>
      <c r="V48" s="74"/>
      <c r="W48" s="74"/>
    </row>
    <row r="49" spans="1:23" ht="15" hidden="1" x14ac:dyDescent="0.25">
      <c r="A49" s="74"/>
      <c r="B49" s="74"/>
      <c r="C49" s="74"/>
      <c r="D49" s="74"/>
      <c r="E49" s="74"/>
      <c r="F49" s="74"/>
      <c r="G49" s="74"/>
      <c r="H49" s="74"/>
      <c r="I49" s="74"/>
      <c r="J49" s="74"/>
      <c r="K49" s="74"/>
      <c r="L49" s="74"/>
      <c r="M49" s="74"/>
      <c r="N49" s="74"/>
      <c r="O49" s="74"/>
      <c r="P49" s="74"/>
      <c r="Q49" s="74"/>
      <c r="R49" s="74"/>
      <c r="S49" s="74"/>
      <c r="T49" s="74"/>
      <c r="U49" s="74"/>
      <c r="V49" s="74"/>
      <c r="W49" s="74"/>
    </row>
    <row r="50" spans="1:23" ht="15" hidden="1" x14ac:dyDescent="0.25">
      <c r="A50" s="74"/>
      <c r="B50" s="74"/>
      <c r="C50" s="74"/>
      <c r="D50" s="74"/>
      <c r="E50" s="74"/>
      <c r="F50" s="74"/>
      <c r="G50" s="74"/>
      <c r="H50" s="74"/>
      <c r="I50" s="74"/>
      <c r="J50" s="74"/>
      <c r="K50" s="74"/>
      <c r="L50" s="74"/>
      <c r="M50" s="74"/>
      <c r="N50" s="74"/>
      <c r="O50" s="74"/>
      <c r="P50" s="74"/>
      <c r="Q50" s="74"/>
      <c r="R50" s="74"/>
      <c r="S50" s="74"/>
      <c r="T50" s="74"/>
      <c r="U50" s="74"/>
      <c r="V50" s="74"/>
      <c r="W50" s="74"/>
    </row>
    <row r="51" spans="1:23" ht="15" hidden="1" x14ac:dyDescent="0.25">
      <c r="A51" s="74"/>
      <c r="B51" s="74"/>
      <c r="C51" s="74"/>
      <c r="D51" s="74"/>
      <c r="E51" s="74"/>
      <c r="F51" s="74"/>
      <c r="G51" s="74"/>
      <c r="H51" s="74"/>
      <c r="I51" s="74"/>
      <c r="J51" s="74"/>
      <c r="K51" s="74"/>
      <c r="L51" s="74"/>
      <c r="M51" s="74"/>
      <c r="N51" s="74"/>
      <c r="O51" s="74"/>
      <c r="P51" s="74"/>
      <c r="Q51" s="74"/>
      <c r="R51" s="74"/>
      <c r="S51" s="74"/>
      <c r="T51" s="74"/>
      <c r="U51" s="74"/>
      <c r="V51" s="74"/>
      <c r="W51" s="74"/>
    </row>
    <row r="52" spans="1:23" ht="15" hidden="1" x14ac:dyDescent="0.25">
      <c r="A52" s="74"/>
      <c r="B52" s="74"/>
      <c r="C52" s="74"/>
      <c r="D52" s="74"/>
      <c r="E52" s="74"/>
      <c r="F52" s="74"/>
      <c r="G52" s="74"/>
      <c r="H52" s="74"/>
      <c r="I52" s="74"/>
      <c r="J52" s="74"/>
      <c r="K52" s="74"/>
      <c r="L52" s="74"/>
      <c r="M52" s="74"/>
      <c r="N52" s="74"/>
      <c r="O52" s="74"/>
      <c r="P52" s="74"/>
      <c r="Q52" s="74"/>
      <c r="R52" s="74"/>
      <c r="S52" s="74"/>
      <c r="T52" s="74"/>
      <c r="U52" s="74"/>
      <c r="V52" s="74"/>
      <c r="W52" s="74"/>
    </row>
    <row r="53" spans="1:23" ht="15" hidden="1" x14ac:dyDescent="0.25">
      <c r="A53" s="74"/>
      <c r="B53" s="74"/>
      <c r="C53" s="74"/>
      <c r="D53" s="74"/>
      <c r="E53" s="74"/>
      <c r="F53" s="74"/>
      <c r="G53" s="74"/>
      <c r="H53" s="74"/>
      <c r="I53" s="74"/>
      <c r="J53" s="74"/>
      <c r="K53" s="74"/>
      <c r="L53" s="74"/>
      <c r="M53" s="74"/>
      <c r="N53" s="74"/>
      <c r="O53" s="74"/>
      <c r="P53" s="74"/>
      <c r="Q53" s="74"/>
      <c r="R53" s="74"/>
      <c r="S53" s="74"/>
      <c r="T53" s="74"/>
      <c r="U53" s="74"/>
      <c r="V53" s="74"/>
      <c r="W53" s="74"/>
    </row>
    <row r="54" spans="1:23" ht="15" hidden="1" x14ac:dyDescent="0.25">
      <c r="A54" s="74"/>
      <c r="B54" s="74"/>
      <c r="C54" s="74"/>
      <c r="D54" s="74"/>
      <c r="E54" s="74"/>
      <c r="F54" s="74"/>
      <c r="G54" s="74"/>
      <c r="H54" s="74"/>
      <c r="I54" s="74"/>
      <c r="J54" s="74"/>
      <c r="K54" s="74"/>
      <c r="L54" s="74"/>
      <c r="M54" s="74"/>
      <c r="N54" s="74"/>
      <c r="O54" s="74"/>
      <c r="P54" s="74"/>
      <c r="Q54" s="74"/>
      <c r="R54" s="74"/>
      <c r="S54" s="74"/>
      <c r="T54" s="74"/>
      <c r="U54" s="74"/>
      <c r="V54" s="74"/>
      <c r="W54" s="74"/>
    </row>
    <row r="55" spans="1:23" ht="15" hidden="1" x14ac:dyDescent="0.25">
      <c r="A55" s="74"/>
      <c r="B55" s="74"/>
      <c r="C55" s="74"/>
      <c r="D55" s="74"/>
      <c r="E55" s="74"/>
      <c r="F55" s="74"/>
      <c r="G55" s="74"/>
      <c r="H55" s="74"/>
      <c r="I55" s="74"/>
      <c r="J55" s="74"/>
      <c r="K55" s="74"/>
      <c r="L55" s="74"/>
      <c r="M55" s="74"/>
      <c r="N55" s="74"/>
      <c r="O55" s="74"/>
      <c r="P55" s="74"/>
      <c r="Q55" s="74"/>
      <c r="R55" s="74"/>
      <c r="S55" s="74"/>
      <c r="T55" s="74"/>
      <c r="U55" s="74"/>
      <c r="V55" s="74"/>
      <c r="W55" s="74"/>
    </row>
    <row r="56" spans="1:23" ht="15" hidden="1" x14ac:dyDescent="0.25">
      <c r="A56" s="74"/>
      <c r="B56" s="74"/>
      <c r="C56" s="74"/>
      <c r="D56" s="74"/>
      <c r="E56" s="74"/>
      <c r="F56" s="74"/>
      <c r="G56" s="74"/>
      <c r="H56" s="74"/>
      <c r="I56" s="74"/>
      <c r="J56" s="74"/>
      <c r="K56" s="74"/>
      <c r="L56" s="74"/>
      <c r="M56" s="74"/>
      <c r="N56" s="74"/>
      <c r="O56" s="74"/>
      <c r="P56" s="74"/>
      <c r="Q56" s="74"/>
      <c r="R56" s="74"/>
      <c r="S56" s="74"/>
      <c r="T56" s="74"/>
      <c r="U56" s="74"/>
      <c r="V56" s="74"/>
      <c r="W56" s="74"/>
    </row>
    <row r="57" spans="1:23" ht="15" hidden="1" x14ac:dyDescent="0.25">
      <c r="A57" s="74"/>
      <c r="B57" s="74"/>
      <c r="C57" s="74"/>
      <c r="D57" s="74"/>
      <c r="E57" s="74"/>
      <c r="F57" s="74"/>
      <c r="G57" s="74"/>
      <c r="H57" s="74"/>
      <c r="I57" s="74"/>
      <c r="J57" s="74"/>
      <c r="K57" s="74"/>
      <c r="L57" s="74"/>
      <c r="M57" s="74"/>
      <c r="N57" s="74"/>
      <c r="O57" s="74"/>
      <c r="P57" s="74"/>
      <c r="Q57" s="74"/>
      <c r="R57" s="74"/>
      <c r="S57" s="74"/>
      <c r="T57" s="74"/>
      <c r="U57" s="74"/>
      <c r="V57" s="74"/>
      <c r="W57" s="74"/>
    </row>
    <row r="58" spans="1:23" ht="15" hidden="1" x14ac:dyDescent="0.25">
      <c r="A58" s="74"/>
      <c r="B58" s="74"/>
      <c r="C58" s="74"/>
      <c r="D58" s="74"/>
      <c r="E58" s="74"/>
      <c r="F58" s="74"/>
      <c r="G58" s="74"/>
      <c r="H58" s="74"/>
      <c r="I58" s="74"/>
      <c r="J58" s="74"/>
      <c r="K58" s="74"/>
      <c r="L58" s="74"/>
      <c r="M58" s="74"/>
      <c r="N58" s="74"/>
      <c r="O58" s="74"/>
      <c r="P58" s="74"/>
      <c r="Q58" s="74"/>
      <c r="R58" s="74"/>
      <c r="S58" s="74"/>
      <c r="T58" s="74"/>
      <c r="U58" s="74"/>
      <c r="V58" s="74"/>
      <c r="W58" s="74"/>
    </row>
    <row r="59" spans="1:23" ht="15" hidden="1" x14ac:dyDescent="0.25">
      <c r="A59" s="74"/>
      <c r="B59" s="74"/>
      <c r="C59" s="74"/>
      <c r="D59" s="74"/>
      <c r="E59" s="74"/>
      <c r="F59" s="74"/>
      <c r="G59" s="74"/>
      <c r="H59" s="74"/>
      <c r="I59" s="74"/>
      <c r="J59" s="74"/>
      <c r="K59" s="74"/>
      <c r="L59" s="74"/>
      <c r="M59" s="74"/>
      <c r="N59" s="74"/>
      <c r="O59" s="74"/>
      <c r="P59" s="74"/>
      <c r="Q59" s="74"/>
      <c r="R59" s="74"/>
      <c r="S59" s="74"/>
      <c r="T59" s="74"/>
      <c r="U59" s="74"/>
      <c r="V59" s="74"/>
      <c r="W59" s="74"/>
    </row>
    <row r="60" spans="1:23" ht="15" hidden="1" x14ac:dyDescent="0.25">
      <c r="A60" s="74"/>
      <c r="B60" s="74"/>
      <c r="C60" s="74"/>
      <c r="D60" s="74"/>
      <c r="E60" s="74"/>
      <c r="F60" s="74"/>
      <c r="G60" s="74"/>
      <c r="H60" s="74"/>
      <c r="I60" s="74"/>
      <c r="J60" s="74"/>
      <c r="K60" s="74"/>
      <c r="L60" s="74"/>
      <c r="M60" s="74"/>
      <c r="N60" s="74"/>
      <c r="O60" s="74"/>
      <c r="P60" s="74"/>
      <c r="Q60" s="74"/>
      <c r="R60" s="74"/>
      <c r="S60" s="74"/>
      <c r="T60" s="74"/>
      <c r="U60" s="74"/>
      <c r="V60" s="74"/>
      <c r="W60" s="74"/>
    </row>
    <row r="61" spans="1:23" ht="15" hidden="1" x14ac:dyDescent="0.25">
      <c r="A61" s="74"/>
      <c r="B61" s="74"/>
      <c r="C61" s="74"/>
      <c r="D61" s="74"/>
      <c r="E61" s="74"/>
      <c r="F61" s="74"/>
      <c r="G61" s="74"/>
      <c r="H61" s="74"/>
      <c r="I61" s="74"/>
      <c r="J61" s="74"/>
      <c r="K61" s="74"/>
      <c r="L61" s="74"/>
      <c r="M61" s="74"/>
      <c r="N61" s="74"/>
      <c r="O61" s="74"/>
      <c r="P61" s="74"/>
      <c r="Q61" s="74"/>
      <c r="R61" s="74"/>
      <c r="S61" s="74"/>
      <c r="T61" s="74"/>
      <c r="U61" s="74"/>
      <c r="V61" s="74"/>
      <c r="W61" s="74"/>
    </row>
    <row r="62" spans="1:23" ht="15" hidden="1" x14ac:dyDescent="0.25">
      <c r="A62" s="74"/>
      <c r="B62" s="74"/>
      <c r="C62" s="74"/>
      <c r="D62" s="74"/>
      <c r="E62" s="74"/>
      <c r="F62" s="74"/>
      <c r="G62" s="74"/>
      <c r="H62" s="74"/>
      <c r="I62" s="74"/>
      <c r="J62" s="74"/>
      <c r="K62" s="74"/>
      <c r="L62" s="74"/>
      <c r="M62" s="74"/>
      <c r="N62" s="74"/>
      <c r="O62" s="74"/>
      <c r="P62" s="74"/>
      <c r="Q62" s="74"/>
      <c r="R62" s="74"/>
      <c r="S62" s="74"/>
      <c r="T62" s="74"/>
      <c r="U62" s="74"/>
      <c r="V62" s="74"/>
      <c r="W62" s="74"/>
    </row>
    <row r="63" spans="1:23" ht="15" hidden="1" x14ac:dyDescent="0.25">
      <c r="A63" s="74"/>
      <c r="B63" s="74"/>
      <c r="C63" s="74"/>
      <c r="D63" s="74"/>
      <c r="E63" s="74"/>
      <c r="F63" s="74"/>
      <c r="G63" s="74"/>
      <c r="H63" s="74"/>
      <c r="I63" s="74"/>
      <c r="J63" s="74"/>
      <c r="K63" s="74"/>
      <c r="L63" s="74"/>
      <c r="M63" s="74"/>
      <c r="N63" s="74"/>
      <c r="O63" s="74"/>
      <c r="P63" s="74"/>
      <c r="Q63" s="74"/>
      <c r="R63" s="74"/>
      <c r="S63" s="74"/>
      <c r="T63" s="74"/>
      <c r="U63" s="74"/>
      <c r="V63" s="74"/>
      <c r="W63" s="74"/>
    </row>
    <row r="64" spans="1:23" ht="15" hidden="1" x14ac:dyDescent="0.25">
      <c r="A64" s="74"/>
      <c r="B64" s="74"/>
      <c r="C64" s="74"/>
      <c r="D64" s="74"/>
      <c r="E64" s="74"/>
      <c r="F64" s="74"/>
      <c r="G64" s="74"/>
      <c r="H64" s="74"/>
      <c r="I64" s="74"/>
      <c r="J64" s="74"/>
      <c r="K64" s="74"/>
      <c r="L64" s="74"/>
      <c r="M64" s="74"/>
      <c r="N64" s="74"/>
      <c r="O64" s="74"/>
      <c r="P64" s="74"/>
      <c r="Q64" s="74"/>
      <c r="R64" s="74"/>
      <c r="S64" s="74"/>
      <c r="T64" s="74"/>
      <c r="U64" s="74"/>
      <c r="V64" s="74"/>
      <c r="W64" s="74"/>
    </row>
    <row r="65" spans="1:23" ht="15" hidden="1" x14ac:dyDescent="0.25">
      <c r="A65" s="74"/>
      <c r="B65" s="74"/>
      <c r="C65" s="74"/>
      <c r="D65" s="74"/>
      <c r="E65" s="74"/>
      <c r="F65" s="74"/>
      <c r="G65" s="74"/>
      <c r="H65" s="74"/>
      <c r="I65" s="74"/>
      <c r="J65" s="74"/>
      <c r="K65" s="74"/>
      <c r="L65" s="74"/>
      <c r="M65" s="74"/>
      <c r="N65" s="74"/>
      <c r="O65" s="74"/>
      <c r="P65" s="74"/>
      <c r="Q65" s="74"/>
      <c r="R65" s="74"/>
      <c r="S65" s="74"/>
      <c r="T65" s="74"/>
      <c r="U65" s="74"/>
      <c r="V65" s="74"/>
      <c r="W65" s="74"/>
    </row>
    <row r="66" spans="1:23" ht="15" hidden="1" x14ac:dyDescent="0.25">
      <c r="A66" s="74"/>
      <c r="B66" s="74"/>
      <c r="C66" s="74"/>
      <c r="D66" s="74"/>
      <c r="E66" s="74"/>
      <c r="F66" s="74"/>
      <c r="G66" s="74"/>
      <c r="H66" s="74"/>
      <c r="I66" s="74"/>
      <c r="J66" s="74"/>
      <c r="K66" s="74"/>
      <c r="L66" s="74"/>
      <c r="M66" s="74"/>
      <c r="N66" s="74"/>
      <c r="O66" s="74"/>
      <c r="P66" s="74"/>
      <c r="Q66" s="74"/>
      <c r="R66" s="74"/>
      <c r="S66" s="74"/>
      <c r="T66" s="74"/>
      <c r="U66" s="74"/>
      <c r="V66" s="74"/>
      <c r="W66" s="74"/>
    </row>
    <row r="67" spans="1:23" ht="15" hidden="1" x14ac:dyDescent="0.25">
      <c r="A67" s="74"/>
      <c r="B67" s="74"/>
      <c r="C67" s="74"/>
      <c r="D67" s="74"/>
      <c r="E67" s="74"/>
      <c r="F67" s="74"/>
      <c r="G67" s="74"/>
      <c r="H67" s="74"/>
      <c r="I67" s="74"/>
      <c r="J67" s="74"/>
      <c r="K67" s="74"/>
      <c r="L67" s="74"/>
      <c r="M67" s="74"/>
      <c r="N67" s="74"/>
      <c r="O67" s="74"/>
      <c r="P67" s="74"/>
      <c r="Q67" s="74"/>
      <c r="R67" s="74"/>
      <c r="S67" s="74"/>
      <c r="T67" s="74"/>
      <c r="U67" s="74"/>
      <c r="V67" s="74"/>
      <c r="W67" s="74"/>
    </row>
    <row r="68" spans="1:23" ht="15" hidden="1" x14ac:dyDescent="0.25">
      <c r="A68" s="74"/>
      <c r="B68" s="74"/>
      <c r="C68" s="74"/>
      <c r="D68" s="74"/>
      <c r="E68" s="74"/>
      <c r="F68" s="74"/>
      <c r="G68" s="74"/>
      <c r="H68" s="74"/>
      <c r="I68" s="74"/>
      <c r="J68" s="74"/>
      <c r="K68" s="74"/>
      <c r="L68" s="74"/>
      <c r="M68" s="74"/>
      <c r="N68" s="74"/>
      <c r="O68" s="74"/>
      <c r="P68" s="74"/>
      <c r="Q68" s="74"/>
      <c r="R68" s="74"/>
      <c r="S68" s="74"/>
      <c r="T68" s="74"/>
      <c r="U68" s="74"/>
      <c r="V68" s="74"/>
      <c r="W68" s="74"/>
    </row>
    <row r="69" spans="1:23" ht="15" hidden="1" x14ac:dyDescent="0.25">
      <c r="A69" s="74"/>
      <c r="B69" s="74"/>
      <c r="C69" s="74"/>
      <c r="D69" s="74"/>
      <c r="E69" s="74"/>
      <c r="F69" s="74"/>
      <c r="G69" s="74"/>
      <c r="H69" s="74"/>
      <c r="I69" s="74"/>
      <c r="J69" s="74"/>
      <c r="K69" s="74"/>
      <c r="L69" s="74"/>
      <c r="M69" s="74"/>
      <c r="N69" s="74"/>
      <c r="O69" s="74"/>
      <c r="P69" s="74"/>
      <c r="Q69" s="74"/>
      <c r="R69" s="74"/>
      <c r="S69" s="74"/>
      <c r="T69" s="74"/>
      <c r="U69" s="74"/>
      <c r="V69" s="74"/>
      <c r="W69" s="74"/>
    </row>
    <row r="70" spans="1:23" ht="15" hidden="1" x14ac:dyDescent="0.25">
      <c r="A70" s="74"/>
      <c r="B70" s="74"/>
      <c r="C70" s="74"/>
      <c r="D70" s="74"/>
      <c r="E70" s="74"/>
      <c r="F70" s="74"/>
      <c r="G70" s="74"/>
      <c r="H70" s="74"/>
      <c r="I70" s="74"/>
      <c r="J70" s="74"/>
      <c r="K70" s="74"/>
      <c r="L70" s="74"/>
      <c r="M70" s="74"/>
      <c r="N70" s="74"/>
      <c r="O70" s="74"/>
      <c r="P70" s="74"/>
      <c r="Q70" s="74"/>
      <c r="R70" s="74"/>
      <c r="S70" s="74"/>
      <c r="T70" s="74"/>
      <c r="U70" s="74"/>
      <c r="V70" s="74"/>
      <c r="W70" s="74"/>
    </row>
    <row r="71" spans="1:23" ht="15" hidden="1" x14ac:dyDescent="0.25">
      <c r="A71" s="74"/>
      <c r="B71" s="74"/>
      <c r="C71" s="74"/>
      <c r="D71" s="74"/>
      <c r="E71" s="74"/>
      <c r="F71" s="74"/>
      <c r="G71" s="74"/>
      <c r="H71" s="74"/>
      <c r="I71" s="74"/>
      <c r="J71" s="74"/>
      <c r="K71" s="74"/>
      <c r="L71" s="74"/>
      <c r="M71" s="74"/>
      <c r="N71" s="74"/>
      <c r="O71" s="74"/>
      <c r="P71" s="74"/>
      <c r="Q71" s="74"/>
      <c r="R71" s="74"/>
      <c r="S71" s="74"/>
      <c r="T71" s="74"/>
      <c r="U71" s="74"/>
      <c r="V71" s="74"/>
      <c r="W71" s="74"/>
    </row>
  </sheetData>
  <mergeCells count="1">
    <mergeCell ref="A1:H3"/>
  </mergeCells>
  <pageMargins left="0.31496062992125984" right="0.31496062992125984" top="0.35433070866141736" bottom="0.35433070866141736"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CB67D-1792-422D-BD86-E9E952670555}">
  <sheetPr>
    <tabColor theme="0" tint="-0.249977111117893"/>
    <pageSetUpPr fitToPage="1"/>
  </sheetPr>
  <dimension ref="B2:BS62"/>
  <sheetViews>
    <sheetView zoomScale="55" zoomScaleNormal="75" workbookViewId="0">
      <selection activeCell="T88" sqref="T88"/>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9"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306" x14ac:dyDescent="0.25">
      <c r="B12" s="114">
        <v>1</v>
      </c>
      <c r="C12" s="117" t="s">
        <v>379</v>
      </c>
      <c r="D12" s="120" t="s">
        <v>380</v>
      </c>
      <c r="E12" s="120" t="s">
        <v>381</v>
      </c>
      <c r="F12" s="105" t="s">
        <v>104</v>
      </c>
      <c r="G12" s="105" t="s">
        <v>104</v>
      </c>
      <c r="H12" s="105" t="s">
        <v>104</v>
      </c>
      <c r="I12" s="105" t="s">
        <v>104</v>
      </c>
      <c r="J12" s="107" t="str">
        <f>IF(AND((F12="SI"),(G12="SI"),(H12="SI"),(I12="SI")),"Si es Riesgo de Corrupción","No es Riesgo de Corrupción")</f>
        <v>Si es Riesgo de Corrupción</v>
      </c>
      <c r="K12" s="22">
        <v>1</v>
      </c>
      <c r="L12" s="41" t="s">
        <v>382</v>
      </c>
      <c r="M12" s="109" t="s">
        <v>383</v>
      </c>
      <c r="N12" s="111">
        <v>1</v>
      </c>
      <c r="O12" s="101" t="str">
        <f>IF(N12=1,"Rara vez",IF(N12=2,"Improbable",IF(N12=3,"Posible",IF(N12=4,"Probable",IF(N12=5,"Casi seguro","Definir el nivel de probabilidad")))))</f>
        <v>Rara vez</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97" t="s">
        <v>109</v>
      </c>
      <c r="R12" s="97" t="s">
        <v>109</v>
      </c>
      <c r="S12" s="97" t="s">
        <v>109</v>
      </c>
      <c r="T12" s="97" t="s">
        <v>109</v>
      </c>
      <c r="U12" s="97" t="s">
        <v>109</v>
      </c>
      <c r="V12" s="97" t="s">
        <v>104</v>
      </c>
      <c r="W12" s="97" t="s">
        <v>109</v>
      </c>
      <c r="X12" s="97" t="s">
        <v>109</v>
      </c>
      <c r="Y12" s="97" t="s">
        <v>109</v>
      </c>
      <c r="Z12" s="97" t="s">
        <v>104</v>
      </c>
      <c r="AA12" s="97" t="s">
        <v>109</v>
      </c>
      <c r="AB12" s="97" t="s">
        <v>104</v>
      </c>
      <c r="AC12" s="97" t="s">
        <v>109</v>
      </c>
      <c r="AD12" s="97" t="s">
        <v>109</v>
      </c>
      <c r="AE12" s="97" t="s">
        <v>109</v>
      </c>
      <c r="AF12" s="97" t="s">
        <v>109</v>
      </c>
      <c r="AG12" s="97" t="s">
        <v>109</v>
      </c>
      <c r="AH12" s="97" t="s">
        <v>109</v>
      </c>
      <c r="AI12" s="97" t="s">
        <v>109</v>
      </c>
      <c r="AJ12" s="100">
        <f>IF(AF12="SI","Impacto Catastrófico por lesoines o perdida de vidas humanas",(COUNTIF(Q12:AE21,"SI")+COUNTIF(AG12:AI21,"SI")))</f>
        <v>3</v>
      </c>
      <c r="AK12" s="100" t="str">
        <f>IF(AJ12=0,"",IF(AND(AJ12&gt;0,AJ12&lt;=5),"Moderado",IF(AND(AJ12&gt;5,AJ12&lt;=11),"Mayor","Catastrófico")))</f>
        <v>Moderado</v>
      </c>
      <c r="AL12" s="100" t="str">
        <f>IF(AND(O12="Rara Vez",AK12="Moderado"),"Moderado",IF(AND(O12="Rara Vez",AK12="Mayor"),"Alto",IF(AND(O12="Improbable",AK12="Moderado"),"Moderado",IF(AND(O12="Improbable",AK12="Mayor"),"Alto",IF(AND(O12="Posible",AK12="Moderado"),"Alto",IF(AND(O12="Probable",AK12="Moderado"),"Alto","Extremo"))))))</f>
        <v>Moderado</v>
      </c>
      <c r="AM12" s="82" t="s">
        <v>73</v>
      </c>
      <c r="AN12" s="23">
        <v>1</v>
      </c>
      <c r="AO12" s="46" t="s">
        <v>384</v>
      </c>
      <c r="AP12" s="46" t="s">
        <v>385</v>
      </c>
      <c r="AQ12" s="46" t="s">
        <v>187</v>
      </c>
      <c r="AR12" s="46" t="s">
        <v>386</v>
      </c>
      <c r="AS12" s="46" t="s">
        <v>387</v>
      </c>
      <c r="AT12" s="46" t="s">
        <v>388</v>
      </c>
      <c r="AU12" s="46" t="s">
        <v>389</v>
      </c>
      <c r="AV12" s="46" t="s">
        <v>134</v>
      </c>
      <c r="AW12" s="47" t="s">
        <v>115</v>
      </c>
      <c r="AX12" s="47" t="s">
        <v>116</v>
      </c>
      <c r="AY12" s="47" t="s">
        <v>117</v>
      </c>
      <c r="AZ12" s="47" t="s">
        <v>135</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100</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Moderado</v>
      </c>
      <c r="BR12" s="76" t="str">
        <f>IF(AND(BP12="Rara Vez",BQ12="Moderado"),"Moderado",IF(AND(BP12="Rara Vez",BQ12="Mayor"),"Alto",IF(AND(BP12="Improbable",BQ12="Moderado"),"Moderado",IF(AND(BP12="Improbable",BQ12="Mayor"),"Alto",IF(AND(BP12="Posible",BQ12="Moderado"),"Alto",IF(AND(BP12="Probable",BQ12="Moderado"),"Alto","Extremo"))))))</f>
        <v>Moderado</v>
      </c>
      <c r="BS12" s="79" t="s">
        <v>390</v>
      </c>
    </row>
    <row r="13" spans="2:71" s="26" customFormat="1" ht="12" customHeight="1" x14ac:dyDescent="0.25">
      <c r="B13" s="115"/>
      <c r="C13" s="118"/>
      <c r="D13" s="120"/>
      <c r="E13" s="120"/>
      <c r="F13" s="105"/>
      <c r="G13" s="105"/>
      <c r="H13" s="105"/>
      <c r="I13" s="105"/>
      <c r="J13" s="107"/>
      <c r="K13" s="27">
        <v>2</v>
      </c>
      <c r="L13" s="42" t="s">
        <v>43</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45</v>
      </c>
      <c r="AP13" s="48"/>
      <c r="AQ13" s="48" t="s">
        <v>44</v>
      </c>
      <c r="AR13" s="48"/>
      <c r="AS13" s="48"/>
      <c r="AT13" s="48"/>
      <c r="AU13" s="48"/>
      <c r="AV13" s="48" t="s">
        <v>44</v>
      </c>
      <c r="AW13" s="49" t="s">
        <v>44</v>
      </c>
      <c r="AX13" s="49" t="s">
        <v>44</v>
      </c>
      <c r="AY13" s="49" t="s">
        <v>44</v>
      </c>
      <c r="AZ13" s="49" t="s">
        <v>44</v>
      </c>
      <c r="BA13" s="49" t="s">
        <v>44</v>
      </c>
      <c r="BB13" s="49" t="s">
        <v>44</v>
      </c>
      <c r="BC13" s="49" t="s">
        <v>44</v>
      </c>
      <c r="BD13" s="30">
        <f t="shared" si="0"/>
        <v>0</v>
      </c>
      <c r="BE13" s="30" t="str">
        <f t="shared" si="1"/>
        <v>Débil</v>
      </c>
      <c r="BF13" s="29"/>
      <c r="BG13" s="55" t="s">
        <v>44</v>
      </c>
      <c r="BH13" s="30" t="str">
        <f t="shared" si="2"/>
        <v>Casilla formulada</v>
      </c>
      <c r="BI13" s="29"/>
      <c r="BJ13" s="30" t="str">
        <f t="shared" si="3"/>
        <v/>
      </c>
      <c r="BK13" s="30" t="str">
        <f t="shared" si="4"/>
        <v/>
      </c>
      <c r="BL13" s="30" t="str">
        <f t="shared" si="5"/>
        <v>SI</v>
      </c>
      <c r="BM13" s="86"/>
      <c r="BN13" s="89"/>
      <c r="BO13" s="92"/>
      <c r="BP13" s="95"/>
      <c r="BQ13" s="77"/>
      <c r="BR13" s="77"/>
      <c r="BS13" s="80"/>
    </row>
    <row r="14" spans="2:71" s="26" customFormat="1" ht="12"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59">
        <f t="shared" si="0"/>
        <v>0</v>
      </c>
      <c r="BE14" s="59" t="str">
        <f t="shared" si="1"/>
        <v>Débil</v>
      </c>
      <c r="BF14" s="33"/>
      <c r="BG14" s="56" t="s">
        <v>44</v>
      </c>
      <c r="BH14" s="59" t="str">
        <f t="shared" si="2"/>
        <v>Casilla formulada</v>
      </c>
      <c r="BI14" s="33"/>
      <c r="BJ14" s="59" t="str">
        <f t="shared" si="3"/>
        <v/>
      </c>
      <c r="BK14" s="59" t="str">
        <f t="shared" si="4"/>
        <v/>
      </c>
      <c r="BL14" s="59" t="str">
        <f t="shared" si="5"/>
        <v>SI</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row r="62" spans="2:71" hidden="1" x14ac:dyDescent="0.2"/>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12" priority="23" operator="containsText" text="Si es Riesgo de Corrupción">
      <formula>NOT(ISERROR(SEARCH("Si es Riesgo de Corrupción",J12)))</formula>
    </cfRule>
    <cfRule type="containsText" dxfId="311" priority="24" operator="containsText" text="No es Riesgo de Corrupción">
      <formula>NOT(ISERROR(SEARCH("No es Riesgo de Corrupción",J12)))</formula>
    </cfRule>
  </conditionalFormatting>
  <conditionalFormatting sqref="L12:M21">
    <cfRule type="containsText" dxfId="310" priority="22" operator="containsText" text="Espacio para describir ">
      <formula>NOT(ISERROR(SEARCH("Espacio para describir ",L12)))</formula>
    </cfRule>
  </conditionalFormatting>
  <conditionalFormatting sqref="N12:N61 Q12:AI61 AQ12:AQ61 AV12:BC61 BG12:BG61 BO12:BO61">
    <cfRule type="containsText" dxfId="309" priority="21" operator="containsText" text="Escoger un dato de la lista desplegable">
      <formula>NOT(ISERROR(SEARCH("Escoger un dato de la lista desplegable",N12)))</formula>
    </cfRule>
  </conditionalFormatting>
  <conditionalFormatting sqref="AO12:AO61">
    <cfRule type="containsText" dxfId="308" priority="20" operator="containsText" text="REDACTAR CONTROL">
      <formula>NOT(ISERROR(SEARCH("REDACTAR CONTROL",AO12)))</formula>
    </cfRule>
  </conditionalFormatting>
  <conditionalFormatting sqref="AL12 BR12">
    <cfRule type="containsText" dxfId="307" priority="17" operator="containsText" text="Extremo">
      <formula>NOT(ISERROR(SEARCH("Extremo",AL12)))</formula>
    </cfRule>
    <cfRule type="containsText" dxfId="306" priority="18" operator="containsText" text="Alto">
      <formula>NOT(ISERROR(SEARCH("Alto",AL12)))</formula>
    </cfRule>
    <cfRule type="containsText" dxfId="305" priority="19" operator="containsText" text="Moderado">
      <formula>NOT(ISERROR(SEARCH("Moderado",AL12)))</formula>
    </cfRule>
  </conditionalFormatting>
  <conditionalFormatting sqref="L22:M31">
    <cfRule type="containsText" dxfId="304" priority="16" operator="containsText" text="Espacio para describir ">
      <formula>NOT(ISERROR(SEARCH("Espacio para describir ",L22)))</formula>
    </cfRule>
  </conditionalFormatting>
  <conditionalFormatting sqref="AL22 BR22">
    <cfRule type="containsText" dxfId="303" priority="13" operator="containsText" text="Extremo">
      <formula>NOT(ISERROR(SEARCH("Extremo",AL22)))</formula>
    </cfRule>
    <cfRule type="containsText" dxfId="302" priority="14" operator="containsText" text="Alto">
      <formula>NOT(ISERROR(SEARCH("Alto",AL22)))</formula>
    </cfRule>
    <cfRule type="containsText" dxfId="301" priority="15" operator="containsText" text="Moderado">
      <formula>NOT(ISERROR(SEARCH("Moderado",AL22)))</formula>
    </cfRule>
  </conditionalFormatting>
  <conditionalFormatting sqref="L32:M41">
    <cfRule type="containsText" dxfId="300" priority="12" operator="containsText" text="Espacio para describir ">
      <formula>NOT(ISERROR(SEARCH("Espacio para describir ",L32)))</formula>
    </cfRule>
  </conditionalFormatting>
  <conditionalFormatting sqref="AL32 BR32">
    <cfRule type="containsText" dxfId="299" priority="9" operator="containsText" text="Extremo">
      <formula>NOT(ISERROR(SEARCH("Extremo",AL32)))</formula>
    </cfRule>
    <cfRule type="containsText" dxfId="298" priority="10" operator="containsText" text="Alto">
      <formula>NOT(ISERROR(SEARCH("Alto",AL32)))</formula>
    </cfRule>
    <cfRule type="containsText" dxfId="297" priority="11" operator="containsText" text="Moderado">
      <formula>NOT(ISERROR(SEARCH("Moderado",AL32)))</formula>
    </cfRule>
  </conditionalFormatting>
  <conditionalFormatting sqref="L42:M51">
    <cfRule type="containsText" dxfId="296" priority="8" operator="containsText" text="Espacio para describir ">
      <formula>NOT(ISERROR(SEARCH("Espacio para describir ",L42)))</formula>
    </cfRule>
  </conditionalFormatting>
  <conditionalFormatting sqref="AL42 BR42">
    <cfRule type="containsText" dxfId="295" priority="5" operator="containsText" text="Extremo">
      <formula>NOT(ISERROR(SEARCH("Extremo",AL42)))</formula>
    </cfRule>
    <cfRule type="containsText" dxfId="294" priority="6" operator="containsText" text="Alto">
      <formula>NOT(ISERROR(SEARCH("Alto",AL42)))</formula>
    </cfRule>
    <cfRule type="containsText" dxfId="293" priority="7" operator="containsText" text="Moderado">
      <formula>NOT(ISERROR(SEARCH("Moderado",AL42)))</formula>
    </cfRule>
  </conditionalFormatting>
  <conditionalFormatting sqref="L52:M61">
    <cfRule type="containsText" dxfId="292" priority="4" operator="containsText" text="Espacio para describir ">
      <formula>NOT(ISERROR(SEARCH("Espacio para describir ",L52)))</formula>
    </cfRule>
  </conditionalFormatting>
  <conditionalFormatting sqref="AL52 BR52">
    <cfRule type="containsText" dxfId="291" priority="1" operator="containsText" text="Extremo">
      <formula>NOT(ISERROR(SEARCH("Extremo",AL52)))</formula>
    </cfRule>
    <cfRule type="containsText" dxfId="290" priority="2" operator="containsText" text="Alto">
      <formula>NOT(ISERROR(SEARCH("Alto",AL52)))</formula>
    </cfRule>
    <cfRule type="containsText" dxfId="289" priority="3" operator="containsText" text="Moderado">
      <formula>NOT(ISERROR(SEARCH("Moderado",AL52)))</formula>
    </cfRule>
  </conditionalFormatting>
  <dataValidations count="60">
    <dataValidation type="list" allowBlank="1" showInputMessage="1" showErrorMessage="1" sqref="N12:N61" xr:uid="{16706797-2C75-4336-A483-B16AA0D15393}">
      <formula1>"Escoger un dato de la lista desplegable,5,4,3,2,1"</formula1>
    </dataValidation>
    <dataValidation type="list" allowBlank="1" showInputMessage="1" showErrorMessage="1" sqref="F12:I61" xr:uid="{4994DFE1-345E-471F-B147-AF8E5DF22088}">
      <formula1>"SI,NO,Escoger un dato de la lista desplegable"</formula1>
    </dataValidation>
    <dataValidation type="list" allowBlank="1" showInputMessage="1" showErrorMessage="1" sqref="AQ12:AQ61" xr:uid="{88F66583-41FA-42C3-B75F-3F5064766B93}">
      <formula1>"Escoger un dato de la lista desplegable,Por Tramite, Diario, Semanal, Quincenal, Mensual, Bimestral, Trimestral, Semestral,Anual"</formula1>
    </dataValidation>
    <dataValidation type="list" allowBlank="1" showInputMessage="1" showErrorMessage="1" sqref="AV12:AV61" xr:uid="{0A80D73C-F712-441F-A829-A1F209A26B1F}">
      <formula1>"Escoger un dato de la lista desplegable,Preventivo,Detectivo"</formula1>
    </dataValidation>
    <dataValidation type="list" allowBlank="1" showInputMessage="1" showErrorMessage="1" prompt="¿Existen un responsable asignado a la ejecución del control?" sqref="AW12:AW61" xr:uid="{A0E41D36-C6C0-46B5-861A-3A42928DD95A}">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B695D66B-C133-429A-A833-B547A879213C}">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CBC57B90-DE01-4B42-85D3-80EF47190430}">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3B44BF5-0A7E-444F-8660-29A9BFA4CC9C}">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2B2471C9-2564-4042-81FF-BB839C1C03A5}">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35B4C75A-9FDD-47F9-A420-64ED55EC5247}">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C7689444-FE19-44C0-B698-41E74B28937C}">
      <formula1>"Escoger un dato de la lista desplegable,Completa,Incompleta,No existe"</formula1>
    </dataValidation>
    <dataValidation type="list" allowBlank="1" showInputMessage="1" showErrorMessage="1" sqref="BG12:BG61" xr:uid="{8BBA3122-32CD-41DF-8EDB-9AD4A3C3A396}">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EED6A912-4070-4828-940E-224109DBD637}"/>
    <dataValidation allowBlank="1" showInputMessage="1" showErrorMessage="1" prompt="¿Afectar al grupo de funcionarios del proceso?" sqref="Q11" xr:uid="{699D8DF5-EB56-45B3-8E98-1C20DD505F8B}"/>
    <dataValidation type="list" allowBlank="1" showInputMessage="1" showErrorMessage="1" prompt="¿Afectar al grupo de funcionarios del proceso?" sqref="Q12:Q61" xr:uid="{997BA063-77D3-47A9-8294-A4F3FFF5AC1C}">
      <formula1>"SI,NO,Escoger un dato de la lista desplegable"</formula1>
    </dataValidation>
    <dataValidation allowBlank="1" showInputMessage="1" showErrorMessage="1" prompt="¿Afectar el cumplimiento de metas y objetivos de la dependencia?" sqref="R11" xr:uid="{C6357467-E8ED-4B40-99AE-CF904629D329}"/>
    <dataValidation type="list" allowBlank="1" showInputMessage="1" showErrorMessage="1" prompt="¿Afectar el cumplimiento de metas y objetivos de la dependencia?" sqref="R12:R61" xr:uid="{F6E6EF00-0558-4DFD-9901-4689A5F88DF5}">
      <formula1>"SI,NO,Escoger un dato de la lista desplegable"</formula1>
    </dataValidation>
    <dataValidation allowBlank="1" showInputMessage="1" showErrorMessage="1" prompt="¿Afectar el cumplimiento de misión de la Entidad?" sqref="S11" xr:uid="{1E54D500-0A82-45EA-8881-07A23B8024B1}"/>
    <dataValidation type="list" allowBlank="1" showInputMessage="1" showErrorMessage="1" prompt="¿Afectar el cumplimiento de misión de la Entidad?" sqref="S12:S61" xr:uid="{08AE2C6C-146A-446F-A1AF-87A5AE763289}">
      <formula1>"SI,NO,Escoger un dato de la lista desplegable"</formula1>
    </dataValidation>
    <dataValidation allowBlank="1" showInputMessage="1" showErrorMessage="1" prompt="¿Afectar el cumplimiento de la misión del sector al que pertenece la Entidad?" sqref="T11" xr:uid="{16B0EBDA-7737-4B62-BBD9-61AFB9CE906C}"/>
    <dataValidation type="list" allowBlank="1" showInputMessage="1" showErrorMessage="1" prompt="¿Afectar el cumplimiento de la misión del sector al que pertenece la Entidad?" sqref="T12:T61" xr:uid="{2EC1E040-522A-46C5-BE16-44A5B859B1C9}">
      <formula1>"SI,NO,Escoger un dato de la lista desplegable"</formula1>
    </dataValidation>
    <dataValidation allowBlank="1" showInputMessage="1" showErrorMessage="1" prompt="¿Generar pérdida de confianza de la Entidad, afectando su reputación?" sqref="U11" xr:uid="{2C851C86-4554-403E-B245-F9A1EE23A213}"/>
    <dataValidation type="list" allowBlank="1" showInputMessage="1" showErrorMessage="1" prompt="¿Generar pérdida de confianza de la Entidad, afectando su reputación?" sqref="U12:U61" xr:uid="{8A6572A1-0213-4E34-A51F-0E05FC443721}">
      <formula1>"SI,NO,Escoger un dato de la lista desplegable"</formula1>
    </dataValidation>
    <dataValidation allowBlank="1" showInputMessage="1" showErrorMessage="1" prompt="¿Generar pérdida de recursos económicos?" sqref="V11" xr:uid="{66251FEF-592B-4B79-8FB9-2D29409BE535}"/>
    <dataValidation type="list" allowBlank="1" showInputMessage="1" showErrorMessage="1" prompt="¿Generar pérdida de recursos económicos?" sqref="V12:V61" xr:uid="{8AA0E49B-1828-4E1E-AEBA-57BB67E99FA7}">
      <formula1>"SI,NO,Escoger un dato de la lista desplegable"</formula1>
    </dataValidation>
    <dataValidation allowBlank="1" showInputMessage="1" showErrorMessage="1" prompt="¿Afectar la generación de los productos o la prestación de servicios?" sqref="W11" xr:uid="{E239F2EF-AB0D-4826-8933-D51E62819823}"/>
    <dataValidation type="list" allowBlank="1" showInputMessage="1" showErrorMessage="1" prompt="¿Afectar la generación de los productos o la prestación de servicios?" sqref="W12:W61" xr:uid="{7CC6B910-DE12-41AE-8556-C8DC692C2BC7}">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996BCCA-7A08-42FC-9485-4B0F152F45E2}"/>
    <dataValidation type="list" allowBlank="1" showInputMessage="1" showErrorMessage="1" prompt="¿Dar lugar al detrimento de calidad de vida de la comunidad por la pérdida del bien o servicios o los recursos públicos?" sqref="X12:X61" xr:uid="{6DAFA164-61B0-4AED-A360-41661451A645}">
      <formula1>"SI,NO,Escoger un dato de la lista desplegable"</formula1>
    </dataValidation>
    <dataValidation allowBlank="1" showInputMessage="1" showErrorMessage="1" prompt="¿Generar pérdida de información de la Entidad?" sqref="Y11" xr:uid="{9F77C486-9962-40FD-971F-67446B33F066}"/>
    <dataValidation type="list" allowBlank="1" showInputMessage="1" showErrorMessage="1" prompt="¿Generar pérdida de información de la Entidad?" sqref="Y12:Y61" xr:uid="{70E68392-DB04-4140-997D-A9D1B0B11916}">
      <formula1>"SI,NO,Escoger un dato de la lista desplegable"</formula1>
    </dataValidation>
    <dataValidation allowBlank="1" showInputMessage="1" showErrorMessage="1" prompt="¿Generar intervención de los órganos de control, de la Fiscalía, u otro ente?" sqref="Z11" xr:uid="{A8843654-D387-4476-B2ED-798EBFB58FAF}"/>
    <dataValidation type="list" allowBlank="1" showInputMessage="1" showErrorMessage="1" prompt="¿Generar intervención de los órganos de control, de la Fiscalía, u otro ente?" sqref="Z12:Z61" xr:uid="{4F9010D8-3509-403C-8250-8D8D8E166852}">
      <formula1>"SI,NO,Escoger un dato de la lista desplegable"</formula1>
    </dataValidation>
    <dataValidation allowBlank="1" showInputMessage="1" showErrorMessage="1" prompt="¿Dar lugar a procesos sancionatorios?" sqref="AA11" xr:uid="{7BE126F3-5D9C-494E-9434-253BF17DAF23}"/>
    <dataValidation type="list" allowBlank="1" showInputMessage="1" showErrorMessage="1" prompt="¿Dar lugar a procesos sancionatorios?" sqref="AA12:AA61" xr:uid="{7B741EB3-67B0-4191-9285-A2FEFB7B1A4C}">
      <formula1>"SI,NO,Escoger un dato de la lista desplegable"</formula1>
    </dataValidation>
    <dataValidation allowBlank="1" showInputMessage="1" showErrorMessage="1" prompt="¿Dar lugar a procesos disciplinarios?" sqref="AB11" xr:uid="{8962E7C6-805B-4D03-94A1-4B51FB7EBB1F}"/>
    <dataValidation type="list" allowBlank="1" showInputMessage="1" showErrorMessage="1" prompt="¿Dar lugar a procesos disciplinarios?" sqref="AB12:AB61" xr:uid="{94361AA9-48B2-4B9D-9E7A-941DD46F66CB}">
      <formula1>"SI,NO,Escoger un dato de la lista desplegable"</formula1>
    </dataValidation>
    <dataValidation allowBlank="1" showInputMessage="1" showErrorMessage="1" prompt="¿Dar lugar a procesos fiscales?" sqref="AC11" xr:uid="{4DD892D7-6A69-486B-B556-1BBE4480E70E}"/>
    <dataValidation type="list" allowBlank="1" showInputMessage="1" showErrorMessage="1" prompt="¿Dar lugar a procesos fiscales?" sqref="AC12:AC61" xr:uid="{A3A568AD-1D92-4696-A828-8532EA3D306A}">
      <formula1>"SI,NO,Escoger un dato de la lista desplegable"</formula1>
    </dataValidation>
    <dataValidation allowBlank="1" showInputMessage="1" showErrorMessage="1" prompt="¿Dar lugar a procesos penales?" sqref="AD11" xr:uid="{64D03BE1-896A-4849-92B8-A7A194A2095E}"/>
    <dataValidation type="list" allowBlank="1" showInputMessage="1" showErrorMessage="1" prompt="¿Dar lugar a procesos penales?" sqref="AD12:AD61" xr:uid="{6121310E-4FF2-4942-9169-7CEA2EEAA58E}">
      <formula1>"SI,NO,Escoger un dato de la lista desplegable"</formula1>
    </dataValidation>
    <dataValidation allowBlank="1" showInputMessage="1" showErrorMessage="1" prompt="¿Generar pérdida de credibilidad del sector?" sqref="AE11" xr:uid="{61873D3C-5AA4-431B-85CF-FD1EDC5E52E4}"/>
    <dataValidation type="list" allowBlank="1" showInputMessage="1" showErrorMessage="1" prompt="¿Generar pérdida de credibilidad del sector?" sqref="AE12:AE61" xr:uid="{93D60F6C-32C2-443F-BCCD-B61AB40B484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E5BE4E9B-4D07-4042-88F9-6DAF76B96CC2}"/>
    <dataValidation type="list" allowBlank="1" showInputMessage="1" showErrorMessage="1" prompt="¿Ocasionar lesiones físicas o pérdida de vidas humanas?_x000a_NOTA: si esta respuesta es afirmativa, el impacto sera considerado como catastrófico." sqref="AF12:AF61" xr:uid="{86CFE349-330F-4766-A1C7-EA132C877B7C}">
      <formula1>"SI,NO,Escoger un dato de la lista desplegable"</formula1>
    </dataValidation>
    <dataValidation allowBlank="1" showInputMessage="1" showErrorMessage="1" prompt="¿Afectar la imagen regional?" sqref="AG11" xr:uid="{65537AFF-037F-4B3F-9E78-98D113F0A582}"/>
    <dataValidation type="list" allowBlank="1" showInputMessage="1" showErrorMessage="1" prompt="¿Afectar la imagen regional?" sqref="AG12:AG61" xr:uid="{9F20D52B-265D-4AC8-A9F4-0C3AF9DEC6C9}">
      <formula1>"SI,NO,Escoger un dato de la lista desplegable"</formula1>
    </dataValidation>
    <dataValidation allowBlank="1" showInputMessage="1" showErrorMessage="1" prompt="¿Afectar la imagen nacional?" sqref="AH11" xr:uid="{B3C05DC3-423B-426B-988D-8F6E9CAEF013}"/>
    <dataValidation type="list" allowBlank="1" showInputMessage="1" showErrorMessage="1" prompt="¿Afectar la imagen nacional?" sqref="AH12:AH61" xr:uid="{1018D689-4ADD-4FCB-B47C-DCF00E4BDB91}">
      <formula1>"SI,NO,Escoger un dato de la lista desplegable"</formula1>
    </dataValidation>
    <dataValidation allowBlank="1" showInputMessage="1" showErrorMessage="1" prompt="¿Genera Impacto ambiental?" sqref="AI11" xr:uid="{4DB965FC-CF32-4201-839D-BC1F76E0920F}"/>
    <dataValidation type="list" allowBlank="1" showInputMessage="1" showErrorMessage="1" prompt="¿Genera Impacto ambiental?" sqref="AI12:AI61" xr:uid="{1EB0F9BC-1503-4F9F-81EA-6F3D0D1AF205}">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63D318B8-12AA-46EC-9671-5B2B7E948237}"/>
    <dataValidation allowBlank="1" showInputMessage="1" showErrorMessage="1" prompt="¿Existen un responsable asignado a la ejecución del control?" sqref="AW11" xr:uid="{4EE71516-C5E9-4E6D-A43A-FA836B35CE1F}"/>
    <dataValidation allowBlank="1" showInputMessage="1" showErrorMessage="1" prompt="El responsable tiene autoridad y adecuada segregación de funciones en la ejecución del control?" sqref="AX11" xr:uid="{8EFD6588-29DB-4883-92C7-D02291401B27}"/>
    <dataValidation allowBlank="1" showInputMessage="1" showErrorMessage="1" prompt="¿La oportunidad en que se ejecuta el control ayuda a prevenir la mitigación del riesgo o a detectar la materialización del riesgo de manera oportuna?" sqref="AY11" xr:uid="{AF5E80A9-6038-4A4B-8780-D5074BA2B60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FD0AD4C5-0EFB-446B-BA11-0253E803829E}"/>
    <dataValidation allowBlank="1" showInputMessage="1" showErrorMessage="1" prompt="¿La fuente de información que se utiliza en el desarrollo del control es información confiable que permita mitigar el riesgo?." sqref="BA11" xr:uid="{43017DEC-988B-468E-BB2E-D441AB625FAB}"/>
    <dataValidation allowBlank="1" showInputMessage="1" showErrorMessage="1" prompt="¿Las observaciones, desviaciones o diferencias identificadas como resultados de la ejecución del control son investigadas y resueltas de manera oportuna?" sqref="BB11" xr:uid="{91521C04-21BD-438C-82F8-ED68DA95A56C}"/>
    <dataValidation allowBlank="1" showInputMessage="1" showErrorMessage="1" prompt="¿Se deja evidencia o rastro de la ejecución del control, que permita a cualquier tercero con la evidencia, llegar a la misma conclusión?." sqref="BC11" xr:uid="{CE31A610-A26B-4E91-B08A-528AACF6C152}"/>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68AD30D0-74C8-416D-9191-91C0CE59BC09}"/>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02636FB-D1C1-43B4-995A-0AC42C25DEA9}">
          <x14:formula1>
            <xm:f>DATOS!$J$15:$J$19</xm:f>
          </x14:formula1>
          <xm:sqref>AM12:AM61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C0FCA-85C8-4972-860E-E6B4FBF33FFD}">
  <sheetPr>
    <tabColor theme="0" tint="-0.249977111117893"/>
    <pageSetUpPr fitToPage="1"/>
  </sheetPr>
  <dimension ref="B2:BS61"/>
  <sheetViews>
    <sheetView zoomScale="60" zoomScaleNormal="75" workbookViewId="0"/>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9"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140.25" x14ac:dyDescent="0.25">
      <c r="B12" s="114">
        <v>1</v>
      </c>
      <c r="C12" s="117" t="s">
        <v>340</v>
      </c>
      <c r="D12" s="120" t="s">
        <v>341</v>
      </c>
      <c r="E12" s="120" t="s">
        <v>342</v>
      </c>
      <c r="F12" s="105" t="s">
        <v>104</v>
      </c>
      <c r="G12" s="105" t="s">
        <v>104</v>
      </c>
      <c r="H12" s="105" t="s">
        <v>104</v>
      </c>
      <c r="I12" s="105" t="s">
        <v>104</v>
      </c>
      <c r="J12" s="107" t="str">
        <f>IF(AND((F12="SI"),(G12="SI"),(H12="SI"),(I12="SI")),"Si es Riesgo de Corrupción","No es Riesgo de Corrupción")</f>
        <v>Si es Riesgo de Corrupción</v>
      </c>
      <c r="K12" s="22">
        <v>1</v>
      </c>
      <c r="L12" s="41" t="s">
        <v>343</v>
      </c>
      <c r="M12" s="109" t="s">
        <v>348</v>
      </c>
      <c r="N12" s="111">
        <v>2</v>
      </c>
      <c r="O12" s="101" t="str">
        <f>IF(N12=1,"Rara vez",IF(N12=2,"Improbable",IF(N12=3,"Posible",IF(N12=4,"Probable",IF(N12=5,"Casi seguro","Definir el nivel de probabilidad")))))</f>
        <v>Improbable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97" t="s">
        <v>104</v>
      </c>
      <c r="R12" s="97" t="s">
        <v>104</v>
      </c>
      <c r="S12" s="97" t="s">
        <v>109</v>
      </c>
      <c r="T12" s="97" t="s">
        <v>109</v>
      </c>
      <c r="U12" s="97" t="s">
        <v>104</v>
      </c>
      <c r="V12" s="97" t="s">
        <v>104</v>
      </c>
      <c r="W12" s="97" t="s">
        <v>109</v>
      </c>
      <c r="X12" s="97" t="s">
        <v>109</v>
      </c>
      <c r="Y12" s="97" t="s">
        <v>104</v>
      </c>
      <c r="Z12" s="97" t="s">
        <v>104</v>
      </c>
      <c r="AA12" s="97" t="s">
        <v>104</v>
      </c>
      <c r="AB12" s="97" t="s">
        <v>104</v>
      </c>
      <c r="AC12" s="97" t="s">
        <v>104</v>
      </c>
      <c r="AD12" s="97" t="s">
        <v>104</v>
      </c>
      <c r="AE12" s="97" t="s">
        <v>109</v>
      </c>
      <c r="AF12" s="97" t="s">
        <v>109</v>
      </c>
      <c r="AG12" s="97" t="s">
        <v>109</v>
      </c>
      <c r="AH12" s="97" t="s">
        <v>109</v>
      </c>
      <c r="AI12" s="97" t="s">
        <v>104</v>
      </c>
      <c r="AJ12" s="100">
        <f>IF(AF12="SI","Impacto Catastrófico por lesoines o perdida de vidas humanas",(COUNTIF(Q12:AE21,"SI")+COUNTIF(AG12:AI21,"SI")))</f>
        <v>11</v>
      </c>
      <c r="AK12" s="100" t="str">
        <f>IF(AJ12=0,"",IF(AND(AJ12&gt;0,AJ12&lt;=5),"Moderado",IF(AND(AJ12&gt;5,AJ12&lt;=11),"Mayor","Catastrófico")))</f>
        <v>Mayor</v>
      </c>
      <c r="AL12" s="100" t="str">
        <f>IF(AND(O12="Rara Vez",AK12="Moderado"),"Moderado",IF(AND(O12="Rara Vez",AK12="Mayor"),"Alto",IF(AND(O12="Improbable",AK12="Moderado"),"Moderado",IF(AND(O12="Improbable",AK12="Mayor"),"Alto",IF(AND(O12="Posible",AK12="Moderado"),"Alto",IF(AND(O12="Probable",AK12="Moderado"),"Alto","Extremo"))))))</f>
        <v>Alto</v>
      </c>
      <c r="AM12" s="82" t="s">
        <v>73</v>
      </c>
      <c r="AN12" s="23">
        <v>1</v>
      </c>
      <c r="AO12" s="46" t="s">
        <v>349</v>
      </c>
      <c r="AP12" s="46" t="s">
        <v>350</v>
      </c>
      <c r="AQ12" s="46" t="s">
        <v>124</v>
      </c>
      <c r="AR12" s="46" t="s">
        <v>351</v>
      </c>
      <c r="AS12" s="46" t="s">
        <v>352</v>
      </c>
      <c r="AT12" s="46" t="s">
        <v>353</v>
      </c>
      <c r="AU12" s="46" t="s">
        <v>354</v>
      </c>
      <c r="AV12" s="46" t="s">
        <v>134</v>
      </c>
      <c r="AW12" s="47" t="s">
        <v>115</v>
      </c>
      <c r="AX12" s="47" t="s">
        <v>116</v>
      </c>
      <c r="AY12" s="47" t="s">
        <v>117</v>
      </c>
      <c r="AZ12" s="47" t="s">
        <v>135</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100</v>
      </c>
      <c r="BE12" s="58" t="str">
        <f t="shared" ref="BE12:BE61" si="1">IF(BD12&lt;=85,"Débil",IF(AND(BD12&gt;=86,BD12&lt;=94),"Moderado","Fuerte"))</f>
        <v>Fuerte</v>
      </c>
      <c r="BF12" s="24"/>
      <c r="BG12" s="54" t="s">
        <v>56</v>
      </c>
      <c r="BH12" s="58" t="str">
        <f t="shared" ref="BH12:BH61" si="2">IF(BG12="Débil","No se ejecuta",IF(BG12="Moderado","Algunas veces se ejecuta",IF(BG12="FUERTE","Siempre se ejecuta","Casilla formulada")))</f>
        <v>Algunas veces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MODERADO</v>
      </c>
      <c r="BK12" s="58">
        <f t="shared" ref="BK12:BK61" si="4">IF(BJ12="DÉBIL",0,IF(BJ12="MODERADO",50,IF(BJ12="FUERTE",100,"")))</f>
        <v>50</v>
      </c>
      <c r="BL12" s="58" t="str">
        <f t="shared" ref="BL12:BL61" si="5">IF(AND(BG12="Fuerte",BE12="Fuerte"),"NO","SI")</f>
        <v>SI</v>
      </c>
      <c r="BM12" s="85" t="str">
        <f>IF(AVERAGE(BK12:BK21)=100,"FUERTE",IF(AND(AVERAGE(BK12:BK21)&lt;=99,AVERAGE(BK12:BK21)&gt;=50),"MODERADA",IF(AVERAGE(BK12:BK21)&lt;50,"DÉBIL",0)))</f>
        <v>MODERADA</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Mayor</v>
      </c>
      <c r="BR12" s="76" t="str">
        <f>IF(AND(BP12="Rara Vez",BQ12="Moderado"),"Moderado",IF(AND(BP12="Rara Vez",BQ12="Mayor"),"Alto",IF(AND(BP12="Improbable",BQ12="Moderado"),"Moderado",IF(AND(BP12="Improbable",BQ12="Mayor"),"Alto",IF(AND(BP12="Posible",BQ12="Moderado"),"Alto",IF(AND(BP12="Probable",BQ12="Moderado"),"Alto","Extremo"))))))</f>
        <v>Alto</v>
      </c>
      <c r="BS12" s="79" t="s">
        <v>378</v>
      </c>
    </row>
    <row r="13" spans="2:71" s="26" customFormat="1" ht="89.25" x14ac:dyDescent="0.25">
      <c r="B13" s="115"/>
      <c r="C13" s="118"/>
      <c r="D13" s="120"/>
      <c r="E13" s="120"/>
      <c r="F13" s="105"/>
      <c r="G13" s="105"/>
      <c r="H13" s="105"/>
      <c r="I13" s="105"/>
      <c r="J13" s="107"/>
      <c r="K13" s="27">
        <v>2</v>
      </c>
      <c r="L13" s="42" t="s">
        <v>344</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355</v>
      </c>
      <c r="AP13" s="48" t="s">
        <v>356</v>
      </c>
      <c r="AQ13" s="48" t="s">
        <v>111</v>
      </c>
      <c r="AR13" s="48" t="s">
        <v>357</v>
      </c>
      <c r="AS13" s="48" t="s">
        <v>358</v>
      </c>
      <c r="AT13" s="48" t="s">
        <v>359</v>
      </c>
      <c r="AU13" s="48" t="s">
        <v>360</v>
      </c>
      <c r="AV13" s="48" t="s">
        <v>114</v>
      </c>
      <c r="AW13" s="49" t="s">
        <v>115</v>
      </c>
      <c r="AX13" s="49" t="s">
        <v>116</v>
      </c>
      <c r="AY13" s="49" t="s">
        <v>117</v>
      </c>
      <c r="AZ13" s="49" t="s">
        <v>118</v>
      </c>
      <c r="BA13" s="49" t="s">
        <v>119</v>
      </c>
      <c r="BB13" s="49" t="s">
        <v>120</v>
      </c>
      <c r="BC13" s="49" t="s">
        <v>121</v>
      </c>
      <c r="BD13" s="30">
        <f t="shared" si="0"/>
        <v>95</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27.5" x14ac:dyDescent="0.25">
      <c r="B14" s="115"/>
      <c r="C14" s="118"/>
      <c r="D14" s="120"/>
      <c r="E14" s="120"/>
      <c r="F14" s="105"/>
      <c r="G14" s="105"/>
      <c r="H14" s="105"/>
      <c r="I14" s="105"/>
      <c r="J14" s="107"/>
      <c r="K14" s="31">
        <v>3</v>
      </c>
      <c r="L14" s="43" t="s">
        <v>345</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361</v>
      </c>
      <c r="AP14" s="50" t="s">
        <v>362</v>
      </c>
      <c r="AQ14" s="50" t="s">
        <v>111</v>
      </c>
      <c r="AR14" s="50" t="s">
        <v>363</v>
      </c>
      <c r="AS14" s="50" t="s">
        <v>364</v>
      </c>
      <c r="AT14" s="50" t="s">
        <v>365</v>
      </c>
      <c r="AU14" s="50" t="s">
        <v>366</v>
      </c>
      <c r="AV14" s="50" t="s">
        <v>134</v>
      </c>
      <c r="AW14" s="51" t="s">
        <v>115</v>
      </c>
      <c r="AX14" s="51" t="s">
        <v>116</v>
      </c>
      <c r="AY14" s="51" t="s">
        <v>117</v>
      </c>
      <c r="AZ14" s="51" t="s">
        <v>135</v>
      </c>
      <c r="BA14" s="51" t="s">
        <v>119</v>
      </c>
      <c r="BB14" s="51" t="s">
        <v>120</v>
      </c>
      <c r="BC14" s="51" t="s">
        <v>121</v>
      </c>
      <c r="BD14" s="59">
        <f t="shared" si="0"/>
        <v>100</v>
      </c>
      <c r="BE14" s="59" t="str">
        <f t="shared" si="1"/>
        <v>Fuerte</v>
      </c>
      <c r="BF14" s="33"/>
      <c r="BG14" s="56" t="s">
        <v>141</v>
      </c>
      <c r="BH14" s="59" t="str">
        <f t="shared" si="2"/>
        <v>Siempre se ejecuta</v>
      </c>
      <c r="BI14" s="33"/>
      <c r="BJ14" s="59" t="str">
        <f t="shared" si="3"/>
        <v>FUERTE</v>
      </c>
      <c r="BK14" s="59">
        <f t="shared" si="4"/>
        <v>100</v>
      </c>
      <c r="BL14" s="59" t="str">
        <f t="shared" si="5"/>
        <v>NO</v>
      </c>
      <c r="BM14" s="86"/>
      <c r="BN14" s="89"/>
      <c r="BO14" s="92"/>
      <c r="BP14" s="95"/>
      <c r="BQ14" s="77"/>
      <c r="BR14" s="77"/>
      <c r="BS14" s="80"/>
    </row>
    <row r="15" spans="2:71" s="26" customFormat="1" ht="395.25" x14ac:dyDescent="0.25">
      <c r="B15" s="115"/>
      <c r="C15" s="118"/>
      <c r="D15" s="120"/>
      <c r="E15" s="120"/>
      <c r="F15" s="105"/>
      <c r="G15" s="105"/>
      <c r="H15" s="105"/>
      <c r="I15" s="105"/>
      <c r="J15" s="107"/>
      <c r="K15" s="27">
        <v>4</v>
      </c>
      <c r="L15" s="42" t="s">
        <v>346</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367</v>
      </c>
      <c r="AP15" s="48" t="s">
        <v>362</v>
      </c>
      <c r="AQ15" s="48" t="s">
        <v>203</v>
      </c>
      <c r="AR15" s="48" t="s">
        <v>368</v>
      </c>
      <c r="AS15" s="48" t="s">
        <v>369</v>
      </c>
      <c r="AT15" s="48" t="s">
        <v>370</v>
      </c>
      <c r="AU15" s="48" t="s">
        <v>371</v>
      </c>
      <c r="AV15" s="48" t="s">
        <v>134</v>
      </c>
      <c r="AW15" s="49" t="s">
        <v>115</v>
      </c>
      <c r="AX15" s="49" t="s">
        <v>116</v>
      </c>
      <c r="AY15" s="49" t="s">
        <v>117</v>
      </c>
      <c r="AZ15" s="49" t="s">
        <v>135</v>
      </c>
      <c r="BA15" s="49" t="s">
        <v>119</v>
      </c>
      <c r="BB15" s="49" t="s">
        <v>120</v>
      </c>
      <c r="BC15" s="49" t="s">
        <v>121</v>
      </c>
      <c r="BD15" s="30">
        <f t="shared" si="0"/>
        <v>100</v>
      </c>
      <c r="BE15" s="30" t="str">
        <f t="shared" si="1"/>
        <v>Fuerte</v>
      </c>
      <c r="BF15" s="29"/>
      <c r="BG15" s="55" t="s">
        <v>141</v>
      </c>
      <c r="BH15" s="30" t="str">
        <f t="shared" si="2"/>
        <v>Siempre se ejecuta</v>
      </c>
      <c r="BI15" s="29"/>
      <c r="BJ15" s="30" t="str">
        <f t="shared" si="3"/>
        <v>FUERTE</v>
      </c>
      <c r="BK15" s="30">
        <f t="shared" si="4"/>
        <v>100</v>
      </c>
      <c r="BL15" s="30" t="str">
        <f t="shared" si="5"/>
        <v>NO</v>
      </c>
      <c r="BM15" s="86"/>
      <c r="BN15" s="89"/>
      <c r="BO15" s="92"/>
      <c r="BP15" s="95"/>
      <c r="BQ15" s="77"/>
      <c r="BR15" s="77"/>
      <c r="BS15" s="80"/>
    </row>
    <row r="16" spans="2:71" s="26" customFormat="1" ht="127.5" x14ac:dyDescent="0.25">
      <c r="B16" s="115"/>
      <c r="C16" s="118"/>
      <c r="D16" s="120"/>
      <c r="E16" s="120"/>
      <c r="F16" s="105"/>
      <c r="G16" s="105"/>
      <c r="H16" s="105"/>
      <c r="I16" s="105"/>
      <c r="J16" s="107"/>
      <c r="K16" s="31">
        <v>5</v>
      </c>
      <c r="L16" s="43" t="s">
        <v>347</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372</v>
      </c>
      <c r="AP16" s="50" t="s">
        <v>373</v>
      </c>
      <c r="AQ16" s="50" t="s">
        <v>229</v>
      </c>
      <c r="AR16" s="50" t="s">
        <v>374</v>
      </c>
      <c r="AS16" s="50" t="s">
        <v>375</v>
      </c>
      <c r="AT16" s="50" t="s">
        <v>376</v>
      </c>
      <c r="AU16" s="50" t="s">
        <v>377</v>
      </c>
      <c r="AV16" s="50" t="s">
        <v>114</v>
      </c>
      <c r="AW16" s="51" t="s">
        <v>115</v>
      </c>
      <c r="AX16" s="51" t="s">
        <v>116</v>
      </c>
      <c r="AY16" s="51" t="s">
        <v>117</v>
      </c>
      <c r="AZ16" s="51" t="s">
        <v>118</v>
      </c>
      <c r="BA16" s="51" t="s">
        <v>119</v>
      </c>
      <c r="BB16" s="51" t="s">
        <v>120</v>
      </c>
      <c r="BC16" s="51" t="s">
        <v>121</v>
      </c>
      <c r="BD16" s="59">
        <f t="shared" si="0"/>
        <v>95</v>
      </c>
      <c r="BE16" s="59" t="str">
        <f t="shared" si="1"/>
        <v>Fuerte</v>
      </c>
      <c r="BF16" s="33"/>
      <c r="BG16" s="56" t="s">
        <v>141</v>
      </c>
      <c r="BH16" s="59" t="str">
        <f t="shared" si="2"/>
        <v>Siempre se ejecuta</v>
      </c>
      <c r="BI16" s="33"/>
      <c r="BJ16" s="59" t="str">
        <f t="shared" si="3"/>
        <v>FUERTE</v>
      </c>
      <c r="BK16" s="59">
        <f t="shared" si="4"/>
        <v>100</v>
      </c>
      <c r="BL16" s="59" t="str">
        <f t="shared" si="5"/>
        <v>NO</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240" priority="23" operator="containsText" text="Si es Riesgo de Corrupción">
      <formula>NOT(ISERROR(SEARCH("Si es Riesgo de Corrupción",J12)))</formula>
    </cfRule>
    <cfRule type="containsText" dxfId="239" priority="24" operator="containsText" text="No es Riesgo de Corrupción">
      <formula>NOT(ISERROR(SEARCH("No es Riesgo de Corrupción",J12)))</formula>
    </cfRule>
  </conditionalFormatting>
  <conditionalFormatting sqref="L12:M21">
    <cfRule type="containsText" dxfId="238" priority="22" operator="containsText" text="Espacio para describir ">
      <formula>NOT(ISERROR(SEARCH("Espacio para describir ",L12)))</formula>
    </cfRule>
  </conditionalFormatting>
  <conditionalFormatting sqref="N12:N61 Q12:AI61 AQ12:AQ61 AV12:BC61 BG12:BG61 BO12:BO61">
    <cfRule type="containsText" dxfId="237" priority="21" operator="containsText" text="Escoger un dato de la lista desplegable">
      <formula>NOT(ISERROR(SEARCH("Escoger un dato de la lista desplegable",N12)))</formula>
    </cfRule>
  </conditionalFormatting>
  <conditionalFormatting sqref="AO12:AO61">
    <cfRule type="containsText" dxfId="236" priority="20" operator="containsText" text="REDACTAR CONTROL">
      <formula>NOT(ISERROR(SEARCH("REDACTAR CONTROL",AO12)))</formula>
    </cfRule>
  </conditionalFormatting>
  <conditionalFormatting sqref="AL12 BR12">
    <cfRule type="containsText" dxfId="235" priority="17" operator="containsText" text="Extremo">
      <formula>NOT(ISERROR(SEARCH("Extremo",AL12)))</formula>
    </cfRule>
    <cfRule type="containsText" dxfId="234" priority="18" operator="containsText" text="Alto">
      <formula>NOT(ISERROR(SEARCH("Alto",AL12)))</formula>
    </cfRule>
    <cfRule type="containsText" dxfId="233" priority="19" operator="containsText" text="Moderado">
      <formula>NOT(ISERROR(SEARCH("Moderado",AL12)))</formula>
    </cfRule>
  </conditionalFormatting>
  <conditionalFormatting sqref="L22:M31">
    <cfRule type="containsText" dxfId="232" priority="16" operator="containsText" text="Espacio para describir ">
      <formula>NOT(ISERROR(SEARCH("Espacio para describir ",L22)))</formula>
    </cfRule>
  </conditionalFormatting>
  <conditionalFormatting sqref="AL22 BR22">
    <cfRule type="containsText" dxfId="231" priority="13" operator="containsText" text="Extremo">
      <formula>NOT(ISERROR(SEARCH("Extremo",AL22)))</formula>
    </cfRule>
    <cfRule type="containsText" dxfId="230" priority="14" operator="containsText" text="Alto">
      <formula>NOT(ISERROR(SEARCH("Alto",AL22)))</formula>
    </cfRule>
    <cfRule type="containsText" dxfId="229" priority="15" operator="containsText" text="Moderado">
      <formula>NOT(ISERROR(SEARCH("Moderado",AL22)))</formula>
    </cfRule>
  </conditionalFormatting>
  <conditionalFormatting sqref="L32:M41">
    <cfRule type="containsText" dxfId="228" priority="12" operator="containsText" text="Espacio para describir ">
      <formula>NOT(ISERROR(SEARCH("Espacio para describir ",L32)))</formula>
    </cfRule>
  </conditionalFormatting>
  <conditionalFormatting sqref="AL32 BR32">
    <cfRule type="containsText" dxfId="227" priority="9" operator="containsText" text="Extremo">
      <formula>NOT(ISERROR(SEARCH("Extremo",AL32)))</formula>
    </cfRule>
    <cfRule type="containsText" dxfId="226" priority="10" operator="containsText" text="Alto">
      <formula>NOT(ISERROR(SEARCH("Alto",AL32)))</formula>
    </cfRule>
    <cfRule type="containsText" dxfId="225" priority="11" operator="containsText" text="Moderado">
      <formula>NOT(ISERROR(SEARCH("Moderado",AL32)))</formula>
    </cfRule>
  </conditionalFormatting>
  <conditionalFormatting sqref="L42:M51">
    <cfRule type="containsText" dxfId="224" priority="8" operator="containsText" text="Espacio para describir ">
      <formula>NOT(ISERROR(SEARCH("Espacio para describir ",L42)))</formula>
    </cfRule>
  </conditionalFormatting>
  <conditionalFormatting sqref="AL42 BR42">
    <cfRule type="containsText" dxfId="223" priority="5" operator="containsText" text="Extremo">
      <formula>NOT(ISERROR(SEARCH("Extremo",AL42)))</formula>
    </cfRule>
    <cfRule type="containsText" dxfId="222" priority="6" operator="containsText" text="Alto">
      <formula>NOT(ISERROR(SEARCH("Alto",AL42)))</formula>
    </cfRule>
    <cfRule type="containsText" dxfId="221" priority="7" operator="containsText" text="Moderado">
      <formula>NOT(ISERROR(SEARCH("Moderado",AL42)))</formula>
    </cfRule>
  </conditionalFormatting>
  <conditionalFormatting sqref="L52:M61">
    <cfRule type="containsText" dxfId="220" priority="4" operator="containsText" text="Espacio para describir ">
      <formula>NOT(ISERROR(SEARCH("Espacio para describir ",L52)))</formula>
    </cfRule>
  </conditionalFormatting>
  <conditionalFormatting sqref="AL52 BR52">
    <cfRule type="containsText" dxfId="219" priority="1" operator="containsText" text="Extremo">
      <formula>NOT(ISERROR(SEARCH("Extremo",AL52)))</formula>
    </cfRule>
    <cfRule type="containsText" dxfId="218" priority="2" operator="containsText" text="Alto">
      <formula>NOT(ISERROR(SEARCH("Alto",AL52)))</formula>
    </cfRule>
    <cfRule type="containsText" dxfId="217"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0513CD75-F031-49EC-AEEB-FB84246BD928}"/>
    <dataValidation allowBlank="1" showInputMessage="1" showErrorMessage="1" prompt="¿Se deja evidencia o rastro de la ejecución del control, que permita a cualquier tercero con la evidencia, llegar a la misma conclusión?." sqref="BC11" xr:uid="{813D340C-7D4D-4353-8A95-FD56759A5870}"/>
    <dataValidation allowBlank="1" showInputMessage="1" showErrorMessage="1" prompt="¿Las observaciones, desviaciones o diferencias identificadas como resultados de la ejecución del control son investigadas y resueltas de manera oportuna?" sqref="BB11" xr:uid="{CA9F3E78-7F1B-4C33-9D26-1C05E081CA89}"/>
    <dataValidation allowBlank="1" showInputMessage="1" showErrorMessage="1" prompt="¿La fuente de información que se utiliza en el desarrollo del control es información confiable que permita mitigar el riesgo?." sqref="BA11" xr:uid="{67152A0D-84BA-4218-AEFF-EFF4164B73D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B25FF4A0-E1F9-4AB2-BEA5-5B3902CA1F1B}"/>
    <dataValidation allowBlank="1" showInputMessage="1" showErrorMessage="1" prompt="¿La oportunidad en que se ejecuta el control ayuda a prevenir la mitigación del riesgo o a detectar la materialización del riesgo de manera oportuna?" sqref="AY11" xr:uid="{C803AA3C-D881-4A49-91B6-D28022ADC037}"/>
    <dataValidation allowBlank="1" showInputMessage="1" showErrorMessage="1" prompt="El responsable tiene autoridad y adecuada segregación de funciones en la ejecución del control?" sqref="AX11" xr:uid="{3A11E9EE-77BA-4D51-8DD9-D8C4A3278189}"/>
    <dataValidation allowBlank="1" showInputMessage="1" showErrorMessage="1" prompt="¿Existen un responsable asignado a la ejecución del control?" sqref="AW11" xr:uid="{1E2A233F-2DF0-4C49-8645-043BC2FA7833}"/>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FFC96968-04AD-43FA-98A7-BEB0426AC5C8}"/>
    <dataValidation type="list" allowBlank="1" showInputMessage="1" showErrorMessage="1" prompt="¿Genera Impacto ambiental?" sqref="AI12:AI61" xr:uid="{6BCD7EC0-1D1D-467E-B25F-8A488F66C6C6}">
      <formula1>"SI,NO,Escoger un dato de la lista desplegable"</formula1>
    </dataValidation>
    <dataValidation allowBlank="1" showInputMessage="1" showErrorMessage="1" prompt="¿Genera Impacto ambiental?" sqref="AI11" xr:uid="{27656E82-1A19-4213-A554-A447A41E397D}"/>
    <dataValidation type="list" allowBlank="1" showInputMessage="1" showErrorMessage="1" prompt="¿Afectar la imagen nacional?" sqref="AH12:AH61" xr:uid="{BFD6C872-D01A-468A-87E7-F910DE370E30}">
      <formula1>"SI,NO,Escoger un dato de la lista desplegable"</formula1>
    </dataValidation>
    <dataValidation allowBlank="1" showInputMessage="1" showErrorMessage="1" prompt="¿Afectar la imagen nacional?" sqref="AH11" xr:uid="{1C5A56FE-6B0A-4125-976E-2D238B8CD736}"/>
    <dataValidation type="list" allowBlank="1" showInputMessage="1" showErrorMessage="1" prompt="¿Afectar la imagen regional?" sqref="AG12:AG61" xr:uid="{4E09C9E8-85F7-499E-A523-E4638A69C04C}">
      <formula1>"SI,NO,Escoger un dato de la lista desplegable"</formula1>
    </dataValidation>
    <dataValidation allowBlank="1" showInputMessage="1" showErrorMessage="1" prompt="¿Afectar la imagen regional?" sqref="AG11" xr:uid="{B49ABFE6-F14B-447C-807C-687FBC815E0B}"/>
    <dataValidation type="list" allowBlank="1" showInputMessage="1" showErrorMessage="1" prompt="¿Ocasionar lesiones físicas o pérdida de vidas humanas?_x000a_NOTA: si esta respuesta es afirmativa, el impacto sera considerado como catastrófico." sqref="AF12:AF61" xr:uid="{DB671C86-C8B6-4568-930A-F3AEB1778655}">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174C86C4-8A5C-40D6-9D51-4F9CC6A26E5C}"/>
    <dataValidation type="list" allowBlank="1" showInputMessage="1" showErrorMessage="1" prompt="¿Generar pérdida de credibilidad del sector?" sqref="AE12:AE61" xr:uid="{16B9C428-7A7E-4859-B8EE-4A8177670862}">
      <formula1>"SI,NO,Escoger un dato de la lista desplegable"</formula1>
    </dataValidation>
    <dataValidation allowBlank="1" showInputMessage="1" showErrorMessage="1" prompt="¿Generar pérdida de credibilidad del sector?" sqref="AE11" xr:uid="{1456D7A1-975F-45EB-AD8D-F40BA43C6163}"/>
    <dataValidation type="list" allowBlank="1" showInputMessage="1" showErrorMessage="1" prompt="¿Dar lugar a procesos penales?" sqref="AD12:AD61" xr:uid="{5472B030-1A02-4871-B0C3-8AAA42634DB5}">
      <formula1>"SI,NO,Escoger un dato de la lista desplegable"</formula1>
    </dataValidation>
    <dataValidation allowBlank="1" showInputMessage="1" showErrorMessage="1" prompt="¿Dar lugar a procesos penales?" sqref="AD11" xr:uid="{2DB53B3E-AF83-4296-84FA-83D9BA190CA0}"/>
    <dataValidation type="list" allowBlank="1" showInputMessage="1" showErrorMessage="1" prompt="¿Dar lugar a procesos fiscales?" sqref="AC12:AC61" xr:uid="{D6F9A6D5-0C89-4141-A52A-3567628CCF77}">
      <formula1>"SI,NO,Escoger un dato de la lista desplegable"</formula1>
    </dataValidation>
    <dataValidation allowBlank="1" showInputMessage="1" showErrorMessage="1" prompt="¿Dar lugar a procesos fiscales?" sqref="AC11" xr:uid="{B6E5F1D6-9854-4007-A984-90630705C3D8}"/>
    <dataValidation type="list" allowBlank="1" showInputMessage="1" showErrorMessage="1" prompt="¿Dar lugar a procesos disciplinarios?" sqref="AB12:AB61" xr:uid="{384E7609-BB38-4CC4-AE18-AAD0B053D1C1}">
      <formula1>"SI,NO,Escoger un dato de la lista desplegable"</formula1>
    </dataValidation>
    <dataValidation allowBlank="1" showInputMessage="1" showErrorMessage="1" prompt="¿Dar lugar a procesos disciplinarios?" sqref="AB11" xr:uid="{F6F973D8-B7D1-44A9-813E-6B5B2D7FF5DF}"/>
    <dataValidation type="list" allowBlank="1" showInputMessage="1" showErrorMessage="1" prompt="¿Dar lugar a procesos sancionatorios?" sqref="AA12:AA61" xr:uid="{D9404C49-7127-451C-9C10-E2B5D35BDEFD}">
      <formula1>"SI,NO,Escoger un dato de la lista desplegable"</formula1>
    </dataValidation>
    <dataValidation allowBlank="1" showInputMessage="1" showErrorMessage="1" prompt="¿Dar lugar a procesos sancionatorios?" sqref="AA11" xr:uid="{578C817C-B726-467B-9766-5AF37C45C31C}"/>
    <dataValidation type="list" allowBlank="1" showInputMessage="1" showErrorMessage="1" prompt="¿Generar intervención de los órganos de control, de la Fiscalía, u otro ente?" sqref="Z12:Z61" xr:uid="{8D1D185A-BB82-4005-8DA5-B0ABB7899A4B}">
      <formula1>"SI,NO,Escoger un dato de la lista desplegable"</formula1>
    </dataValidation>
    <dataValidation allowBlank="1" showInputMessage="1" showErrorMessage="1" prompt="¿Generar intervención de los órganos de control, de la Fiscalía, u otro ente?" sqref="Z11" xr:uid="{AAC9797E-F410-4752-8C56-A8D63CCF1ED7}"/>
    <dataValidation type="list" allowBlank="1" showInputMessage="1" showErrorMessage="1" prompt="¿Generar pérdida de información de la Entidad?" sqref="Y12:Y61" xr:uid="{737D4DDD-3B31-4D71-94BA-A8F29E8B39B1}">
      <formula1>"SI,NO,Escoger un dato de la lista desplegable"</formula1>
    </dataValidation>
    <dataValidation allowBlank="1" showInputMessage="1" showErrorMessage="1" prompt="¿Generar pérdida de información de la Entidad?" sqref="Y11" xr:uid="{32747AE6-95AE-42B5-9CBF-9C414C367069}"/>
    <dataValidation type="list" allowBlank="1" showInputMessage="1" showErrorMessage="1" prompt="¿Dar lugar al detrimento de calidad de vida de la comunidad por la pérdida del bien o servicios o los recursos públicos?" sqref="X12:X61" xr:uid="{534EEB87-A891-4C28-9605-56B4D384486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11E2447-FECB-4A32-AA84-C049A9F13547}"/>
    <dataValidation type="list" allowBlank="1" showInputMessage="1" showErrorMessage="1" prompt="¿Afectar la generación de los productos o la prestación de servicios?" sqref="W12:W61" xr:uid="{88935F92-1EAA-47E6-A8B5-DBF50CC0CB9C}">
      <formula1>"SI,NO,Escoger un dato de la lista desplegable"</formula1>
    </dataValidation>
    <dataValidation allowBlank="1" showInputMessage="1" showErrorMessage="1" prompt="¿Afectar la generación de los productos o la prestación de servicios?" sqref="W11" xr:uid="{8B5E67E9-434A-4A8D-8495-8B84DB0B9876}"/>
    <dataValidation type="list" allowBlank="1" showInputMessage="1" showErrorMessage="1" prompt="¿Generar pérdida de recursos económicos?" sqref="V12:V61" xr:uid="{C17317DF-FBC9-40D2-80FD-7F8652E457E8}">
      <formula1>"SI,NO,Escoger un dato de la lista desplegable"</formula1>
    </dataValidation>
    <dataValidation allowBlank="1" showInputMessage="1" showErrorMessage="1" prompt="¿Generar pérdida de recursos económicos?" sqref="V11" xr:uid="{4517036D-7155-4FF0-8312-6B5E24C80D43}"/>
    <dataValidation type="list" allowBlank="1" showInputMessage="1" showErrorMessage="1" prompt="¿Generar pérdida de confianza de la Entidad, afectando su reputación?" sqref="U12:U61" xr:uid="{E54E16FA-BC10-4215-8D13-7D337283B508}">
      <formula1>"SI,NO,Escoger un dato de la lista desplegable"</formula1>
    </dataValidation>
    <dataValidation allowBlank="1" showInputMessage="1" showErrorMessage="1" prompt="¿Generar pérdida de confianza de la Entidad, afectando su reputación?" sqref="U11" xr:uid="{F8762511-9136-4F16-9F5C-B0E5147BF3ED}"/>
    <dataValidation type="list" allowBlank="1" showInputMessage="1" showErrorMessage="1" prompt="¿Afectar el cumplimiento de la misión del sector al que pertenece la Entidad?" sqref="T12:T61" xr:uid="{FA6C4B99-C847-4EDB-890F-691344632162}">
      <formula1>"SI,NO,Escoger un dato de la lista desplegable"</formula1>
    </dataValidation>
    <dataValidation allowBlank="1" showInputMessage="1" showErrorMessage="1" prompt="¿Afectar el cumplimiento de la misión del sector al que pertenece la Entidad?" sqref="T11" xr:uid="{1F31DF78-A1EF-48EB-BA15-9552FB649C9E}"/>
    <dataValidation type="list" allowBlank="1" showInputMessage="1" showErrorMessage="1" prompt="¿Afectar el cumplimiento de misión de la Entidad?" sqref="S12:S61" xr:uid="{87C5A69B-663D-4B1D-89BF-310642934AE1}">
      <formula1>"SI,NO,Escoger un dato de la lista desplegable"</formula1>
    </dataValidation>
    <dataValidation allowBlank="1" showInputMessage="1" showErrorMessage="1" prompt="¿Afectar el cumplimiento de misión de la Entidad?" sqref="S11" xr:uid="{4C2F362E-136C-40E6-BBBD-23802ABCEDD8}"/>
    <dataValidation type="list" allowBlank="1" showInputMessage="1" showErrorMessage="1" prompt="¿Afectar el cumplimiento de metas y objetivos de la dependencia?" sqref="R12:R61" xr:uid="{8605B6A2-4B71-4DB6-A398-6BF64A6B655D}">
      <formula1>"SI,NO,Escoger un dato de la lista desplegable"</formula1>
    </dataValidation>
    <dataValidation allowBlank="1" showInputMessage="1" showErrorMessage="1" prompt="¿Afectar el cumplimiento de metas y objetivos de la dependencia?" sqref="R11" xr:uid="{A58308A6-DF42-45C3-830C-55ED6B20138E}"/>
    <dataValidation type="list" allowBlank="1" showInputMessage="1" showErrorMessage="1" prompt="¿Afectar al grupo de funcionarios del proceso?" sqref="Q12:Q61" xr:uid="{108139A5-D681-4FB8-84A0-04B7B7E30DFC}">
      <formula1>"SI,NO,Escoger un dato de la lista desplegable"</formula1>
    </dataValidation>
    <dataValidation allowBlank="1" showInputMessage="1" showErrorMessage="1" prompt="¿Afectar al grupo de funcionarios del proceso?" sqref="Q11" xr:uid="{091DA9B7-170A-4210-8067-A64A9C00390F}"/>
    <dataValidation allowBlank="1" showInputMessage="1" showErrorMessage="1" prompt="Son los efectos ocasionados por la ocurrencia de un riesgo que afecta los objetivos o procesos de la entidad. Pueden ser una pérdida, un daño, un perjuicio, un detrimento." sqref="M9:M11" xr:uid="{B1E6819D-8D8C-48DF-AFDF-E38CB872DCAA}"/>
    <dataValidation type="list" allowBlank="1" showInputMessage="1" showErrorMessage="1" sqref="BG12:BG61" xr:uid="{6851D56E-526D-4B66-B5FC-D046300E195C}">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66DAE688-96D5-43A9-BD73-C8771F10AED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596B5F99-91C5-499E-ADF7-CB5DDB7D8D64}">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33D664CC-8E95-4D06-B455-A842870AB98E}">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F4E72CCF-93B4-42CF-87BA-5710EB95E9C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AA68D20D-8FBE-47A1-A017-2654FF391B40}">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6FA29375-722C-4293-B352-825DC7478598}">
      <formula1>"Adecuado,Inadecuado,Escoger un dato de la lista desplegable"</formula1>
    </dataValidation>
    <dataValidation type="list" allowBlank="1" showInputMessage="1" showErrorMessage="1" prompt="¿Existen un responsable asignado a la ejecución del control?" sqref="AW12:AW61" xr:uid="{2FD58DD4-0B31-459B-9697-CE2069ACED9D}">
      <formula1>"Asignado,No Asignado,Escoger un dato de la lista desplegable"</formula1>
    </dataValidation>
    <dataValidation type="list" allowBlank="1" showInputMessage="1" showErrorMessage="1" sqref="AV12:AV61" xr:uid="{53F28B42-D596-420A-BF6A-6A701F264CB3}">
      <formula1>"Escoger un dato de la lista desplegable,Preventivo,Detectivo"</formula1>
    </dataValidation>
    <dataValidation type="list" allowBlank="1" showInputMessage="1" showErrorMessage="1" sqref="AQ12:AQ61" xr:uid="{C53E481A-5701-49F9-B9A6-C709BB8CAEFB}">
      <formula1>"Escoger un dato de la lista desplegable,Por Tramite, Diario, Semanal, Quincenal, Mensual, Bimestral, Trimestral, Semestral,Anual"</formula1>
    </dataValidation>
    <dataValidation type="list" allowBlank="1" showInputMessage="1" showErrorMessage="1" sqref="F12:I61" xr:uid="{32459FA8-34B3-4E4B-B8D3-D81E54BA9087}">
      <formula1>"SI,NO,Escoger un dato de la lista desplegable"</formula1>
    </dataValidation>
    <dataValidation type="list" allowBlank="1" showInputMessage="1" showErrorMessage="1" sqref="N12:N61" xr:uid="{0742015A-9259-47E3-828D-2D9B0C6FE316}">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8874969-65CA-4C2B-8000-8912BEAA3F1F}">
          <x14:formula1>
            <xm:f>DATOS!$J$15:$J$19</xm:f>
          </x14:formula1>
          <xm:sqref>AM12:AM61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83A9-44F5-448D-B428-914C8EE46BC7}">
  <sheetPr>
    <tabColor theme="0" tint="-0.249977111117893"/>
    <pageSetUpPr fitToPage="1"/>
  </sheetPr>
  <dimension ref="B2:BS64"/>
  <sheetViews>
    <sheetView zoomScale="55" zoomScaleNormal="75" workbookViewId="0"/>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9"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45656</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5">
        <v>1</v>
      </c>
      <c r="R11" s="65">
        <v>2</v>
      </c>
      <c r="S11" s="65">
        <v>3</v>
      </c>
      <c r="T11" s="65">
        <v>4</v>
      </c>
      <c r="U11" s="65">
        <v>5</v>
      </c>
      <c r="V11" s="65">
        <v>6</v>
      </c>
      <c r="W11" s="65">
        <v>7</v>
      </c>
      <c r="X11" s="65">
        <v>8</v>
      </c>
      <c r="Y11" s="65">
        <v>9</v>
      </c>
      <c r="Z11" s="65">
        <v>10</v>
      </c>
      <c r="AA11" s="65">
        <v>11</v>
      </c>
      <c r="AB11" s="65">
        <v>12</v>
      </c>
      <c r="AC11" s="65">
        <v>13</v>
      </c>
      <c r="AD11" s="65">
        <v>14</v>
      </c>
      <c r="AE11" s="65">
        <v>15</v>
      </c>
      <c r="AF11" s="65">
        <v>16</v>
      </c>
      <c r="AG11" s="65">
        <v>17</v>
      </c>
      <c r="AH11" s="65">
        <v>18</v>
      </c>
      <c r="AI11" s="65">
        <v>19</v>
      </c>
      <c r="AJ11" s="124"/>
      <c r="AK11" s="124"/>
      <c r="AL11" s="124"/>
      <c r="AM11" s="126"/>
      <c r="AN11" s="154"/>
      <c r="AO11" s="142"/>
      <c r="AP11" s="142"/>
      <c r="AQ11" s="142"/>
      <c r="AR11" s="142"/>
      <c r="AS11" s="142"/>
      <c r="AT11" s="142"/>
      <c r="AU11" s="142"/>
      <c r="AV11" s="142"/>
      <c r="AW11" s="69" t="s">
        <v>38</v>
      </c>
      <c r="AX11" s="69" t="s">
        <v>39</v>
      </c>
      <c r="AY11" s="69">
        <v>2</v>
      </c>
      <c r="AZ11" s="69">
        <v>3</v>
      </c>
      <c r="BA11" s="69">
        <v>4</v>
      </c>
      <c r="BB11" s="69">
        <v>5</v>
      </c>
      <c r="BC11" s="69">
        <v>6</v>
      </c>
      <c r="BD11" s="136"/>
      <c r="BE11" s="137"/>
      <c r="BF11" s="139"/>
      <c r="BG11" s="136"/>
      <c r="BH11" s="137"/>
      <c r="BI11" s="139"/>
      <c r="BJ11" s="136"/>
      <c r="BK11" s="137"/>
      <c r="BL11" s="141"/>
      <c r="BM11" s="143"/>
      <c r="BN11" s="145"/>
      <c r="BO11" s="127" t="s">
        <v>33</v>
      </c>
      <c r="BP11" s="128"/>
      <c r="BQ11" s="68" t="s">
        <v>35</v>
      </c>
      <c r="BR11" s="68" t="s">
        <v>40</v>
      </c>
      <c r="BS11" s="161"/>
    </row>
    <row r="12" spans="2:71" s="26" customFormat="1" ht="165.75" x14ac:dyDescent="0.25">
      <c r="B12" s="114">
        <v>1</v>
      </c>
      <c r="C12" s="117" t="s">
        <v>391</v>
      </c>
      <c r="D12" s="120" t="s">
        <v>392</v>
      </c>
      <c r="E12" s="120" t="s">
        <v>393</v>
      </c>
      <c r="F12" s="105" t="s">
        <v>104</v>
      </c>
      <c r="G12" s="105" t="s">
        <v>104</v>
      </c>
      <c r="H12" s="105" t="s">
        <v>104</v>
      </c>
      <c r="I12" s="105" t="s">
        <v>104</v>
      </c>
      <c r="J12" s="107" t="str">
        <f>IF(AND((F12="SI"),(G12="SI"),(H12="SI"),(I12="SI")),"Si es Riesgo de Corrupción","No es Riesgo de Corrupción")</f>
        <v>Si es Riesgo de Corrupción</v>
      </c>
      <c r="K12" s="22">
        <v>1</v>
      </c>
      <c r="L12" s="41" t="s">
        <v>394</v>
      </c>
      <c r="M12" s="109" t="s">
        <v>395</v>
      </c>
      <c r="N12" s="111">
        <v>3</v>
      </c>
      <c r="O12" s="101" t="str">
        <f>IF(N12=1,"Rara vez",IF(N12=2,"Improbable",IF(N12=3,"Posible",IF(N12=4,"Probable",IF(N12=5,"Casi seguro","Definir el nivel de probabilidad")))))</f>
        <v>Posible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97" t="s">
        <v>104</v>
      </c>
      <c r="R12" s="97" t="s">
        <v>104</v>
      </c>
      <c r="S12" s="97" t="s">
        <v>109</v>
      </c>
      <c r="T12" s="97" t="s">
        <v>109</v>
      </c>
      <c r="U12" s="97" t="s">
        <v>104</v>
      </c>
      <c r="V12" s="97" t="s">
        <v>104</v>
      </c>
      <c r="W12" s="97" t="s">
        <v>104</v>
      </c>
      <c r="X12" s="97" t="s">
        <v>109</v>
      </c>
      <c r="Y12" s="97" t="s">
        <v>109</v>
      </c>
      <c r="Z12" s="97" t="s">
        <v>104</v>
      </c>
      <c r="AA12" s="97" t="s">
        <v>109</v>
      </c>
      <c r="AB12" s="97" t="s">
        <v>104</v>
      </c>
      <c r="AC12" s="97" t="s">
        <v>104</v>
      </c>
      <c r="AD12" s="97" t="s">
        <v>104</v>
      </c>
      <c r="AE12" s="97" t="s">
        <v>109</v>
      </c>
      <c r="AF12" s="97" t="s">
        <v>109</v>
      </c>
      <c r="AG12" s="97" t="s">
        <v>109</v>
      </c>
      <c r="AH12" s="97" t="s">
        <v>109</v>
      </c>
      <c r="AI12" s="97" t="s">
        <v>109</v>
      </c>
      <c r="AJ12" s="100">
        <f>IF(AF12="SI","Impacto Catastrófico por lesoines o perdida de vidas humanas",(COUNTIF(Q12:AE21,"SI")+COUNTIF(AG12:AI21,"SI")))</f>
        <v>9</v>
      </c>
      <c r="AK12" s="100" t="str">
        <f>IF(AJ12=0,"",IF(AND(AJ12&gt;0,AJ12&lt;=5),"Moderado",IF(AND(AJ12&gt;5,AJ12&lt;=11),"Mayor","Catastrófico")))</f>
        <v>Mayor</v>
      </c>
      <c r="AL12" s="100" t="str">
        <f>IF(AND(O12="Rara Vez",AK12="Moderado"),"Moderado",IF(AND(O12="Rara Vez",AK12="Mayor"),"Alto",IF(AND(O12="Improbable",AK12="Moderado"),"Moderado",IF(AND(O12="Improbable",AK12="Mayor"),"Alto",IF(AND(O12="Posible",AK12="Moderado"),"Alto",IF(AND(O12="Probable",AK12="Moderado"),"Alto","Extremo"))))))</f>
        <v>Extremo</v>
      </c>
      <c r="AM12" s="82" t="s">
        <v>70</v>
      </c>
      <c r="AN12" s="23">
        <v>1</v>
      </c>
      <c r="AO12" s="46" t="s">
        <v>396</v>
      </c>
      <c r="AP12" s="46" t="s">
        <v>397</v>
      </c>
      <c r="AQ12" s="46" t="s">
        <v>124</v>
      </c>
      <c r="AR12" s="46" t="s">
        <v>398</v>
      </c>
      <c r="AS12" s="46" t="s">
        <v>399</v>
      </c>
      <c r="AT12" s="46" t="s">
        <v>400</v>
      </c>
      <c r="AU12" s="46" t="s">
        <v>401</v>
      </c>
      <c r="AV12" s="46" t="s">
        <v>134</v>
      </c>
      <c r="AW12" s="47" t="s">
        <v>115</v>
      </c>
      <c r="AX12" s="47" t="s">
        <v>116</v>
      </c>
      <c r="AY12" s="47" t="s">
        <v>117</v>
      </c>
      <c r="AZ12" s="47" t="s">
        <v>135</v>
      </c>
      <c r="BA12" s="47" t="s">
        <v>119</v>
      </c>
      <c r="BB12" s="47" t="s">
        <v>120</v>
      </c>
      <c r="BC12" s="47" t="s">
        <v>121</v>
      </c>
      <c r="BD12" s="66">
        <f t="shared" ref="BD12:BD61" si="0">IF(AW12="Asignado",15,0)+IF(AX12="Adecuado",15,0)+IF(AY12="Oportuna",15,0)+IF(AZ12="Prevenir",15,IF(AZ12="Detectar",10,0))+IF(BA12="Confiable",15,0)+IF(BB12="Se investigan y resuelven oportunamente",15,0)+IF(BC12="Completa",10,IF(BC12="Incompleta",5,0))</f>
        <v>100</v>
      </c>
      <c r="BE12" s="66" t="str">
        <f t="shared" ref="BE12:BE61" si="1">IF(BD12&lt;=85,"Débil",IF(AND(BD12&gt;=86,BD12&lt;=94),"Moderado","Fuerte"))</f>
        <v>Fuerte</v>
      </c>
      <c r="BF12" s="24"/>
      <c r="BG12" s="54" t="s">
        <v>141</v>
      </c>
      <c r="BH12" s="66" t="str">
        <f t="shared" ref="BH12:BH61" si="2">IF(BG12="Débil","No se ejecuta",IF(BG12="Moderado","Algunas veces se ejecuta",IF(BG12="FUERTE","Siempre se ejecuta","Casilla formulada")))</f>
        <v>Siempre se ejecuta</v>
      </c>
      <c r="BI12" s="24"/>
      <c r="BJ12" s="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66">
        <f t="shared" ref="BK12:BK61" si="4">IF(BJ12="DÉBIL",0,IF(BJ12="MODERADO",50,IF(BJ12="FUERTE",100,"")))</f>
        <v>100</v>
      </c>
      <c r="BL12" s="66"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Mayor</v>
      </c>
      <c r="BR12" s="76" t="str">
        <f>IF(AND(BP12="Rara Vez",BQ12="Moderado"),"Moderado",IF(AND(BP12="Rara Vez",BQ12="Mayor"),"Alto",IF(AND(BP12="Improbable",BQ12="Moderado"),"Moderado",IF(AND(BP12="Improbable",BQ12="Mayor"),"Alto",IF(AND(BP12="Posible",BQ12="Moderado"),"Alto",IF(AND(BP12="Probable",BQ12="Moderado"),"Alto","Extremo"))))))</f>
        <v>Alto</v>
      </c>
      <c r="BS12" s="79" t="s">
        <v>408</v>
      </c>
    </row>
    <row r="13" spans="2:71" s="26" customFormat="1" ht="153" x14ac:dyDescent="0.25">
      <c r="B13" s="115"/>
      <c r="C13" s="118"/>
      <c r="D13" s="120"/>
      <c r="E13" s="120"/>
      <c r="F13" s="105"/>
      <c r="G13" s="105"/>
      <c r="H13" s="105"/>
      <c r="I13" s="105"/>
      <c r="J13" s="107"/>
      <c r="K13" s="27">
        <v>2</v>
      </c>
      <c r="L13" s="42" t="s">
        <v>394</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402</v>
      </c>
      <c r="AP13" s="48" t="s">
        <v>403</v>
      </c>
      <c r="AQ13" s="48" t="s">
        <v>124</v>
      </c>
      <c r="AR13" s="48" t="s">
        <v>404</v>
      </c>
      <c r="AS13" s="48" t="s">
        <v>405</v>
      </c>
      <c r="AT13" s="48" t="s">
        <v>406</v>
      </c>
      <c r="AU13" s="48" t="s">
        <v>407</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5.75"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67">
        <f t="shared" si="0"/>
        <v>0</v>
      </c>
      <c r="BE14" s="67" t="str">
        <f t="shared" si="1"/>
        <v>Débil</v>
      </c>
      <c r="BF14" s="33"/>
      <c r="BG14" s="56" t="s">
        <v>44</v>
      </c>
      <c r="BH14" s="67" t="str">
        <f t="shared" si="2"/>
        <v>Casilla formulada</v>
      </c>
      <c r="BI14" s="33"/>
      <c r="BJ14" s="67" t="str">
        <f t="shared" si="3"/>
        <v/>
      </c>
      <c r="BK14" s="67" t="str">
        <f t="shared" si="4"/>
        <v/>
      </c>
      <c r="BL14" s="67" t="str">
        <f t="shared" si="5"/>
        <v>SI</v>
      </c>
      <c r="BM14" s="86"/>
      <c r="BN14" s="89"/>
      <c r="BO14" s="92"/>
      <c r="BP14" s="95"/>
      <c r="BQ14" s="77"/>
      <c r="BR14" s="77"/>
      <c r="BS14" s="80"/>
    </row>
    <row r="15" spans="2:71" s="26" customFormat="1" ht="15.75"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5.75"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67">
        <f t="shared" si="0"/>
        <v>0</v>
      </c>
      <c r="BE16" s="67" t="str">
        <f t="shared" si="1"/>
        <v>Débil</v>
      </c>
      <c r="BF16" s="33"/>
      <c r="BG16" s="56" t="s">
        <v>44</v>
      </c>
      <c r="BH16" s="67" t="str">
        <f t="shared" si="2"/>
        <v>Casilla formulada</v>
      </c>
      <c r="BI16" s="33"/>
      <c r="BJ16" s="67" t="str">
        <f t="shared" si="3"/>
        <v/>
      </c>
      <c r="BK16" s="67" t="str">
        <f t="shared" si="4"/>
        <v/>
      </c>
      <c r="BL16" s="67" t="str">
        <f t="shared" si="5"/>
        <v>SI</v>
      </c>
      <c r="BM16" s="86"/>
      <c r="BN16" s="89"/>
      <c r="BO16" s="92"/>
      <c r="BP16" s="95"/>
      <c r="BQ16" s="77"/>
      <c r="BR16" s="77"/>
      <c r="BS16" s="80"/>
    </row>
    <row r="17" spans="2:71" s="26" customFormat="1" ht="15.75"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5.75"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67">
        <f t="shared" si="0"/>
        <v>0</v>
      </c>
      <c r="BE18" s="67" t="str">
        <f t="shared" si="1"/>
        <v>Débil</v>
      </c>
      <c r="BF18" s="33"/>
      <c r="BG18" s="56" t="s">
        <v>44</v>
      </c>
      <c r="BH18" s="67" t="str">
        <f t="shared" si="2"/>
        <v>Casilla formulada</v>
      </c>
      <c r="BI18" s="33"/>
      <c r="BJ18" s="67" t="str">
        <f t="shared" si="3"/>
        <v/>
      </c>
      <c r="BK18" s="67" t="str">
        <f t="shared" si="4"/>
        <v/>
      </c>
      <c r="BL18" s="67" t="str">
        <f t="shared" si="5"/>
        <v>SI</v>
      </c>
      <c r="BM18" s="86"/>
      <c r="BN18" s="89"/>
      <c r="BO18" s="92"/>
      <c r="BP18" s="95"/>
      <c r="BQ18" s="77"/>
      <c r="BR18" s="77"/>
      <c r="BS18" s="80"/>
    </row>
    <row r="19" spans="2:71" s="26" customFormat="1" ht="15.75"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5.75"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67">
        <f t="shared" si="0"/>
        <v>0</v>
      </c>
      <c r="BE20" s="67" t="str">
        <f t="shared" si="1"/>
        <v>Débil</v>
      </c>
      <c r="BF20" s="33"/>
      <c r="BG20" s="56" t="s">
        <v>44</v>
      </c>
      <c r="BH20" s="67" t="str">
        <f t="shared" si="2"/>
        <v>Casilla formulada</v>
      </c>
      <c r="BI20" s="33"/>
      <c r="BJ20" s="67" t="str">
        <f t="shared" si="3"/>
        <v/>
      </c>
      <c r="BK20" s="67" t="str">
        <f t="shared" si="4"/>
        <v/>
      </c>
      <c r="BL20" s="67" t="str">
        <f t="shared" si="5"/>
        <v>SI</v>
      </c>
      <c r="BM20" s="86"/>
      <c r="BN20" s="89"/>
      <c r="BO20" s="92"/>
      <c r="BP20" s="95"/>
      <c r="BQ20" s="77"/>
      <c r="BR20" s="77"/>
      <c r="BS20" s="80"/>
    </row>
    <row r="21" spans="2:71" s="26" customFormat="1" ht="15.75"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66">
        <f t="shared" si="0"/>
        <v>0</v>
      </c>
      <c r="BE22" s="66" t="str">
        <f t="shared" si="1"/>
        <v>Débil</v>
      </c>
      <c r="BF22" s="24"/>
      <c r="BG22" s="54" t="s">
        <v>44</v>
      </c>
      <c r="BH22" s="66" t="str">
        <f t="shared" si="2"/>
        <v>Casilla formulada</v>
      </c>
      <c r="BI22" s="24"/>
      <c r="BJ22" s="66" t="str">
        <f t="shared" si="3"/>
        <v/>
      </c>
      <c r="BK22" s="66" t="str">
        <f t="shared" si="4"/>
        <v/>
      </c>
      <c r="BL22" s="66"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67">
        <f t="shared" si="0"/>
        <v>0</v>
      </c>
      <c r="BE24" s="67" t="str">
        <f t="shared" si="1"/>
        <v>Débil</v>
      </c>
      <c r="BF24" s="33"/>
      <c r="BG24" s="56" t="s">
        <v>44</v>
      </c>
      <c r="BH24" s="67" t="str">
        <f t="shared" si="2"/>
        <v>Casilla formulada</v>
      </c>
      <c r="BI24" s="33"/>
      <c r="BJ24" s="67" t="str">
        <f t="shared" si="3"/>
        <v/>
      </c>
      <c r="BK24" s="67" t="str">
        <f t="shared" si="4"/>
        <v/>
      </c>
      <c r="BL24" s="67"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67">
        <f t="shared" si="0"/>
        <v>0</v>
      </c>
      <c r="BE26" s="67" t="str">
        <f t="shared" si="1"/>
        <v>Débil</v>
      </c>
      <c r="BF26" s="33"/>
      <c r="BG26" s="56" t="s">
        <v>44</v>
      </c>
      <c r="BH26" s="67" t="str">
        <f t="shared" si="2"/>
        <v>Casilla formulada</v>
      </c>
      <c r="BI26" s="33"/>
      <c r="BJ26" s="67" t="str">
        <f t="shared" si="3"/>
        <v/>
      </c>
      <c r="BK26" s="67" t="str">
        <f t="shared" si="4"/>
        <v/>
      </c>
      <c r="BL26" s="67"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67">
        <f t="shared" si="0"/>
        <v>0</v>
      </c>
      <c r="BE28" s="67" t="str">
        <f t="shared" si="1"/>
        <v>Débil</v>
      </c>
      <c r="BF28" s="33"/>
      <c r="BG28" s="56" t="s">
        <v>44</v>
      </c>
      <c r="BH28" s="67" t="str">
        <f t="shared" si="2"/>
        <v>Casilla formulada</v>
      </c>
      <c r="BI28" s="33"/>
      <c r="BJ28" s="67" t="str">
        <f t="shared" si="3"/>
        <v/>
      </c>
      <c r="BK28" s="67" t="str">
        <f t="shared" si="4"/>
        <v/>
      </c>
      <c r="BL28" s="67"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67">
        <f t="shared" si="0"/>
        <v>0</v>
      </c>
      <c r="BE30" s="67" t="str">
        <f t="shared" si="1"/>
        <v>Débil</v>
      </c>
      <c r="BF30" s="33"/>
      <c r="BG30" s="56" t="s">
        <v>44</v>
      </c>
      <c r="BH30" s="67" t="str">
        <f t="shared" si="2"/>
        <v>Casilla formulada</v>
      </c>
      <c r="BI30" s="33"/>
      <c r="BJ30" s="67" t="str">
        <f t="shared" si="3"/>
        <v/>
      </c>
      <c r="BK30" s="67" t="str">
        <f t="shared" si="4"/>
        <v/>
      </c>
      <c r="BL30" s="67"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66">
        <f t="shared" si="0"/>
        <v>0</v>
      </c>
      <c r="BE32" s="66" t="str">
        <f t="shared" si="1"/>
        <v>Débil</v>
      </c>
      <c r="BF32" s="24"/>
      <c r="BG32" s="54" t="s">
        <v>44</v>
      </c>
      <c r="BH32" s="66" t="str">
        <f t="shared" si="2"/>
        <v>Casilla formulada</v>
      </c>
      <c r="BI32" s="24"/>
      <c r="BJ32" s="66" t="str">
        <f t="shared" si="3"/>
        <v/>
      </c>
      <c r="BK32" s="66" t="str">
        <f t="shared" si="4"/>
        <v/>
      </c>
      <c r="BL32" s="66"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67">
        <f t="shared" si="0"/>
        <v>0</v>
      </c>
      <c r="BE34" s="67" t="str">
        <f t="shared" si="1"/>
        <v>Débil</v>
      </c>
      <c r="BF34" s="33"/>
      <c r="BG34" s="56" t="s">
        <v>44</v>
      </c>
      <c r="BH34" s="67" t="str">
        <f t="shared" si="2"/>
        <v>Casilla formulada</v>
      </c>
      <c r="BI34" s="33"/>
      <c r="BJ34" s="67" t="str">
        <f t="shared" si="3"/>
        <v/>
      </c>
      <c r="BK34" s="67" t="str">
        <f t="shared" si="4"/>
        <v/>
      </c>
      <c r="BL34" s="67"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67">
        <f t="shared" si="0"/>
        <v>0</v>
      </c>
      <c r="BE36" s="67" t="str">
        <f t="shared" si="1"/>
        <v>Débil</v>
      </c>
      <c r="BF36" s="33"/>
      <c r="BG36" s="56" t="s">
        <v>44</v>
      </c>
      <c r="BH36" s="67" t="str">
        <f t="shared" si="2"/>
        <v>Casilla formulada</v>
      </c>
      <c r="BI36" s="33"/>
      <c r="BJ36" s="67" t="str">
        <f t="shared" si="3"/>
        <v/>
      </c>
      <c r="BK36" s="67" t="str">
        <f t="shared" si="4"/>
        <v/>
      </c>
      <c r="BL36" s="67"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67">
        <f t="shared" si="0"/>
        <v>0</v>
      </c>
      <c r="BE38" s="67" t="str">
        <f t="shared" si="1"/>
        <v>Débil</v>
      </c>
      <c r="BF38" s="33"/>
      <c r="BG38" s="56" t="s">
        <v>44</v>
      </c>
      <c r="BH38" s="67" t="str">
        <f t="shared" si="2"/>
        <v>Casilla formulada</v>
      </c>
      <c r="BI38" s="33"/>
      <c r="BJ38" s="67" t="str">
        <f t="shared" si="3"/>
        <v/>
      </c>
      <c r="BK38" s="67" t="str">
        <f t="shared" si="4"/>
        <v/>
      </c>
      <c r="BL38" s="67"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67">
        <f t="shared" si="0"/>
        <v>0</v>
      </c>
      <c r="BE40" s="67" t="str">
        <f t="shared" si="1"/>
        <v>Débil</v>
      </c>
      <c r="BF40" s="33"/>
      <c r="BG40" s="56" t="s">
        <v>44</v>
      </c>
      <c r="BH40" s="67" t="str">
        <f t="shared" si="2"/>
        <v>Casilla formulada</v>
      </c>
      <c r="BI40" s="33"/>
      <c r="BJ40" s="67" t="str">
        <f t="shared" si="3"/>
        <v/>
      </c>
      <c r="BK40" s="67" t="str">
        <f t="shared" si="4"/>
        <v/>
      </c>
      <c r="BL40" s="67"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66">
        <f t="shared" si="0"/>
        <v>0</v>
      </c>
      <c r="BE42" s="66" t="str">
        <f t="shared" si="1"/>
        <v>Débil</v>
      </c>
      <c r="BF42" s="24"/>
      <c r="BG42" s="54" t="s">
        <v>44</v>
      </c>
      <c r="BH42" s="66" t="str">
        <f t="shared" si="2"/>
        <v>Casilla formulada</v>
      </c>
      <c r="BI42" s="24"/>
      <c r="BJ42" s="66" t="str">
        <f t="shared" si="3"/>
        <v/>
      </c>
      <c r="BK42" s="66" t="str">
        <f t="shared" si="4"/>
        <v/>
      </c>
      <c r="BL42" s="66"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67">
        <f t="shared" si="0"/>
        <v>0</v>
      </c>
      <c r="BE44" s="67" t="str">
        <f t="shared" si="1"/>
        <v>Débil</v>
      </c>
      <c r="BF44" s="33"/>
      <c r="BG44" s="56" t="s">
        <v>44</v>
      </c>
      <c r="BH44" s="67" t="str">
        <f t="shared" si="2"/>
        <v>Casilla formulada</v>
      </c>
      <c r="BI44" s="33"/>
      <c r="BJ44" s="67" t="str">
        <f t="shared" si="3"/>
        <v/>
      </c>
      <c r="BK44" s="67" t="str">
        <f t="shared" si="4"/>
        <v/>
      </c>
      <c r="BL44" s="67"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67">
        <f t="shared" si="0"/>
        <v>0</v>
      </c>
      <c r="BE46" s="67" t="str">
        <f t="shared" si="1"/>
        <v>Débil</v>
      </c>
      <c r="BF46" s="33"/>
      <c r="BG46" s="56" t="s">
        <v>44</v>
      </c>
      <c r="BH46" s="67" t="str">
        <f t="shared" si="2"/>
        <v>Casilla formulada</v>
      </c>
      <c r="BI46" s="33"/>
      <c r="BJ46" s="67" t="str">
        <f t="shared" si="3"/>
        <v/>
      </c>
      <c r="BK46" s="67" t="str">
        <f t="shared" si="4"/>
        <v/>
      </c>
      <c r="BL46" s="67"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67">
        <f t="shared" si="0"/>
        <v>0</v>
      </c>
      <c r="BE48" s="67" t="str">
        <f t="shared" si="1"/>
        <v>Débil</v>
      </c>
      <c r="BF48" s="33"/>
      <c r="BG48" s="56" t="s">
        <v>44</v>
      </c>
      <c r="BH48" s="67" t="str">
        <f t="shared" si="2"/>
        <v>Casilla formulada</v>
      </c>
      <c r="BI48" s="33"/>
      <c r="BJ48" s="67" t="str">
        <f t="shared" si="3"/>
        <v/>
      </c>
      <c r="BK48" s="67" t="str">
        <f t="shared" si="4"/>
        <v/>
      </c>
      <c r="BL48" s="67"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67">
        <f t="shared" si="0"/>
        <v>0</v>
      </c>
      <c r="BE50" s="67" t="str">
        <f t="shared" si="1"/>
        <v>Débil</v>
      </c>
      <c r="BF50" s="33"/>
      <c r="BG50" s="56" t="s">
        <v>44</v>
      </c>
      <c r="BH50" s="67" t="str">
        <f t="shared" si="2"/>
        <v>Casilla formulada</v>
      </c>
      <c r="BI50" s="33"/>
      <c r="BJ50" s="67" t="str">
        <f t="shared" si="3"/>
        <v/>
      </c>
      <c r="BK50" s="67" t="str">
        <f t="shared" si="4"/>
        <v/>
      </c>
      <c r="BL50" s="67"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66">
        <f t="shared" si="0"/>
        <v>0</v>
      </c>
      <c r="BE52" s="66" t="str">
        <f t="shared" si="1"/>
        <v>Débil</v>
      </c>
      <c r="BF52" s="24"/>
      <c r="BG52" s="54" t="s">
        <v>44</v>
      </c>
      <c r="BH52" s="66" t="str">
        <f t="shared" si="2"/>
        <v>Casilla formulada</v>
      </c>
      <c r="BI52" s="24"/>
      <c r="BJ52" s="66" t="str">
        <f t="shared" si="3"/>
        <v/>
      </c>
      <c r="BK52" s="66" t="str">
        <f t="shared" si="4"/>
        <v/>
      </c>
      <c r="BL52" s="66"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67">
        <f t="shared" si="0"/>
        <v>0</v>
      </c>
      <c r="BE54" s="67" t="str">
        <f t="shared" si="1"/>
        <v>Débil</v>
      </c>
      <c r="BF54" s="33"/>
      <c r="BG54" s="56" t="s">
        <v>44</v>
      </c>
      <c r="BH54" s="67" t="str">
        <f t="shared" si="2"/>
        <v>Casilla formulada</v>
      </c>
      <c r="BI54" s="33"/>
      <c r="BJ54" s="67" t="str">
        <f t="shared" si="3"/>
        <v/>
      </c>
      <c r="BK54" s="67" t="str">
        <f t="shared" si="4"/>
        <v/>
      </c>
      <c r="BL54" s="67"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67">
        <f t="shared" si="0"/>
        <v>0</v>
      </c>
      <c r="BE56" s="67" t="str">
        <f t="shared" si="1"/>
        <v>Débil</v>
      </c>
      <c r="BF56" s="33"/>
      <c r="BG56" s="56" t="s">
        <v>44</v>
      </c>
      <c r="BH56" s="67" t="str">
        <f t="shared" si="2"/>
        <v>Casilla formulada</v>
      </c>
      <c r="BI56" s="33"/>
      <c r="BJ56" s="67" t="str">
        <f t="shared" si="3"/>
        <v/>
      </c>
      <c r="BK56" s="67" t="str">
        <f t="shared" si="4"/>
        <v/>
      </c>
      <c r="BL56" s="67"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67">
        <f t="shared" si="0"/>
        <v>0</v>
      </c>
      <c r="BE58" s="67" t="str">
        <f t="shared" si="1"/>
        <v>Débil</v>
      </c>
      <c r="BF58" s="33"/>
      <c r="BG58" s="56" t="s">
        <v>44</v>
      </c>
      <c r="BH58" s="67" t="str">
        <f t="shared" si="2"/>
        <v>Casilla formulada</v>
      </c>
      <c r="BI58" s="33"/>
      <c r="BJ58" s="67" t="str">
        <f t="shared" si="3"/>
        <v/>
      </c>
      <c r="BK58" s="67" t="str">
        <f t="shared" si="4"/>
        <v/>
      </c>
      <c r="BL58" s="67"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67">
        <f t="shared" si="0"/>
        <v>0</v>
      </c>
      <c r="BE60" s="67" t="str">
        <f t="shared" si="1"/>
        <v>Débil</v>
      </c>
      <c r="BF60" s="33"/>
      <c r="BG60" s="56" t="s">
        <v>44</v>
      </c>
      <c r="BH60" s="67" t="str">
        <f t="shared" si="2"/>
        <v>Casilla formulada</v>
      </c>
      <c r="BI60" s="33"/>
      <c r="BJ60" s="67" t="str">
        <f t="shared" si="3"/>
        <v/>
      </c>
      <c r="BK60" s="67" t="str">
        <f t="shared" si="4"/>
        <v/>
      </c>
      <c r="BL60" s="67"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row r="62" spans="2:71" hidden="1" x14ac:dyDescent="0.2"/>
    <row r="63" spans="2:71" hidden="1" x14ac:dyDescent="0.2"/>
    <row r="64" spans="2:71" hidden="1" x14ac:dyDescent="0.2"/>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U32:U41"/>
    <mergeCell ref="V32:V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61">
    <cfRule type="containsText" dxfId="144" priority="23" operator="containsText" text="Si es Riesgo de Corrupción">
      <formula>NOT(ISERROR(SEARCH("Si es Riesgo de Corrupción",J12)))</formula>
    </cfRule>
    <cfRule type="containsText" dxfId="143" priority="24" operator="containsText" text="No es Riesgo de Corrupción">
      <formula>NOT(ISERROR(SEARCH("No es Riesgo de Corrupción",J12)))</formula>
    </cfRule>
  </conditionalFormatting>
  <conditionalFormatting sqref="L12:M21">
    <cfRule type="containsText" dxfId="142" priority="22" operator="containsText" text="Espacio para describir ">
      <formula>NOT(ISERROR(SEARCH("Espacio para describir ",L12)))</formula>
    </cfRule>
  </conditionalFormatting>
  <conditionalFormatting sqref="N12:N61 Q12:AI61 AQ12:AQ61 AV12:BC61 BG12:BG61 BO12:BO61">
    <cfRule type="containsText" dxfId="141" priority="21" operator="containsText" text="Escoger un dato de la lista desplegable">
      <formula>NOT(ISERROR(SEARCH("Escoger un dato de la lista desplegable",N12)))</formula>
    </cfRule>
  </conditionalFormatting>
  <conditionalFormatting sqref="AO12:AO61">
    <cfRule type="containsText" dxfId="140" priority="20" operator="containsText" text="REDACTAR CONTROL">
      <formula>NOT(ISERROR(SEARCH("REDACTAR CONTROL",AO12)))</formula>
    </cfRule>
  </conditionalFormatting>
  <conditionalFormatting sqref="AL12 BR12">
    <cfRule type="containsText" dxfId="139" priority="17" operator="containsText" text="Extremo">
      <formula>NOT(ISERROR(SEARCH("Extremo",AL12)))</formula>
    </cfRule>
    <cfRule type="containsText" dxfId="138" priority="18" operator="containsText" text="Alto">
      <formula>NOT(ISERROR(SEARCH("Alto",AL12)))</formula>
    </cfRule>
    <cfRule type="containsText" dxfId="137" priority="19" operator="containsText" text="Moderado">
      <formula>NOT(ISERROR(SEARCH("Moderado",AL12)))</formula>
    </cfRule>
  </conditionalFormatting>
  <conditionalFormatting sqref="L22:M31">
    <cfRule type="containsText" dxfId="136" priority="16" operator="containsText" text="Espacio para describir ">
      <formula>NOT(ISERROR(SEARCH("Espacio para describir ",L22)))</formula>
    </cfRule>
  </conditionalFormatting>
  <conditionalFormatting sqref="AL22 BR22">
    <cfRule type="containsText" dxfId="135" priority="13" operator="containsText" text="Extremo">
      <formula>NOT(ISERROR(SEARCH("Extremo",AL22)))</formula>
    </cfRule>
    <cfRule type="containsText" dxfId="134" priority="14" operator="containsText" text="Alto">
      <formula>NOT(ISERROR(SEARCH("Alto",AL22)))</formula>
    </cfRule>
    <cfRule type="containsText" dxfId="133" priority="15" operator="containsText" text="Moderado">
      <formula>NOT(ISERROR(SEARCH("Moderado",AL22)))</formula>
    </cfRule>
  </conditionalFormatting>
  <conditionalFormatting sqref="L32:M41">
    <cfRule type="containsText" dxfId="132" priority="12" operator="containsText" text="Espacio para describir ">
      <formula>NOT(ISERROR(SEARCH("Espacio para describir ",L32)))</formula>
    </cfRule>
  </conditionalFormatting>
  <conditionalFormatting sqref="AL32 BR32">
    <cfRule type="containsText" dxfId="131" priority="9" operator="containsText" text="Extremo">
      <formula>NOT(ISERROR(SEARCH("Extremo",AL32)))</formula>
    </cfRule>
    <cfRule type="containsText" dxfId="130" priority="10" operator="containsText" text="Alto">
      <formula>NOT(ISERROR(SEARCH("Alto",AL32)))</formula>
    </cfRule>
    <cfRule type="containsText" dxfId="129" priority="11" operator="containsText" text="Moderado">
      <formula>NOT(ISERROR(SEARCH("Moderado",AL32)))</formula>
    </cfRule>
  </conditionalFormatting>
  <conditionalFormatting sqref="L42:M51">
    <cfRule type="containsText" dxfId="128" priority="8" operator="containsText" text="Espacio para describir ">
      <formula>NOT(ISERROR(SEARCH("Espacio para describir ",L42)))</formula>
    </cfRule>
  </conditionalFormatting>
  <conditionalFormatting sqref="AL42 BR42">
    <cfRule type="containsText" dxfId="127" priority="5" operator="containsText" text="Extremo">
      <formula>NOT(ISERROR(SEARCH("Extremo",AL42)))</formula>
    </cfRule>
    <cfRule type="containsText" dxfId="126" priority="6" operator="containsText" text="Alto">
      <formula>NOT(ISERROR(SEARCH("Alto",AL42)))</formula>
    </cfRule>
    <cfRule type="containsText" dxfId="125" priority="7" operator="containsText" text="Moderado">
      <formula>NOT(ISERROR(SEARCH("Moderado",AL42)))</formula>
    </cfRule>
  </conditionalFormatting>
  <conditionalFormatting sqref="L52:M61">
    <cfRule type="containsText" dxfId="124" priority="4" operator="containsText" text="Espacio para describir ">
      <formula>NOT(ISERROR(SEARCH("Espacio para describir ",L52)))</formula>
    </cfRule>
  </conditionalFormatting>
  <conditionalFormatting sqref="AL52 BR52">
    <cfRule type="containsText" dxfId="123" priority="1" operator="containsText" text="Extremo">
      <formula>NOT(ISERROR(SEARCH("Extremo",AL52)))</formula>
    </cfRule>
    <cfRule type="containsText" dxfId="122" priority="2" operator="containsText" text="Alto">
      <formula>NOT(ISERROR(SEARCH("Alto",AL52)))</formula>
    </cfRule>
    <cfRule type="containsText" dxfId="121" priority="3" operator="containsText" text="Moderado">
      <formula>NOT(ISERROR(SEARCH("Moderado",AL52)))</formula>
    </cfRule>
  </conditionalFormatting>
  <dataValidations count="60">
    <dataValidation type="list" allowBlank="1" showInputMessage="1" showErrorMessage="1" sqref="N12:N61" xr:uid="{C5449410-4BC4-401A-8F53-4845AB77017F}">
      <formula1>"Escoger un dato de la lista desplegable,5,4,3,2,1"</formula1>
    </dataValidation>
    <dataValidation type="list" allowBlank="1" showInputMessage="1" showErrorMessage="1" sqref="F12:I61" xr:uid="{7A5F04CE-84E8-497A-80AE-4F2768E63D5E}">
      <formula1>"SI,NO,Escoger un dato de la lista desplegable"</formula1>
    </dataValidation>
    <dataValidation type="list" allowBlank="1" showInputMessage="1" showErrorMessage="1" sqref="AQ12:AQ61" xr:uid="{5092A6C8-6B5A-4AC2-89A6-1C644D0610BE}">
      <formula1>"Escoger un dato de la lista desplegable,Por Tramite, Diario, Semanal, Quincenal, Mensual, Bimestral, Trimestral, Semestral,Anual"</formula1>
    </dataValidation>
    <dataValidation type="list" allowBlank="1" showInputMessage="1" showErrorMessage="1" sqref="AV12:AV61" xr:uid="{FB387BFF-6F76-405E-A6E4-6337B5533356}">
      <formula1>"Escoger un dato de la lista desplegable,Preventivo,Detectivo"</formula1>
    </dataValidation>
    <dataValidation type="list" allowBlank="1" showInputMessage="1" showErrorMessage="1" prompt="¿Existen un responsable asignado a la ejecución del control?" sqref="AW12:AW61" xr:uid="{5890902B-A591-46D8-AD48-595B09F8B968}">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FC075F3D-8798-4039-BB79-1CB7AFA3EE65}">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21DAD979-35F5-4451-A374-446A55DC4478}">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C5A782D0-3F65-43F8-AA0B-553AE75989D7}">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9CE2AF8B-587B-468D-A201-6B9030F00E16}">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CEFCEB8F-1B14-418A-9F6D-378ADDC277A1}">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A54A8C96-8EE4-413D-BCA4-64A9312A4F10}">
      <formula1>"Escoger un dato de la lista desplegable,Completa,Incompleta,No existe"</formula1>
    </dataValidation>
    <dataValidation type="list" allowBlank="1" showInputMessage="1" showErrorMessage="1" sqref="BG12:BG61" xr:uid="{F659F260-D3BE-43D7-ABCD-7672928B5901}">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79C646CD-19ED-4BDD-A279-9E64A307487A}"/>
    <dataValidation allowBlank="1" showInputMessage="1" showErrorMessage="1" prompt="¿Afectar al grupo de funcionarios del proceso?" sqref="Q11" xr:uid="{392154D3-4FD2-4D50-9305-7648FB736418}"/>
    <dataValidation type="list" allowBlank="1" showInputMessage="1" showErrorMessage="1" prompt="¿Afectar al grupo de funcionarios del proceso?" sqref="Q12:Q61" xr:uid="{4721414F-FC2E-4A37-816B-241787277255}">
      <formula1>"SI,NO,Escoger un dato de la lista desplegable"</formula1>
    </dataValidation>
    <dataValidation allowBlank="1" showInputMessage="1" showErrorMessage="1" prompt="¿Afectar el cumplimiento de metas y objetivos de la dependencia?" sqref="R11" xr:uid="{54CE901E-D911-42FE-A395-ECA76F9E6A1D}"/>
    <dataValidation type="list" allowBlank="1" showInputMessage="1" showErrorMessage="1" prompt="¿Afectar el cumplimiento de metas y objetivos de la dependencia?" sqref="R12:R61" xr:uid="{06A60D8B-2F1D-4744-9FCB-9672203A599E}">
      <formula1>"SI,NO,Escoger un dato de la lista desplegable"</formula1>
    </dataValidation>
    <dataValidation allowBlank="1" showInputMessage="1" showErrorMessage="1" prompt="¿Afectar el cumplimiento de misión de la Entidad?" sqref="S11" xr:uid="{FA6990E7-DE87-4513-99E7-1165E174037F}"/>
    <dataValidation type="list" allowBlank="1" showInputMessage="1" showErrorMessage="1" prompt="¿Afectar el cumplimiento de misión de la Entidad?" sqref="S12:S61" xr:uid="{C5A20FB5-C5E5-4AB2-A57F-E946E268800E}">
      <formula1>"SI,NO,Escoger un dato de la lista desplegable"</formula1>
    </dataValidation>
    <dataValidation allowBlank="1" showInputMessage="1" showErrorMessage="1" prompt="¿Afectar el cumplimiento de la misión del sector al que pertenece la Entidad?" sqref="T11" xr:uid="{C42E8E4A-0DA7-4860-9197-770E71E9F7B5}"/>
    <dataValidation type="list" allowBlank="1" showInputMessage="1" showErrorMessage="1" prompt="¿Afectar el cumplimiento de la misión del sector al que pertenece la Entidad?" sqref="T12:T61" xr:uid="{0DF9F697-44E8-493E-B365-BA07A740CA89}">
      <formula1>"SI,NO,Escoger un dato de la lista desplegable"</formula1>
    </dataValidation>
    <dataValidation allowBlank="1" showInputMessage="1" showErrorMessage="1" prompt="¿Generar pérdida de confianza de la Entidad, afectando su reputación?" sqref="U11" xr:uid="{142B8021-9E4E-46C3-B26F-67619F3E5D65}"/>
    <dataValidation type="list" allowBlank="1" showInputMessage="1" showErrorMessage="1" prompt="¿Generar pérdida de confianza de la Entidad, afectando su reputación?" sqref="U12:U61" xr:uid="{B940E3A5-DA6E-475D-A967-A57A6D640AEA}">
      <formula1>"SI,NO,Escoger un dato de la lista desplegable"</formula1>
    </dataValidation>
    <dataValidation allowBlank="1" showInputMessage="1" showErrorMessage="1" prompt="¿Generar pérdida de recursos económicos?" sqref="V11" xr:uid="{294FE098-A245-4F4C-BEBF-D19B206490DB}"/>
    <dataValidation type="list" allowBlank="1" showInputMessage="1" showErrorMessage="1" prompt="¿Generar pérdida de recursos económicos?" sqref="V12:V61" xr:uid="{8A22DD0E-D31D-40E4-89C5-986875880515}">
      <formula1>"SI,NO,Escoger un dato de la lista desplegable"</formula1>
    </dataValidation>
    <dataValidation allowBlank="1" showInputMessage="1" showErrorMessage="1" prompt="¿Afectar la generación de los productos o la prestación de servicios?" sqref="W11" xr:uid="{7B0FE500-A7FF-49BE-A16C-E6D7E6FEF1D6}"/>
    <dataValidation type="list" allowBlank="1" showInputMessage="1" showErrorMessage="1" prompt="¿Afectar la generación de los productos o la prestación de servicios?" sqref="W12:W61" xr:uid="{09289C66-AB32-408C-B65C-2A1C9D78BC97}">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F402A2A-A142-4BCA-91CC-9273CB472A67}"/>
    <dataValidation type="list" allowBlank="1" showInputMessage="1" showErrorMessage="1" prompt="¿Dar lugar al detrimento de calidad de vida de la comunidad por la pérdida del bien o servicios o los recursos públicos?" sqref="X12:X61" xr:uid="{7B0472AA-1DC7-420E-9438-DA92D21C1579}">
      <formula1>"SI,NO,Escoger un dato de la lista desplegable"</formula1>
    </dataValidation>
    <dataValidation allowBlank="1" showInputMessage="1" showErrorMessage="1" prompt="¿Generar pérdida de información de la Entidad?" sqref="Y11" xr:uid="{636C2202-0D5C-47E6-A79D-5E5FC3335921}"/>
    <dataValidation type="list" allowBlank="1" showInputMessage="1" showErrorMessage="1" prompt="¿Generar pérdida de información de la Entidad?" sqref="Y12:Y61" xr:uid="{A8139E2D-BE9C-48A7-814F-7377D37F6990}">
      <formula1>"SI,NO,Escoger un dato de la lista desplegable"</formula1>
    </dataValidation>
    <dataValidation allowBlank="1" showInputMessage="1" showErrorMessage="1" prompt="¿Generar intervención de los órganos de control, de la Fiscalía, u otro ente?" sqref="Z11" xr:uid="{2BE791AC-5A4D-4BA4-94EB-B2E2B73C3F86}"/>
    <dataValidation type="list" allowBlank="1" showInputMessage="1" showErrorMessage="1" prompt="¿Generar intervención de los órganos de control, de la Fiscalía, u otro ente?" sqref="Z12:Z61" xr:uid="{10A878B1-6420-4F70-91BC-6F8DF8D0A6E4}">
      <formula1>"SI,NO,Escoger un dato de la lista desplegable"</formula1>
    </dataValidation>
    <dataValidation allowBlank="1" showInputMessage="1" showErrorMessage="1" prompt="¿Dar lugar a procesos sancionatorios?" sqref="AA11" xr:uid="{7D9BE6E5-25F4-40B4-953F-5E3EB5861CC1}"/>
    <dataValidation type="list" allowBlank="1" showInputMessage="1" showErrorMessage="1" prompt="¿Dar lugar a procesos sancionatorios?" sqref="AA12:AA61" xr:uid="{30AFEA7C-D9A5-4BAF-94F8-1C38C99FB393}">
      <formula1>"SI,NO,Escoger un dato de la lista desplegable"</formula1>
    </dataValidation>
    <dataValidation allowBlank="1" showInputMessage="1" showErrorMessage="1" prompt="¿Dar lugar a procesos disciplinarios?" sqref="AB11" xr:uid="{D573C43C-377B-4C4F-B681-832AB369AF54}"/>
    <dataValidation type="list" allowBlank="1" showInputMessage="1" showErrorMessage="1" prompt="¿Dar lugar a procesos disciplinarios?" sqref="AB12:AB61" xr:uid="{7B122948-C991-40F0-9AF9-C047CD900B1D}">
      <formula1>"SI,NO,Escoger un dato de la lista desplegable"</formula1>
    </dataValidation>
    <dataValidation allowBlank="1" showInputMessage="1" showErrorMessage="1" prompt="¿Dar lugar a procesos fiscales?" sqref="AC11" xr:uid="{E97F0BB8-B777-4BD5-A12A-413C32F78FB3}"/>
    <dataValidation type="list" allowBlank="1" showInputMessage="1" showErrorMessage="1" prompt="¿Dar lugar a procesos fiscales?" sqref="AC12:AC61" xr:uid="{6B9A4081-1B9D-413F-8B78-21F702D198C4}">
      <formula1>"SI,NO,Escoger un dato de la lista desplegable"</formula1>
    </dataValidation>
    <dataValidation allowBlank="1" showInputMessage="1" showErrorMessage="1" prompt="¿Dar lugar a procesos penales?" sqref="AD11" xr:uid="{E94002F2-B5D7-4F41-83DC-EC6153CD06C1}"/>
    <dataValidation type="list" allowBlank="1" showInputMessage="1" showErrorMessage="1" prompt="¿Dar lugar a procesos penales?" sqref="AD12:AD61" xr:uid="{53318DB0-FABB-4CF6-B499-AE282A3229C8}">
      <formula1>"SI,NO,Escoger un dato de la lista desplegable"</formula1>
    </dataValidation>
    <dataValidation allowBlank="1" showInputMessage="1" showErrorMessage="1" prompt="¿Generar pérdida de credibilidad del sector?" sqref="AE11" xr:uid="{C8B5B1DC-CF2B-4588-82C5-7804B1BA5F77}"/>
    <dataValidation type="list" allowBlank="1" showInputMessage="1" showErrorMessage="1" prompt="¿Generar pérdida de credibilidad del sector?" sqref="AE12:AE61" xr:uid="{4A3BB900-F437-4903-BBBB-16EAD33D3272}">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F2C1C19-BB05-4C9E-B1B6-A69372DEA126}"/>
    <dataValidation type="list" allowBlank="1" showInputMessage="1" showErrorMessage="1" prompt="¿Ocasionar lesiones físicas o pérdida de vidas humanas?_x000a_NOTA: si esta respuesta es afirmativa, el impacto sera considerado como catastrófico." sqref="AF12:AF61" xr:uid="{6A27759F-C32E-4518-87D2-218CCB0DFD8F}">
      <formula1>"SI,NO,Escoger un dato de la lista desplegable"</formula1>
    </dataValidation>
    <dataValidation allowBlank="1" showInputMessage="1" showErrorMessage="1" prompt="¿Afectar la imagen regional?" sqref="AG11" xr:uid="{5C50A54B-9985-468F-9E41-5B55560D8EF5}"/>
    <dataValidation type="list" allowBlank="1" showInputMessage="1" showErrorMessage="1" prompt="¿Afectar la imagen regional?" sqref="AG12:AG61" xr:uid="{159917A4-EF4C-4BEF-B936-B8CA4463255C}">
      <formula1>"SI,NO,Escoger un dato de la lista desplegable"</formula1>
    </dataValidation>
    <dataValidation allowBlank="1" showInputMessage="1" showErrorMessage="1" prompt="¿Afectar la imagen nacional?" sqref="AH11" xr:uid="{DAE4462B-A9F1-45B7-B654-85036E972612}"/>
    <dataValidation type="list" allowBlank="1" showInputMessage="1" showErrorMessage="1" prompt="¿Afectar la imagen nacional?" sqref="AH12:AH61" xr:uid="{E1A0A2CA-BA2C-4222-A7B5-BE74FE752B03}">
      <formula1>"SI,NO,Escoger un dato de la lista desplegable"</formula1>
    </dataValidation>
    <dataValidation allowBlank="1" showInputMessage="1" showErrorMessage="1" prompt="¿Genera Impacto ambiental?" sqref="AI11" xr:uid="{41ED12E2-7733-49BF-AB75-A7819353CC55}"/>
    <dataValidation type="list" allowBlank="1" showInputMessage="1" showErrorMessage="1" prompt="¿Genera Impacto ambiental?" sqref="AI12:AI61" xr:uid="{68C6375A-907A-45A8-987A-CE61D676AF31}">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376C8BF-DF91-44BB-9FD5-22075B3D5123}"/>
    <dataValidation allowBlank="1" showInputMessage="1" showErrorMessage="1" prompt="¿Existen un responsable asignado a la ejecución del control?" sqref="AW11" xr:uid="{AE05DAE5-0B77-4E5B-96BC-370D95F8C20C}"/>
    <dataValidation allowBlank="1" showInputMessage="1" showErrorMessage="1" prompt="El responsable tiene autoridad y adecuada segregación de funciones en la ejecución del control?" sqref="AX11" xr:uid="{F6BB3E9D-8046-4931-BE60-7F02F4017F51}"/>
    <dataValidation allowBlank="1" showInputMessage="1" showErrorMessage="1" prompt="¿La oportunidad en que se ejecuta el control ayuda a prevenir la mitigación del riesgo o a detectar la materialización del riesgo de manera oportuna?" sqref="AY11" xr:uid="{8729C548-B125-4F61-96CB-8101DAF239F5}"/>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6B53760-3419-4B89-A87D-BDD9C2CEF979}"/>
    <dataValidation allowBlank="1" showInputMessage="1" showErrorMessage="1" prompt="¿La fuente de información que se utiliza en el desarrollo del control es información confiable que permita mitigar el riesgo?." sqref="BA11" xr:uid="{CE3F7D9B-28A9-4B2D-B578-6356A6EB734F}"/>
    <dataValidation allowBlank="1" showInputMessage="1" showErrorMessage="1" prompt="¿Las observaciones, desviaciones o diferencias identificadas como resultados de la ejecución del control son investigadas y resueltas de manera oportuna?" sqref="BB11" xr:uid="{315D7791-2997-451F-917F-5CA15E75ED19}"/>
    <dataValidation allowBlank="1" showInputMessage="1" showErrorMessage="1" prompt="¿Se deja evidencia o rastro de la ejecución del control, que permita a cualquier tercero con la evidencia, llegar a la misma conclusión?." sqref="BC11" xr:uid="{84AF3FE2-A6C9-4D37-95B0-E001D3AF4D1B}"/>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7719F8F-B661-4A93-A581-977B8DCC7250}"/>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D8614A5-E714-414F-A37E-3F11A8EF9645}">
          <x14:formula1>
            <xm:f>DATOS!$J$15:$J$19</xm:f>
          </x14:formula1>
          <xm:sqref>AM12:AM61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C9630-BEE4-417E-9EE5-50CD444D1731}">
  <sheetPr>
    <tabColor theme="0" tint="-0.249977111117893"/>
    <pageSetUpPr fitToPage="1"/>
  </sheetPr>
  <dimension ref="B2:BS61"/>
  <sheetViews>
    <sheetView zoomScale="46" zoomScaleNormal="85" workbookViewId="0">
      <selection activeCell="C62" sqref="C62"/>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0.85546875" style="39" customWidth="1"/>
    <col min="42" max="42" width="22.42578125" style="39" customWidth="1"/>
    <col min="43" max="43" width="16.7109375" style="39" customWidth="1"/>
    <col min="44" max="44" width="22.42578125" style="39" customWidth="1"/>
    <col min="45" max="45" width="66.7109375" style="39" customWidth="1"/>
    <col min="46" max="46" width="38.570312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153" x14ac:dyDescent="0.25">
      <c r="B12" s="114">
        <v>1</v>
      </c>
      <c r="C12" s="117" t="s">
        <v>409</v>
      </c>
      <c r="D12" s="120" t="s">
        <v>297</v>
      </c>
      <c r="E12" s="120" t="s">
        <v>298</v>
      </c>
      <c r="F12" s="105" t="s">
        <v>104</v>
      </c>
      <c r="G12" s="105" t="s">
        <v>104</v>
      </c>
      <c r="H12" s="105" t="s">
        <v>104</v>
      </c>
      <c r="I12" s="105" t="s">
        <v>104</v>
      </c>
      <c r="J12" s="107" t="str">
        <f>IF(AND((F12="SI"),(G12="SI"),(H12="SI"),(I12="SI")),"Si es Riesgo de Corrupción","No es Riesgo de Corrupción")</f>
        <v>Si es Riesgo de Corrupción</v>
      </c>
      <c r="K12" s="22">
        <v>1</v>
      </c>
      <c r="L12" s="41" t="s">
        <v>299</v>
      </c>
      <c r="M12" s="109" t="s">
        <v>301</v>
      </c>
      <c r="N12" s="111">
        <v>1</v>
      </c>
      <c r="O12" s="101" t="str">
        <f>IF(N12=1,"Rara vez",IF(N12=2,"Improbable",IF(N12=3,"Posible",IF(N12=4,"Probable",IF(N12=5,"Casi seguro","Definir el nivel de probabilidad")))))</f>
        <v>Rara vez</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97" t="s">
        <v>104</v>
      </c>
      <c r="R12" s="97" t="s">
        <v>104</v>
      </c>
      <c r="S12" s="97" t="s">
        <v>109</v>
      </c>
      <c r="T12" s="97" t="s">
        <v>109</v>
      </c>
      <c r="U12" s="97" t="s">
        <v>104</v>
      </c>
      <c r="V12" s="97" t="s">
        <v>104</v>
      </c>
      <c r="W12" s="97" t="s">
        <v>104</v>
      </c>
      <c r="X12" s="97" t="s">
        <v>104</v>
      </c>
      <c r="Y12" s="97" t="s">
        <v>109</v>
      </c>
      <c r="Z12" s="97" t="s">
        <v>104</v>
      </c>
      <c r="AA12" s="97" t="s">
        <v>104</v>
      </c>
      <c r="AB12" s="97" t="s">
        <v>104</v>
      </c>
      <c r="AC12" s="97" t="s">
        <v>104</v>
      </c>
      <c r="AD12" s="97" t="s">
        <v>104</v>
      </c>
      <c r="AE12" s="97" t="s">
        <v>104</v>
      </c>
      <c r="AF12" s="97" t="s">
        <v>109</v>
      </c>
      <c r="AG12" s="97" t="s">
        <v>104</v>
      </c>
      <c r="AH12" s="97" t="s">
        <v>104</v>
      </c>
      <c r="AI12" s="97" t="s">
        <v>109</v>
      </c>
      <c r="AJ12" s="100">
        <f>IF(AF12="SI","Impacto Catastrófico por lesoines o perdida de vidas humanas",(COUNTIF(Q12:AE21,"SI")+COUNTIF(AG12:AI21,"SI")))</f>
        <v>14</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302</v>
      </c>
      <c r="AP12" s="46" t="s">
        <v>303</v>
      </c>
      <c r="AQ12" s="46" t="s">
        <v>304</v>
      </c>
      <c r="AR12" s="46" t="s">
        <v>305</v>
      </c>
      <c r="AS12" s="46" t="s">
        <v>306</v>
      </c>
      <c r="AT12" s="46" t="s">
        <v>307</v>
      </c>
      <c r="AU12" s="46" t="s">
        <v>308</v>
      </c>
      <c r="AV12" s="46" t="s">
        <v>134</v>
      </c>
      <c r="AW12" s="47" t="s">
        <v>115</v>
      </c>
      <c r="AX12" s="47" t="s">
        <v>116</v>
      </c>
      <c r="AY12" s="47" t="s">
        <v>117</v>
      </c>
      <c r="AZ12" s="47" t="s">
        <v>135</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100</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321</v>
      </c>
    </row>
    <row r="13" spans="2:71" s="26" customFormat="1" ht="153" x14ac:dyDescent="0.25">
      <c r="B13" s="115"/>
      <c r="C13" s="118"/>
      <c r="D13" s="120"/>
      <c r="E13" s="120"/>
      <c r="F13" s="105"/>
      <c r="G13" s="105"/>
      <c r="H13" s="105"/>
      <c r="I13" s="105"/>
      <c r="J13" s="107"/>
      <c r="K13" s="27">
        <v>2</v>
      </c>
      <c r="L13" s="42" t="s">
        <v>299</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309</v>
      </c>
      <c r="AP13" s="48" t="s">
        <v>310</v>
      </c>
      <c r="AQ13" s="48" t="s">
        <v>124</v>
      </c>
      <c r="AR13" s="48" t="s">
        <v>311</v>
      </c>
      <c r="AS13" s="48" t="s">
        <v>312</v>
      </c>
      <c r="AT13" s="48" t="s">
        <v>313</v>
      </c>
      <c r="AU13" s="48" t="s">
        <v>314</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78.5" x14ac:dyDescent="0.25">
      <c r="B14" s="115"/>
      <c r="C14" s="118"/>
      <c r="D14" s="120"/>
      <c r="E14" s="120"/>
      <c r="F14" s="105"/>
      <c r="G14" s="105"/>
      <c r="H14" s="105"/>
      <c r="I14" s="105"/>
      <c r="J14" s="107"/>
      <c r="K14" s="31">
        <v>3</v>
      </c>
      <c r="L14" s="43" t="s">
        <v>300</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315</v>
      </c>
      <c r="AP14" s="50" t="s">
        <v>316</v>
      </c>
      <c r="AQ14" s="50" t="s">
        <v>124</v>
      </c>
      <c r="AR14" s="50" t="s">
        <v>317</v>
      </c>
      <c r="AS14" s="50" t="s">
        <v>318</v>
      </c>
      <c r="AT14" s="50" t="s">
        <v>319</v>
      </c>
      <c r="AU14" s="50" t="s">
        <v>320</v>
      </c>
      <c r="AV14" s="50" t="s">
        <v>114</v>
      </c>
      <c r="AW14" s="51" t="s">
        <v>115</v>
      </c>
      <c r="AX14" s="51" t="s">
        <v>116</v>
      </c>
      <c r="AY14" s="51" t="s">
        <v>117</v>
      </c>
      <c r="AZ14" s="51" t="s">
        <v>118</v>
      </c>
      <c r="BA14" s="51" t="s">
        <v>119</v>
      </c>
      <c r="BB14" s="51" t="s">
        <v>120</v>
      </c>
      <c r="BC14" s="51" t="s">
        <v>121</v>
      </c>
      <c r="BD14" s="59">
        <f t="shared" si="0"/>
        <v>95</v>
      </c>
      <c r="BE14" s="59" t="str">
        <f t="shared" si="1"/>
        <v>Fuerte</v>
      </c>
      <c r="BF14" s="33"/>
      <c r="BG14" s="56" t="s">
        <v>141</v>
      </c>
      <c r="BH14" s="59" t="str">
        <f t="shared" si="2"/>
        <v>Siempre se ejecuta</v>
      </c>
      <c r="BI14" s="33"/>
      <c r="BJ14" s="59" t="str">
        <f t="shared" si="3"/>
        <v>FUERTE</v>
      </c>
      <c r="BK14" s="59">
        <f t="shared" si="4"/>
        <v>100</v>
      </c>
      <c r="BL14" s="59" t="str">
        <f t="shared" si="5"/>
        <v>NO</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288" priority="23" operator="containsText" text="Si es Riesgo de Corrupción">
      <formula>NOT(ISERROR(SEARCH("Si es Riesgo de Corrupción",J12)))</formula>
    </cfRule>
    <cfRule type="containsText" dxfId="287" priority="24" operator="containsText" text="No es Riesgo de Corrupción">
      <formula>NOT(ISERROR(SEARCH("No es Riesgo de Corrupción",J12)))</formula>
    </cfRule>
  </conditionalFormatting>
  <conditionalFormatting sqref="L12:M21">
    <cfRule type="containsText" dxfId="286" priority="22" operator="containsText" text="Espacio para describir ">
      <formula>NOT(ISERROR(SEARCH("Espacio para describir ",L12)))</formula>
    </cfRule>
  </conditionalFormatting>
  <conditionalFormatting sqref="N12:N61 Q12:AI61 AQ12:AQ61 AV12:BC61 BG12:BG61 BO12:BO61">
    <cfRule type="containsText" dxfId="285" priority="21" operator="containsText" text="Escoger un dato de la lista desplegable">
      <formula>NOT(ISERROR(SEARCH("Escoger un dato de la lista desplegable",N12)))</formula>
    </cfRule>
  </conditionalFormatting>
  <conditionalFormatting sqref="AO12:AO61">
    <cfRule type="containsText" dxfId="284" priority="20" operator="containsText" text="REDACTAR CONTROL">
      <formula>NOT(ISERROR(SEARCH("REDACTAR CONTROL",AO12)))</formula>
    </cfRule>
  </conditionalFormatting>
  <conditionalFormatting sqref="AL12 BR12">
    <cfRule type="containsText" dxfId="283" priority="17" operator="containsText" text="Extremo">
      <formula>NOT(ISERROR(SEARCH("Extremo",AL12)))</formula>
    </cfRule>
    <cfRule type="containsText" dxfId="282" priority="18" operator="containsText" text="Alto">
      <formula>NOT(ISERROR(SEARCH("Alto",AL12)))</formula>
    </cfRule>
    <cfRule type="containsText" dxfId="281" priority="19" operator="containsText" text="Moderado">
      <formula>NOT(ISERROR(SEARCH("Moderado",AL12)))</formula>
    </cfRule>
  </conditionalFormatting>
  <conditionalFormatting sqref="L22:M31">
    <cfRule type="containsText" dxfId="280" priority="16" operator="containsText" text="Espacio para describir ">
      <formula>NOT(ISERROR(SEARCH("Espacio para describir ",L22)))</formula>
    </cfRule>
  </conditionalFormatting>
  <conditionalFormatting sqref="AL22 BR22">
    <cfRule type="containsText" dxfId="279" priority="13" operator="containsText" text="Extremo">
      <formula>NOT(ISERROR(SEARCH("Extremo",AL22)))</formula>
    </cfRule>
    <cfRule type="containsText" dxfId="278" priority="14" operator="containsText" text="Alto">
      <formula>NOT(ISERROR(SEARCH("Alto",AL22)))</formula>
    </cfRule>
    <cfRule type="containsText" dxfId="277" priority="15" operator="containsText" text="Moderado">
      <formula>NOT(ISERROR(SEARCH("Moderado",AL22)))</formula>
    </cfRule>
  </conditionalFormatting>
  <conditionalFormatting sqref="L32:M41">
    <cfRule type="containsText" dxfId="276" priority="12" operator="containsText" text="Espacio para describir ">
      <formula>NOT(ISERROR(SEARCH("Espacio para describir ",L32)))</formula>
    </cfRule>
  </conditionalFormatting>
  <conditionalFormatting sqref="AL32 BR32">
    <cfRule type="containsText" dxfId="275" priority="9" operator="containsText" text="Extremo">
      <formula>NOT(ISERROR(SEARCH("Extremo",AL32)))</formula>
    </cfRule>
    <cfRule type="containsText" dxfId="274" priority="10" operator="containsText" text="Alto">
      <formula>NOT(ISERROR(SEARCH("Alto",AL32)))</formula>
    </cfRule>
    <cfRule type="containsText" dxfId="273" priority="11" operator="containsText" text="Moderado">
      <formula>NOT(ISERROR(SEARCH("Moderado",AL32)))</formula>
    </cfRule>
  </conditionalFormatting>
  <conditionalFormatting sqref="L42:M51">
    <cfRule type="containsText" dxfId="272" priority="8" operator="containsText" text="Espacio para describir ">
      <formula>NOT(ISERROR(SEARCH("Espacio para describir ",L42)))</formula>
    </cfRule>
  </conditionalFormatting>
  <conditionalFormatting sqref="AL42 BR42">
    <cfRule type="containsText" dxfId="271" priority="5" operator="containsText" text="Extremo">
      <formula>NOT(ISERROR(SEARCH("Extremo",AL42)))</formula>
    </cfRule>
    <cfRule type="containsText" dxfId="270" priority="6" operator="containsText" text="Alto">
      <formula>NOT(ISERROR(SEARCH("Alto",AL42)))</formula>
    </cfRule>
    <cfRule type="containsText" dxfId="269" priority="7" operator="containsText" text="Moderado">
      <formula>NOT(ISERROR(SEARCH("Moderado",AL42)))</formula>
    </cfRule>
  </conditionalFormatting>
  <conditionalFormatting sqref="L52:M61">
    <cfRule type="containsText" dxfId="268" priority="4" operator="containsText" text="Espacio para describir ">
      <formula>NOT(ISERROR(SEARCH("Espacio para describir ",L52)))</formula>
    </cfRule>
  </conditionalFormatting>
  <conditionalFormatting sqref="AL52 BR52">
    <cfRule type="containsText" dxfId="267" priority="1" operator="containsText" text="Extremo">
      <formula>NOT(ISERROR(SEARCH("Extremo",AL52)))</formula>
    </cfRule>
    <cfRule type="containsText" dxfId="266" priority="2" operator="containsText" text="Alto">
      <formula>NOT(ISERROR(SEARCH("Alto",AL52)))</formula>
    </cfRule>
    <cfRule type="containsText" dxfId="265"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D7A36CA8-67A8-4444-8534-28EB1A9A57E7}"/>
    <dataValidation allowBlank="1" showInputMessage="1" showErrorMessage="1" prompt="¿Se deja evidencia o rastro de la ejecución del control, que permita a cualquier tercero con la evidencia, llegar a la misma conclusión?." sqref="BC11" xr:uid="{608DDE3F-9B1B-44B1-82DA-1B5E9037C2AE}"/>
    <dataValidation allowBlank="1" showInputMessage="1" showErrorMessage="1" prompt="¿Las observaciones, desviaciones o diferencias identificadas como resultados de la ejecución del control son investigadas y resueltas de manera oportuna?" sqref="BB11" xr:uid="{3F1E6441-BE32-4BAE-8868-5C3F070E61FE}"/>
    <dataValidation allowBlank="1" showInputMessage="1" showErrorMessage="1" prompt="¿La fuente de información que se utiliza en el desarrollo del control es información confiable que permita mitigar el riesgo?." sqref="BA11" xr:uid="{E429459A-D602-4A51-B59F-37588DD26136}"/>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32BFFAD-F77A-4485-8774-351855F9C753}"/>
    <dataValidation allowBlank="1" showInputMessage="1" showErrorMessage="1" prompt="¿La oportunidad en que se ejecuta el control ayuda a prevenir la mitigación del riesgo o a detectar la materialización del riesgo de manera oportuna?" sqref="AY11" xr:uid="{D8029DEA-D9F2-42BD-B68F-5C83258E9749}"/>
    <dataValidation allowBlank="1" showInputMessage="1" showErrorMessage="1" prompt="El responsable tiene autoridad y adecuada segregación de funciones en la ejecución del control?" sqref="AX11" xr:uid="{94644E3B-E475-4B4B-9393-A33E5EF8BCB3}"/>
    <dataValidation allowBlank="1" showInputMessage="1" showErrorMessage="1" prompt="¿Existen un responsable asignado a la ejecución del control?" sqref="AW11" xr:uid="{FB179071-B9B6-4F3F-BDF8-201A8A5966CB}"/>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F9780CB0-0FF6-4A81-99FD-1E63B26A9329}"/>
    <dataValidation type="list" allowBlank="1" showInputMessage="1" showErrorMessage="1" prompt="¿Genera Impacto ambiental?" sqref="AI12:AI61" xr:uid="{53BD7B97-2BC8-4D2F-86E8-1ABDF2258E56}">
      <formula1>"SI,NO,Escoger un dato de la lista desplegable"</formula1>
    </dataValidation>
    <dataValidation allowBlank="1" showInputMessage="1" showErrorMessage="1" prompt="¿Genera Impacto ambiental?" sqref="AI11" xr:uid="{91556126-88C7-4354-9096-FB62196B6E84}"/>
    <dataValidation type="list" allowBlank="1" showInputMessage="1" showErrorMessage="1" prompt="¿Afectar la imagen nacional?" sqref="AH12:AH61" xr:uid="{B431A327-9AB0-4B1F-89E1-9E331B0119F6}">
      <formula1>"SI,NO,Escoger un dato de la lista desplegable"</formula1>
    </dataValidation>
    <dataValidation allowBlank="1" showInputMessage="1" showErrorMessage="1" prompt="¿Afectar la imagen nacional?" sqref="AH11" xr:uid="{EB769A10-5617-4D4F-A17B-D960A8B1DA3E}"/>
    <dataValidation type="list" allowBlank="1" showInputMessage="1" showErrorMessage="1" prompt="¿Afectar la imagen regional?" sqref="AG12:AG61" xr:uid="{77F023F5-A5DC-4A6A-9EC3-BF3F126D2796}">
      <formula1>"SI,NO,Escoger un dato de la lista desplegable"</formula1>
    </dataValidation>
    <dataValidation allowBlank="1" showInputMessage="1" showErrorMessage="1" prompt="¿Afectar la imagen regional?" sqref="AG11" xr:uid="{A141E51F-B9B2-4355-832C-A780A8B87A31}"/>
    <dataValidation type="list" allowBlank="1" showInputMessage="1" showErrorMessage="1" prompt="¿Ocasionar lesiones físicas o pérdida de vidas humanas?_x000a_NOTA: si esta respuesta es afirmativa, el impacto sera considerado como catastrófico." sqref="AF12:AF61" xr:uid="{9DEC658C-426E-47E1-8938-2322B219F50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C8C3578-8643-4137-A273-9CF4D610F95F}"/>
    <dataValidation type="list" allowBlank="1" showInputMessage="1" showErrorMessage="1" prompt="¿Generar pérdida de credibilidad del sector?" sqref="AE12:AE61" xr:uid="{1E3B864D-65D3-4D24-9722-90A2DE163E26}">
      <formula1>"SI,NO,Escoger un dato de la lista desplegable"</formula1>
    </dataValidation>
    <dataValidation allowBlank="1" showInputMessage="1" showErrorMessage="1" prompt="¿Generar pérdida de credibilidad del sector?" sqref="AE11" xr:uid="{9D2AD6B0-632A-4EA7-AED1-7475B0137962}"/>
    <dataValidation type="list" allowBlank="1" showInputMessage="1" showErrorMessage="1" prompt="¿Dar lugar a procesos penales?" sqref="AD12:AD61" xr:uid="{B9E4FD59-CE25-435D-B3A2-B4806F952B06}">
      <formula1>"SI,NO,Escoger un dato de la lista desplegable"</formula1>
    </dataValidation>
    <dataValidation allowBlank="1" showInputMessage="1" showErrorMessage="1" prompt="¿Dar lugar a procesos penales?" sqref="AD11" xr:uid="{A2CE53F5-A9C0-413F-A793-20965B5D00E2}"/>
    <dataValidation type="list" allowBlank="1" showInputMessage="1" showErrorMessage="1" prompt="¿Dar lugar a procesos fiscales?" sqref="AC12:AC61" xr:uid="{C0761BD8-5ED2-4A94-BB63-B715FC08F315}">
      <formula1>"SI,NO,Escoger un dato de la lista desplegable"</formula1>
    </dataValidation>
    <dataValidation allowBlank="1" showInputMessage="1" showErrorMessage="1" prompt="¿Dar lugar a procesos fiscales?" sqref="AC11" xr:uid="{F0711EFC-3B97-4264-82D3-F8F9FB3B48C8}"/>
    <dataValidation type="list" allowBlank="1" showInputMessage="1" showErrorMessage="1" prompt="¿Dar lugar a procesos disciplinarios?" sqref="AB12:AB61" xr:uid="{2162B8A9-5A93-4AE0-B14D-AA68B642CF80}">
      <formula1>"SI,NO,Escoger un dato de la lista desplegable"</formula1>
    </dataValidation>
    <dataValidation allowBlank="1" showInputMessage="1" showErrorMessage="1" prompt="¿Dar lugar a procesos disciplinarios?" sqref="AB11" xr:uid="{C581C979-BA10-48D6-90EE-E5F32FD13E22}"/>
    <dataValidation type="list" allowBlank="1" showInputMessage="1" showErrorMessage="1" prompt="¿Dar lugar a procesos sancionatorios?" sqref="AA12:AA61" xr:uid="{A2B3605C-B3A3-4582-8D0E-D1D48C60D8E5}">
      <formula1>"SI,NO,Escoger un dato de la lista desplegable"</formula1>
    </dataValidation>
    <dataValidation allowBlank="1" showInputMessage="1" showErrorMessage="1" prompt="¿Dar lugar a procesos sancionatorios?" sqref="AA11" xr:uid="{A597523B-8ADE-42E7-AF9C-4E62E62503F1}"/>
    <dataValidation type="list" allowBlank="1" showInputMessage="1" showErrorMessage="1" prompt="¿Generar intervención de los órganos de control, de la Fiscalía, u otro ente?" sqref="Z12:Z61" xr:uid="{957A6AF8-9FAA-4CF3-BE1F-A92F40823CDB}">
      <formula1>"SI,NO,Escoger un dato de la lista desplegable"</formula1>
    </dataValidation>
    <dataValidation allowBlank="1" showInputMessage="1" showErrorMessage="1" prompt="¿Generar intervención de los órganos de control, de la Fiscalía, u otro ente?" sqref="Z11" xr:uid="{A8574BC3-A912-49A7-A65C-09C89E334C0D}"/>
    <dataValidation type="list" allowBlank="1" showInputMessage="1" showErrorMessage="1" prompt="¿Generar pérdida de información de la Entidad?" sqref="Y12:Y61" xr:uid="{738A0D20-69A9-4392-A390-253E38DF0E11}">
      <formula1>"SI,NO,Escoger un dato de la lista desplegable"</formula1>
    </dataValidation>
    <dataValidation allowBlank="1" showInputMessage="1" showErrorMessage="1" prompt="¿Generar pérdida de información de la Entidad?" sqref="Y11" xr:uid="{7DFCD2DF-EEBC-4917-B393-885B01C59CFE}"/>
    <dataValidation type="list" allowBlank="1" showInputMessage="1" showErrorMessage="1" prompt="¿Dar lugar al detrimento de calidad de vida de la comunidad por la pérdida del bien o servicios o los recursos públicos?" sqref="X12:X61" xr:uid="{36F49279-4B6E-4407-B5A4-68823319F53D}">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3F9EF301-986C-4233-99D6-FF15ACFB2325}"/>
    <dataValidation type="list" allowBlank="1" showInputMessage="1" showErrorMessage="1" prompt="¿Afectar la generación de los productos o la prestación de servicios?" sqref="W12:W61" xr:uid="{7C8902EA-DE9A-467F-8D20-A1F0BD3EBDE5}">
      <formula1>"SI,NO,Escoger un dato de la lista desplegable"</formula1>
    </dataValidation>
    <dataValidation allowBlank="1" showInputMessage="1" showErrorMessage="1" prompt="¿Afectar la generación de los productos o la prestación de servicios?" sqref="W11" xr:uid="{FC7B9C37-4415-4F55-9A54-0539BF7B181D}"/>
    <dataValidation type="list" allowBlank="1" showInputMessage="1" showErrorMessage="1" prompt="¿Generar pérdida de recursos económicos?" sqref="V12:V61" xr:uid="{69150B4B-0376-44AD-A5E7-A707784C4D8F}">
      <formula1>"SI,NO,Escoger un dato de la lista desplegable"</formula1>
    </dataValidation>
    <dataValidation allowBlank="1" showInputMessage="1" showErrorMessage="1" prompt="¿Generar pérdida de recursos económicos?" sqref="V11" xr:uid="{CD3F6E13-4877-4F17-9720-360CBCBEF562}"/>
    <dataValidation type="list" allowBlank="1" showInputMessage="1" showErrorMessage="1" prompt="¿Generar pérdida de confianza de la Entidad, afectando su reputación?" sqref="U12:U61" xr:uid="{A7045478-778B-42E4-A316-E48DB6C61CDA}">
      <formula1>"SI,NO,Escoger un dato de la lista desplegable"</formula1>
    </dataValidation>
    <dataValidation allowBlank="1" showInputMessage="1" showErrorMessage="1" prompt="¿Generar pérdida de confianza de la Entidad, afectando su reputación?" sqref="U11" xr:uid="{9487FA9D-FCD5-4ABD-AA7B-93506A0C2273}"/>
    <dataValidation type="list" allowBlank="1" showInputMessage="1" showErrorMessage="1" prompt="¿Afectar el cumplimiento de la misión del sector al que pertenece la Entidad?" sqref="T12:T61" xr:uid="{34049530-7826-47D0-92CB-C621ADDAF310}">
      <formula1>"SI,NO,Escoger un dato de la lista desplegable"</formula1>
    </dataValidation>
    <dataValidation allowBlank="1" showInputMessage="1" showErrorMessage="1" prompt="¿Afectar el cumplimiento de la misión del sector al que pertenece la Entidad?" sqref="T11" xr:uid="{247870E5-E9F7-43E3-8422-F638DB77BD0B}"/>
    <dataValidation type="list" allowBlank="1" showInputMessage="1" showErrorMessage="1" prompt="¿Afectar el cumplimiento de misión de la Entidad?" sqref="S12:S61" xr:uid="{F5B90409-71E1-4044-91DC-82EBB47231FB}">
      <formula1>"SI,NO,Escoger un dato de la lista desplegable"</formula1>
    </dataValidation>
    <dataValidation allowBlank="1" showInputMessage="1" showErrorMessage="1" prompt="¿Afectar el cumplimiento de misión de la Entidad?" sqref="S11" xr:uid="{ABBB4E34-F046-418F-A8CD-B980E1E2683A}"/>
    <dataValidation type="list" allowBlank="1" showInputMessage="1" showErrorMessage="1" prompt="¿Afectar el cumplimiento de metas y objetivos de la dependencia?" sqref="R12:R61" xr:uid="{3FEDC389-9D50-457F-B3D2-9A356CCD3A55}">
      <formula1>"SI,NO,Escoger un dato de la lista desplegable"</formula1>
    </dataValidation>
    <dataValidation allowBlank="1" showInputMessage="1" showErrorMessage="1" prompt="¿Afectar el cumplimiento de metas y objetivos de la dependencia?" sqref="R11" xr:uid="{DAE9DEBE-B7A4-4EC3-B12C-FE774C5F39F5}"/>
    <dataValidation type="list" allowBlank="1" showInputMessage="1" showErrorMessage="1" prompt="¿Afectar al grupo de funcionarios del proceso?" sqref="Q12:Q61" xr:uid="{06ED629C-B26D-4EE3-A0FE-9CE1B404E36F}">
      <formula1>"SI,NO,Escoger un dato de la lista desplegable"</formula1>
    </dataValidation>
    <dataValidation allowBlank="1" showInputMessage="1" showErrorMessage="1" prompt="¿Afectar al grupo de funcionarios del proceso?" sqref="Q11" xr:uid="{8116AD35-69A9-4E25-955F-D8E389A74396}"/>
    <dataValidation allowBlank="1" showInputMessage="1" showErrorMessage="1" prompt="Son los efectos ocasionados por la ocurrencia de un riesgo que afecta los objetivos o procesos de la entidad. Pueden ser una pérdida, un daño, un perjuicio, un detrimento." sqref="M9:M11" xr:uid="{5791E633-D458-4C56-A19D-F82DEF58CA41}"/>
    <dataValidation type="list" allowBlank="1" showInputMessage="1" showErrorMessage="1" sqref="BG12:BG61" xr:uid="{E1041292-D443-4A50-8C14-352806D4439C}">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0CAE3738-FCE2-42B6-B047-09FD101BCB8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26DC9CD3-C0DE-4B5D-86E8-B8598E9F8E69}">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4924EB7-71FE-4CAB-86DD-74B520F1C04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4CBC4DCE-423B-47EA-808A-1B450028A4B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CE273C5E-1814-4465-80B7-E0B3F675BF5B}">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DFE658AB-858A-49BE-A8A2-DC3D1F4A1E37}">
      <formula1>"Adecuado,Inadecuado,Escoger un dato de la lista desplegable"</formula1>
    </dataValidation>
    <dataValidation type="list" allowBlank="1" showInputMessage="1" showErrorMessage="1" prompt="¿Existen un responsable asignado a la ejecución del control?" sqref="AW12:AW61" xr:uid="{8D5FC67C-1DA9-4905-8011-449B50D9B05A}">
      <formula1>"Asignado,No Asignado,Escoger un dato de la lista desplegable"</formula1>
    </dataValidation>
    <dataValidation type="list" allowBlank="1" showInputMessage="1" showErrorMessage="1" sqref="AV12:AV61" xr:uid="{32533D15-47DE-4DE7-B19E-96793571BE51}">
      <formula1>"Escoger un dato de la lista desplegable,Preventivo,Detectivo"</formula1>
    </dataValidation>
    <dataValidation type="list" allowBlank="1" showInputMessage="1" showErrorMessage="1" sqref="AQ12:AQ61" xr:uid="{63654946-0DF4-4B0C-92CC-AD4837CC0705}">
      <formula1>"Escoger un dato de la lista desplegable,Por Tramite, Diario, Semanal, Quincenal, Mensual, Bimestral, Trimestral, Semestral,Anual"</formula1>
    </dataValidation>
    <dataValidation type="list" allowBlank="1" showInputMessage="1" showErrorMessage="1" sqref="F12:I61" xr:uid="{5F6FCB5A-49C9-42E0-91AA-46145C84A6A3}">
      <formula1>"SI,NO,Escoger un dato de la lista desplegable"</formula1>
    </dataValidation>
    <dataValidation type="list" allowBlank="1" showInputMessage="1" showErrorMessage="1" sqref="N12:N61" xr:uid="{5B262196-C4A7-4D74-9E75-A357B0EA181B}">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37D544-ABC3-4E64-B30B-FC3035134AC6}">
          <x14:formula1>
            <xm:f>DATOS!$J$15:$J$19</xm:f>
          </x14:formula1>
          <xm:sqref>AM12:AM61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2D867-8CF6-42AC-BF59-C63058E51A37}">
  <sheetPr>
    <tabColor theme="0" tint="-0.249977111117893"/>
    <pageSetUpPr fitToPage="1"/>
  </sheetPr>
  <dimension ref="B2:BS61"/>
  <sheetViews>
    <sheetView zoomScale="44" zoomScaleNormal="75" workbookViewId="0"/>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9"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140.25" x14ac:dyDescent="0.25">
      <c r="B12" s="114">
        <v>1</v>
      </c>
      <c r="C12" s="117" t="s">
        <v>322</v>
      </c>
      <c r="D12" s="120" t="s">
        <v>323</v>
      </c>
      <c r="E12" s="120" t="s">
        <v>324</v>
      </c>
      <c r="F12" s="105" t="s">
        <v>104</v>
      </c>
      <c r="G12" s="105" t="s">
        <v>104</v>
      </c>
      <c r="H12" s="105" t="s">
        <v>104</v>
      </c>
      <c r="I12" s="105" t="s">
        <v>104</v>
      </c>
      <c r="J12" s="107" t="str">
        <f>IF(AND((F12="SI"),(G12="SI"),(H12="SI"),(I12="SI")),"Si es Riesgo de Corrupción","No es Riesgo de Corrupción")</f>
        <v>Si es Riesgo de Corrupción</v>
      </c>
      <c r="K12" s="22">
        <v>1</v>
      </c>
      <c r="L12" s="41" t="s">
        <v>325</v>
      </c>
      <c r="M12" s="109" t="s">
        <v>327</v>
      </c>
      <c r="N12" s="111">
        <v>2</v>
      </c>
      <c r="O12" s="101" t="str">
        <f>IF(N12=1,"Rara vez",IF(N12=2,"Improbable",IF(N12=3,"Posible",IF(N12=4,"Probable",IF(N12=5,"Casi seguro","Definir el nivel de probabilidad")))))</f>
        <v>Improbable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97" t="s">
        <v>104</v>
      </c>
      <c r="R12" s="97" t="s">
        <v>104</v>
      </c>
      <c r="S12" s="97" t="s">
        <v>109</v>
      </c>
      <c r="T12" s="97" t="s">
        <v>109</v>
      </c>
      <c r="U12" s="97" t="s">
        <v>104</v>
      </c>
      <c r="V12" s="97" t="s">
        <v>104</v>
      </c>
      <c r="W12" s="97" t="s">
        <v>109</v>
      </c>
      <c r="X12" s="97" t="s">
        <v>109</v>
      </c>
      <c r="Y12" s="97" t="s">
        <v>109</v>
      </c>
      <c r="Z12" s="97" t="s">
        <v>104</v>
      </c>
      <c r="AA12" s="97" t="s">
        <v>104</v>
      </c>
      <c r="AB12" s="97" t="s">
        <v>104</v>
      </c>
      <c r="AC12" s="97" t="s">
        <v>104</v>
      </c>
      <c r="AD12" s="97" t="s">
        <v>104</v>
      </c>
      <c r="AE12" s="97" t="s">
        <v>109</v>
      </c>
      <c r="AF12" s="97" t="s">
        <v>109</v>
      </c>
      <c r="AG12" s="97" t="s">
        <v>104</v>
      </c>
      <c r="AH12" s="97" t="s">
        <v>109</v>
      </c>
      <c r="AI12" s="97" t="s">
        <v>109</v>
      </c>
      <c r="AJ12" s="100">
        <f>IF(AF12="SI","Impacto Catastrófico por lesoines o perdida de vidas humanas",(COUNTIF(Q12:AE21,"SI")+COUNTIF(AG12:AI21,"SI")))</f>
        <v>10</v>
      </c>
      <c r="AK12" s="100" t="str">
        <f>IF(AJ12=0,"",IF(AND(AJ12&gt;0,AJ12&lt;=5),"Moderado",IF(AND(AJ12&gt;5,AJ12&lt;=11),"Mayor","Catastrófico")))</f>
        <v>Mayor</v>
      </c>
      <c r="AL12" s="100" t="str">
        <f>IF(AND(O12="Rara Vez",AK12="Moderado"),"Moderado",IF(AND(O12="Rara Vez",AK12="Mayor"),"Alto",IF(AND(O12="Improbable",AK12="Moderado"),"Moderado",IF(AND(O12="Improbable",AK12="Mayor"),"Alto",IF(AND(O12="Posible",AK12="Moderado"),"Alto",IF(AND(O12="Probable",AK12="Moderado"),"Alto","Extremo"))))))</f>
        <v>Alto</v>
      </c>
      <c r="AM12" s="82" t="s">
        <v>73</v>
      </c>
      <c r="AN12" s="23">
        <v>1</v>
      </c>
      <c r="AO12" s="46" t="s">
        <v>328</v>
      </c>
      <c r="AP12" s="46" t="s">
        <v>329</v>
      </c>
      <c r="AQ12" s="46" t="s">
        <v>187</v>
      </c>
      <c r="AR12" s="46" t="s">
        <v>330</v>
      </c>
      <c r="AS12" s="46" t="s">
        <v>331</v>
      </c>
      <c r="AT12" s="46" t="s">
        <v>332</v>
      </c>
      <c r="AU12" s="46" t="s">
        <v>333</v>
      </c>
      <c r="AV12" s="46" t="s">
        <v>114</v>
      </c>
      <c r="AW12" s="47" t="s">
        <v>115</v>
      </c>
      <c r="AX12" s="47" t="s">
        <v>116</v>
      </c>
      <c r="AY12" s="47" t="s">
        <v>117</v>
      </c>
      <c r="AZ12" s="47" t="s">
        <v>118</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95</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Mayor</v>
      </c>
      <c r="BR12" s="76" t="str">
        <f>IF(AND(BP12="Rara Vez",BQ12="Moderado"),"Moderado",IF(AND(BP12="Rara Vez",BQ12="Mayor"),"Alto",IF(AND(BP12="Improbable",BQ12="Moderado"),"Moderado",IF(AND(BP12="Improbable",BQ12="Mayor"),"Alto",IF(AND(BP12="Posible",BQ12="Moderado"),"Alto",IF(AND(BP12="Probable",BQ12="Moderado"),"Alto","Extremo"))))))</f>
        <v>Alto</v>
      </c>
      <c r="BS12" s="79" t="s">
        <v>339</v>
      </c>
    </row>
    <row r="13" spans="2:71" s="26" customFormat="1" ht="165.75" x14ac:dyDescent="0.25">
      <c r="B13" s="115"/>
      <c r="C13" s="118"/>
      <c r="D13" s="120"/>
      <c r="E13" s="120"/>
      <c r="F13" s="105"/>
      <c r="G13" s="105"/>
      <c r="H13" s="105"/>
      <c r="I13" s="105"/>
      <c r="J13" s="107"/>
      <c r="K13" s="27">
        <v>2</v>
      </c>
      <c r="L13" s="42" t="s">
        <v>326</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334</v>
      </c>
      <c r="AP13" s="48" t="s">
        <v>335</v>
      </c>
      <c r="AQ13" s="48" t="s">
        <v>124</v>
      </c>
      <c r="AR13" s="48" t="s">
        <v>336</v>
      </c>
      <c r="AS13" s="48" t="s">
        <v>337</v>
      </c>
      <c r="AT13" s="48" t="s">
        <v>338</v>
      </c>
      <c r="AU13" s="48" t="s">
        <v>320</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2"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59">
        <f t="shared" si="0"/>
        <v>0</v>
      </c>
      <c r="BE14" s="59" t="str">
        <f t="shared" si="1"/>
        <v>Débil</v>
      </c>
      <c r="BF14" s="33"/>
      <c r="BG14" s="56" t="s">
        <v>44</v>
      </c>
      <c r="BH14" s="59" t="str">
        <f t="shared" si="2"/>
        <v>Casilla formulada</v>
      </c>
      <c r="BI14" s="33"/>
      <c r="BJ14" s="59" t="str">
        <f t="shared" si="3"/>
        <v/>
      </c>
      <c r="BK14" s="59" t="str">
        <f t="shared" si="4"/>
        <v/>
      </c>
      <c r="BL14" s="59" t="str">
        <f t="shared" si="5"/>
        <v>SI</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264" priority="23" operator="containsText" text="Si es Riesgo de Corrupción">
      <formula>NOT(ISERROR(SEARCH("Si es Riesgo de Corrupción",J12)))</formula>
    </cfRule>
    <cfRule type="containsText" dxfId="263" priority="24" operator="containsText" text="No es Riesgo de Corrupción">
      <formula>NOT(ISERROR(SEARCH("No es Riesgo de Corrupción",J12)))</formula>
    </cfRule>
  </conditionalFormatting>
  <conditionalFormatting sqref="L12:M21">
    <cfRule type="containsText" dxfId="262" priority="22" operator="containsText" text="Espacio para describir ">
      <formula>NOT(ISERROR(SEARCH("Espacio para describir ",L12)))</formula>
    </cfRule>
  </conditionalFormatting>
  <conditionalFormatting sqref="N12:N61 Q12:AI61 AQ12:AQ61 AV12:BC61 BG12:BG61 BO12:BO61">
    <cfRule type="containsText" dxfId="261" priority="21" operator="containsText" text="Escoger un dato de la lista desplegable">
      <formula>NOT(ISERROR(SEARCH("Escoger un dato de la lista desplegable",N12)))</formula>
    </cfRule>
  </conditionalFormatting>
  <conditionalFormatting sqref="AO12:AO61">
    <cfRule type="containsText" dxfId="260" priority="20" operator="containsText" text="REDACTAR CONTROL">
      <formula>NOT(ISERROR(SEARCH("REDACTAR CONTROL",AO12)))</formula>
    </cfRule>
  </conditionalFormatting>
  <conditionalFormatting sqref="AL12 BR12">
    <cfRule type="containsText" dxfId="259" priority="17" operator="containsText" text="Extremo">
      <formula>NOT(ISERROR(SEARCH("Extremo",AL12)))</formula>
    </cfRule>
    <cfRule type="containsText" dxfId="258" priority="18" operator="containsText" text="Alto">
      <formula>NOT(ISERROR(SEARCH("Alto",AL12)))</formula>
    </cfRule>
    <cfRule type="containsText" dxfId="257" priority="19" operator="containsText" text="Moderado">
      <formula>NOT(ISERROR(SEARCH("Moderado",AL12)))</formula>
    </cfRule>
  </conditionalFormatting>
  <conditionalFormatting sqref="L22:M31">
    <cfRule type="containsText" dxfId="256" priority="16" operator="containsText" text="Espacio para describir ">
      <formula>NOT(ISERROR(SEARCH("Espacio para describir ",L22)))</formula>
    </cfRule>
  </conditionalFormatting>
  <conditionalFormatting sqref="AL22 BR22">
    <cfRule type="containsText" dxfId="255" priority="13" operator="containsText" text="Extremo">
      <formula>NOT(ISERROR(SEARCH("Extremo",AL22)))</formula>
    </cfRule>
    <cfRule type="containsText" dxfId="254" priority="14" operator="containsText" text="Alto">
      <formula>NOT(ISERROR(SEARCH("Alto",AL22)))</formula>
    </cfRule>
    <cfRule type="containsText" dxfId="253" priority="15" operator="containsText" text="Moderado">
      <formula>NOT(ISERROR(SEARCH("Moderado",AL22)))</formula>
    </cfRule>
  </conditionalFormatting>
  <conditionalFormatting sqref="L32:M41">
    <cfRule type="containsText" dxfId="252" priority="12" operator="containsText" text="Espacio para describir ">
      <formula>NOT(ISERROR(SEARCH("Espacio para describir ",L32)))</formula>
    </cfRule>
  </conditionalFormatting>
  <conditionalFormatting sqref="AL32 BR32">
    <cfRule type="containsText" dxfId="251" priority="9" operator="containsText" text="Extremo">
      <formula>NOT(ISERROR(SEARCH("Extremo",AL32)))</formula>
    </cfRule>
    <cfRule type="containsText" dxfId="250" priority="10" operator="containsText" text="Alto">
      <formula>NOT(ISERROR(SEARCH("Alto",AL32)))</formula>
    </cfRule>
    <cfRule type="containsText" dxfId="249" priority="11" operator="containsText" text="Moderado">
      <formula>NOT(ISERROR(SEARCH("Moderado",AL32)))</formula>
    </cfRule>
  </conditionalFormatting>
  <conditionalFormatting sqref="L42:M51">
    <cfRule type="containsText" dxfId="248" priority="8" operator="containsText" text="Espacio para describir ">
      <formula>NOT(ISERROR(SEARCH("Espacio para describir ",L42)))</formula>
    </cfRule>
  </conditionalFormatting>
  <conditionalFormatting sqref="AL42 BR42">
    <cfRule type="containsText" dxfId="247" priority="5" operator="containsText" text="Extremo">
      <formula>NOT(ISERROR(SEARCH("Extremo",AL42)))</formula>
    </cfRule>
    <cfRule type="containsText" dxfId="246" priority="6" operator="containsText" text="Alto">
      <formula>NOT(ISERROR(SEARCH("Alto",AL42)))</formula>
    </cfRule>
    <cfRule type="containsText" dxfId="245" priority="7" operator="containsText" text="Moderado">
      <formula>NOT(ISERROR(SEARCH("Moderado",AL42)))</formula>
    </cfRule>
  </conditionalFormatting>
  <conditionalFormatting sqref="L52:M61">
    <cfRule type="containsText" dxfId="244" priority="4" operator="containsText" text="Espacio para describir ">
      <formula>NOT(ISERROR(SEARCH("Espacio para describir ",L52)))</formula>
    </cfRule>
  </conditionalFormatting>
  <conditionalFormatting sqref="AL52 BR52">
    <cfRule type="containsText" dxfId="243" priority="1" operator="containsText" text="Extremo">
      <formula>NOT(ISERROR(SEARCH("Extremo",AL52)))</formula>
    </cfRule>
    <cfRule type="containsText" dxfId="242" priority="2" operator="containsText" text="Alto">
      <formula>NOT(ISERROR(SEARCH("Alto",AL52)))</formula>
    </cfRule>
    <cfRule type="containsText" dxfId="241" priority="3" operator="containsText" text="Moderado">
      <formula>NOT(ISERROR(SEARCH("Moderado",AL52)))</formula>
    </cfRule>
  </conditionalFormatting>
  <dataValidations disablePrompts="1" count="60">
    <dataValidation type="list" allowBlank="1" showInputMessage="1" showErrorMessage="1" sqref="N12:N61" xr:uid="{BB5A70D4-9D60-4E2A-AAC8-03CB1EA3AD72}">
      <formula1>"Escoger un dato de la lista desplegable,5,4,3,2,1"</formula1>
    </dataValidation>
    <dataValidation type="list" allowBlank="1" showInputMessage="1" showErrorMessage="1" sqref="F12:I61" xr:uid="{DDBBCA04-53F5-4FF9-BF56-CBA31E544AB4}">
      <formula1>"SI,NO,Escoger un dato de la lista desplegable"</formula1>
    </dataValidation>
    <dataValidation type="list" allowBlank="1" showInputMessage="1" showErrorMessage="1" sqref="AQ12:AQ61" xr:uid="{7F302639-C385-41CD-BF86-A9577A68A72E}">
      <formula1>"Escoger un dato de la lista desplegable,Por Tramite, Diario, Semanal, Quincenal, Mensual, Bimestral, Trimestral, Semestral,Anual"</formula1>
    </dataValidation>
    <dataValidation type="list" allowBlank="1" showInputMessage="1" showErrorMessage="1" sqref="AV12:AV61" xr:uid="{E69B9E27-29A7-4E14-8CE4-FBA3FFECD6C9}">
      <formula1>"Escoger un dato de la lista desplegable,Preventivo,Detectivo"</formula1>
    </dataValidation>
    <dataValidation type="list" allowBlank="1" showInputMessage="1" showErrorMessage="1" prompt="¿Existen un responsable asignado a la ejecución del control?" sqref="AW12:AW61" xr:uid="{0FCB70BB-6F41-40D7-821C-C875D5AA52E6}">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F8D5A656-3427-4782-89D8-71D26D15403C}">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AAB6C5D-5C42-45B0-A55A-04159D8017F9}">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41461CAE-8B5A-47F9-9D19-3AEDDDD14EBD}">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73DB303D-1507-4410-8AD8-5A874A071E20}">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EBA02356-B219-41A2-AA6D-1334154117F2}">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E7CE82DA-6FE7-432E-AA32-E715160B7501}">
      <formula1>"Escoger un dato de la lista desplegable,Completa,Incompleta,No existe"</formula1>
    </dataValidation>
    <dataValidation type="list" allowBlank="1" showInputMessage="1" showErrorMessage="1" sqref="BG12:BG61" xr:uid="{B18505CE-7991-4539-BCDE-59EB93AABF0B}">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8DA7692A-4C73-45DD-B98D-6A73523CE311}"/>
    <dataValidation allowBlank="1" showInputMessage="1" showErrorMessage="1" prompt="¿Afectar al grupo de funcionarios del proceso?" sqref="Q11" xr:uid="{0DA4C3D2-BE6F-4824-9FB0-91814B75E08E}"/>
    <dataValidation type="list" allowBlank="1" showInputMessage="1" showErrorMessage="1" prompt="¿Afectar al grupo de funcionarios del proceso?" sqref="Q12:Q61" xr:uid="{495AB4B1-2DA0-4505-84BB-C25BABD39683}">
      <formula1>"SI,NO,Escoger un dato de la lista desplegable"</formula1>
    </dataValidation>
    <dataValidation allowBlank="1" showInputMessage="1" showErrorMessage="1" prompt="¿Afectar el cumplimiento de metas y objetivos de la dependencia?" sqref="R11" xr:uid="{C28B7393-D339-4F9A-A3F0-7FBA17B39FC3}"/>
    <dataValidation type="list" allowBlank="1" showInputMessage="1" showErrorMessage="1" prompt="¿Afectar el cumplimiento de metas y objetivos de la dependencia?" sqref="R12:R61" xr:uid="{77A54D08-A8FE-4E00-AF36-074604FF2092}">
      <formula1>"SI,NO,Escoger un dato de la lista desplegable"</formula1>
    </dataValidation>
    <dataValidation allowBlank="1" showInputMessage="1" showErrorMessage="1" prompt="¿Afectar el cumplimiento de misión de la Entidad?" sqref="S11" xr:uid="{D5D31C72-22BE-440B-9F7B-00F84B9DA38A}"/>
    <dataValidation type="list" allowBlank="1" showInputMessage="1" showErrorMessage="1" prompt="¿Afectar el cumplimiento de misión de la Entidad?" sqref="S12:S61" xr:uid="{96E67059-7CA3-4BE7-9790-6CDA5EE6A6C8}">
      <formula1>"SI,NO,Escoger un dato de la lista desplegable"</formula1>
    </dataValidation>
    <dataValidation allowBlank="1" showInputMessage="1" showErrorMessage="1" prompt="¿Afectar el cumplimiento de la misión del sector al que pertenece la Entidad?" sqref="T11" xr:uid="{6C7DDB3E-6834-43C2-914E-BB6572188909}"/>
    <dataValidation type="list" allowBlank="1" showInputMessage="1" showErrorMessage="1" prompt="¿Afectar el cumplimiento de la misión del sector al que pertenece la Entidad?" sqref="T12:T61" xr:uid="{336FF892-0031-4003-8C68-B750BE2E14DA}">
      <formula1>"SI,NO,Escoger un dato de la lista desplegable"</formula1>
    </dataValidation>
    <dataValidation allowBlank="1" showInputMessage="1" showErrorMessage="1" prompt="¿Generar pérdida de confianza de la Entidad, afectando su reputación?" sqref="U11" xr:uid="{01F0E557-3486-4B33-98AB-79DE0F38D7CF}"/>
    <dataValidation type="list" allowBlank="1" showInputMessage="1" showErrorMessage="1" prompt="¿Generar pérdida de confianza de la Entidad, afectando su reputación?" sqref="U12:U61" xr:uid="{1E8879E6-5343-49B9-80AF-6D520C1076B7}">
      <formula1>"SI,NO,Escoger un dato de la lista desplegable"</formula1>
    </dataValidation>
    <dataValidation allowBlank="1" showInputMessage="1" showErrorMessage="1" prompt="¿Generar pérdida de recursos económicos?" sqref="V11" xr:uid="{7137488F-1092-4C43-B93F-09130808361A}"/>
    <dataValidation type="list" allowBlank="1" showInputMessage="1" showErrorMessage="1" prompt="¿Generar pérdida de recursos económicos?" sqref="V12:V61" xr:uid="{3FFCB1F7-D9DF-4522-BF23-A44526F72067}">
      <formula1>"SI,NO,Escoger un dato de la lista desplegable"</formula1>
    </dataValidation>
    <dataValidation allowBlank="1" showInputMessage="1" showErrorMessage="1" prompt="¿Afectar la generación de los productos o la prestación de servicios?" sqref="W11" xr:uid="{3BD61027-9391-4928-AEB8-31A41CB72DBF}"/>
    <dataValidation type="list" allowBlank="1" showInputMessage="1" showErrorMessage="1" prompt="¿Afectar la generación de los productos o la prestación de servicios?" sqref="W12:W61" xr:uid="{04D28200-B583-405F-8B39-089F0FA780A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12360D2-79E4-4F9A-8A08-03BAA91069D0}"/>
    <dataValidation type="list" allowBlank="1" showInputMessage="1" showErrorMessage="1" prompt="¿Dar lugar al detrimento de calidad de vida de la comunidad por la pérdida del bien o servicios o los recursos públicos?" sqref="X12:X61" xr:uid="{3872E9E1-C7CE-4D2C-90DC-455C286FB080}">
      <formula1>"SI,NO,Escoger un dato de la lista desplegable"</formula1>
    </dataValidation>
    <dataValidation allowBlank="1" showInputMessage="1" showErrorMessage="1" prompt="¿Generar pérdida de información de la Entidad?" sqref="Y11" xr:uid="{76493360-1A99-4BFB-B6A9-1C8481E1A3AC}"/>
    <dataValidation type="list" allowBlank="1" showInputMessage="1" showErrorMessage="1" prompt="¿Generar pérdida de información de la Entidad?" sqref="Y12:Y61" xr:uid="{7D705A45-9E5D-4FEF-B2FC-46CA33154600}">
      <formula1>"SI,NO,Escoger un dato de la lista desplegable"</formula1>
    </dataValidation>
    <dataValidation allowBlank="1" showInputMessage="1" showErrorMessage="1" prompt="¿Generar intervención de los órganos de control, de la Fiscalía, u otro ente?" sqref="Z11" xr:uid="{F2378D25-19D4-4C1C-8BDA-19A74367B11A}"/>
    <dataValidation type="list" allowBlank="1" showInputMessage="1" showErrorMessage="1" prompt="¿Generar intervención de los órganos de control, de la Fiscalía, u otro ente?" sqref="Z12:Z61" xr:uid="{425072FD-102C-4289-AFE5-3B1DB103B850}">
      <formula1>"SI,NO,Escoger un dato de la lista desplegable"</formula1>
    </dataValidation>
    <dataValidation allowBlank="1" showInputMessage="1" showErrorMessage="1" prompt="¿Dar lugar a procesos sancionatorios?" sqref="AA11" xr:uid="{83B9A327-E317-4E10-99A2-F9F7186CA4DD}"/>
    <dataValidation type="list" allowBlank="1" showInputMessage="1" showErrorMessage="1" prompt="¿Dar lugar a procesos sancionatorios?" sqref="AA12:AA61" xr:uid="{06A1D9E0-76BE-41C3-AECA-4A389F7FA3BE}">
      <formula1>"SI,NO,Escoger un dato de la lista desplegable"</formula1>
    </dataValidation>
    <dataValidation allowBlank="1" showInputMessage="1" showErrorMessage="1" prompt="¿Dar lugar a procesos disciplinarios?" sqref="AB11" xr:uid="{7223865F-1E3A-47A2-98D3-DAE534CC3C7B}"/>
    <dataValidation type="list" allowBlank="1" showInputMessage="1" showErrorMessage="1" prompt="¿Dar lugar a procesos disciplinarios?" sqref="AB12:AB61" xr:uid="{438D30A5-F731-4A6C-A3E9-925BB340B60D}">
      <formula1>"SI,NO,Escoger un dato de la lista desplegable"</formula1>
    </dataValidation>
    <dataValidation allowBlank="1" showInputMessage="1" showErrorMessage="1" prompt="¿Dar lugar a procesos fiscales?" sqref="AC11" xr:uid="{3F88A8E5-4383-4C14-A204-9613ECA8A4DF}"/>
    <dataValidation type="list" allowBlank="1" showInputMessage="1" showErrorMessage="1" prompt="¿Dar lugar a procesos fiscales?" sqref="AC12:AC61" xr:uid="{D15E4A76-C715-466E-9F53-70B91039DAB3}">
      <formula1>"SI,NO,Escoger un dato de la lista desplegable"</formula1>
    </dataValidation>
    <dataValidation allowBlank="1" showInputMessage="1" showErrorMessage="1" prompt="¿Dar lugar a procesos penales?" sqref="AD11" xr:uid="{31D0882D-E3AE-4333-9EF5-83BC23F6F241}"/>
    <dataValidation type="list" allowBlank="1" showInputMessage="1" showErrorMessage="1" prompt="¿Dar lugar a procesos penales?" sqref="AD12:AD61" xr:uid="{23AE2549-39BE-44D5-A045-40EB57FA773E}">
      <formula1>"SI,NO,Escoger un dato de la lista desplegable"</formula1>
    </dataValidation>
    <dataValidation allowBlank="1" showInputMessage="1" showErrorMessage="1" prompt="¿Generar pérdida de credibilidad del sector?" sqref="AE11" xr:uid="{1DBC8C02-78C8-4590-ACA9-2FAD39A2DB5B}"/>
    <dataValidation type="list" allowBlank="1" showInputMessage="1" showErrorMessage="1" prompt="¿Generar pérdida de credibilidad del sector?" sqref="AE12:AE61" xr:uid="{FC48C14C-004F-4531-BEDD-54633B924157}">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D2014240-A5BE-439F-9471-89055384422E}"/>
    <dataValidation type="list" allowBlank="1" showInputMessage="1" showErrorMessage="1" prompt="¿Ocasionar lesiones físicas o pérdida de vidas humanas?_x000a_NOTA: si esta respuesta es afirmativa, el impacto sera considerado como catastrófico." sqref="AF12:AF61" xr:uid="{E6875A23-85EF-4F9E-AB95-411FC58A5A4A}">
      <formula1>"SI,NO,Escoger un dato de la lista desplegable"</formula1>
    </dataValidation>
    <dataValidation allowBlank="1" showInputMessage="1" showErrorMessage="1" prompt="¿Afectar la imagen regional?" sqref="AG11" xr:uid="{CF5DDEC9-CBF3-4222-A4D4-8272C6C9BB3C}"/>
    <dataValidation type="list" allowBlank="1" showInputMessage="1" showErrorMessage="1" prompt="¿Afectar la imagen regional?" sqref="AG12:AG61" xr:uid="{DB652971-919C-46AA-97E5-D7F57D0FA5E5}">
      <formula1>"SI,NO,Escoger un dato de la lista desplegable"</formula1>
    </dataValidation>
    <dataValidation allowBlank="1" showInputMessage="1" showErrorMessage="1" prompt="¿Afectar la imagen nacional?" sqref="AH11" xr:uid="{621BDB88-40C8-4072-8523-6175870B0360}"/>
    <dataValidation type="list" allowBlank="1" showInputMessage="1" showErrorMessage="1" prompt="¿Afectar la imagen nacional?" sqref="AH12:AH61" xr:uid="{4951B795-9DE5-48DB-873D-5739A20F7913}">
      <formula1>"SI,NO,Escoger un dato de la lista desplegable"</formula1>
    </dataValidation>
    <dataValidation allowBlank="1" showInputMessage="1" showErrorMessage="1" prompt="¿Genera Impacto ambiental?" sqref="AI11" xr:uid="{52749850-7778-48DA-A8FA-E1D21352958B}"/>
    <dataValidation type="list" allowBlank="1" showInputMessage="1" showErrorMessage="1" prompt="¿Genera Impacto ambiental?" sqref="AI12:AI61" xr:uid="{AB8B4EB8-C592-4368-A431-44243122BC66}">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D96E12A3-4104-4C6A-A0EC-41072877E5B7}"/>
    <dataValidation allowBlank="1" showInputMessage="1" showErrorMessage="1" prompt="¿Existen un responsable asignado a la ejecución del control?" sqref="AW11" xr:uid="{01D80D37-6C79-4CFA-B3C5-BCDA70B78FC6}"/>
    <dataValidation allowBlank="1" showInputMessage="1" showErrorMessage="1" prompt="El responsable tiene autoridad y adecuada segregación de funciones en la ejecución del control?" sqref="AX11" xr:uid="{CFB4CCE7-DDE0-437E-A3DA-10D02F08E7AC}"/>
    <dataValidation allowBlank="1" showInputMessage="1" showErrorMessage="1" prompt="¿La oportunidad en que se ejecuta el control ayuda a prevenir la mitigación del riesgo o a detectar la materialización del riesgo de manera oportuna?" sqref="AY11" xr:uid="{40E466C8-3971-4045-9EF4-78E982A2AAD5}"/>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ED6601C-3D08-4B4D-BC40-3B5FC8A835BD}"/>
    <dataValidation allowBlank="1" showInputMessage="1" showErrorMessage="1" prompt="¿La fuente de información que se utiliza en el desarrollo del control es información confiable que permita mitigar el riesgo?." sqref="BA11" xr:uid="{9BB86CB3-061A-44D9-90D9-EB94B8F575F7}"/>
    <dataValidation allowBlank="1" showInputMessage="1" showErrorMessage="1" prompt="¿Las observaciones, desviaciones o diferencias identificadas como resultados de la ejecución del control son investigadas y resueltas de manera oportuna?" sqref="BB11" xr:uid="{51BBBAE0-7B42-4679-BE0C-68C74C614E2E}"/>
    <dataValidation allowBlank="1" showInputMessage="1" showErrorMessage="1" prompt="¿Se deja evidencia o rastro de la ejecución del control, que permita a cualquier tercero con la evidencia, llegar a la misma conclusión?." sqref="BC11" xr:uid="{024D72BE-EF42-47F0-8051-F233E54C7503}"/>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9A11032C-4F76-4FE0-A26E-BF3EED1434D2}"/>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FF992CF-DE2B-4DD2-B7C8-99E108DFC618}">
          <x14:formula1>
            <xm:f>DATOS!$J$15:$J$19</xm:f>
          </x14:formula1>
          <xm:sqref>AM12:AM61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3A608-F637-4423-AAA4-6AA2A1818E84}">
  <sheetPr>
    <tabColor rgb="FF002060"/>
    <pageSetUpPr fitToPage="1"/>
  </sheetPr>
  <dimension ref="B2:BS61"/>
  <sheetViews>
    <sheetView zoomScale="40" zoomScaleNormal="40" workbookViewId="0">
      <selection activeCell="G12" sqref="G12:G21"/>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9"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45656</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5">
        <v>1</v>
      </c>
      <c r="R11" s="65">
        <v>2</v>
      </c>
      <c r="S11" s="65">
        <v>3</v>
      </c>
      <c r="T11" s="65">
        <v>4</v>
      </c>
      <c r="U11" s="65">
        <v>5</v>
      </c>
      <c r="V11" s="65">
        <v>6</v>
      </c>
      <c r="W11" s="65">
        <v>7</v>
      </c>
      <c r="X11" s="65">
        <v>8</v>
      </c>
      <c r="Y11" s="65">
        <v>9</v>
      </c>
      <c r="Z11" s="65">
        <v>10</v>
      </c>
      <c r="AA11" s="65">
        <v>11</v>
      </c>
      <c r="AB11" s="65">
        <v>12</v>
      </c>
      <c r="AC11" s="65">
        <v>13</v>
      </c>
      <c r="AD11" s="65">
        <v>14</v>
      </c>
      <c r="AE11" s="65">
        <v>15</v>
      </c>
      <c r="AF11" s="65">
        <v>16</v>
      </c>
      <c r="AG11" s="65">
        <v>17</v>
      </c>
      <c r="AH11" s="65">
        <v>18</v>
      </c>
      <c r="AI11" s="65">
        <v>19</v>
      </c>
      <c r="AJ11" s="124"/>
      <c r="AK11" s="124"/>
      <c r="AL11" s="124"/>
      <c r="AM11" s="126"/>
      <c r="AN11" s="154"/>
      <c r="AO11" s="142"/>
      <c r="AP11" s="142"/>
      <c r="AQ11" s="142"/>
      <c r="AR11" s="142"/>
      <c r="AS11" s="142"/>
      <c r="AT11" s="142"/>
      <c r="AU11" s="142"/>
      <c r="AV11" s="142"/>
      <c r="AW11" s="69" t="s">
        <v>38</v>
      </c>
      <c r="AX11" s="69" t="s">
        <v>39</v>
      </c>
      <c r="AY11" s="69">
        <v>2</v>
      </c>
      <c r="AZ11" s="69">
        <v>3</v>
      </c>
      <c r="BA11" s="69">
        <v>4</v>
      </c>
      <c r="BB11" s="69">
        <v>5</v>
      </c>
      <c r="BC11" s="69">
        <v>6</v>
      </c>
      <c r="BD11" s="136"/>
      <c r="BE11" s="137"/>
      <c r="BF11" s="139"/>
      <c r="BG11" s="136"/>
      <c r="BH11" s="137"/>
      <c r="BI11" s="139"/>
      <c r="BJ11" s="136"/>
      <c r="BK11" s="137"/>
      <c r="BL11" s="141"/>
      <c r="BM11" s="143"/>
      <c r="BN11" s="145"/>
      <c r="BO11" s="127" t="s">
        <v>33</v>
      </c>
      <c r="BP11" s="128"/>
      <c r="BQ11" s="68" t="s">
        <v>35</v>
      </c>
      <c r="BR11" s="68" t="s">
        <v>40</v>
      </c>
      <c r="BS11" s="161"/>
    </row>
    <row r="12" spans="2:71" s="26" customFormat="1" ht="191.25" x14ac:dyDescent="0.25">
      <c r="B12" s="114">
        <v>1</v>
      </c>
      <c r="C12" s="117" t="s">
        <v>472</v>
      </c>
      <c r="D12" s="120" t="s">
        <v>473</v>
      </c>
      <c r="E12" s="120" t="s">
        <v>474</v>
      </c>
      <c r="F12" s="105" t="s">
        <v>104</v>
      </c>
      <c r="G12" s="105" t="s">
        <v>104</v>
      </c>
      <c r="H12" s="105" t="s">
        <v>104</v>
      </c>
      <c r="I12" s="105" t="s">
        <v>104</v>
      </c>
      <c r="J12" s="107" t="str">
        <f>IF(AND((F12="SI"),(G12="SI"),(H12="SI"),(I12="SI")),"Si es Riesgo de Corrupción","No es Riesgo de Corrupción")</f>
        <v>Si es Riesgo de Corrupción</v>
      </c>
      <c r="K12" s="22">
        <v>1</v>
      </c>
      <c r="L12" s="41" t="s">
        <v>475</v>
      </c>
      <c r="M12" s="109" t="s">
        <v>481</v>
      </c>
      <c r="N12" s="111">
        <v>1</v>
      </c>
      <c r="O12" s="101" t="str">
        <f>IF(N12=1,"Rara vez",IF(N12=2,"Improbable",IF(N12=3,"Posible",IF(N12=4,"Probable",IF(N12=5,"Casi seguro","Definir el nivel de probabilidad")))))</f>
        <v>Rara vez</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97" t="s">
        <v>104</v>
      </c>
      <c r="R12" s="97" t="s">
        <v>104</v>
      </c>
      <c r="S12" s="97" t="s">
        <v>104</v>
      </c>
      <c r="T12" s="97" t="s">
        <v>104</v>
      </c>
      <c r="U12" s="97" t="s">
        <v>104</v>
      </c>
      <c r="V12" s="97" t="s">
        <v>104</v>
      </c>
      <c r="W12" s="97" t="s">
        <v>104</v>
      </c>
      <c r="X12" s="97" t="s">
        <v>104</v>
      </c>
      <c r="Y12" s="97" t="s">
        <v>104</v>
      </c>
      <c r="Z12" s="97" t="s">
        <v>104</v>
      </c>
      <c r="AA12" s="97" t="s">
        <v>104</v>
      </c>
      <c r="AB12" s="97" t="s">
        <v>104</v>
      </c>
      <c r="AC12" s="97" t="s">
        <v>104</v>
      </c>
      <c r="AD12" s="97" t="s">
        <v>104</v>
      </c>
      <c r="AE12" s="97" t="s">
        <v>104</v>
      </c>
      <c r="AF12" s="97" t="s">
        <v>104</v>
      </c>
      <c r="AG12" s="97" t="s">
        <v>104</v>
      </c>
      <c r="AH12" s="97" t="s">
        <v>104</v>
      </c>
      <c r="AI12" s="97" t="s">
        <v>104</v>
      </c>
      <c r="AJ12" s="100" t="str">
        <f>IF(AF12="SI","Impacto Catastrófico por lesoines o perdida de vidas humanas",(COUNTIF(Q12:AE21,"SI")+COUNTIF(AG12:AI21,"SI")))</f>
        <v>Impacto Catastrófico por lesoines o perdida de vidas humanas</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482</v>
      </c>
      <c r="AP12" s="46" t="s">
        <v>483</v>
      </c>
      <c r="AQ12" s="46" t="s">
        <v>229</v>
      </c>
      <c r="AR12" s="46" t="s">
        <v>484</v>
      </c>
      <c r="AS12" s="46" t="s">
        <v>485</v>
      </c>
      <c r="AT12" s="46" t="s">
        <v>486</v>
      </c>
      <c r="AU12" s="46" t="s">
        <v>487</v>
      </c>
      <c r="AV12" s="46" t="s">
        <v>134</v>
      </c>
      <c r="AW12" s="47" t="s">
        <v>115</v>
      </c>
      <c r="AX12" s="47" t="s">
        <v>116</v>
      </c>
      <c r="AY12" s="47" t="s">
        <v>117</v>
      </c>
      <c r="AZ12" s="47" t="s">
        <v>135</v>
      </c>
      <c r="BA12" s="47" t="s">
        <v>119</v>
      </c>
      <c r="BB12" s="47" t="s">
        <v>120</v>
      </c>
      <c r="BC12" s="47" t="s">
        <v>121</v>
      </c>
      <c r="BD12" s="66">
        <f t="shared" ref="BD12:BD61" si="0">IF(AW12="Asignado",15,0)+IF(AX12="Adecuado",15,0)+IF(AY12="Oportuna",15,0)+IF(AZ12="Prevenir",15,IF(AZ12="Detectar",10,0))+IF(BA12="Confiable",15,0)+IF(BB12="Se investigan y resuelven oportunamente",15,0)+IF(BC12="Completa",10,IF(BC12="Incompleta",5,0))</f>
        <v>100</v>
      </c>
      <c r="BE12" s="66" t="str">
        <f t="shared" ref="BE12:BE61" si="1">IF(BD12&lt;=85,"Débil",IF(AND(BD12&gt;=86,BD12&lt;=94),"Moderado","Fuerte"))</f>
        <v>Fuerte</v>
      </c>
      <c r="BF12" s="24"/>
      <c r="BG12" s="54" t="s">
        <v>141</v>
      </c>
      <c r="BH12" s="66" t="str">
        <f t="shared" ref="BH12:BH61" si="2">IF(BG12="Débil","No se ejecuta",IF(BG12="Moderado","Algunas veces se ejecuta",IF(BG12="FUERTE","Siempre se ejecuta","Casilla formulada")))</f>
        <v>Siempre se ejecuta</v>
      </c>
      <c r="BI12" s="24"/>
      <c r="BJ12" s="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66">
        <f t="shared" ref="BK12:BK61" si="4">IF(BJ12="DÉBIL",0,IF(BJ12="MODERADO",50,IF(BJ12="FUERTE",100,"")))</f>
        <v>100</v>
      </c>
      <c r="BL12" s="66"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530</v>
      </c>
    </row>
    <row r="13" spans="2:71" s="26" customFormat="1" ht="204" x14ac:dyDescent="0.25">
      <c r="B13" s="115"/>
      <c r="C13" s="118"/>
      <c r="D13" s="120"/>
      <c r="E13" s="120"/>
      <c r="F13" s="105"/>
      <c r="G13" s="105"/>
      <c r="H13" s="105"/>
      <c r="I13" s="105"/>
      <c r="J13" s="107"/>
      <c r="K13" s="27">
        <v>2</v>
      </c>
      <c r="L13" s="42" t="s">
        <v>476</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488</v>
      </c>
      <c r="AP13" s="48" t="s">
        <v>489</v>
      </c>
      <c r="AQ13" s="48" t="s">
        <v>229</v>
      </c>
      <c r="AR13" s="48" t="s">
        <v>490</v>
      </c>
      <c r="AS13" s="48" t="s">
        <v>491</v>
      </c>
      <c r="AT13" s="48" t="s">
        <v>492</v>
      </c>
      <c r="AU13" s="48" t="s">
        <v>493</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27.5" x14ac:dyDescent="0.25">
      <c r="B14" s="115"/>
      <c r="C14" s="118"/>
      <c r="D14" s="120"/>
      <c r="E14" s="120"/>
      <c r="F14" s="105"/>
      <c r="G14" s="105"/>
      <c r="H14" s="105"/>
      <c r="I14" s="105"/>
      <c r="J14" s="107"/>
      <c r="K14" s="31">
        <v>3</v>
      </c>
      <c r="L14" s="43" t="s">
        <v>477</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494</v>
      </c>
      <c r="AP14" s="50" t="s">
        <v>495</v>
      </c>
      <c r="AQ14" s="50" t="s">
        <v>124</v>
      </c>
      <c r="AR14" s="50" t="s">
        <v>496</v>
      </c>
      <c r="AS14" s="50" t="s">
        <v>497</v>
      </c>
      <c r="AT14" s="50" t="s">
        <v>498</v>
      </c>
      <c r="AU14" s="50" t="s">
        <v>499</v>
      </c>
      <c r="AV14" s="50" t="s">
        <v>134</v>
      </c>
      <c r="AW14" s="51" t="s">
        <v>115</v>
      </c>
      <c r="AX14" s="51" t="s">
        <v>116</v>
      </c>
      <c r="AY14" s="51" t="s">
        <v>117</v>
      </c>
      <c r="AZ14" s="51" t="s">
        <v>135</v>
      </c>
      <c r="BA14" s="51" t="s">
        <v>119</v>
      </c>
      <c r="BB14" s="51" t="s">
        <v>120</v>
      </c>
      <c r="BC14" s="51" t="s">
        <v>121</v>
      </c>
      <c r="BD14" s="67">
        <f t="shared" si="0"/>
        <v>100</v>
      </c>
      <c r="BE14" s="67" t="str">
        <f t="shared" si="1"/>
        <v>Fuerte</v>
      </c>
      <c r="BF14" s="33"/>
      <c r="BG14" s="56" t="s">
        <v>141</v>
      </c>
      <c r="BH14" s="67" t="str">
        <f t="shared" si="2"/>
        <v>Siempre se ejecuta</v>
      </c>
      <c r="BI14" s="33"/>
      <c r="BJ14" s="67" t="str">
        <f t="shared" si="3"/>
        <v>FUERTE</v>
      </c>
      <c r="BK14" s="67">
        <f t="shared" si="4"/>
        <v>100</v>
      </c>
      <c r="BL14" s="67" t="str">
        <f t="shared" si="5"/>
        <v>NO</v>
      </c>
      <c r="BM14" s="86"/>
      <c r="BN14" s="89"/>
      <c r="BO14" s="92"/>
      <c r="BP14" s="95"/>
      <c r="BQ14" s="77"/>
      <c r="BR14" s="77"/>
      <c r="BS14" s="80"/>
    </row>
    <row r="15" spans="2:71" s="26" customFormat="1" ht="127.5" x14ac:dyDescent="0.25">
      <c r="B15" s="115"/>
      <c r="C15" s="118"/>
      <c r="D15" s="120"/>
      <c r="E15" s="120"/>
      <c r="F15" s="105"/>
      <c r="G15" s="105"/>
      <c r="H15" s="105"/>
      <c r="I15" s="105"/>
      <c r="J15" s="107"/>
      <c r="K15" s="27">
        <v>4</v>
      </c>
      <c r="L15" s="42" t="s">
        <v>478</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500</v>
      </c>
      <c r="AP15" s="48" t="s">
        <v>501</v>
      </c>
      <c r="AQ15" s="48" t="s">
        <v>124</v>
      </c>
      <c r="AR15" s="48" t="s">
        <v>502</v>
      </c>
      <c r="AS15" s="48" t="s">
        <v>503</v>
      </c>
      <c r="AT15" s="48" t="s">
        <v>504</v>
      </c>
      <c r="AU15" s="48" t="s">
        <v>505</v>
      </c>
      <c r="AV15" s="48" t="s">
        <v>134</v>
      </c>
      <c r="AW15" s="49" t="s">
        <v>115</v>
      </c>
      <c r="AX15" s="49" t="s">
        <v>116</v>
      </c>
      <c r="AY15" s="49" t="s">
        <v>117</v>
      </c>
      <c r="AZ15" s="49" t="s">
        <v>135</v>
      </c>
      <c r="BA15" s="49" t="s">
        <v>119</v>
      </c>
      <c r="BB15" s="49" t="s">
        <v>120</v>
      </c>
      <c r="BC15" s="49" t="s">
        <v>121</v>
      </c>
      <c r="BD15" s="30">
        <f t="shared" si="0"/>
        <v>100</v>
      </c>
      <c r="BE15" s="30" t="str">
        <f t="shared" si="1"/>
        <v>Fuerte</v>
      </c>
      <c r="BF15" s="29"/>
      <c r="BG15" s="55" t="s">
        <v>141</v>
      </c>
      <c r="BH15" s="30" t="str">
        <f t="shared" si="2"/>
        <v>Siempre se ejecuta</v>
      </c>
      <c r="BI15" s="29"/>
      <c r="BJ15" s="30" t="str">
        <f t="shared" si="3"/>
        <v>FUERTE</v>
      </c>
      <c r="BK15" s="30">
        <f t="shared" si="4"/>
        <v>100</v>
      </c>
      <c r="BL15" s="30" t="str">
        <f t="shared" si="5"/>
        <v>NO</v>
      </c>
      <c r="BM15" s="86"/>
      <c r="BN15" s="89"/>
      <c r="BO15" s="92"/>
      <c r="BP15" s="95"/>
      <c r="BQ15" s="77"/>
      <c r="BR15" s="77"/>
      <c r="BS15" s="80"/>
    </row>
    <row r="16" spans="2:71" s="26" customFormat="1" ht="89.25" x14ac:dyDescent="0.25">
      <c r="B16" s="115"/>
      <c r="C16" s="118"/>
      <c r="D16" s="120"/>
      <c r="E16" s="120"/>
      <c r="F16" s="105"/>
      <c r="G16" s="105"/>
      <c r="H16" s="105"/>
      <c r="I16" s="105"/>
      <c r="J16" s="107"/>
      <c r="K16" s="31">
        <v>5</v>
      </c>
      <c r="L16" s="43" t="s">
        <v>479</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506</v>
      </c>
      <c r="AP16" s="50" t="s">
        <v>507</v>
      </c>
      <c r="AQ16" s="50" t="s">
        <v>124</v>
      </c>
      <c r="AR16" s="50" t="s">
        <v>508</v>
      </c>
      <c r="AS16" s="50" t="s">
        <v>509</v>
      </c>
      <c r="AT16" s="50" t="s">
        <v>510</v>
      </c>
      <c r="AU16" s="50" t="s">
        <v>511</v>
      </c>
      <c r="AV16" s="50" t="s">
        <v>134</v>
      </c>
      <c r="AW16" s="51" t="s">
        <v>115</v>
      </c>
      <c r="AX16" s="51" t="s">
        <v>116</v>
      </c>
      <c r="AY16" s="51" t="s">
        <v>117</v>
      </c>
      <c r="AZ16" s="51" t="s">
        <v>135</v>
      </c>
      <c r="BA16" s="51" t="s">
        <v>119</v>
      </c>
      <c r="BB16" s="51" t="s">
        <v>120</v>
      </c>
      <c r="BC16" s="51" t="s">
        <v>121</v>
      </c>
      <c r="BD16" s="67">
        <f t="shared" si="0"/>
        <v>100</v>
      </c>
      <c r="BE16" s="67" t="str">
        <f t="shared" si="1"/>
        <v>Fuerte</v>
      </c>
      <c r="BF16" s="33"/>
      <c r="BG16" s="56" t="s">
        <v>141</v>
      </c>
      <c r="BH16" s="67" t="str">
        <f t="shared" si="2"/>
        <v>Siempre se ejecuta</v>
      </c>
      <c r="BI16" s="33"/>
      <c r="BJ16" s="67" t="str">
        <f t="shared" si="3"/>
        <v>FUERTE</v>
      </c>
      <c r="BK16" s="67">
        <f t="shared" si="4"/>
        <v>100</v>
      </c>
      <c r="BL16" s="67" t="str">
        <f t="shared" si="5"/>
        <v>NO</v>
      </c>
      <c r="BM16" s="86"/>
      <c r="BN16" s="89"/>
      <c r="BO16" s="92"/>
      <c r="BP16" s="95"/>
      <c r="BQ16" s="77"/>
      <c r="BR16" s="77"/>
      <c r="BS16" s="80"/>
    </row>
    <row r="17" spans="2:71" s="26" customFormat="1" ht="140.25" x14ac:dyDescent="0.25">
      <c r="B17" s="115"/>
      <c r="C17" s="118"/>
      <c r="D17" s="120"/>
      <c r="E17" s="120"/>
      <c r="F17" s="105"/>
      <c r="G17" s="105"/>
      <c r="H17" s="105"/>
      <c r="I17" s="105"/>
      <c r="J17" s="107"/>
      <c r="K17" s="27">
        <v>6</v>
      </c>
      <c r="L17" s="42" t="s">
        <v>480</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512</v>
      </c>
      <c r="AP17" s="48" t="s">
        <v>513</v>
      </c>
      <c r="AQ17" s="48" t="s">
        <v>124</v>
      </c>
      <c r="AR17" s="48" t="s">
        <v>514</v>
      </c>
      <c r="AS17" s="48" t="s">
        <v>515</v>
      </c>
      <c r="AT17" s="48" t="s">
        <v>516</v>
      </c>
      <c r="AU17" s="48" t="s">
        <v>517</v>
      </c>
      <c r="AV17" s="48" t="s">
        <v>134</v>
      </c>
      <c r="AW17" s="49" t="s">
        <v>115</v>
      </c>
      <c r="AX17" s="49" t="s">
        <v>116</v>
      </c>
      <c r="AY17" s="49" t="s">
        <v>117</v>
      </c>
      <c r="AZ17" s="49" t="s">
        <v>135</v>
      </c>
      <c r="BA17" s="49" t="s">
        <v>119</v>
      </c>
      <c r="BB17" s="49" t="s">
        <v>120</v>
      </c>
      <c r="BC17" s="49" t="s">
        <v>121</v>
      </c>
      <c r="BD17" s="30">
        <f t="shared" si="0"/>
        <v>100</v>
      </c>
      <c r="BE17" s="30" t="str">
        <f t="shared" si="1"/>
        <v>Fuerte</v>
      </c>
      <c r="BF17" s="29"/>
      <c r="BG17" s="55" t="s">
        <v>141</v>
      </c>
      <c r="BH17" s="30" t="str">
        <f t="shared" si="2"/>
        <v>Siempre se ejecuta</v>
      </c>
      <c r="BI17" s="29"/>
      <c r="BJ17" s="30" t="str">
        <f t="shared" si="3"/>
        <v>FUERTE</v>
      </c>
      <c r="BK17" s="30">
        <f t="shared" si="4"/>
        <v>100</v>
      </c>
      <c r="BL17" s="30" t="str">
        <f t="shared" si="5"/>
        <v>NO</v>
      </c>
      <c r="BM17" s="86"/>
      <c r="BN17" s="89"/>
      <c r="BO17" s="92"/>
      <c r="BP17" s="95"/>
      <c r="BQ17" s="77"/>
      <c r="BR17" s="77"/>
      <c r="BS17" s="80"/>
    </row>
    <row r="18" spans="2:71" s="26" customFormat="1" ht="165.75" x14ac:dyDescent="0.25">
      <c r="B18" s="115"/>
      <c r="C18" s="118"/>
      <c r="D18" s="120"/>
      <c r="E18" s="120"/>
      <c r="F18" s="105"/>
      <c r="G18" s="105"/>
      <c r="H18" s="105"/>
      <c r="I18" s="105"/>
      <c r="J18" s="107"/>
      <c r="K18" s="31">
        <v>7</v>
      </c>
      <c r="L18" s="356"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518</v>
      </c>
      <c r="AP18" s="50" t="s">
        <v>519</v>
      </c>
      <c r="AQ18" s="50" t="s">
        <v>203</v>
      </c>
      <c r="AR18" s="50" t="s">
        <v>520</v>
      </c>
      <c r="AS18" s="50" t="s">
        <v>521</v>
      </c>
      <c r="AT18" s="50" t="s">
        <v>522</v>
      </c>
      <c r="AU18" s="50" t="s">
        <v>523</v>
      </c>
      <c r="AV18" s="50" t="s">
        <v>134</v>
      </c>
      <c r="AW18" s="51" t="s">
        <v>115</v>
      </c>
      <c r="AX18" s="51" t="s">
        <v>116</v>
      </c>
      <c r="AY18" s="51" t="s">
        <v>117</v>
      </c>
      <c r="AZ18" s="51" t="s">
        <v>135</v>
      </c>
      <c r="BA18" s="51" t="s">
        <v>119</v>
      </c>
      <c r="BB18" s="51" t="s">
        <v>120</v>
      </c>
      <c r="BC18" s="51" t="s">
        <v>121</v>
      </c>
      <c r="BD18" s="67">
        <f t="shared" si="0"/>
        <v>100</v>
      </c>
      <c r="BE18" s="67" t="str">
        <f t="shared" si="1"/>
        <v>Fuerte</v>
      </c>
      <c r="BF18" s="33"/>
      <c r="BG18" s="56" t="s">
        <v>141</v>
      </c>
      <c r="BH18" s="67" t="str">
        <f t="shared" si="2"/>
        <v>Siempre se ejecuta</v>
      </c>
      <c r="BI18" s="33"/>
      <c r="BJ18" s="67" t="str">
        <f t="shared" si="3"/>
        <v>FUERTE</v>
      </c>
      <c r="BK18" s="67">
        <f t="shared" si="4"/>
        <v>100</v>
      </c>
      <c r="BL18" s="67" t="str">
        <f t="shared" si="5"/>
        <v>NO</v>
      </c>
      <c r="BM18" s="86"/>
      <c r="BN18" s="89"/>
      <c r="BO18" s="92"/>
      <c r="BP18" s="95"/>
      <c r="BQ18" s="77"/>
      <c r="BR18" s="77"/>
      <c r="BS18" s="80"/>
    </row>
    <row r="19" spans="2:71" s="26" customFormat="1" ht="63.75" x14ac:dyDescent="0.25">
      <c r="B19" s="115"/>
      <c r="C19" s="118"/>
      <c r="D19" s="120"/>
      <c r="E19" s="120"/>
      <c r="F19" s="105"/>
      <c r="G19" s="105"/>
      <c r="H19" s="105"/>
      <c r="I19" s="105"/>
      <c r="J19" s="107"/>
      <c r="K19" s="27">
        <v>8</v>
      </c>
      <c r="L19" s="356"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524</v>
      </c>
      <c r="AP19" s="48" t="s">
        <v>525</v>
      </c>
      <c r="AQ19" s="48" t="s">
        <v>124</v>
      </c>
      <c r="AR19" s="48" t="s">
        <v>526</v>
      </c>
      <c r="AS19" s="48" t="s">
        <v>527</v>
      </c>
      <c r="AT19" s="48" t="s">
        <v>528</v>
      </c>
      <c r="AU19" s="48" t="s">
        <v>529</v>
      </c>
      <c r="AV19" s="48" t="s">
        <v>134</v>
      </c>
      <c r="AW19" s="49" t="s">
        <v>115</v>
      </c>
      <c r="AX19" s="49" t="s">
        <v>116</v>
      </c>
      <c r="AY19" s="49" t="s">
        <v>117</v>
      </c>
      <c r="AZ19" s="49" t="s">
        <v>135</v>
      </c>
      <c r="BA19" s="49" t="s">
        <v>119</v>
      </c>
      <c r="BB19" s="49" t="s">
        <v>120</v>
      </c>
      <c r="BC19" s="49" t="s">
        <v>121</v>
      </c>
      <c r="BD19" s="30">
        <f t="shared" si="0"/>
        <v>100</v>
      </c>
      <c r="BE19" s="30" t="str">
        <f t="shared" si="1"/>
        <v>Fuerte</v>
      </c>
      <c r="BF19" s="29"/>
      <c r="BG19" s="55" t="s">
        <v>141</v>
      </c>
      <c r="BH19" s="30" t="str">
        <f t="shared" si="2"/>
        <v>Siempre se ejecuta</v>
      </c>
      <c r="BI19" s="29"/>
      <c r="BJ19" s="30" t="str">
        <f t="shared" si="3"/>
        <v>FUERTE</v>
      </c>
      <c r="BK19" s="30">
        <f t="shared" si="4"/>
        <v>100</v>
      </c>
      <c r="BL19" s="30" t="str">
        <f t="shared" si="5"/>
        <v>NO</v>
      </c>
      <c r="BM19" s="86"/>
      <c r="BN19" s="89"/>
      <c r="BO19" s="92"/>
      <c r="BP19" s="95"/>
      <c r="BQ19" s="77"/>
      <c r="BR19" s="77"/>
      <c r="BS19" s="80"/>
    </row>
    <row r="20" spans="2:71" s="26" customFormat="1" ht="15"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67">
        <f t="shared" si="0"/>
        <v>0</v>
      </c>
      <c r="BE20" s="67" t="str">
        <f t="shared" si="1"/>
        <v>Débil</v>
      </c>
      <c r="BF20" s="33"/>
      <c r="BG20" s="56" t="s">
        <v>44</v>
      </c>
      <c r="BH20" s="67" t="str">
        <f t="shared" si="2"/>
        <v>Casilla formulada</v>
      </c>
      <c r="BI20" s="33"/>
      <c r="BJ20" s="67" t="str">
        <f t="shared" si="3"/>
        <v/>
      </c>
      <c r="BK20" s="67" t="str">
        <f t="shared" si="4"/>
        <v/>
      </c>
      <c r="BL20" s="67" t="str">
        <f t="shared" si="5"/>
        <v>SI</v>
      </c>
      <c r="BM20" s="86"/>
      <c r="BN20" s="89"/>
      <c r="BO20" s="92"/>
      <c r="BP20" s="95"/>
      <c r="BQ20" s="77"/>
      <c r="BR20" s="77"/>
      <c r="BS20" s="80"/>
    </row>
    <row r="21" spans="2:71" s="26" customFormat="1" ht="15"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66">
        <f t="shared" si="0"/>
        <v>0</v>
      </c>
      <c r="BE22" s="66" t="str">
        <f t="shared" si="1"/>
        <v>Débil</v>
      </c>
      <c r="BF22" s="24"/>
      <c r="BG22" s="54" t="s">
        <v>44</v>
      </c>
      <c r="BH22" s="66" t="str">
        <f t="shared" si="2"/>
        <v>Casilla formulada</v>
      </c>
      <c r="BI22" s="24"/>
      <c r="BJ22" s="66" t="str">
        <f t="shared" si="3"/>
        <v/>
      </c>
      <c r="BK22" s="66" t="str">
        <f t="shared" si="4"/>
        <v/>
      </c>
      <c r="BL22" s="66"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67">
        <f t="shared" si="0"/>
        <v>0</v>
      </c>
      <c r="BE24" s="67" t="str">
        <f t="shared" si="1"/>
        <v>Débil</v>
      </c>
      <c r="BF24" s="33"/>
      <c r="BG24" s="56" t="s">
        <v>44</v>
      </c>
      <c r="BH24" s="67" t="str">
        <f t="shared" si="2"/>
        <v>Casilla formulada</v>
      </c>
      <c r="BI24" s="33"/>
      <c r="BJ24" s="67" t="str">
        <f t="shared" si="3"/>
        <v/>
      </c>
      <c r="BK24" s="67" t="str">
        <f t="shared" si="4"/>
        <v/>
      </c>
      <c r="BL24" s="67"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67">
        <f t="shared" si="0"/>
        <v>0</v>
      </c>
      <c r="BE26" s="67" t="str">
        <f t="shared" si="1"/>
        <v>Débil</v>
      </c>
      <c r="BF26" s="33"/>
      <c r="BG26" s="56" t="s">
        <v>44</v>
      </c>
      <c r="BH26" s="67" t="str">
        <f t="shared" si="2"/>
        <v>Casilla formulada</v>
      </c>
      <c r="BI26" s="33"/>
      <c r="BJ26" s="67" t="str">
        <f t="shared" si="3"/>
        <v/>
      </c>
      <c r="BK26" s="67" t="str">
        <f t="shared" si="4"/>
        <v/>
      </c>
      <c r="BL26" s="67"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67">
        <f t="shared" si="0"/>
        <v>0</v>
      </c>
      <c r="BE28" s="67" t="str">
        <f t="shared" si="1"/>
        <v>Débil</v>
      </c>
      <c r="BF28" s="33"/>
      <c r="BG28" s="56" t="s">
        <v>44</v>
      </c>
      <c r="BH28" s="67" t="str">
        <f t="shared" si="2"/>
        <v>Casilla formulada</v>
      </c>
      <c r="BI28" s="33"/>
      <c r="BJ28" s="67" t="str">
        <f t="shared" si="3"/>
        <v/>
      </c>
      <c r="BK28" s="67" t="str">
        <f t="shared" si="4"/>
        <v/>
      </c>
      <c r="BL28" s="67"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67">
        <f t="shared" si="0"/>
        <v>0</v>
      </c>
      <c r="BE30" s="67" t="str">
        <f t="shared" si="1"/>
        <v>Débil</v>
      </c>
      <c r="BF30" s="33"/>
      <c r="BG30" s="56" t="s">
        <v>44</v>
      </c>
      <c r="BH30" s="67" t="str">
        <f t="shared" si="2"/>
        <v>Casilla formulada</v>
      </c>
      <c r="BI30" s="33"/>
      <c r="BJ30" s="67" t="str">
        <f t="shared" si="3"/>
        <v/>
      </c>
      <c r="BK30" s="67" t="str">
        <f t="shared" si="4"/>
        <v/>
      </c>
      <c r="BL30" s="67"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66">
        <f t="shared" si="0"/>
        <v>0</v>
      </c>
      <c r="BE32" s="66" t="str">
        <f t="shared" si="1"/>
        <v>Débil</v>
      </c>
      <c r="BF32" s="24"/>
      <c r="BG32" s="54" t="s">
        <v>44</v>
      </c>
      <c r="BH32" s="66" t="str">
        <f t="shared" si="2"/>
        <v>Casilla formulada</v>
      </c>
      <c r="BI32" s="24"/>
      <c r="BJ32" s="66" t="str">
        <f t="shared" si="3"/>
        <v/>
      </c>
      <c r="BK32" s="66" t="str">
        <f t="shared" si="4"/>
        <v/>
      </c>
      <c r="BL32" s="66"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67">
        <f t="shared" si="0"/>
        <v>0</v>
      </c>
      <c r="BE34" s="67" t="str">
        <f t="shared" si="1"/>
        <v>Débil</v>
      </c>
      <c r="BF34" s="33"/>
      <c r="BG34" s="56" t="s">
        <v>44</v>
      </c>
      <c r="BH34" s="67" t="str">
        <f t="shared" si="2"/>
        <v>Casilla formulada</v>
      </c>
      <c r="BI34" s="33"/>
      <c r="BJ34" s="67" t="str">
        <f t="shared" si="3"/>
        <v/>
      </c>
      <c r="BK34" s="67" t="str">
        <f t="shared" si="4"/>
        <v/>
      </c>
      <c r="BL34" s="67"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67">
        <f t="shared" si="0"/>
        <v>0</v>
      </c>
      <c r="BE36" s="67" t="str">
        <f t="shared" si="1"/>
        <v>Débil</v>
      </c>
      <c r="BF36" s="33"/>
      <c r="BG36" s="56" t="s">
        <v>44</v>
      </c>
      <c r="BH36" s="67" t="str">
        <f t="shared" si="2"/>
        <v>Casilla formulada</v>
      </c>
      <c r="BI36" s="33"/>
      <c r="BJ36" s="67" t="str">
        <f t="shared" si="3"/>
        <v/>
      </c>
      <c r="BK36" s="67" t="str">
        <f t="shared" si="4"/>
        <v/>
      </c>
      <c r="BL36" s="67"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67">
        <f t="shared" si="0"/>
        <v>0</v>
      </c>
      <c r="BE38" s="67" t="str">
        <f t="shared" si="1"/>
        <v>Débil</v>
      </c>
      <c r="BF38" s="33"/>
      <c r="BG38" s="56" t="s">
        <v>44</v>
      </c>
      <c r="BH38" s="67" t="str">
        <f t="shared" si="2"/>
        <v>Casilla formulada</v>
      </c>
      <c r="BI38" s="33"/>
      <c r="BJ38" s="67" t="str">
        <f t="shared" si="3"/>
        <v/>
      </c>
      <c r="BK38" s="67" t="str">
        <f t="shared" si="4"/>
        <v/>
      </c>
      <c r="BL38" s="67"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67">
        <f t="shared" si="0"/>
        <v>0</v>
      </c>
      <c r="BE40" s="67" t="str">
        <f t="shared" si="1"/>
        <v>Débil</v>
      </c>
      <c r="BF40" s="33"/>
      <c r="BG40" s="56" t="s">
        <v>44</v>
      </c>
      <c r="BH40" s="67" t="str">
        <f t="shared" si="2"/>
        <v>Casilla formulada</v>
      </c>
      <c r="BI40" s="33"/>
      <c r="BJ40" s="67" t="str">
        <f t="shared" si="3"/>
        <v/>
      </c>
      <c r="BK40" s="67" t="str">
        <f t="shared" si="4"/>
        <v/>
      </c>
      <c r="BL40" s="67"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66">
        <f t="shared" si="0"/>
        <v>0</v>
      </c>
      <c r="BE42" s="66" t="str">
        <f t="shared" si="1"/>
        <v>Débil</v>
      </c>
      <c r="BF42" s="24"/>
      <c r="BG42" s="54" t="s">
        <v>44</v>
      </c>
      <c r="BH42" s="66" t="str">
        <f t="shared" si="2"/>
        <v>Casilla formulada</v>
      </c>
      <c r="BI42" s="24"/>
      <c r="BJ42" s="66" t="str">
        <f t="shared" si="3"/>
        <v/>
      </c>
      <c r="BK42" s="66" t="str">
        <f t="shared" si="4"/>
        <v/>
      </c>
      <c r="BL42" s="66"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67">
        <f t="shared" si="0"/>
        <v>0</v>
      </c>
      <c r="BE44" s="67" t="str">
        <f t="shared" si="1"/>
        <v>Débil</v>
      </c>
      <c r="BF44" s="33"/>
      <c r="BG44" s="56" t="s">
        <v>44</v>
      </c>
      <c r="BH44" s="67" t="str">
        <f t="shared" si="2"/>
        <v>Casilla formulada</v>
      </c>
      <c r="BI44" s="33"/>
      <c r="BJ44" s="67" t="str">
        <f t="shared" si="3"/>
        <v/>
      </c>
      <c r="BK44" s="67" t="str">
        <f t="shared" si="4"/>
        <v/>
      </c>
      <c r="BL44" s="67"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67">
        <f t="shared" si="0"/>
        <v>0</v>
      </c>
      <c r="BE46" s="67" t="str">
        <f t="shared" si="1"/>
        <v>Débil</v>
      </c>
      <c r="BF46" s="33"/>
      <c r="BG46" s="56" t="s">
        <v>44</v>
      </c>
      <c r="BH46" s="67" t="str">
        <f t="shared" si="2"/>
        <v>Casilla formulada</v>
      </c>
      <c r="BI46" s="33"/>
      <c r="BJ46" s="67" t="str">
        <f t="shared" si="3"/>
        <v/>
      </c>
      <c r="BK46" s="67" t="str">
        <f t="shared" si="4"/>
        <v/>
      </c>
      <c r="BL46" s="67"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67">
        <f t="shared" si="0"/>
        <v>0</v>
      </c>
      <c r="BE48" s="67" t="str">
        <f t="shared" si="1"/>
        <v>Débil</v>
      </c>
      <c r="BF48" s="33"/>
      <c r="BG48" s="56" t="s">
        <v>44</v>
      </c>
      <c r="BH48" s="67" t="str">
        <f t="shared" si="2"/>
        <v>Casilla formulada</v>
      </c>
      <c r="BI48" s="33"/>
      <c r="BJ48" s="67" t="str">
        <f t="shared" si="3"/>
        <v/>
      </c>
      <c r="BK48" s="67" t="str">
        <f t="shared" si="4"/>
        <v/>
      </c>
      <c r="BL48" s="67"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67">
        <f t="shared" si="0"/>
        <v>0</v>
      </c>
      <c r="BE50" s="67" t="str">
        <f t="shared" si="1"/>
        <v>Débil</v>
      </c>
      <c r="BF50" s="33"/>
      <c r="BG50" s="56" t="s">
        <v>44</v>
      </c>
      <c r="BH50" s="67" t="str">
        <f t="shared" si="2"/>
        <v>Casilla formulada</v>
      </c>
      <c r="BI50" s="33"/>
      <c r="BJ50" s="67" t="str">
        <f t="shared" si="3"/>
        <v/>
      </c>
      <c r="BK50" s="67" t="str">
        <f t="shared" si="4"/>
        <v/>
      </c>
      <c r="BL50" s="67"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66">
        <f t="shared" si="0"/>
        <v>0</v>
      </c>
      <c r="BE52" s="66" t="str">
        <f t="shared" si="1"/>
        <v>Débil</v>
      </c>
      <c r="BF52" s="24"/>
      <c r="BG52" s="54" t="s">
        <v>44</v>
      </c>
      <c r="BH52" s="66" t="str">
        <f t="shared" si="2"/>
        <v>Casilla formulada</v>
      </c>
      <c r="BI52" s="24"/>
      <c r="BJ52" s="66" t="str">
        <f t="shared" si="3"/>
        <v/>
      </c>
      <c r="BK52" s="66" t="str">
        <f t="shared" si="4"/>
        <v/>
      </c>
      <c r="BL52" s="66"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67">
        <f t="shared" si="0"/>
        <v>0</v>
      </c>
      <c r="BE54" s="67" t="str">
        <f t="shared" si="1"/>
        <v>Débil</v>
      </c>
      <c r="BF54" s="33"/>
      <c r="BG54" s="56" t="s">
        <v>44</v>
      </c>
      <c r="BH54" s="67" t="str">
        <f t="shared" si="2"/>
        <v>Casilla formulada</v>
      </c>
      <c r="BI54" s="33"/>
      <c r="BJ54" s="67" t="str">
        <f t="shared" si="3"/>
        <v/>
      </c>
      <c r="BK54" s="67" t="str">
        <f t="shared" si="4"/>
        <v/>
      </c>
      <c r="BL54" s="67"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67">
        <f t="shared" si="0"/>
        <v>0</v>
      </c>
      <c r="BE56" s="67" t="str">
        <f t="shared" si="1"/>
        <v>Débil</v>
      </c>
      <c r="BF56" s="33"/>
      <c r="BG56" s="56" t="s">
        <v>44</v>
      </c>
      <c r="BH56" s="67" t="str">
        <f t="shared" si="2"/>
        <v>Casilla formulada</v>
      </c>
      <c r="BI56" s="33"/>
      <c r="BJ56" s="67" t="str">
        <f t="shared" si="3"/>
        <v/>
      </c>
      <c r="BK56" s="67" t="str">
        <f t="shared" si="4"/>
        <v/>
      </c>
      <c r="BL56" s="67"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67">
        <f t="shared" si="0"/>
        <v>0</v>
      </c>
      <c r="BE58" s="67" t="str">
        <f t="shared" si="1"/>
        <v>Débil</v>
      </c>
      <c r="BF58" s="33"/>
      <c r="BG58" s="56" t="s">
        <v>44</v>
      </c>
      <c r="BH58" s="67" t="str">
        <f t="shared" si="2"/>
        <v>Casilla formulada</v>
      </c>
      <c r="BI58" s="33"/>
      <c r="BJ58" s="67" t="str">
        <f t="shared" si="3"/>
        <v/>
      </c>
      <c r="BK58" s="67" t="str">
        <f t="shared" si="4"/>
        <v/>
      </c>
      <c r="BL58" s="67"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67">
        <f t="shared" si="0"/>
        <v>0</v>
      </c>
      <c r="BE60" s="67" t="str">
        <f t="shared" si="1"/>
        <v>Débil</v>
      </c>
      <c r="BF60" s="33"/>
      <c r="BG60" s="56" t="s">
        <v>44</v>
      </c>
      <c r="BH60" s="67" t="str">
        <f t="shared" si="2"/>
        <v>Casilla formulada</v>
      </c>
      <c r="BI60" s="33"/>
      <c r="BJ60" s="67" t="str">
        <f t="shared" si="3"/>
        <v/>
      </c>
      <c r="BK60" s="67" t="str">
        <f t="shared" si="4"/>
        <v/>
      </c>
      <c r="BL60" s="67"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U32:U41"/>
    <mergeCell ref="V32:V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61">
    <cfRule type="containsText" dxfId="47" priority="23" operator="containsText" text="Si es Riesgo de Corrupción">
      <formula>NOT(ISERROR(SEARCH("Si es Riesgo de Corrupción",J12)))</formula>
    </cfRule>
    <cfRule type="containsText" dxfId="46" priority="24" operator="containsText" text="No es Riesgo de Corrupción">
      <formula>NOT(ISERROR(SEARCH("No es Riesgo de Corrupción",J12)))</formula>
    </cfRule>
  </conditionalFormatting>
  <conditionalFormatting sqref="L12:M21">
    <cfRule type="containsText" dxfId="45" priority="22" operator="containsText" text="Espacio para describir ">
      <formula>NOT(ISERROR(SEARCH("Espacio para describir ",L12)))</formula>
    </cfRule>
  </conditionalFormatting>
  <conditionalFormatting sqref="N12:N61 Q12:AI61 AQ12:AQ61 AV12:BC61 BG12:BG61 BO12:BO61">
    <cfRule type="containsText" dxfId="44" priority="21" operator="containsText" text="Escoger un dato de la lista desplegable">
      <formula>NOT(ISERROR(SEARCH("Escoger un dato de la lista desplegable",N12)))</formula>
    </cfRule>
  </conditionalFormatting>
  <conditionalFormatting sqref="AO12:AO61">
    <cfRule type="containsText" dxfId="43" priority="20" operator="containsText" text="REDACTAR CONTROL">
      <formula>NOT(ISERROR(SEARCH("REDACTAR CONTROL",AO12)))</formula>
    </cfRule>
  </conditionalFormatting>
  <conditionalFormatting sqref="AL12 BR12">
    <cfRule type="containsText" dxfId="42" priority="17" operator="containsText" text="Extremo">
      <formula>NOT(ISERROR(SEARCH("Extremo",AL12)))</formula>
    </cfRule>
    <cfRule type="containsText" dxfId="41" priority="18" operator="containsText" text="Alto">
      <formula>NOT(ISERROR(SEARCH("Alto",AL12)))</formula>
    </cfRule>
    <cfRule type="containsText" dxfId="40" priority="19" operator="containsText" text="Moderado">
      <formula>NOT(ISERROR(SEARCH("Moderado",AL12)))</formula>
    </cfRule>
  </conditionalFormatting>
  <conditionalFormatting sqref="L22:M31">
    <cfRule type="containsText" dxfId="39" priority="16" operator="containsText" text="Espacio para describir ">
      <formula>NOT(ISERROR(SEARCH("Espacio para describir ",L22)))</formula>
    </cfRule>
  </conditionalFormatting>
  <conditionalFormatting sqref="AL22 BR22">
    <cfRule type="containsText" dxfId="38" priority="13" operator="containsText" text="Extremo">
      <formula>NOT(ISERROR(SEARCH("Extremo",AL22)))</formula>
    </cfRule>
    <cfRule type="containsText" dxfId="37" priority="14" operator="containsText" text="Alto">
      <formula>NOT(ISERROR(SEARCH("Alto",AL22)))</formula>
    </cfRule>
    <cfRule type="containsText" dxfId="36" priority="15" operator="containsText" text="Moderado">
      <formula>NOT(ISERROR(SEARCH("Moderado",AL22)))</formula>
    </cfRule>
  </conditionalFormatting>
  <conditionalFormatting sqref="L32:M41">
    <cfRule type="containsText" dxfId="35" priority="12" operator="containsText" text="Espacio para describir ">
      <formula>NOT(ISERROR(SEARCH("Espacio para describir ",L32)))</formula>
    </cfRule>
  </conditionalFormatting>
  <conditionalFormatting sqref="AL32 BR32">
    <cfRule type="containsText" dxfId="34" priority="9" operator="containsText" text="Extremo">
      <formula>NOT(ISERROR(SEARCH("Extremo",AL32)))</formula>
    </cfRule>
    <cfRule type="containsText" dxfId="33" priority="10" operator="containsText" text="Alto">
      <formula>NOT(ISERROR(SEARCH("Alto",AL32)))</formula>
    </cfRule>
    <cfRule type="containsText" dxfId="32" priority="11" operator="containsText" text="Moderado">
      <formula>NOT(ISERROR(SEARCH("Moderado",AL32)))</formula>
    </cfRule>
  </conditionalFormatting>
  <conditionalFormatting sqref="L42:M51">
    <cfRule type="containsText" dxfId="31" priority="8" operator="containsText" text="Espacio para describir ">
      <formula>NOT(ISERROR(SEARCH("Espacio para describir ",L42)))</formula>
    </cfRule>
  </conditionalFormatting>
  <conditionalFormatting sqref="AL42 BR42">
    <cfRule type="containsText" dxfId="30" priority="5" operator="containsText" text="Extremo">
      <formula>NOT(ISERROR(SEARCH("Extremo",AL42)))</formula>
    </cfRule>
    <cfRule type="containsText" dxfId="29" priority="6" operator="containsText" text="Alto">
      <formula>NOT(ISERROR(SEARCH("Alto",AL42)))</formula>
    </cfRule>
    <cfRule type="containsText" dxfId="28" priority="7" operator="containsText" text="Moderado">
      <formula>NOT(ISERROR(SEARCH("Moderado",AL42)))</formula>
    </cfRule>
  </conditionalFormatting>
  <conditionalFormatting sqref="L52:M61">
    <cfRule type="containsText" dxfId="27" priority="4" operator="containsText" text="Espacio para describir ">
      <formula>NOT(ISERROR(SEARCH("Espacio para describir ",L52)))</formula>
    </cfRule>
  </conditionalFormatting>
  <conditionalFormatting sqref="AL52 BR52">
    <cfRule type="containsText" dxfId="26" priority="1" operator="containsText" text="Extremo">
      <formula>NOT(ISERROR(SEARCH("Extremo",AL52)))</formula>
    </cfRule>
    <cfRule type="containsText" dxfId="25" priority="2" operator="containsText" text="Alto">
      <formula>NOT(ISERROR(SEARCH("Alto",AL52)))</formula>
    </cfRule>
    <cfRule type="containsText" dxfId="24"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7B465E88-D05E-4023-92A9-3BF573991456}"/>
    <dataValidation allowBlank="1" showInputMessage="1" showErrorMessage="1" prompt="¿Se deja evidencia o rastro de la ejecución del control, que permita a cualquier tercero con la evidencia, llegar a la misma conclusión?." sqref="BC11" xr:uid="{1B30B9DF-BC9C-467B-8731-403C772BB22B}"/>
    <dataValidation allowBlank="1" showInputMessage="1" showErrorMessage="1" prompt="¿Las observaciones, desviaciones o diferencias identificadas como resultados de la ejecución del control son investigadas y resueltas de manera oportuna?" sqref="BB11" xr:uid="{91A43965-63F2-4362-AD1C-AF81ED4993F4}"/>
    <dataValidation allowBlank="1" showInputMessage="1" showErrorMessage="1" prompt="¿La fuente de información que se utiliza en el desarrollo del control es información confiable que permita mitigar el riesgo?." sqref="BA11" xr:uid="{F5287475-4FB5-410E-816E-BFD1EF0F4CE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13006ED8-4AE9-4B8B-A878-A9B1DF8393B0}"/>
    <dataValidation allowBlank="1" showInputMessage="1" showErrorMessage="1" prompt="¿La oportunidad en que se ejecuta el control ayuda a prevenir la mitigación del riesgo o a detectar la materialización del riesgo de manera oportuna?" sqref="AY11" xr:uid="{66589B65-520E-41D9-8CB9-1C11F82C0440}"/>
    <dataValidation allowBlank="1" showInputMessage="1" showErrorMessage="1" prompt="El responsable tiene autoridad y adecuada segregación de funciones en la ejecución del control?" sqref="AX11" xr:uid="{FB8EA039-90A4-4DA7-9479-853CF2182551}"/>
    <dataValidation allowBlank="1" showInputMessage="1" showErrorMessage="1" prompt="¿Existen un responsable asignado a la ejecución del control?" sqref="AW11" xr:uid="{D4246F9B-0C7B-47EB-9BC0-CDAC3093CB0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2F5BC744-5AFE-40A0-8B3E-9DA363AB6431}"/>
    <dataValidation type="list" allowBlank="1" showInputMessage="1" showErrorMessage="1" prompt="¿Genera Impacto ambiental?" sqref="AI12:AI61" xr:uid="{C0F74F94-7133-4E13-B68D-2B1B6BE2317D}">
      <formula1>"SI,NO,Escoger un dato de la lista desplegable"</formula1>
    </dataValidation>
    <dataValidation allowBlank="1" showInputMessage="1" showErrorMessage="1" prompt="¿Genera Impacto ambiental?" sqref="AI11" xr:uid="{46E0ACEB-673E-4033-B1A9-E31EDF0022FC}"/>
    <dataValidation type="list" allowBlank="1" showInputMessage="1" showErrorMessage="1" prompt="¿Afectar la imagen nacional?" sqref="AH12:AH61" xr:uid="{15FBA74E-E441-4623-9B9D-2264A6C5D3B0}">
      <formula1>"SI,NO,Escoger un dato de la lista desplegable"</formula1>
    </dataValidation>
    <dataValidation allowBlank="1" showInputMessage="1" showErrorMessage="1" prompt="¿Afectar la imagen nacional?" sqref="AH11" xr:uid="{0806896B-1046-44FD-A697-901B2BFAC55D}"/>
    <dataValidation type="list" allowBlank="1" showInputMessage="1" showErrorMessage="1" prompt="¿Afectar la imagen regional?" sqref="AG12:AG61" xr:uid="{0D4A54EF-B67D-45F2-AD1D-652A3E18B651}">
      <formula1>"SI,NO,Escoger un dato de la lista desplegable"</formula1>
    </dataValidation>
    <dataValidation allowBlank="1" showInputMessage="1" showErrorMessage="1" prompt="¿Afectar la imagen regional?" sqref="AG11" xr:uid="{E3C26F91-77E5-4E2A-9826-9FDC102EF9BF}"/>
    <dataValidation type="list" allowBlank="1" showInputMessage="1" showErrorMessage="1" prompt="¿Ocasionar lesiones físicas o pérdida de vidas humanas?_x000a_NOTA: si esta respuesta es afirmativa, el impacto sera considerado como catastrófico." sqref="AF12:AF61" xr:uid="{2DFDDF65-A62A-4277-AEA5-F99AA6CF5542}">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622EFBE-028E-4017-9FE9-405C3D5D2F51}"/>
    <dataValidation type="list" allowBlank="1" showInputMessage="1" showErrorMessage="1" prompt="¿Generar pérdida de credibilidad del sector?" sqref="AE12:AE61" xr:uid="{01F447FA-CECC-4EC9-B1C3-E089B521528A}">
      <formula1>"SI,NO,Escoger un dato de la lista desplegable"</formula1>
    </dataValidation>
    <dataValidation allowBlank="1" showInputMessage="1" showErrorMessage="1" prompt="¿Generar pérdida de credibilidad del sector?" sqref="AE11" xr:uid="{F536057B-1E85-45F5-AA38-F08EC36BB85B}"/>
    <dataValidation type="list" allowBlank="1" showInputMessage="1" showErrorMessage="1" prompt="¿Dar lugar a procesos penales?" sqref="AD12:AD61" xr:uid="{DFC029B8-11B2-43FA-9287-C44FC1049719}">
      <formula1>"SI,NO,Escoger un dato de la lista desplegable"</formula1>
    </dataValidation>
    <dataValidation allowBlank="1" showInputMessage="1" showErrorMessage="1" prompt="¿Dar lugar a procesos penales?" sqref="AD11" xr:uid="{B29767CA-24A3-4188-8D66-1A1F40AF4D14}"/>
    <dataValidation type="list" allowBlank="1" showInputMessage="1" showErrorMessage="1" prompt="¿Dar lugar a procesos fiscales?" sqref="AC12:AC61" xr:uid="{23760307-AFAD-4DFF-B525-D6A170139530}">
      <formula1>"SI,NO,Escoger un dato de la lista desplegable"</formula1>
    </dataValidation>
    <dataValidation allowBlank="1" showInputMessage="1" showErrorMessage="1" prompt="¿Dar lugar a procesos fiscales?" sqref="AC11" xr:uid="{56ADF89D-32FF-4CD6-AD23-7EDAE53B59FE}"/>
    <dataValidation type="list" allowBlank="1" showInputMessage="1" showErrorMessage="1" prompt="¿Dar lugar a procesos disciplinarios?" sqref="AB12:AB61" xr:uid="{6BB21894-8EF3-4106-BA50-F86EC64BB038}">
      <formula1>"SI,NO,Escoger un dato de la lista desplegable"</formula1>
    </dataValidation>
    <dataValidation allowBlank="1" showInputMessage="1" showErrorMessage="1" prompt="¿Dar lugar a procesos disciplinarios?" sqref="AB11" xr:uid="{BBE02082-DF5E-4E13-A686-45CB7479BDDF}"/>
    <dataValidation type="list" allowBlank="1" showInputMessage="1" showErrorMessage="1" prompt="¿Dar lugar a procesos sancionatorios?" sqref="AA12:AA61" xr:uid="{3B702C85-2EEF-4DDC-BB83-FBC75747CBC9}">
      <formula1>"SI,NO,Escoger un dato de la lista desplegable"</formula1>
    </dataValidation>
    <dataValidation allowBlank="1" showInputMessage="1" showErrorMessage="1" prompt="¿Dar lugar a procesos sancionatorios?" sqref="AA11" xr:uid="{B338BB04-F1DE-48BA-A844-9AB2D8411C66}"/>
    <dataValidation type="list" allowBlank="1" showInputMessage="1" showErrorMessage="1" prompt="¿Generar intervención de los órganos de control, de la Fiscalía, u otro ente?" sqref="Z12:Z61" xr:uid="{EE343098-35F7-4BB9-9BB9-6D643F4C524C}">
      <formula1>"SI,NO,Escoger un dato de la lista desplegable"</formula1>
    </dataValidation>
    <dataValidation allowBlank="1" showInputMessage="1" showErrorMessage="1" prompt="¿Generar intervención de los órganos de control, de la Fiscalía, u otro ente?" sqref="Z11" xr:uid="{0024783A-1A03-48EC-8C88-8C2FDCCC128F}"/>
    <dataValidation type="list" allowBlank="1" showInputMessage="1" showErrorMessage="1" prompt="¿Generar pérdida de información de la Entidad?" sqref="Y12:Y61" xr:uid="{03D7DBF5-8219-48A1-802B-096547D950DA}">
      <formula1>"SI,NO,Escoger un dato de la lista desplegable"</formula1>
    </dataValidation>
    <dataValidation allowBlank="1" showInputMessage="1" showErrorMessage="1" prompt="¿Generar pérdida de información de la Entidad?" sqref="Y11" xr:uid="{D9EB1A2B-1AEB-40A9-B18B-610E29FDF3FF}"/>
    <dataValidation type="list" allowBlank="1" showInputMessage="1" showErrorMessage="1" prompt="¿Dar lugar al detrimento de calidad de vida de la comunidad por la pérdida del bien o servicios o los recursos públicos?" sqref="X12:X61" xr:uid="{66DF2810-3265-4A13-A1DE-01266F2785BD}">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34CEFEB-7C05-4256-9EA6-5C1B88B940FD}"/>
    <dataValidation type="list" allowBlank="1" showInputMessage="1" showErrorMessage="1" prompt="¿Afectar la generación de los productos o la prestación de servicios?" sqref="W12:W61" xr:uid="{1DD9D20D-9213-4232-8E08-A7662678FEBA}">
      <formula1>"SI,NO,Escoger un dato de la lista desplegable"</formula1>
    </dataValidation>
    <dataValidation allowBlank="1" showInputMessage="1" showErrorMessage="1" prompt="¿Afectar la generación de los productos o la prestación de servicios?" sqref="W11" xr:uid="{BF5123A0-9565-4815-B8A7-71F49C31A789}"/>
    <dataValidation type="list" allowBlank="1" showInputMessage="1" showErrorMessage="1" prompt="¿Generar pérdida de recursos económicos?" sqref="V12:V61" xr:uid="{E8158B5B-467B-4E8A-9952-887E963A5503}">
      <formula1>"SI,NO,Escoger un dato de la lista desplegable"</formula1>
    </dataValidation>
    <dataValidation allowBlank="1" showInputMessage="1" showErrorMessage="1" prompt="¿Generar pérdida de recursos económicos?" sqref="V11" xr:uid="{58DC45B3-61A7-4D3E-A2C0-11537888DFD2}"/>
    <dataValidation type="list" allowBlank="1" showInputMessage="1" showErrorMessage="1" prompt="¿Generar pérdida de confianza de la Entidad, afectando su reputación?" sqref="U12:U61" xr:uid="{CEC1D171-AAC2-469E-B490-4A114B1EE17F}">
      <formula1>"SI,NO,Escoger un dato de la lista desplegable"</formula1>
    </dataValidation>
    <dataValidation allowBlank="1" showInputMessage="1" showErrorMessage="1" prompt="¿Generar pérdida de confianza de la Entidad, afectando su reputación?" sqref="U11" xr:uid="{62353126-D62D-4756-9B42-98F425D4ACCF}"/>
    <dataValidation type="list" allowBlank="1" showInputMessage="1" showErrorMessage="1" prompt="¿Afectar el cumplimiento de la misión del sector al que pertenece la Entidad?" sqref="T12:T61" xr:uid="{55757EBF-95B9-483C-92B7-124A059A7A62}">
      <formula1>"SI,NO,Escoger un dato de la lista desplegable"</formula1>
    </dataValidation>
    <dataValidation allowBlank="1" showInputMessage="1" showErrorMessage="1" prompt="¿Afectar el cumplimiento de la misión del sector al que pertenece la Entidad?" sqref="T11" xr:uid="{C21784A2-E24B-4DDA-8ACC-FFECF7AC22AA}"/>
    <dataValidation type="list" allowBlank="1" showInputMessage="1" showErrorMessage="1" prompt="¿Afectar el cumplimiento de misión de la Entidad?" sqref="S12:S61" xr:uid="{71091980-19E2-439C-80A2-7876BA39E48C}">
      <formula1>"SI,NO,Escoger un dato de la lista desplegable"</formula1>
    </dataValidation>
    <dataValidation allowBlank="1" showInputMessage="1" showErrorMessage="1" prompt="¿Afectar el cumplimiento de misión de la Entidad?" sqref="S11" xr:uid="{C777AC0C-3795-481A-AED7-7A80C6FC3539}"/>
    <dataValidation type="list" allowBlank="1" showInputMessage="1" showErrorMessage="1" prompt="¿Afectar el cumplimiento de metas y objetivos de la dependencia?" sqref="R12:R61" xr:uid="{CE8F04A9-78BC-4858-A7EB-64BA29AE4A64}">
      <formula1>"SI,NO,Escoger un dato de la lista desplegable"</formula1>
    </dataValidation>
    <dataValidation allowBlank="1" showInputMessage="1" showErrorMessage="1" prompt="¿Afectar el cumplimiento de metas y objetivos de la dependencia?" sqref="R11" xr:uid="{8B32F991-BE0E-4031-8220-712E8DADC789}"/>
    <dataValidation type="list" allowBlank="1" showInputMessage="1" showErrorMessage="1" prompt="¿Afectar al grupo de funcionarios del proceso?" sqref="Q12:Q61" xr:uid="{DA6542BE-2D18-4145-8979-59FD29EEEBEC}">
      <formula1>"SI,NO,Escoger un dato de la lista desplegable"</formula1>
    </dataValidation>
    <dataValidation allowBlank="1" showInputMessage="1" showErrorMessage="1" prompt="¿Afectar al grupo de funcionarios del proceso?" sqref="Q11" xr:uid="{BD2F580D-7BF2-49DB-845D-24176B06B169}"/>
    <dataValidation allowBlank="1" showInputMessage="1" showErrorMessage="1" prompt="Son los efectos ocasionados por la ocurrencia de un riesgo que afecta los objetivos o procesos de la entidad. Pueden ser una pérdida, un daño, un perjuicio, un detrimento." sqref="M9:M11" xr:uid="{BD85F0EE-2842-4126-9322-380E6F222B8A}"/>
    <dataValidation type="list" allowBlank="1" showInputMessage="1" showErrorMessage="1" sqref="BG12:BG61" xr:uid="{16FB09E0-65FB-4FC5-BC66-75F181FE379C}">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E3E8C0DA-F4D1-4156-8D77-A846EF332667}">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0F178C2D-333D-4F5E-97D6-908D5369652D}">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BDB11CCC-0819-4A0E-9344-D5CC02183D4D}">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BE78874E-9EF2-4E64-B309-236F52384C0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7382017-AF67-4956-803C-09437B0E93CA}">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DD9CB1DA-0870-4400-B41B-2A12E92B599E}">
      <formula1>"Adecuado,Inadecuado,Escoger un dato de la lista desplegable"</formula1>
    </dataValidation>
    <dataValidation type="list" allowBlank="1" showInputMessage="1" showErrorMessage="1" prompt="¿Existen un responsable asignado a la ejecución del control?" sqref="AW12:AW61" xr:uid="{101A4ECB-19F2-4D99-B918-2A796AE9633A}">
      <formula1>"Asignado,No Asignado,Escoger un dato de la lista desplegable"</formula1>
    </dataValidation>
    <dataValidation type="list" allowBlank="1" showInputMessage="1" showErrorMessage="1" sqref="AV12:AV61" xr:uid="{1C4BE473-8222-45E8-8537-23FE7A1FA596}">
      <formula1>"Escoger un dato de la lista desplegable,Preventivo,Detectivo"</formula1>
    </dataValidation>
    <dataValidation type="list" allowBlank="1" showInputMessage="1" showErrorMessage="1" sqref="AQ12:AQ61" xr:uid="{AF9C30F9-5254-45FB-93FE-CD57E3CACADD}">
      <formula1>"Escoger un dato de la lista desplegable,Por Tramite, Diario, Semanal, Quincenal, Mensual, Bimestral, Trimestral, Semestral,Anual"</formula1>
    </dataValidation>
    <dataValidation type="list" allowBlank="1" showInputMessage="1" showErrorMessage="1" sqref="F12:I61" xr:uid="{0DCF83F9-17BD-4C44-84BB-BF37BC85EAF9}">
      <formula1>"SI,NO,Escoger un dato de la lista desplegable"</formula1>
    </dataValidation>
    <dataValidation type="list" allowBlank="1" showInputMessage="1" showErrorMessage="1" sqref="N12:N61" xr:uid="{20F76F10-6B73-4E66-AFB2-F3635050BF7E}">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7399ACE-1A01-4C01-95AC-18592C4F09C6}">
          <x14:formula1>
            <xm:f>DATOS!$J$15:$J$19</xm:f>
          </x14:formula1>
          <xm:sqref>AM12:AM61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6A095-1B0B-4332-8CBF-8D1DB8FE82FE}">
  <sheetPr>
    <tabColor rgb="FF002060"/>
    <pageSetUpPr fitToPage="1"/>
  </sheetPr>
  <dimension ref="B2:BS61"/>
  <sheetViews>
    <sheetView topLeftCell="B2" zoomScale="70" zoomScaleNormal="70" workbookViewId="0">
      <selection activeCell="G12" sqref="G12:G21"/>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9"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45656</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5">
        <v>1</v>
      </c>
      <c r="R11" s="65">
        <v>2</v>
      </c>
      <c r="S11" s="65">
        <v>3</v>
      </c>
      <c r="T11" s="65">
        <v>4</v>
      </c>
      <c r="U11" s="65">
        <v>5</v>
      </c>
      <c r="V11" s="65">
        <v>6</v>
      </c>
      <c r="W11" s="65">
        <v>7</v>
      </c>
      <c r="X11" s="65">
        <v>8</v>
      </c>
      <c r="Y11" s="65">
        <v>9</v>
      </c>
      <c r="Z11" s="65">
        <v>10</v>
      </c>
      <c r="AA11" s="65">
        <v>11</v>
      </c>
      <c r="AB11" s="65">
        <v>12</v>
      </c>
      <c r="AC11" s="65">
        <v>13</v>
      </c>
      <c r="AD11" s="65">
        <v>14</v>
      </c>
      <c r="AE11" s="65">
        <v>15</v>
      </c>
      <c r="AF11" s="65">
        <v>16</v>
      </c>
      <c r="AG11" s="65">
        <v>17</v>
      </c>
      <c r="AH11" s="65">
        <v>18</v>
      </c>
      <c r="AI11" s="65">
        <v>19</v>
      </c>
      <c r="AJ11" s="124"/>
      <c r="AK11" s="124"/>
      <c r="AL11" s="124"/>
      <c r="AM11" s="126"/>
      <c r="AN11" s="154"/>
      <c r="AO11" s="142"/>
      <c r="AP11" s="142"/>
      <c r="AQ11" s="142"/>
      <c r="AR11" s="142"/>
      <c r="AS11" s="142"/>
      <c r="AT11" s="142"/>
      <c r="AU11" s="142"/>
      <c r="AV11" s="142"/>
      <c r="AW11" s="69" t="s">
        <v>38</v>
      </c>
      <c r="AX11" s="69" t="s">
        <v>39</v>
      </c>
      <c r="AY11" s="69">
        <v>2</v>
      </c>
      <c r="AZ11" s="69">
        <v>3</v>
      </c>
      <c r="BA11" s="69">
        <v>4</v>
      </c>
      <c r="BB11" s="69">
        <v>5</v>
      </c>
      <c r="BC11" s="69">
        <v>6</v>
      </c>
      <c r="BD11" s="136"/>
      <c r="BE11" s="137"/>
      <c r="BF11" s="139"/>
      <c r="BG11" s="136"/>
      <c r="BH11" s="137"/>
      <c r="BI11" s="139"/>
      <c r="BJ11" s="136"/>
      <c r="BK11" s="137"/>
      <c r="BL11" s="141"/>
      <c r="BM11" s="143"/>
      <c r="BN11" s="145"/>
      <c r="BO11" s="127" t="s">
        <v>33</v>
      </c>
      <c r="BP11" s="128"/>
      <c r="BQ11" s="68" t="s">
        <v>35</v>
      </c>
      <c r="BR11" s="68" t="s">
        <v>40</v>
      </c>
      <c r="BS11" s="161"/>
    </row>
    <row r="12" spans="2:71" s="26" customFormat="1" ht="273" customHeight="1" x14ac:dyDescent="0.25">
      <c r="B12" s="114">
        <v>1</v>
      </c>
      <c r="C12" s="117" t="s">
        <v>460</v>
      </c>
      <c r="D12" s="120" t="s">
        <v>461</v>
      </c>
      <c r="E12" s="120" t="s">
        <v>462</v>
      </c>
      <c r="F12" s="105" t="s">
        <v>104</v>
      </c>
      <c r="G12" s="105" t="s">
        <v>104</v>
      </c>
      <c r="H12" s="105" t="s">
        <v>104</v>
      </c>
      <c r="I12" s="105" t="s">
        <v>104</v>
      </c>
      <c r="J12" s="107" t="str">
        <f>IF(AND((F12="SI"),(G12="SI"),(H12="SI"),(I12="SI")),"Si es Riesgo de Corrupción","No es Riesgo de Corrupción")</f>
        <v>Si es Riesgo de Corrupción</v>
      </c>
      <c r="K12" s="22">
        <v>1</v>
      </c>
      <c r="L12" s="41" t="s">
        <v>463</v>
      </c>
      <c r="M12" s="109" t="s">
        <v>464</v>
      </c>
      <c r="N12" s="111">
        <v>3</v>
      </c>
      <c r="O12" s="101" t="str">
        <f>IF(N12=1,"Rara vez",IF(N12=2,"Improbable",IF(N12=3,"Posible",IF(N12=4,"Probable",IF(N12=5,"Casi seguro","Definir el nivel de probabilidad")))))</f>
        <v>Posible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97" t="s">
        <v>104</v>
      </c>
      <c r="R12" s="97" t="s">
        <v>104</v>
      </c>
      <c r="S12" s="97" t="s">
        <v>104</v>
      </c>
      <c r="T12" s="97" t="s">
        <v>104</v>
      </c>
      <c r="U12" s="97" t="s">
        <v>104</v>
      </c>
      <c r="V12" s="97" t="s">
        <v>104</v>
      </c>
      <c r="W12" s="97" t="s">
        <v>104</v>
      </c>
      <c r="X12" s="97" t="s">
        <v>104</v>
      </c>
      <c r="Y12" s="97" t="s">
        <v>104</v>
      </c>
      <c r="Z12" s="97" t="s">
        <v>104</v>
      </c>
      <c r="AA12" s="97" t="s">
        <v>104</v>
      </c>
      <c r="AB12" s="97" t="s">
        <v>104</v>
      </c>
      <c r="AC12" s="97" t="s">
        <v>104</v>
      </c>
      <c r="AD12" s="97" t="s">
        <v>104</v>
      </c>
      <c r="AE12" s="97" t="s">
        <v>104</v>
      </c>
      <c r="AF12" s="97" t="s">
        <v>104</v>
      </c>
      <c r="AG12" s="97" t="s">
        <v>104</v>
      </c>
      <c r="AH12" s="97" t="s">
        <v>104</v>
      </c>
      <c r="AI12" s="97" t="s">
        <v>104</v>
      </c>
      <c r="AJ12" s="100" t="str">
        <f>IF(AF12="SI","Impacto Catastrófico por lesoines o perdida de vidas humanas",(COUNTIF(Q12:AE21,"SI")+COUNTIF(AG12:AI21,"SI")))</f>
        <v>Impacto Catastrófico por lesoines o perdida de vidas humanas</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465</v>
      </c>
      <c r="AP12" s="46" t="s">
        <v>466</v>
      </c>
      <c r="AQ12" s="46" t="s">
        <v>229</v>
      </c>
      <c r="AR12" s="46" t="s">
        <v>467</v>
      </c>
      <c r="AS12" s="46" t="s">
        <v>468</v>
      </c>
      <c r="AT12" s="46" t="s">
        <v>469</v>
      </c>
      <c r="AU12" s="46" t="s">
        <v>470</v>
      </c>
      <c r="AV12" s="46" t="s">
        <v>134</v>
      </c>
      <c r="AW12" s="47" t="s">
        <v>115</v>
      </c>
      <c r="AX12" s="47" t="s">
        <v>116</v>
      </c>
      <c r="AY12" s="47" t="s">
        <v>117</v>
      </c>
      <c r="AZ12" s="47" t="s">
        <v>135</v>
      </c>
      <c r="BA12" s="47" t="s">
        <v>119</v>
      </c>
      <c r="BB12" s="47" t="s">
        <v>120</v>
      </c>
      <c r="BC12" s="47" t="s">
        <v>121</v>
      </c>
      <c r="BD12" s="66">
        <f t="shared" ref="BD12:BD61" si="0">IF(AW12="Asignado",15,0)+IF(AX12="Adecuado",15,0)+IF(AY12="Oportuna",15,0)+IF(AZ12="Prevenir",15,IF(AZ12="Detectar",10,0))+IF(BA12="Confiable",15,0)+IF(BB12="Se investigan y resuelven oportunamente",15,0)+IF(BC12="Completa",10,IF(BC12="Incompleta",5,0))</f>
        <v>100</v>
      </c>
      <c r="BE12" s="66" t="str">
        <f t="shared" ref="BE12:BE61" si="1">IF(BD12&lt;=85,"Débil",IF(AND(BD12&gt;=86,BD12&lt;=94),"Moderado","Fuerte"))</f>
        <v>Fuerte</v>
      </c>
      <c r="BF12" s="24"/>
      <c r="BG12" s="54" t="s">
        <v>141</v>
      </c>
      <c r="BH12" s="66" t="str">
        <f t="shared" ref="BH12:BH61" si="2">IF(BG12="Débil","No se ejecuta",IF(BG12="Moderado","Algunas veces se ejecuta",IF(BG12="FUERTE","Siempre se ejecuta","Casilla formulada")))</f>
        <v>Siempre se ejecuta</v>
      </c>
      <c r="BI12" s="24"/>
      <c r="BJ12" s="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66">
        <f t="shared" ref="BK12:BK61" si="4">IF(BJ12="DÉBIL",0,IF(BJ12="MODERADO",50,IF(BJ12="FUERTE",100,"")))</f>
        <v>100</v>
      </c>
      <c r="BL12" s="66"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471</v>
      </c>
    </row>
    <row r="13" spans="2:71" s="26" customFormat="1" ht="15" customHeight="1" x14ac:dyDescent="0.25">
      <c r="B13" s="115"/>
      <c r="C13" s="118"/>
      <c r="D13" s="120"/>
      <c r="E13" s="120"/>
      <c r="F13" s="105"/>
      <c r="G13" s="105"/>
      <c r="H13" s="105"/>
      <c r="I13" s="105"/>
      <c r="J13" s="107"/>
      <c r="K13" s="27">
        <v>2</v>
      </c>
      <c r="L13" s="42" t="s">
        <v>43</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45</v>
      </c>
      <c r="AP13" s="48"/>
      <c r="AQ13" s="48" t="s">
        <v>44</v>
      </c>
      <c r="AR13" s="48"/>
      <c r="AS13" s="48"/>
      <c r="AT13" s="48"/>
      <c r="AU13" s="48"/>
      <c r="AV13" s="48" t="s">
        <v>44</v>
      </c>
      <c r="AW13" s="49" t="s">
        <v>44</v>
      </c>
      <c r="AX13" s="49" t="s">
        <v>44</v>
      </c>
      <c r="AY13" s="49" t="s">
        <v>44</v>
      </c>
      <c r="AZ13" s="49" t="s">
        <v>44</v>
      </c>
      <c r="BA13" s="49" t="s">
        <v>44</v>
      </c>
      <c r="BB13" s="49" t="s">
        <v>44</v>
      </c>
      <c r="BC13" s="49" t="s">
        <v>44</v>
      </c>
      <c r="BD13" s="30">
        <f t="shared" si="0"/>
        <v>0</v>
      </c>
      <c r="BE13" s="30" t="str">
        <f t="shared" si="1"/>
        <v>Débil</v>
      </c>
      <c r="BF13" s="29"/>
      <c r="BG13" s="55" t="s">
        <v>44</v>
      </c>
      <c r="BH13" s="30" t="str">
        <f t="shared" si="2"/>
        <v>Casilla formulada</v>
      </c>
      <c r="BI13" s="29"/>
      <c r="BJ13" s="30" t="str">
        <f t="shared" si="3"/>
        <v/>
      </c>
      <c r="BK13" s="30" t="str">
        <f t="shared" si="4"/>
        <v/>
      </c>
      <c r="BL13" s="30" t="str">
        <f t="shared" si="5"/>
        <v>SI</v>
      </c>
      <c r="BM13" s="86"/>
      <c r="BN13" s="89"/>
      <c r="BO13" s="92"/>
      <c r="BP13" s="95"/>
      <c r="BQ13" s="77"/>
      <c r="BR13" s="77"/>
      <c r="BS13" s="80"/>
    </row>
    <row r="14" spans="2:71" s="26" customFormat="1" ht="15"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67">
        <f t="shared" si="0"/>
        <v>0</v>
      </c>
      <c r="BE14" s="67" t="str">
        <f t="shared" si="1"/>
        <v>Débil</v>
      </c>
      <c r="BF14" s="33"/>
      <c r="BG14" s="56" t="s">
        <v>44</v>
      </c>
      <c r="BH14" s="67" t="str">
        <f t="shared" si="2"/>
        <v>Casilla formulada</v>
      </c>
      <c r="BI14" s="33"/>
      <c r="BJ14" s="67" t="str">
        <f t="shared" si="3"/>
        <v/>
      </c>
      <c r="BK14" s="67" t="str">
        <f t="shared" si="4"/>
        <v/>
      </c>
      <c r="BL14" s="67" t="str">
        <f t="shared" si="5"/>
        <v>SI</v>
      </c>
      <c r="BM14" s="86"/>
      <c r="BN14" s="89"/>
      <c r="BO14" s="92"/>
      <c r="BP14" s="95"/>
      <c r="BQ14" s="77"/>
      <c r="BR14" s="77"/>
      <c r="BS14" s="80"/>
    </row>
    <row r="15" spans="2:71" s="26" customFormat="1" ht="15"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5"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67">
        <f t="shared" si="0"/>
        <v>0</v>
      </c>
      <c r="BE16" s="67" t="str">
        <f t="shared" si="1"/>
        <v>Débil</v>
      </c>
      <c r="BF16" s="33"/>
      <c r="BG16" s="56" t="s">
        <v>44</v>
      </c>
      <c r="BH16" s="67" t="str">
        <f t="shared" si="2"/>
        <v>Casilla formulada</v>
      </c>
      <c r="BI16" s="33"/>
      <c r="BJ16" s="67" t="str">
        <f t="shared" si="3"/>
        <v/>
      </c>
      <c r="BK16" s="67" t="str">
        <f t="shared" si="4"/>
        <v/>
      </c>
      <c r="BL16" s="67" t="str">
        <f t="shared" si="5"/>
        <v>SI</v>
      </c>
      <c r="BM16" s="86"/>
      <c r="BN16" s="89"/>
      <c r="BO16" s="92"/>
      <c r="BP16" s="95"/>
      <c r="BQ16" s="77"/>
      <c r="BR16" s="77"/>
      <c r="BS16" s="80"/>
    </row>
    <row r="17" spans="2:71" s="26" customFormat="1" ht="15"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5"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67">
        <f t="shared" si="0"/>
        <v>0</v>
      </c>
      <c r="BE18" s="67" t="str">
        <f t="shared" si="1"/>
        <v>Débil</v>
      </c>
      <c r="BF18" s="33"/>
      <c r="BG18" s="56" t="s">
        <v>44</v>
      </c>
      <c r="BH18" s="67" t="str">
        <f t="shared" si="2"/>
        <v>Casilla formulada</v>
      </c>
      <c r="BI18" s="33"/>
      <c r="BJ18" s="67" t="str">
        <f t="shared" si="3"/>
        <v/>
      </c>
      <c r="BK18" s="67" t="str">
        <f t="shared" si="4"/>
        <v/>
      </c>
      <c r="BL18" s="67" t="str">
        <f t="shared" si="5"/>
        <v>SI</v>
      </c>
      <c r="BM18" s="86"/>
      <c r="BN18" s="89"/>
      <c r="BO18" s="92"/>
      <c r="BP18" s="95"/>
      <c r="BQ18" s="77"/>
      <c r="BR18" s="77"/>
      <c r="BS18" s="80"/>
    </row>
    <row r="19" spans="2:71" s="26" customFormat="1" ht="15"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5"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67">
        <f t="shared" si="0"/>
        <v>0</v>
      </c>
      <c r="BE20" s="67" t="str">
        <f t="shared" si="1"/>
        <v>Débil</v>
      </c>
      <c r="BF20" s="33"/>
      <c r="BG20" s="56" t="s">
        <v>44</v>
      </c>
      <c r="BH20" s="67" t="str">
        <f t="shared" si="2"/>
        <v>Casilla formulada</v>
      </c>
      <c r="BI20" s="33"/>
      <c r="BJ20" s="67" t="str">
        <f t="shared" si="3"/>
        <v/>
      </c>
      <c r="BK20" s="67" t="str">
        <f t="shared" si="4"/>
        <v/>
      </c>
      <c r="BL20" s="67" t="str">
        <f t="shared" si="5"/>
        <v>SI</v>
      </c>
      <c r="BM20" s="86"/>
      <c r="BN20" s="89"/>
      <c r="BO20" s="92"/>
      <c r="BP20" s="95"/>
      <c r="BQ20" s="77"/>
      <c r="BR20" s="77"/>
      <c r="BS20" s="80"/>
    </row>
    <row r="21" spans="2:71" s="26" customFormat="1" ht="15"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66">
        <f t="shared" si="0"/>
        <v>0</v>
      </c>
      <c r="BE22" s="66" t="str">
        <f t="shared" si="1"/>
        <v>Débil</v>
      </c>
      <c r="BF22" s="24"/>
      <c r="BG22" s="54" t="s">
        <v>44</v>
      </c>
      <c r="BH22" s="66" t="str">
        <f t="shared" si="2"/>
        <v>Casilla formulada</v>
      </c>
      <c r="BI22" s="24"/>
      <c r="BJ22" s="66" t="str">
        <f t="shared" si="3"/>
        <v/>
      </c>
      <c r="BK22" s="66" t="str">
        <f t="shared" si="4"/>
        <v/>
      </c>
      <c r="BL22" s="66"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67">
        <f t="shared" si="0"/>
        <v>0</v>
      </c>
      <c r="BE24" s="67" t="str">
        <f t="shared" si="1"/>
        <v>Débil</v>
      </c>
      <c r="BF24" s="33"/>
      <c r="BG24" s="56" t="s">
        <v>44</v>
      </c>
      <c r="BH24" s="67" t="str">
        <f t="shared" si="2"/>
        <v>Casilla formulada</v>
      </c>
      <c r="BI24" s="33"/>
      <c r="BJ24" s="67" t="str">
        <f t="shared" si="3"/>
        <v/>
      </c>
      <c r="BK24" s="67" t="str">
        <f t="shared" si="4"/>
        <v/>
      </c>
      <c r="BL24" s="67"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67">
        <f t="shared" si="0"/>
        <v>0</v>
      </c>
      <c r="BE26" s="67" t="str">
        <f t="shared" si="1"/>
        <v>Débil</v>
      </c>
      <c r="BF26" s="33"/>
      <c r="BG26" s="56" t="s">
        <v>44</v>
      </c>
      <c r="BH26" s="67" t="str">
        <f t="shared" si="2"/>
        <v>Casilla formulada</v>
      </c>
      <c r="BI26" s="33"/>
      <c r="BJ26" s="67" t="str">
        <f t="shared" si="3"/>
        <v/>
      </c>
      <c r="BK26" s="67" t="str">
        <f t="shared" si="4"/>
        <v/>
      </c>
      <c r="BL26" s="67"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67">
        <f t="shared" si="0"/>
        <v>0</v>
      </c>
      <c r="BE28" s="67" t="str">
        <f t="shared" si="1"/>
        <v>Débil</v>
      </c>
      <c r="BF28" s="33"/>
      <c r="BG28" s="56" t="s">
        <v>44</v>
      </c>
      <c r="BH28" s="67" t="str">
        <f t="shared" si="2"/>
        <v>Casilla formulada</v>
      </c>
      <c r="BI28" s="33"/>
      <c r="BJ28" s="67" t="str">
        <f t="shared" si="3"/>
        <v/>
      </c>
      <c r="BK28" s="67" t="str">
        <f t="shared" si="4"/>
        <v/>
      </c>
      <c r="BL28" s="67"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67">
        <f t="shared" si="0"/>
        <v>0</v>
      </c>
      <c r="BE30" s="67" t="str">
        <f t="shared" si="1"/>
        <v>Débil</v>
      </c>
      <c r="BF30" s="33"/>
      <c r="BG30" s="56" t="s">
        <v>44</v>
      </c>
      <c r="BH30" s="67" t="str">
        <f t="shared" si="2"/>
        <v>Casilla formulada</v>
      </c>
      <c r="BI30" s="33"/>
      <c r="BJ30" s="67" t="str">
        <f t="shared" si="3"/>
        <v/>
      </c>
      <c r="BK30" s="67" t="str">
        <f t="shared" si="4"/>
        <v/>
      </c>
      <c r="BL30" s="67"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66">
        <f t="shared" si="0"/>
        <v>0</v>
      </c>
      <c r="BE32" s="66" t="str">
        <f t="shared" si="1"/>
        <v>Débil</v>
      </c>
      <c r="BF32" s="24"/>
      <c r="BG32" s="54" t="s">
        <v>44</v>
      </c>
      <c r="BH32" s="66" t="str">
        <f t="shared" si="2"/>
        <v>Casilla formulada</v>
      </c>
      <c r="BI32" s="24"/>
      <c r="BJ32" s="66" t="str">
        <f t="shared" si="3"/>
        <v/>
      </c>
      <c r="BK32" s="66" t="str">
        <f t="shared" si="4"/>
        <v/>
      </c>
      <c r="BL32" s="66"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67">
        <f t="shared" si="0"/>
        <v>0</v>
      </c>
      <c r="BE34" s="67" t="str">
        <f t="shared" si="1"/>
        <v>Débil</v>
      </c>
      <c r="BF34" s="33"/>
      <c r="BG34" s="56" t="s">
        <v>44</v>
      </c>
      <c r="BH34" s="67" t="str">
        <f t="shared" si="2"/>
        <v>Casilla formulada</v>
      </c>
      <c r="BI34" s="33"/>
      <c r="BJ34" s="67" t="str">
        <f t="shared" si="3"/>
        <v/>
      </c>
      <c r="BK34" s="67" t="str">
        <f t="shared" si="4"/>
        <v/>
      </c>
      <c r="BL34" s="67"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67">
        <f t="shared" si="0"/>
        <v>0</v>
      </c>
      <c r="BE36" s="67" t="str">
        <f t="shared" si="1"/>
        <v>Débil</v>
      </c>
      <c r="BF36" s="33"/>
      <c r="BG36" s="56" t="s">
        <v>44</v>
      </c>
      <c r="BH36" s="67" t="str">
        <f t="shared" si="2"/>
        <v>Casilla formulada</v>
      </c>
      <c r="BI36" s="33"/>
      <c r="BJ36" s="67" t="str">
        <f t="shared" si="3"/>
        <v/>
      </c>
      <c r="BK36" s="67" t="str">
        <f t="shared" si="4"/>
        <v/>
      </c>
      <c r="BL36" s="67"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67">
        <f t="shared" si="0"/>
        <v>0</v>
      </c>
      <c r="BE38" s="67" t="str">
        <f t="shared" si="1"/>
        <v>Débil</v>
      </c>
      <c r="BF38" s="33"/>
      <c r="BG38" s="56" t="s">
        <v>44</v>
      </c>
      <c r="BH38" s="67" t="str">
        <f t="shared" si="2"/>
        <v>Casilla formulada</v>
      </c>
      <c r="BI38" s="33"/>
      <c r="BJ38" s="67" t="str">
        <f t="shared" si="3"/>
        <v/>
      </c>
      <c r="BK38" s="67" t="str">
        <f t="shared" si="4"/>
        <v/>
      </c>
      <c r="BL38" s="67"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67">
        <f t="shared" si="0"/>
        <v>0</v>
      </c>
      <c r="BE40" s="67" t="str">
        <f t="shared" si="1"/>
        <v>Débil</v>
      </c>
      <c r="BF40" s="33"/>
      <c r="BG40" s="56" t="s">
        <v>44</v>
      </c>
      <c r="BH40" s="67" t="str">
        <f t="shared" si="2"/>
        <v>Casilla formulada</v>
      </c>
      <c r="BI40" s="33"/>
      <c r="BJ40" s="67" t="str">
        <f t="shared" si="3"/>
        <v/>
      </c>
      <c r="BK40" s="67" t="str">
        <f t="shared" si="4"/>
        <v/>
      </c>
      <c r="BL40" s="67"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66">
        <f t="shared" si="0"/>
        <v>0</v>
      </c>
      <c r="BE42" s="66" t="str">
        <f t="shared" si="1"/>
        <v>Débil</v>
      </c>
      <c r="BF42" s="24"/>
      <c r="BG42" s="54" t="s">
        <v>44</v>
      </c>
      <c r="BH42" s="66" t="str">
        <f t="shared" si="2"/>
        <v>Casilla formulada</v>
      </c>
      <c r="BI42" s="24"/>
      <c r="BJ42" s="66" t="str">
        <f t="shared" si="3"/>
        <v/>
      </c>
      <c r="BK42" s="66" t="str">
        <f t="shared" si="4"/>
        <v/>
      </c>
      <c r="BL42" s="66"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67">
        <f t="shared" si="0"/>
        <v>0</v>
      </c>
      <c r="BE44" s="67" t="str">
        <f t="shared" si="1"/>
        <v>Débil</v>
      </c>
      <c r="BF44" s="33"/>
      <c r="BG44" s="56" t="s">
        <v>44</v>
      </c>
      <c r="BH44" s="67" t="str">
        <f t="shared" si="2"/>
        <v>Casilla formulada</v>
      </c>
      <c r="BI44" s="33"/>
      <c r="BJ44" s="67" t="str">
        <f t="shared" si="3"/>
        <v/>
      </c>
      <c r="BK44" s="67" t="str">
        <f t="shared" si="4"/>
        <v/>
      </c>
      <c r="BL44" s="67"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67">
        <f t="shared" si="0"/>
        <v>0</v>
      </c>
      <c r="BE46" s="67" t="str">
        <f t="shared" si="1"/>
        <v>Débil</v>
      </c>
      <c r="BF46" s="33"/>
      <c r="BG46" s="56" t="s">
        <v>44</v>
      </c>
      <c r="BH46" s="67" t="str">
        <f t="shared" si="2"/>
        <v>Casilla formulada</v>
      </c>
      <c r="BI46" s="33"/>
      <c r="BJ46" s="67" t="str">
        <f t="shared" si="3"/>
        <v/>
      </c>
      <c r="BK46" s="67" t="str">
        <f t="shared" si="4"/>
        <v/>
      </c>
      <c r="BL46" s="67"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67">
        <f t="shared" si="0"/>
        <v>0</v>
      </c>
      <c r="BE48" s="67" t="str">
        <f t="shared" si="1"/>
        <v>Débil</v>
      </c>
      <c r="BF48" s="33"/>
      <c r="BG48" s="56" t="s">
        <v>44</v>
      </c>
      <c r="BH48" s="67" t="str">
        <f t="shared" si="2"/>
        <v>Casilla formulada</v>
      </c>
      <c r="BI48" s="33"/>
      <c r="BJ48" s="67" t="str">
        <f t="shared" si="3"/>
        <v/>
      </c>
      <c r="BK48" s="67" t="str">
        <f t="shared" si="4"/>
        <v/>
      </c>
      <c r="BL48" s="67"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67">
        <f t="shared" si="0"/>
        <v>0</v>
      </c>
      <c r="BE50" s="67" t="str">
        <f t="shared" si="1"/>
        <v>Débil</v>
      </c>
      <c r="BF50" s="33"/>
      <c r="BG50" s="56" t="s">
        <v>44</v>
      </c>
      <c r="BH50" s="67" t="str">
        <f t="shared" si="2"/>
        <v>Casilla formulada</v>
      </c>
      <c r="BI50" s="33"/>
      <c r="BJ50" s="67" t="str">
        <f t="shared" si="3"/>
        <v/>
      </c>
      <c r="BK50" s="67" t="str">
        <f t="shared" si="4"/>
        <v/>
      </c>
      <c r="BL50" s="67"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66">
        <f t="shared" si="0"/>
        <v>0</v>
      </c>
      <c r="BE52" s="66" t="str">
        <f t="shared" si="1"/>
        <v>Débil</v>
      </c>
      <c r="BF52" s="24"/>
      <c r="BG52" s="54" t="s">
        <v>44</v>
      </c>
      <c r="BH52" s="66" t="str">
        <f t="shared" si="2"/>
        <v>Casilla formulada</v>
      </c>
      <c r="BI52" s="24"/>
      <c r="BJ52" s="66" t="str">
        <f t="shared" si="3"/>
        <v/>
      </c>
      <c r="BK52" s="66" t="str">
        <f t="shared" si="4"/>
        <v/>
      </c>
      <c r="BL52" s="66"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67">
        <f t="shared" si="0"/>
        <v>0</v>
      </c>
      <c r="BE54" s="67" t="str">
        <f t="shared" si="1"/>
        <v>Débil</v>
      </c>
      <c r="BF54" s="33"/>
      <c r="BG54" s="56" t="s">
        <v>44</v>
      </c>
      <c r="BH54" s="67" t="str">
        <f t="shared" si="2"/>
        <v>Casilla formulada</v>
      </c>
      <c r="BI54" s="33"/>
      <c r="BJ54" s="67" t="str">
        <f t="shared" si="3"/>
        <v/>
      </c>
      <c r="BK54" s="67" t="str">
        <f t="shared" si="4"/>
        <v/>
      </c>
      <c r="BL54" s="67"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67">
        <f t="shared" si="0"/>
        <v>0</v>
      </c>
      <c r="BE56" s="67" t="str">
        <f t="shared" si="1"/>
        <v>Débil</v>
      </c>
      <c r="BF56" s="33"/>
      <c r="BG56" s="56" t="s">
        <v>44</v>
      </c>
      <c r="BH56" s="67" t="str">
        <f t="shared" si="2"/>
        <v>Casilla formulada</v>
      </c>
      <c r="BI56" s="33"/>
      <c r="BJ56" s="67" t="str">
        <f t="shared" si="3"/>
        <v/>
      </c>
      <c r="BK56" s="67" t="str">
        <f t="shared" si="4"/>
        <v/>
      </c>
      <c r="BL56" s="67"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67">
        <f t="shared" si="0"/>
        <v>0</v>
      </c>
      <c r="BE58" s="67" t="str">
        <f t="shared" si="1"/>
        <v>Débil</v>
      </c>
      <c r="BF58" s="33"/>
      <c r="BG58" s="56" t="s">
        <v>44</v>
      </c>
      <c r="BH58" s="67" t="str">
        <f t="shared" si="2"/>
        <v>Casilla formulada</v>
      </c>
      <c r="BI58" s="33"/>
      <c r="BJ58" s="67" t="str">
        <f t="shared" si="3"/>
        <v/>
      </c>
      <c r="BK58" s="67" t="str">
        <f t="shared" si="4"/>
        <v/>
      </c>
      <c r="BL58" s="67"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67">
        <f t="shared" si="0"/>
        <v>0</v>
      </c>
      <c r="BE60" s="67" t="str">
        <f t="shared" si="1"/>
        <v>Débil</v>
      </c>
      <c r="BF60" s="33"/>
      <c r="BG60" s="56" t="s">
        <v>44</v>
      </c>
      <c r="BH60" s="67" t="str">
        <f t="shared" si="2"/>
        <v>Casilla formulada</v>
      </c>
      <c r="BI60" s="33"/>
      <c r="BJ60" s="67" t="str">
        <f t="shared" si="3"/>
        <v/>
      </c>
      <c r="BK60" s="67" t="str">
        <f t="shared" si="4"/>
        <v/>
      </c>
      <c r="BL60" s="67"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U32:U41"/>
    <mergeCell ref="V32:V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61">
    <cfRule type="containsText" dxfId="71" priority="23" operator="containsText" text="Si es Riesgo de Corrupción">
      <formula>NOT(ISERROR(SEARCH("Si es Riesgo de Corrupción",J12)))</formula>
    </cfRule>
    <cfRule type="containsText" dxfId="70" priority="24" operator="containsText" text="No es Riesgo de Corrupción">
      <formula>NOT(ISERROR(SEARCH("No es Riesgo de Corrupción",J12)))</formula>
    </cfRule>
  </conditionalFormatting>
  <conditionalFormatting sqref="L12:M21">
    <cfRule type="containsText" dxfId="69" priority="22" operator="containsText" text="Espacio para describir ">
      <formula>NOT(ISERROR(SEARCH("Espacio para describir ",L12)))</formula>
    </cfRule>
  </conditionalFormatting>
  <conditionalFormatting sqref="N12:N61 Q12:AI61 AQ12:AQ61 AV12:BC61 BG12:BG61 BO12:BO61">
    <cfRule type="containsText" dxfId="68" priority="21" operator="containsText" text="Escoger un dato de la lista desplegable">
      <formula>NOT(ISERROR(SEARCH("Escoger un dato de la lista desplegable",N12)))</formula>
    </cfRule>
  </conditionalFormatting>
  <conditionalFormatting sqref="AO12:AO61">
    <cfRule type="containsText" dxfId="67" priority="20" operator="containsText" text="REDACTAR CONTROL">
      <formula>NOT(ISERROR(SEARCH("REDACTAR CONTROL",AO12)))</formula>
    </cfRule>
  </conditionalFormatting>
  <conditionalFormatting sqref="AL12 BR12">
    <cfRule type="containsText" dxfId="66" priority="17" operator="containsText" text="Extremo">
      <formula>NOT(ISERROR(SEARCH("Extremo",AL12)))</formula>
    </cfRule>
    <cfRule type="containsText" dxfId="65" priority="18" operator="containsText" text="Alto">
      <formula>NOT(ISERROR(SEARCH("Alto",AL12)))</formula>
    </cfRule>
    <cfRule type="containsText" dxfId="64" priority="19" operator="containsText" text="Moderado">
      <formula>NOT(ISERROR(SEARCH("Moderado",AL12)))</formula>
    </cfRule>
  </conditionalFormatting>
  <conditionalFormatting sqref="L22:M31">
    <cfRule type="containsText" dxfId="63" priority="16" operator="containsText" text="Espacio para describir ">
      <formula>NOT(ISERROR(SEARCH("Espacio para describir ",L22)))</formula>
    </cfRule>
  </conditionalFormatting>
  <conditionalFormatting sqref="AL22 BR22">
    <cfRule type="containsText" dxfId="62" priority="13" operator="containsText" text="Extremo">
      <formula>NOT(ISERROR(SEARCH("Extremo",AL22)))</formula>
    </cfRule>
    <cfRule type="containsText" dxfId="61" priority="14" operator="containsText" text="Alto">
      <formula>NOT(ISERROR(SEARCH("Alto",AL22)))</formula>
    </cfRule>
    <cfRule type="containsText" dxfId="60" priority="15" operator="containsText" text="Moderado">
      <formula>NOT(ISERROR(SEARCH("Moderado",AL22)))</formula>
    </cfRule>
  </conditionalFormatting>
  <conditionalFormatting sqref="L32:M41">
    <cfRule type="containsText" dxfId="59" priority="12" operator="containsText" text="Espacio para describir ">
      <formula>NOT(ISERROR(SEARCH("Espacio para describir ",L32)))</formula>
    </cfRule>
  </conditionalFormatting>
  <conditionalFormatting sqref="AL32 BR32">
    <cfRule type="containsText" dxfId="58" priority="9" operator="containsText" text="Extremo">
      <formula>NOT(ISERROR(SEARCH("Extremo",AL32)))</formula>
    </cfRule>
    <cfRule type="containsText" dxfId="57" priority="10" operator="containsText" text="Alto">
      <formula>NOT(ISERROR(SEARCH("Alto",AL32)))</formula>
    </cfRule>
    <cfRule type="containsText" dxfId="56" priority="11" operator="containsText" text="Moderado">
      <formula>NOT(ISERROR(SEARCH("Moderado",AL32)))</formula>
    </cfRule>
  </conditionalFormatting>
  <conditionalFormatting sqref="L42:M51">
    <cfRule type="containsText" dxfId="55" priority="8" operator="containsText" text="Espacio para describir ">
      <formula>NOT(ISERROR(SEARCH("Espacio para describir ",L42)))</formula>
    </cfRule>
  </conditionalFormatting>
  <conditionalFormatting sqref="AL42 BR42">
    <cfRule type="containsText" dxfId="54" priority="5" operator="containsText" text="Extremo">
      <formula>NOT(ISERROR(SEARCH("Extremo",AL42)))</formula>
    </cfRule>
    <cfRule type="containsText" dxfId="53" priority="6" operator="containsText" text="Alto">
      <formula>NOT(ISERROR(SEARCH("Alto",AL42)))</formula>
    </cfRule>
    <cfRule type="containsText" dxfId="52" priority="7" operator="containsText" text="Moderado">
      <formula>NOT(ISERROR(SEARCH("Moderado",AL42)))</formula>
    </cfRule>
  </conditionalFormatting>
  <conditionalFormatting sqref="L52:M61">
    <cfRule type="containsText" dxfId="51" priority="4" operator="containsText" text="Espacio para describir ">
      <formula>NOT(ISERROR(SEARCH("Espacio para describir ",L52)))</formula>
    </cfRule>
  </conditionalFormatting>
  <conditionalFormatting sqref="AL52 BR52">
    <cfRule type="containsText" dxfId="50" priority="1" operator="containsText" text="Extremo">
      <formula>NOT(ISERROR(SEARCH("Extremo",AL52)))</formula>
    </cfRule>
    <cfRule type="containsText" dxfId="49" priority="2" operator="containsText" text="Alto">
      <formula>NOT(ISERROR(SEARCH("Alto",AL52)))</formula>
    </cfRule>
    <cfRule type="containsText" dxfId="48" priority="3" operator="containsText" text="Moderado">
      <formula>NOT(ISERROR(SEARCH("Moderado",AL52)))</formula>
    </cfRule>
  </conditionalFormatting>
  <dataValidations count="60">
    <dataValidation type="list" allowBlank="1" showInputMessage="1" showErrorMessage="1" sqref="N12:N61" xr:uid="{C8DE4DF6-25D1-4B0D-A50D-8A21B43F9151}">
      <formula1>"Escoger un dato de la lista desplegable,5,4,3,2,1"</formula1>
    </dataValidation>
    <dataValidation type="list" allowBlank="1" showInputMessage="1" showErrorMessage="1" sqref="F12:I61" xr:uid="{57EDF65A-F450-49C6-B148-31612A9D4208}">
      <formula1>"SI,NO,Escoger un dato de la lista desplegable"</formula1>
    </dataValidation>
    <dataValidation type="list" allowBlank="1" showInputMessage="1" showErrorMessage="1" sqref="AQ12:AQ61" xr:uid="{E38DD967-AC22-4143-823B-8ADA13A8D781}">
      <formula1>"Escoger un dato de la lista desplegable,Por Tramite, Diario, Semanal, Quincenal, Mensual, Bimestral, Trimestral, Semestral,Anual"</formula1>
    </dataValidation>
    <dataValidation type="list" allowBlank="1" showInputMessage="1" showErrorMessage="1" sqref="AV12:AV61" xr:uid="{16C1F163-D1A1-45C1-9591-3E99FAE0FAD2}">
      <formula1>"Escoger un dato de la lista desplegable,Preventivo,Detectivo"</formula1>
    </dataValidation>
    <dataValidation type="list" allowBlank="1" showInputMessage="1" showErrorMessage="1" prompt="¿Existen un responsable asignado a la ejecución del control?" sqref="AW12:AW61" xr:uid="{7C2DF106-EA49-45B9-88C2-CE722A770E77}">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2C4ABC60-01F6-4251-B8A8-E950E68EDEF9}">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FE0E5543-1DF5-434A-9F75-0B8185C8B731}">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EA58827D-5557-4D07-852C-AD20A65744C0}">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65239CF2-B632-48DD-A5A3-392D7D6ADA32}">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BB25F029-70E4-4BC8-92A1-D4B3965CFFC6}">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593C59F4-BB5E-458D-ABED-4051B999D2BA}">
      <formula1>"Escoger un dato de la lista desplegable,Completa,Incompleta,No existe"</formula1>
    </dataValidation>
    <dataValidation type="list" allowBlank="1" showInputMessage="1" showErrorMessage="1" sqref="BG12:BG61" xr:uid="{81B15A00-7DAD-4D93-821F-30514CDA9FE6}">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A2079B12-0463-4954-B05C-9A64A84A9ED7}"/>
    <dataValidation allowBlank="1" showInputMessage="1" showErrorMessage="1" prompt="¿Afectar al grupo de funcionarios del proceso?" sqref="Q11" xr:uid="{E2310FF5-61C4-40AF-B74D-B291B18AC5E0}"/>
    <dataValidation type="list" allowBlank="1" showInputMessage="1" showErrorMessage="1" prompt="¿Afectar al grupo de funcionarios del proceso?" sqref="Q12:Q61" xr:uid="{BDF339F7-DB80-490D-B1CF-38F143692F44}">
      <formula1>"SI,NO,Escoger un dato de la lista desplegable"</formula1>
    </dataValidation>
    <dataValidation allowBlank="1" showInputMessage="1" showErrorMessage="1" prompt="¿Afectar el cumplimiento de metas y objetivos de la dependencia?" sqref="R11" xr:uid="{D8A764C4-E389-4243-AE00-9A537B2B8A2A}"/>
    <dataValidation type="list" allowBlank="1" showInputMessage="1" showErrorMessage="1" prompt="¿Afectar el cumplimiento de metas y objetivos de la dependencia?" sqref="R12:R61" xr:uid="{A3ABE43E-4F91-406B-9E14-848EFECDDF1E}">
      <formula1>"SI,NO,Escoger un dato de la lista desplegable"</formula1>
    </dataValidation>
    <dataValidation allowBlank="1" showInputMessage="1" showErrorMessage="1" prompt="¿Afectar el cumplimiento de misión de la Entidad?" sqref="S11" xr:uid="{28FBBCA7-8EBF-429F-86AC-D5D27E841D54}"/>
    <dataValidation type="list" allowBlank="1" showInputMessage="1" showErrorMessage="1" prompt="¿Afectar el cumplimiento de misión de la Entidad?" sqref="S12:S61" xr:uid="{0B0CCFDD-8AFD-478E-9F61-5F6A92452F1B}">
      <formula1>"SI,NO,Escoger un dato de la lista desplegable"</formula1>
    </dataValidation>
    <dataValidation allowBlank="1" showInputMessage="1" showErrorMessage="1" prompt="¿Afectar el cumplimiento de la misión del sector al que pertenece la Entidad?" sqref="T11" xr:uid="{4B6FB44D-6C0F-43DA-982E-EAA15B5955A2}"/>
    <dataValidation type="list" allowBlank="1" showInputMessage="1" showErrorMessage="1" prompt="¿Afectar el cumplimiento de la misión del sector al que pertenece la Entidad?" sqref="T12:T61" xr:uid="{379C86FA-E362-44E9-9BC5-1675534256C0}">
      <formula1>"SI,NO,Escoger un dato de la lista desplegable"</formula1>
    </dataValidation>
    <dataValidation allowBlank="1" showInputMessage="1" showErrorMessage="1" prompt="¿Generar pérdida de confianza de la Entidad, afectando su reputación?" sqref="U11" xr:uid="{F89C6C0D-972D-4DCE-9F3E-F0937FD941D0}"/>
    <dataValidation type="list" allowBlank="1" showInputMessage="1" showErrorMessage="1" prompt="¿Generar pérdida de confianza de la Entidad, afectando su reputación?" sqref="U12:U61" xr:uid="{2B98BFDF-1074-44C2-B4C5-363A50281208}">
      <formula1>"SI,NO,Escoger un dato de la lista desplegable"</formula1>
    </dataValidation>
    <dataValidation allowBlank="1" showInputMessage="1" showErrorMessage="1" prompt="¿Generar pérdida de recursos económicos?" sqref="V11" xr:uid="{7A0CC372-D492-4F97-900E-EDBF32B98CEC}"/>
    <dataValidation type="list" allowBlank="1" showInputMessage="1" showErrorMessage="1" prompt="¿Generar pérdida de recursos económicos?" sqref="V12:V61" xr:uid="{DE32D7B8-29D8-42CD-8D79-584301CDFDD0}">
      <formula1>"SI,NO,Escoger un dato de la lista desplegable"</formula1>
    </dataValidation>
    <dataValidation allowBlank="1" showInputMessage="1" showErrorMessage="1" prompt="¿Afectar la generación de los productos o la prestación de servicios?" sqref="W11" xr:uid="{83DC7381-5B4F-4DA4-B30E-C9874DF2D5A2}"/>
    <dataValidation type="list" allowBlank="1" showInputMessage="1" showErrorMessage="1" prompt="¿Afectar la generación de los productos o la prestación de servicios?" sqref="W12:W61" xr:uid="{AEFF3B24-C0DD-4D58-9EDC-16C272367E75}">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62EDEBB-92D2-42BD-9D30-D2CD960C23BF}"/>
    <dataValidation type="list" allowBlank="1" showInputMessage="1" showErrorMessage="1" prompt="¿Dar lugar al detrimento de calidad de vida de la comunidad por la pérdida del bien o servicios o los recursos públicos?" sqref="X12:X61" xr:uid="{D52D3160-520D-490E-BAFF-60956C9B8DAE}">
      <formula1>"SI,NO,Escoger un dato de la lista desplegable"</formula1>
    </dataValidation>
    <dataValidation allowBlank="1" showInputMessage="1" showErrorMessage="1" prompt="¿Generar pérdida de información de la Entidad?" sqref="Y11" xr:uid="{31756D67-C3B8-41D9-9CB9-D6210F64071F}"/>
    <dataValidation type="list" allowBlank="1" showInputMessage="1" showErrorMessage="1" prompt="¿Generar pérdida de información de la Entidad?" sqref="Y12:Y61" xr:uid="{797A8CC6-C258-437E-AFCE-7EEFBACFA3E4}">
      <formula1>"SI,NO,Escoger un dato de la lista desplegable"</formula1>
    </dataValidation>
    <dataValidation allowBlank="1" showInputMessage="1" showErrorMessage="1" prompt="¿Generar intervención de los órganos de control, de la Fiscalía, u otro ente?" sqref="Z11" xr:uid="{48F36246-E74F-4F9D-89C8-933E25625924}"/>
    <dataValidation type="list" allowBlank="1" showInputMessage="1" showErrorMessage="1" prompt="¿Generar intervención de los órganos de control, de la Fiscalía, u otro ente?" sqref="Z12:Z61" xr:uid="{310A302D-825A-4591-B691-8A7DFC40D09D}">
      <formula1>"SI,NO,Escoger un dato de la lista desplegable"</formula1>
    </dataValidation>
    <dataValidation allowBlank="1" showInputMessage="1" showErrorMessage="1" prompt="¿Dar lugar a procesos sancionatorios?" sqref="AA11" xr:uid="{C1B67AE2-ED27-4288-94E0-4E61954E2A8C}"/>
    <dataValidation type="list" allowBlank="1" showInputMessage="1" showErrorMessage="1" prompt="¿Dar lugar a procesos sancionatorios?" sqref="AA12:AA61" xr:uid="{08A838EB-593E-4ECE-8ABF-EFA2A0104FA2}">
      <formula1>"SI,NO,Escoger un dato de la lista desplegable"</formula1>
    </dataValidation>
    <dataValidation allowBlank="1" showInputMessage="1" showErrorMessage="1" prompt="¿Dar lugar a procesos disciplinarios?" sqref="AB11" xr:uid="{0A304E42-81DC-4BBB-A87E-D682AB438EB9}"/>
    <dataValidation type="list" allowBlank="1" showInputMessage="1" showErrorMessage="1" prompt="¿Dar lugar a procesos disciplinarios?" sqref="AB12:AB61" xr:uid="{8B31B2B6-4F9C-4229-92AB-99C1D8E7B754}">
      <formula1>"SI,NO,Escoger un dato de la lista desplegable"</formula1>
    </dataValidation>
    <dataValidation allowBlank="1" showInputMessage="1" showErrorMessage="1" prompt="¿Dar lugar a procesos fiscales?" sqref="AC11" xr:uid="{9AFCEF2E-D1D5-4445-871C-31DD32E4E6FF}"/>
    <dataValidation type="list" allowBlank="1" showInputMessage="1" showErrorMessage="1" prompt="¿Dar lugar a procesos fiscales?" sqref="AC12:AC61" xr:uid="{CE6D48C0-4ADE-40B5-8762-EB5C22420EEB}">
      <formula1>"SI,NO,Escoger un dato de la lista desplegable"</formula1>
    </dataValidation>
    <dataValidation allowBlank="1" showInputMessage="1" showErrorMessage="1" prompt="¿Dar lugar a procesos penales?" sqref="AD11" xr:uid="{AE826117-F00F-49B4-9532-8B3C872D1C5C}"/>
    <dataValidation type="list" allowBlank="1" showInputMessage="1" showErrorMessage="1" prompt="¿Dar lugar a procesos penales?" sqref="AD12:AD61" xr:uid="{6F1940E1-82B6-4F98-A757-4B8F87CF3F7C}">
      <formula1>"SI,NO,Escoger un dato de la lista desplegable"</formula1>
    </dataValidation>
    <dataValidation allowBlank="1" showInputMessage="1" showErrorMessage="1" prompt="¿Generar pérdida de credibilidad del sector?" sqref="AE11" xr:uid="{FD921CC5-0DF8-48DA-A6CD-03A77FA31F2A}"/>
    <dataValidation type="list" allowBlank="1" showInputMessage="1" showErrorMessage="1" prompt="¿Generar pérdida de credibilidad del sector?" sqref="AE12:AE61" xr:uid="{FFB538E8-C77C-488A-9F5B-7AA53000BDE3}">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11CABADE-5F95-4AB2-96B2-E3CE94C4F6A7}"/>
    <dataValidation type="list" allowBlank="1" showInputMessage="1" showErrorMessage="1" prompt="¿Ocasionar lesiones físicas o pérdida de vidas humanas?_x000a_NOTA: si esta respuesta es afirmativa, el impacto sera considerado como catastrófico." sqref="AF12:AF61" xr:uid="{1BAFE549-9275-4527-976D-D5888B76FA39}">
      <formula1>"SI,NO,Escoger un dato de la lista desplegable"</formula1>
    </dataValidation>
    <dataValidation allowBlank="1" showInputMessage="1" showErrorMessage="1" prompt="¿Afectar la imagen regional?" sqref="AG11" xr:uid="{7CF64B4C-EE4C-4C5D-9519-E20DE8F9AFDE}"/>
    <dataValidation type="list" allowBlank="1" showInputMessage="1" showErrorMessage="1" prompt="¿Afectar la imagen regional?" sqref="AG12:AG61" xr:uid="{6510B85E-AE9D-4D7C-9877-C0860F42D657}">
      <formula1>"SI,NO,Escoger un dato de la lista desplegable"</formula1>
    </dataValidation>
    <dataValidation allowBlank="1" showInputMessage="1" showErrorMessage="1" prompt="¿Afectar la imagen nacional?" sqref="AH11" xr:uid="{C8BB9CB4-B977-449E-8138-35E9470E2394}"/>
    <dataValidation type="list" allowBlank="1" showInputMessage="1" showErrorMessage="1" prompt="¿Afectar la imagen nacional?" sqref="AH12:AH61" xr:uid="{AA9C6688-4814-413A-82D8-523D0F858252}">
      <formula1>"SI,NO,Escoger un dato de la lista desplegable"</formula1>
    </dataValidation>
    <dataValidation allowBlank="1" showInputMessage="1" showErrorMessage="1" prompt="¿Genera Impacto ambiental?" sqref="AI11" xr:uid="{F4A249A0-5343-4AF8-84F7-33055E3BA755}"/>
    <dataValidation type="list" allowBlank="1" showInputMessage="1" showErrorMessage="1" prompt="¿Genera Impacto ambiental?" sqref="AI12:AI61" xr:uid="{80453084-293E-46D3-A9A8-1A59B2FD3CFD}">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02325191-434D-4E3A-88CB-38EB45DCE49A}"/>
    <dataValidation allowBlank="1" showInputMessage="1" showErrorMessage="1" prompt="¿Existen un responsable asignado a la ejecución del control?" sqref="AW11" xr:uid="{23ECEFA8-D626-4869-9959-1D81A502E2EF}"/>
    <dataValidation allowBlank="1" showInputMessage="1" showErrorMessage="1" prompt="El responsable tiene autoridad y adecuada segregación de funciones en la ejecución del control?" sqref="AX11" xr:uid="{35699B6B-83B9-4702-A359-A5F819AD27C7}"/>
    <dataValidation allowBlank="1" showInputMessage="1" showErrorMessage="1" prompt="¿La oportunidad en que se ejecuta el control ayuda a prevenir la mitigación del riesgo o a detectar la materialización del riesgo de manera oportuna?" sqref="AY11" xr:uid="{F4AFC39B-2393-4527-A7A4-9B250749083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2AAC77A-D87B-409B-B38E-2636542C1112}"/>
    <dataValidation allowBlank="1" showInputMessage="1" showErrorMessage="1" prompt="¿La fuente de información que se utiliza en el desarrollo del control es información confiable que permita mitigar el riesgo?." sqref="BA11" xr:uid="{407FCF7E-879C-49AE-B3F8-D43BF766470E}"/>
    <dataValidation allowBlank="1" showInputMessage="1" showErrorMessage="1" prompt="¿Las observaciones, desviaciones o diferencias identificadas como resultados de la ejecución del control son investigadas y resueltas de manera oportuna?" sqref="BB11" xr:uid="{AE7CEE61-300F-4686-9630-2E2229CE6C95}"/>
    <dataValidation allowBlank="1" showInputMessage="1" showErrorMessage="1" prompt="¿Se deja evidencia o rastro de la ejecución del control, que permita a cualquier tercero con la evidencia, llegar a la misma conclusión?." sqref="BC11" xr:uid="{604ECE16-B006-4CDA-BB66-695D9AF81587}"/>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91370240-2CCF-4336-AD4F-BCAA6D76EA08}"/>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D8C8E2-08A7-4804-8AE9-BB6C831E16B6}">
          <x14:formula1>
            <xm:f>DATOS!$J$15:$J$19</xm:f>
          </x14:formula1>
          <xm:sqref>AM12:AM61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C9431-A880-4150-9B17-F95B460D9C4B}">
  <sheetPr>
    <tabColor theme="5"/>
    <pageSetUpPr fitToPage="1"/>
  </sheetPr>
  <dimension ref="B2:BS61"/>
  <sheetViews>
    <sheetView zoomScale="56" zoomScaleNormal="100" workbookViewId="0">
      <selection activeCell="D12" sqref="D12:D21"/>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8.855468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76.5" x14ac:dyDescent="0.25">
      <c r="B12" s="114">
        <v>1</v>
      </c>
      <c r="C12" s="117" t="s">
        <v>264</v>
      </c>
      <c r="D12" s="120" t="s">
        <v>265</v>
      </c>
      <c r="E12" s="120" t="s">
        <v>266</v>
      </c>
      <c r="F12" s="105" t="s">
        <v>104</v>
      </c>
      <c r="G12" s="105" t="s">
        <v>104</v>
      </c>
      <c r="H12" s="105" t="s">
        <v>104</v>
      </c>
      <c r="I12" s="105" t="s">
        <v>104</v>
      </c>
      <c r="J12" s="107" t="str">
        <f>IF(AND((F12="SI"),(G12="SI"),(H12="SI"),(I12="SI")),"Si es Riesgo de Corrupción","No es Riesgo de Corrupción")</f>
        <v>Si es Riesgo de Corrupción</v>
      </c>
      <c r="K12" s="22">
        <v>1</v>
      </c>
      <c r="L12" s="41" t="s">
        <v>267</v>
      </c>
      <c r="M12" s="109" t="s">
        <v>269</v>
      </c>
      <c r="N12" s="111">
        <v>2</v>
      </c>
      <c r="O12" s="101" t="str">
        <f>IF(N12=1,"Rara vez",IF(N12=2,"Improbable",IF(N12=3,"Posible",IF(N12=4,"Probable",IF(N12=5,"Casi seguro","Definir el nivel de probabilidad")))))</f>
        <v>Improbable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97" t="s">
        <v>104</v>
      </c>
      <c r="R12" s="97" t="s">
        <v>104</v>
      </c>
      <c r="S12" s="97" t="s">
        <v>104</v>
      </c>
      <c r="T12" s="97" t="s">
        <v>104</v>
      </c>
      <c r="U12" s="97" t="s">
        <v>104</v>
      </c>
      <c r="V12" s="97" t="s">
        <v>104</v>
      </c>
      <c r="W12" s="97" t="s">
        <v>104</v>
      </c>
      <c r="X12" s="97" t="s">
        <v>104</v>
      </c>
      <c r="Y12" s="97" t="s">
        <v>109</v>
      </c>
      <c r="Z12" s="97" t="s">
        <v>104</v>
      </c>
      <c r="AA12" s="97" t="s">
        <v>104</v>
      </c>
      <c r="AB12" s="97" t="s">
        <v>104</v>
      </c>
      <c r="AC12" s="97" t="s">
        <v>104</v>
      </c>
      <c r="AD12" s="97" t="s">
        <v>104</v>
      </c>
      <c r="AE12" s="97" t="s">
        <v>104</v>
      </c>
      <c r="AF12" s="97" t="s">
        <v>104</v>
      </c>
      <c r="AG12" s="97" t="s">
        <v>104</v>
      </c>
      <c r="AH12" s="97" t="s">
        <v>104</v>
      </c>
      <c r="AI12" s="97" t="s">
        <v>109</v>
      </c>
      <c r="AJ12" s="100" t="str">
        <f>IF(AF12="SI","Impacto Catastrófico por lesoines o perdida de vidas humanas",(COUNTIF(Q12:AE21,"SI")+COUNTIF(AG12:AI21,"SI")))</f>
        <v>Impacto Catastrófico por lesoines o perdida de vidas humanas</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270</v>
      </c>
      <c r="AP12" s="46" t="s">
        <v>271</v>
      </c>
      <c r="AQ12" s="46" t="s">
        <v>187</v>
      </c>
      <c r="AR12" s="46" t="s">
        <v>272</v>
      </c>
      <c r="AS12" s="46" t="s">
        <v>273</v>
      </c>
      <c r="AT12" s="46" t="s">
        <v>274</v>
      </c>
      <c r="AU12" s="46" t="s">
        <v>275</v>
      </c>
      <c r="AV12" s="46" t="s">
        <v>134</v>
      </c>
      <c r="AW12" s="47" t="s">
        <v>115</v>
      </c>
      <c r="AX12" s="47" t="s">
        <v>116</v>
      </c>
      <c r="AY12" s="47" t="s">
        <v>117</v>
      </c>
      <c r="AZ12" s="47" t="s">
        <v>135</v>
      </c>
      <c r="BA12" s="47" t="s">
        <v>119</v>
      </c>
      <c r="BB12" s="47" t="s">
        <v>120</v>
      </c>
      <c r="BC12" s="47" t="s">
        <v>276</v>
      </c>
      <c r="BD12" s="58">
        <f t="shared" ref="BD12:BD61" si="0">IF(AW12="Asignado",15,0)+IF(AX12="Adecuado",15,0)+IF(AY12="Oportuna",15,0)+IF(AZ12="Prevenir",15,IF(AZ12="Detectar",10,0))+IF(BA12="Confiable",15,0)+IF(BB12="Se investigan y resuelven oportunamente",15,0)+IF(BC12="Completa",10,IF(BC12="Incompleta",5,0))</f>
        <v>95</v>
      </c>
      <c r="BE12" s="58" t="str">
        <f t="shared" ref="BE12:BE61" si="1">IF(BD12&lt;=85,"Débil",IF(AND(BD12&gt;=86,BD12&lt;=94),"Moderado","Fuerte"))</f>
        <v>Fuerte</v>
      </c>
      <c r="BF12" s="24"/>
      <c r="BG12" s="54" t="s">
        <v>159</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283</v>
      </c>
    </row>
    <row r="13" spans="2:71" s="26" customFormat="1" ht="102" x14ac:dyDescent="0.25">
      <c r="B13" s="115"/>
      <c r="C13" s="118"/>
      <c r="D13" s="120"/>
      <c r="E13" s="120"/>
      <c r="F13" s="105"/>
      <c r="G13" s="105"/>
      <c r="H13" s="105"/>
      <c r="I13" s="105"/>
      <c r="J13" s="107"/>
      <c r="K13" s="27">
        <v>2</v>
      </c>
      <c r="L13" s="42" t="s">
        <v>268</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277</v>
      </c>
      <c r="AP13" s="48" t="s">
        <v>271</v>
      </c>
      <c r="AQ13" s="48" t="s">
        <v>278</v>
      </c>
      <c r="AR13" s="48" t="s">
        <v>279</v>
      </c>
      <c r="AS13" s="48" t="s">
        <v>280</v>
      </c>
      <c r="AT13" s="48" t="s">
        <v>281</v>
      </c>
      <c r="AU13" s="48" t="s">
        <v>282</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159</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2"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59">
        <f t="shared" si="0"/>
        <v>0</v>
      </c>
      <c r="BE14" s="59" t="str">
        <f t="shared" si="1"/>
        <v>Débil</v>
      </c>
      <c r="BF14" s="33"/>
      <c r="BG14" s="56" t="s">
        <v>44</v>
      </c>
      <c r="BH14" s="59" t="str">
        <f t="shared" si="2"/>
        <v>Casilla formulada</v>
      </c>
      <c r="BI14" s="33"/>
      <c r="BJ14" s="59" t="str">
        <f t="shared" si="3"/>
        <v/>
      </c>
      <c r="BK14" s="59" t="str">
        <f t="shared" si="4"/>
        <v/>
      </c>
      <c r="BL14" s="59" t="str">
        <f t="shared" si="5"/>
        <v>SI</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216" priority="23" operator="containsText" text="Si es Riesgo de Corrupción">
      <formula>NOT(ISERROR(SEARCH("Si es Riesgo de Corrupción",J12)))</formula>
    </cfRule>
    <cfRule type="containsText" dxfId="215" priority="24" operator="containsText" text="No es Riesgo de Corrupción">
      <formula>NOT(ISERROR(SEARCH("No es Riesgo de Corrupción",J12)))</formula>
    </cfRule>
  </conditionalFormatting>
  <conditionalFormatting sqref="L12:M21">
    <cfRule type="containsText" dxfId="214" priority="22" operator="containsText" text="Espacio para describir ">
      <formula>NOT(ISERROR(SEARCH("Espacio para describir ",L12)))</formula>
    </cfRule>
  </conditionalFormatting>
  <conditionalFormatting sqref="N12:N61 Q12:AI61 AQ12:AQ61 AV12:BC61 BG12:BG61 BO12:BO61">
    <cfRule type="containsText" dxfId="213" priority="21" operator="containsText" text="Escoger un dato de la lista desplegable">
      <formula>NOT(ISERROR(SEARCH("Escoger un dato de la lista desplegable",N12)))</formula>
    </cfRule>
  </conditionalFormatting>
  <conditionalFormatting sqref="AO12:AO61">
    <cfRule type="containsText" dxfId="212" priority="20" operator="containsText" text="REDACTAR CONTROL">
      <formula>NOT(ISERROR(SEARCH("REDACTAR CONTROL",AO12)))</formula>
    </cfRule>
  </conditionalFormatting>
  <conditionalFormatting sqref="AL12 BR12">
    <cfRule type="containsText" dxfId="211" priority="17" operator="containsText" text="Extremo">
      <formula>NOT(ISERROR(SEARCH("Extremo",AL12)))</formula>
    </cfRule>
    <cfRule type="containsText" dxfId="210" priority="18" operator="containsText" text="Alto">
      <formula>NOT(ISERROR(SEARCH("Alto",AL12)))</formula>
    </cfRule>
    <cfRule type="containsText" dxfId="209" priority="19" operator="containsText" text="Moderado">
      <formula>NOT(ISERROR(SEARCH("Moderado",AL12)))</formula>
    </cfRule>
  </conditionalFormatting>
  <conditionalFormatting sqref="L22:M31">
    <cfRule type="containsText" dxfId="208" priority="16" operator="containsText" text="Espacio para describir ">
      <formula>NOT(ISERROR(SEARCH("Espacio para describir ",L22)))</formula>
    </cfRule>
  </conditionalFormatting>
  <conditionalFormatting sqref="AL22 BR22">
    <cfRule type="containsText" dxfId="207" priority="13" operator="containsText" text="Extremo">
      <formula>NOT(ISERROR(SEARCH("Extremo",AL22)))</formula>
    </cfRule>
    <cfRule type="containsText" dxfId="206" priority="14" operator="containsText" text="Alto">
      <formula>NOT(ISERROR(SEARCH("Alto",AL22)))</formula>
    </cfRule>
    <cfRule type="containsText" dxfId="205" priority="15" operator="containsText" text="Moderado">
      <formula>NOT(ISERROR(SEARCH("Moderado",AL22)))</formula>
    </cfRule>
  </conditionalFormatting>
  <conditionalFormatting sqref="L32:M41">
    <cfRule type="containsText" dxfId="204" priority="12" operator="containsText" text="Espacio para describir ">
      <formula>NOT(ISERROR(SEARCH("Espacio para describir ",L32)))</formula>
    </cfRule>
  </conditionalFormatting>
  <conditionalFormatting sqref="AL32 BR32">
    <cfRule type="containsText" dxfId="203" priority="9" operator="containsText" text="Extremo">
      <formula>NOT(ISERROR(SEARCH("Extremo",AL32)))</formula>
    </cfRule>
    <cfRule type="containsText" dxfId="202" priority="10" operator="containsText" text="Alto">
      <formula>NOT(ISERROR(SEARCH("Alto",AL32)))</formula>
    </cfRule>
    <cfRule type="containsText" dxfId="201" priority="11" operator="containsText" text="Moderado">
      <formula>NOT(ISERROR(SEARCH("Moderado",AL32)))</formula>
    </cfRule>
  </conditionalFormatting>
  <conditionalFormatting sqref="L42:M51">
    <cfRule type="containsText" dxfId="200" priority="8" operator="containsText" text="Espacio para describir ">
      <formula>NOT(ISERROR(SEARCH("Espacio para describir ",L42)))</formula>
    </cfRule>
  </conditionalFormatting>
  <conditionalFormatting sqref="AL42 BR42">
    <cfRule type="containsText" dxfId="199" priority="5" operator="containsText" text="Extremo">
      <formula>NOT(ISERROR(SEARCH("Extremo",AL42)))</formula>
    </cfRule>
    <cfRule type="containsText" dxfId="198" priority="6" operator="containsText" text="Alto">
      <formula>NOT(ISERROR(SEARCH("Alto",AL42)))</formula>
    </cfRule>
    <cfRule type="containsText" dxfId="197" priority="7" operator="containsText" text="Moderado">
      <formula>NOT(ISERROR(SEARCH("Moderado",AL42)))</formula>
    </cfRule>
  </conditionalFormatting>
  <conditionalFormatting sqref="L52:M61">
    <cfRule type="containsText" dxfId="196" priority="4" operator="containsText" text="Espacio para describir ">
      <formula>NOT(ISERROR(SEARCH("Espacio para describir ",L52)))</formula>
    </cfRule>
  </conditionalFormatting>
  <conditionalFormatting sqref="AL52 BR52">
    <cfRule type="containsText" dxfId="195" priority="1" operator="containsText" text="Extremo">
      <formula>NOT(ISERROR(SEARCH("Extremo",AL52)))</formula>
    </cfRule>
    <cfRule type="containsText" dxfId="194" priority="2" operator="containsText" text="Alto">
      <formula>NOT(ISERROR(SEARCH("Alto",AL52)))</formula>
    </cfRule>
    <cfRule type="containsText" dxfId="193" priority="3" operator="containsText" text="Moderado">
      <formula>NOT(ISERROR(SEARCH("Moderado",AL52)))</formula>
    </cfRule>
  </conditionalFormatting>
  <dataValidations count="60">
    <dataValidation type="list" allowBlank="1" showInputMessage="1" showErrorMessage="1" sqref="N12:N61" xr:uid="{3C838BDE-8077-408E-973B-DDECC591AC5A}">
      <formula1>"Escoger un dato de la lista desplegable,5,4,3,2,1"</formula1>
    </dataValidation>
    <dataValidation type="list" allowBlank="1" showInputMessage="1" showErrorMessage="1" sqref="F12:I61" xr:uid="{8DD9C2C4-ED64-4BB3-92BF-E17C9D3F2F51}">
      <formula1>"SI,NO,Escoger un dato de la lista desplegable"</formula1>
    </dataValidation>
    <dataValidation type="list" allowBlank="1" showInputMessage="1" showErrorMessage="1" sqref="AQ12:AQ61" xr:uid="{C3E050A0-EEC0-4FC3-894E-AC5B4D739030}">
      <formula1>"Escoger un dato de la lista desplegable,Por Tramite, Diario, Semanal, Quincenal, Mensual, Bimestral, Trimestral, Semestral,Anual"</formula1>
    </dataValidation>
    <dataValidation type="list" allowBlank="1" showInputMessage="1" showErrorMessage="1" sqref="AV12:AV61" xr:uid="{41B190AF-7045-40A2-9BFD-32EE6975ACBC}">
      <formula1>"Escoger un dato de la lista desplegable,Preventivo,Detectivo"</formula1>
    </dataValidation>
    <dataValidation type="list" allowBlank="1" showInputMessage="1" showErrorMessage="1" prompt="¿Existen un responsable asignado a la ejecución del control?" sqref="AW12:AW61" xr:uid="{06FC7D6A-1EFC-4991-BFE4-11A9C3B9166E}">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B410B5D1-5298-487C-A852-1B09CE699C39}">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DD07508B-0EF4-4D4E-A811-EEB9427EAF59}">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F7E5ECB6-02B9-411A-8288-651265A85485}">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49D38264-6A34-49B6-BF24-C9062C1AB1C0}">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ABADD232-75AA-4069-A8D7-9CCB31D13CA3}">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B076130F-1EEA-47F9-BB80-82ECE82753FC}">
      <formula1>"Escoger un dato de la lista desplegable,Completa,Incompleta,No existe"</formula1>
    </dataValidation>
    <dataValidation type="list" allowBlank="1" showInputMessage="1" showErrorMessage="1" sqref="BG12:BG61" xr:uid="{50647EB7-28D8-4301-A8CB-962FC1DC9A6A}">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0FF06554-54F0-403C-AB91-A110488D378D}"/>
    <dataValidation allowBlank="1" showInputMessage="1" showErrorMessage="1" prompt="¿Afectar al grupo de funcionarios del proceso?" sqref="Q11" xr:uid="{FFF0D9EC-0FC1-4555-B761-67FC12345DD0}"/>
    <dataValidation type="list" allowBlank="1" showInputMessage="1" showErrorMessage="1" prompt="¿Afectar al grupo de funcionarios del proceso?" sqref="Q12:Q61" xr:uid="{3406EE5D-6613-4943-B8A8-998064C07654}">
      <formula1>"SI,NO,Escoger un dato de la lista desplegable"</formula1>
    </dataValidation>
    <dataValidation allowBlank="1" showInputMessage="1" showErrorMessage="1" prompt="¿Afectar el cumplimiento de metas y objetivos de la dependencia?" sqref="R11" xr:uid="{5BFF319E-A395-4D91-8543-2C3D26B8C40E}"/>
    <dataValidation type="list" allowBlank="1" showInputMessage="1" showErrorMessage="1" prompt="¿Afectar el cumplimiento de metas y objetivos de la dependencia?" sqref="R12:R61" xr:uid="{EAA5E85C-4471-45FD-8872-6ADECC0E3ADE}">
      <formula1>"SI,NO,Escoger un dato de la lista desplegable"</formula1>
    </dataValidation>
    <dataValidation allowBlank="1" showInputMessage="1" showErrorMessage="1" prompt="¿Afectar el cumplimiento de misión de la Entidad?" sqref="S11" xr:uid="{05C5936C-BE5E-41DD-9344-A87F771F1208}"/>
    <dataValidation type="list" allowBlank="1" showInputMessage="1" showErrorMessage="1" prompt="¿Afectar el cumplimiento de misión de la Entidad?" sqref="S12:S61" xr:uid="{94682DFC-F963-4A16-9996-C5BAC502D50E}">
      <formula1>"SI,NO,Escoger un dato de la lista desplegable"</formula1>
    </dataValidation>
    <dataValidation allowBlank="1" showInputMessage="1" showErrorMessage="1" prompt="¿Afectar el cumplimiento de la misión del sector al que pertenece la Entidad?" sqref="T11" xr:uid="{013D3737-D4F6-49FD-85DC-B901D7EA70DB}"/>
    <dataValidation type="list" allowBlank="1" showInputMessage="1" showErrorMessage="1" prompt="¿Afectar el cumplimiento de la misión del sector al que pertenece la Entidad?" sqref="T12:T61" xr:uid="{86729ABC-37A7-403C-9523-3B3F47833D04}">
      <formula1>"SI,NO,Escoger un dato de la lista desplegable"</formula1>
    </dataValidation>
    <dataValidation allowBlank="1" showInputMessage="1" showErrorMessage="1" prompt="¿Generar pérdida de confianza de la Entidad, afectando su reputación?" sqref="U11" xr:uid="{98AF8BC5-BFC7-4F30-AAB9-C60B468F223D}"/>
    <dataValidation type="list" allowBlank="1" showInputMessage="1" showErrorMessage="1" prompt="¿Generar pérdida de confianza de la Entidad, afectando su reputación?" sqref="U12:U61" xr:uid="{ACBE7A9A-E523-4EE9-B728-8B2074F5CC25}">
      <formula1>"SI,NO,Escoger un dato de la lista desplegable"</formula1>
    </dataValidation>
    <dataValidation allowBlank="1" showInputMessage="1" showErrorMessage="1" prompt="¿Generar pérdida de recursos económicos?" sqref="V11" xr:uid="{AB7385C1-1626-4690-A3C3-A2064C90AA79}"/>
    <dataValidation type="list" allowBlank="1" showInputMessage="1" showErrorMessage="1" prompt="¿Generar pérdida de recursos económicos?" sqref="V12:V61" xr:uid="{CEB20034-C74D-46C0-931E-1607AE34C1FD}">
      <formula1>"SI,NO,Escoger un dato de la lista desplegable"</formula1>
    </dataValidation>
    <dataValidation allowBlank="1" showInputMessage="1" showErrorMessage="1" prompt="¿Afectar la generación de los productos o la prestación de servicios?" sqref="W11" xr:uid="{68B70607-AEAC-43E0-A2EB-74CC3FA54142}"/>
    <dataValidation type="list" allowBlank="1" showInputMessage="1" showErrorMessage="1" prompt="¿Afectar la generación de los productos o la prestación de servicios?" sqref="W12:W61" xr:uid="{B4917383-6832-49FF-B8FF-451873BD4C8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D5DD21A0-4529-4817-88FB-F7486AE62516}"/>
    <dataValidation type="list" allowBlank="1" showInputMessage="1" showErrorMessage="1" prompt="¿Dar lugar al detrimento de calidad de vida de la comunidad por la pérdida del bien o servicios o los recursos públicos?" sqref="X12:X61" xr:uid="{BC414FD2-C866-4140-A6E9-A8AB1BEE5599}">
      <formula1>"SI,NO,Escoger un dato de la lista desplegable"</formula1>
    </dataValidation>
    <dataValidation allowBlank="1" showInputMessage="1" showErrorMessage="1" prompt="¿Generar pérdida de información de la Entidad?" sqref="Y11" xr:uid="{2C516215-9378-4092-88F7-434295AB38A6}"/>
    <dataValidation type="list" allowBlank="1" showInputMessage="1" showErrorMessage="1" prompt="¿Generar pérdida de información de la Entidad?" sqref="Y12:Y61" xr:uid="{2FCF0573-0A1C-4F58-A588-F0E702E34847}">
      <formula1>"SI,NO,Escoger un dato de la lista desplegable"</formula1>
    </dataValidation>
    <dataValidation allowBlank="1" showInputMessage="1" showErrorMessage="1" prompt="¿Generar intervención de los órganos de control, de la Fiscalía, u otro ente?" sqref="Z11" xr:uid="{2AFD45AB-D1AE-4F8A-BE8D-E6A5F7A2490E}"/>
    <dataValidation type="list" allowBlank="1" showInputMessage="1" showErrorMessage="1" prompt="¿Generar intervención de los órganos de control, de la Fiscalía, u otro ente?" sqref="Z12:Z61" xr:uid="{CBA8FF72-A946-4BD8-8B12-20B3FFE4D524}">
      <formula1>"SI,NO,Escoger un dato de la lista desplegable"</formula1>
    </dataValidation>
    <dataValidation allowBlank="1" showInputMessage="1" showErrorMessage="1" prompt="¿Dar lugar a procesos sancionatorios?" sqref="AA11" xr:uid="{340692AC-0EB9-46D2-8A41-70F799C48A4A}"/>
    <dataValidation type="list" allowBlank="1" showInputMessage="1" showErrorMessage="1" prompt="¿Dar lugar a procesos sancionatorios?" sqref="AA12:AA61" xr:uid="{E8F35C22-5403-44B2-82AA-8E570A84EB82}">
      <formula1>"SI,NO,Escoger un dato de la lista desplegable"</formula1>
    </dataValidation>
    <dataValidation allowBlank="1" showInputMessage="1" showErrorMessage="1" prompt="¿Dar lugar a procesos disciplinarios?" sqref="AB11" xr:uid="{0DDE136D-B9B2-40C6-8D0A-AA05F0462C66}"/>
    <dataValidation type="list" allowBlank="1" showInputMessage="1" showErrorMessage="1" prompt="¿Dar lugar a procesos disciplinarios?" sqref="AB12:AB61" xr:uid="{1D0CE346-3D9D-45B9-8E9C-3567CC406A0C}">
      <formula1>"SI,NO,Escoger un dato de la lista desplegable"</formula1>
    </dataValidation>
    <dataValidation allowBlank="1" showInputMessage="1" showErrorMessage="1" prompt="¿Dar lugar a procesos fiscales?" sqref="AC11" xr:uid="{7CD2583A-891C-49F1-9775-34633E9C8738}"/>
    <dataValidation type="list" allowBlank="1" showInputMessage="1" showErrorMessage="1" prompt="¿Dar lugar a procesos fiscales?" sqref="AC12:AC61" xr:uid="{876D3207-CEC5-421A-B442-448DC75974B1}">
      <formula1>"SI,NO,Escoger un dato de la lista desplegable"</formula1>
    </dataValidation>
    <dataValidation allowBlank="1" showInputMessage="1" showErrorMessage="1" prompt="¿Dar lugar a procesos penales?" sqref="AD11" xr:uid="{0163DBEE-74A7-4026-8DA9-CD1FAA731F87}"/>
    <dataValidation type="list" allowBlank="1" showInputMessage="1" showErrorMessage="1" prompt="¿Dar lugar a procesos penales?" sqref="AD12:AD61" xr:uid="{3529A928-59A9-4E43-8A12-B0B7C610B778}">
      <formula1>"SI,NO,Escoger un dato de la lista desplegable"</formula1>
    </dataValidation>
    <dataValidation allowBlank="1" showInputMessage="1" showErrorMessage="1" prompt="¿Generar pérdida de credibilidad del sector?" sqref="AE11" xr:uid="{ABAE393C-5174-426D-9AB4-5B7448024B72}"/>
    <dataValidation type="list" allowBlank="1" showInputMessage="1" showErrorMessage="1" prompt="¿Generar pérdida de credibilidad del sector?" sqref="AE12:AE61" xr:uid="{0768A4BC-160C-4957-931F-C41D12D9F7F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D977A7E-049A-42C1-9A9B-DEE18A58461E}"/>
    <dataValidation type="list" allowBlank="1" showInputMessage="1" showErrorMessage="1" prompt="¿Ocasionar lesiones físicas o pérdida de vidas humanas?_x000a_NOTA: si esta respuesta es afirmativa, el impacto sera considerado como catastrófico." sqref="AF12:AF61" xr:uid="{B4751496-46C9-4DE5-AC52-B6B38F83F172}">
      <formula1>"SI,NO,Escoger un dato de la lista desplegable"</formula1>
    </dataValidation>
    <dataValidation allowBlank="1" showInputMessage="1" showErrorMessage="1" prompt="¿Afectar la imagen regional?" sqref="AG11" xr:uid="{EB0B4599-9883-40AF-8AFB-6734F31010B5}"/>
    <dataValidation type="list" allowBlank="1" showInputMessage="1" showErrorMessage="1" prompt="¿Afectar la imagen regional?" sqref="AG12:AG61" xr:uid="{32C3451E-BECB-4DD4-80C1-D55602B56668}">
      <formula1>"SI,NO,Escoger un dato de la lista desplegable"</formula1>
    </dataValidation>
    <dataValidation allowBlank="1" showInputMessage="1" showErrorMessage="1" prompt="¿Afectar la imagen nacional?" sqref="AH11" xr:uid="{D9E90836-BE72-43BE-819D-852961177E72}"/>
    <dataValidation type="list" allowBlank="1" showInputMessage="1" showErrorMessage="1" prompt="¿Afectar la imagen nacional?" sqref="AH12:AH61" xr:uid="{8C8EC2CD-D0B0-44A9-98F5-4491CEFF98FA}">
      <formula1>"SI,NO,Escoger un dato de la lista desplegable"</formula1>
    </dataValidation>
    <dataValidation allowBlank="1" showInputMessage="1" showErrorMessage="1" prompt="¿Genera Impacto ambiental?" sqref="AI11" xr:uid="{9B99850E-CC73-4D49-8EAF-C6FAA971E0CB}"/>
    <dataValidation type="list" allowBlank="1" showInputMessage="1" showErrorMessage="1" prompt="¿Genera Impacto ambiental?" sqref="AI12:AI61" xr:uid="{7A474472-1072-45D4-8586-F0B05F93C6A6}">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8F829C55-2D88-4199-9CA7-BA66D4601C88}"/>
    <dataValidation allowBlank="1" showInputMessage="1" showErrorMessage="1" prompt="¿Existen un responsable asignado a la ejecución del control?" sqref="AW11" xr:uid="{5C97E789-4882-4778-9CFC-62DE0364BF46}"/>
    <dataValidation allowBlank="1" showInputMessage="1" showErrorMessage="1" prompt="El responsable tiene autoridad y adecuada segregación de funciones en la ejecución del control?" sqref="AX11" xr:uid="{C88ABF7E-F2D3-45EB-AFA6-2DB537EE370C}"/>
    <dataValidation allowBlank="1" showInputMessage="1" showErrorMessage="1" prompt="¿La oportunidad en que se ejecuta el control ayuda a prevenir la mitigación del riesgo o a detectar la materialización del riesgo de manera oportuna?" sqref="AY11" xr:uid="{7DDAEA46-0C0C-4A85-AD4A-AF8A5D09697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ED71B63-6A79-4C5F-9577-9D7995814962}"/>
    <dataValidation allowBlank="1" showInputMessage="1" showErrorMessage="1" prompt="¿La fuente de información que se utiliza en el desarrollo del control es información confiable que permita mitigar el riesgo?." sqref="BA11" xr:uid="{F5E9658B-EB47-40C7-B179-98907860196E}"/>
    <dataValidation allowBlank="1" showInputMessage="1" showErrorMessage="1" prompt="¿Las observaciones, desviaciones o diferencias identificadas como resultados de la ejecución del control son investigadas y resueltas de manera oportuna?" sqref="BB11" xr:uid="{0CFD46F7-DDD6-41AF-8F7F-F80DE809E7B7}"/>
    <dataValidation allowBlank="1" showInputMessage="1" showErrorMessage="1" prompt="¿Se deja evidencia o rastro de la ejecución del control, que permita a cualquier tercero con la evidencia, llegar a la misma conclusión?." sqref="BC11" xr:uid="{AE42C081-C5D1-494F-BF29-864500449827}"/>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7C3E0F6F-8114-4730-991B-30748E84C770}"/>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7E31C0C-EDE5-4B9C-AC2A-5E2B5D860CAA}">
          <x14:formula1>
            <xm:f>DATOS!$J$15:$J$19</xm:f>
          </x14:formula1>
          <xm:sqref>AM12:AM61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E786E-867D-4965-B6F2-8A04E332B164}">
  <sheetPr>
    <tabColor theme="5"/>
    <pageSetUpPr fitToPage="1"/>
  </sheetPr>
  <dimension ref="B2:BS61"/>
  <sheetViews>
    <sheetView zoomScale="56" zoomScaleNormal="100" workbookViewId="0">
      <selection activeCell="BS71" sqref="A12:BS71"/>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8.855468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5">
        <v>1</v>
      </c>
      <c r="R11" s="65">
        <v>2</v>
      </c>
      <c r="S11" s="65">
        <v>3</v>
      </c>
      <c r="T11" s="65">
        <v>4</v>
      </c>
      <c r="U11" s="65">
        <v>5</v>
      </c>
      <c r="V11" s="65">
        <v>6</v>
      </c>
      <c r="W11" s="65">
        <v>7</v>
      </c>
      <c r="X11" s="65">
        <v>8</v>
      </c>
      <c r="Y11" s="65">
        <v>9</v>
      </c>
      <c r="Z11" s="65">
        <v>10</v>
      </c>
      <c r="AA11" s="65">
        <v>11</v>
      </c>
      <c r="AB11" s="65">
        <v>12</v>
      </c>
      <c r="AC11" s="65">
        <v>13</v>
      </c>
      <c r="AD11" s="65">
        <v>14</v>
      </c>
      <c r="AE11" s="65">
        <v>15</v>
      </c>
      <c r="AF11" s="65">
        <v>16</v>
      </c>
      <c r="AG11" s="65">
        <v>17</v>
      </c>
      <c r="AH11" s="65">
        <v>18</v>
      </c>
      <c r="AI11" s="65">
        <v>19</v>
      </c>
      <c r="AJ11" s="124"/>
      <c r="AK11" s="124"/>
      <c r="AL11" s="124"/>
      <c r="AM11" s="126"/>
      <c r="AN11" s="154"/>
      <c r="AO11" s="142"/>
      <c r="AP11" s="142"/>
      <c r="AQ11" s="142"/>
      <c r="AR11" s="142"/>
      <c r="AS11" s="142"/>
      <c r="AT11" s="142"/>
      <c r="AU11" s="142"/>
      <c r="AV11" s="142"/>
      <c r="AW11" s="69" t="s">
        <v>38</v>
      </c>
      <c r="AX11" s="69" t="s">
        <v>39</v>
      </c>
      <c r="AY11" s="69">
        <v>2</v>
      </c>
      <c r="AZ11" s="69">
        <v>3</v>
      </c>
      <c r="BA11" s="69">
        <v>4</v>
      </c>
      <c r="BB11" s="69">
        <v>5</v>
      </c>
      <c r="BC11" s="69">
        <v>6</v>
      </c>
      <c r="BD11" s="136"/>
      <c r="BE11" s="137"/>
      <c r="BF11" s="139"/>
      <c r="BG11" s="136"/>
      <c r="BH11" s="137"/>
      <c r="BI11" s="139"/>
      <c r="BJ11" s="136"/>
      <c r="BK11" s="137"/>
      <c r="BL11" s="141"/>
      <c r="BM11" s="143"/>
      <c r="BN11" s="145"/>
      <c r="BO11" s="127" t="s">
        <v>33</v>
      </c>
      <c r="BP11" s="128"/>
      <c r="BQ11" s="68" t="s">
        <v>35</v>
      </c>
      <c r="BR11" s="68" t="s">
        <v>40</v>
      </c>
      <c r="BS11" s="161"/>
    </row>
    <row r="12" spans="2:71" s="26" customFormat="1" ht="127.5" x14ac:dyDescent="0.25">
      <c r="B12" s="114">
        <v>1</v>
      </c>
      <c r="C12" s="117" t="s">
        <v>410</v>
      </c>
      <c r="D12" s="120" t="s">
        <v>411</v>
      </c>
      <c r="E12" s="120" t="s">
        <v>412</v>
      </c>
      <c r="F12" s="105" t="s">
        <v>104</v>
      </c>
      <c r="G12" s="105" t="s">
        <v>104</v>
      </c>
      <c r="H12" s="105" t="s">
        <v>104</v>
      </c>
      <c r="I12" s="105" t="s">
        <v>104</v>
      </c>
      <c r="J12" s="107" t="str">
        <f>IF(AND((F12="SI"),(G12="SI"),(H12="SI"),(I12="SI")),"Si es Riesgo de Corrupción","No es Riesgo de Corrupción")</f>
        <v>Si es Riesgo de Corrupción</v>
      </c>
      <c r="K12" s="22">
        <v>1</v>
      </c>
      <c r="L12" s="41" t="s">
        <v>413</v>
      </c>
      <c r="M12" s="109" t="s">
        <v>414</v>
      </c>
      <c r="N12" s="111">
        <v>1</v>
      </c>
      <c r="O12" s="101" t="str">
        <f>IF(N12=1,"Rara vez",IF(N12=2,"Improbable",IF(N12=3,"Posible",IF(N12=4,"Probable",IF(N12=5,"Casi seguro","Definir el nivel de probabilidad")))))</f>
        <v>Rara vez</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97" t="s">
        <v>104</v>
      </c>
      <c r="R12" s="97" t="s">
        <v>104</v>
      </c>
      <c r="S12" s="97" t="s">
        <v>104</v>
      </c>
      <c r="T12" s="97" t="s">
        <v>109</v>
      </c>
      <c r="U12" s="97" t="s">
        <v>104</v>
      </c>
      <c r="V12" s="97" t="s">
        <v>104</v>
      </c>
      <c r="W12" s="97" t="s">
        <v>104</v>
      </c>
      <c r="X12" s="97" t="s">
        <v>104</v>
      </c>
      <c r="Y12" s="97" t="s">
        <v>109</v>
      </c>
      <c r="Z12" s="97" t="s">
        <v>104</v>
      </c>
      <c r="AA12" s="97" t="s">
        <v>104</v>
      </c>
      <c r="AB12" s="97" t="s">
        <v>104</v>
      </c>
      <c r="AC12" s="97" t="s">
        <v>104</v>
      </c>
      <c r="AD12" s="97" t="s">
        <v>104</v>
      </c>
      <c r="AE12" s="97" t="s">
        <v>109</v>
      </c>
      <c r="AF12" s="97" t="s">
        <v>109</v>
      </c>
      <c r="AG12" s="97" t="s">
        <v>109</v>
      </c>
      <c r="AH12" s="97" t="s">
        <v>109</v>
      </c>
      <c r="AI12" s="97" t="s">
        <v>109</v>
      </c>
      <c r="AJ12" s="100">
        <f>IF(AF12="SI","Impacto Catastrófico por lesoines o perdida de vidas humanas",(COUNTIF(Q12:AE21,"SI")+COUNTIF(AG12:AI21,"SI")))</f>
        <v>12</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415</v>
      </c>
      <c r="AP12" s="46" t="s">
        <v>416</v>
      </c>
      <c r="AQ12" s="46" t="s">
        <v>229</v>
      </c>
      <c r="AR12" s="46" t="s">
        <v>417</v>
      </c>
      <c r="AS12" s="46" t="s">
        <v>418</v>
      </c>
      <c r="AT12" s="46" t="s">
        <v>419</v>
      </c>
      <c r="AU12" s="46" t="s">
        <v>420</v>
      </c>
      <c r="AV12" s="46" t="s">
        <v>134</v>
      </c>
      <c r="AW12" s="47" t="s">
        <v>115</v>
      </c>
      <c r="AX12" s="47" t="s">
        <v>116</v>
      </c>
      <c r="AY12" s="47" t="s">
        <v>117</v>
      </c>
      <c r="AZ12" s="47" t="s">
        <v>135</v>
      </c>
      <c r="BA12" s="47" t="s">
        <v>119</v>
      </c>
      <c r="BB12" s="47" t="s">
        <v>120</v>
      </c>
      <c r="BC12" s="47" t="s">
        <v>121</v>
      </c>
      <c r="BD12" s="66">
        <f t="shared" ref="BD12:BD61" si="0">IF(AW12="Asignado",15,0)+IF(AX12="Adecuado",15,0)+IF(AY12="Oportuna",15,0)+IF(AZ12="Prevenir",15,IF(AZ12="Detectar",10,0))+IF(BA12="Confiable",15,0)+IF(BB12="Se investigan y resuelven oportunamente",15,0)+IF(BC12="Completa",10,IF(BC12="Incompleta",5,0))</f>
        <v>100</v>
      </c>
      <c r="BE12" s="66" t="str">
        <f t="shared" ref="BE12:BE61" si="1">IF(BD12&lt;=85,"Débil",IF(AND(BD12&gt;=86,BD12&lt;=94),"Moderado","Fuerte"))</f>
        <v>Fuerte</v>
      </c>
      <c r="BF12" s="24"/>
      <c r="BG12" s="54" t="s">
        <v>159</v>
      </c>
      <c r="BH12" s="66" t="str">
        <f t="shared" ref="BH12:BH61" si="2">IF(BG12="Débil","No se ejecuta",IF(BG12="Moderado","Algunas veces se ejecuta",IF(BG12="FUERTE","Siempre se ejecuta","Casilla formulada")))</f>
        <v>Siempre se ejecuta</v>
      </c>
      <c r="BI12" s="24"/>
      <c r="BJ12" s="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66">
        <f t="shared" ref="BK12:BK61" si="4">IF(BJ12="DÉBIL",0,IF(BJ12="MODERADO",50,IF(BJ12="FUERTE",100,"")))</f>
        <v>100</v>
      </c>
      <c r="BL12" s="66"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425</v>
      </c>
    </row>
    <row r="13" spans="2:71" s="26" customFormat="1" ht="153" x14ac:dyDescent="0.25">
      <c r="B13" s="115"/>
      <c r="C13" s="118"/>
      <c r="D13" s="120"/>
      <c r="E13" s="120"/>
      <c r="F13" s="105"/>
      <c r="G13" s="105"/>
      <c r="H13" s="105"/>
      <c r="I13" s="105"/>
      <c r="J13" s="107"/>
      <c r="K13" s="27">
        <v>2</v>
      </c>
      <c r="L13" s="42" t="s">
        <v>413</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421</v>
      </c>
      <c r="AP13" s="48" t="s">
        <v>422</v>
      </c>
      <c r="AQ13" s="48" t="s">
        <v>187</v>
      </c>
      <c r="AR13" s="48" t="s">
        <v>423</v>
      </c>
      <c r="AS13" s="48" t="s">
        <v>424</v>
      </c>
      <c r="AT13" s="48" t="s">
        <v>419</v>
      </c>
      <c r="AU13" s="48" t="s">
        <v>420</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159</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2"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67">
        <f t="shared" si="0"/>
        <v>0</v>
      </c>
      <c r="BE14" s="67" t="str">
        <f t="shared" si="1"/>
        <v>Débil</v>
      </c>
      <c r="BF14" s="33"/>
      <c r="BG14" s="56" t="s">
        <v>44</v>
      </c>
      <c r="BH14" s="67" t="str">
        <f t="shared" si="2"/>
        <v>Casilla formulada</v>
      </c>
      <c r="BI14" s="33"/>
      <c r="BJ14" s="67" t="str">
        <f t="shared" si="3"/>
        <v/>
      </c>
      <c r="BK14" s="67" t="str">
        <f t="shared" si="4"/>
        <v/>
      </c>
      <c r="BL14" s="67" t="str">
        <f t="shared" si="5"/>
        <v>SI</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67">
        <f t="shared" si="0"/>
        <v>0</v>
      </c>
      <c r="BE16" s="67" t="str">
        <f t="shared" si="1"/>
        <v>Débil</v>
      </c>
      <c r="BF16" s="33"/>
      <c r="BG16" s="56" t="s">
        <v>44</v>
      </c>
      <c r="BH16" s="67" t="str">
        <f t="shared" si="2"/>
        <v>Casilla formulada</v>
      </c>
      <c r="BI16" s="33"/>
      <c r="BJ16" s="67" t="str">
        <f t="shared" si="3"/>
        <v/>
      </c>
      <c r="BK16" s="67" t="str">
        <f t="shared" si="4"/>
        <v/>
      </c>
      <c r="BL16" s="67"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67">
        <f t="shared" si="0"/>
        <v>0</v>
      </c>
      <c r="BE18" s="67" t="str">
        <f t="shared" si="1"/>
        <v>Débil</v>
      </c>
      <c r="BF18" s="33"/>
      <c r="BG18" s="56" t="s">
        <v>44</v>
      </c>
      <c r="BH18" s="67" t="str">
        <f t="shared" si="2"/>
        <v>Casilla formulada</v>
      </c>
      <c r="BI18" s="33"/>
      <c r="BJ18" s="67" t="str">
        <f t="shared" si="3"/>
        <v/>
      </c>
      <c r="BK18" s="67" t="str">
        <f t="shared" si="4"/>
        <v/>
      </c>
      <c r="BL18" s="67"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67">
        <f t="shared" si="0"/>
        <v>0</v>
      </c>
      <c r="BE20" s="67" t="str">
        <f t="shared" si="1"/>
        <v>Débil</v>
      </c>
      <c r="BF20" s="33"/>
      <c r="BG20" s="56" t="s">
        <v>44</v>
      </c>
      <c r="BH20" s="67" t="str">
        <f t="shared" si="2"/>
        <v>Casilla formulada</v>
      </c>
      <c r="BI20" s="33"/>
      <c r="BJ20" s="67" t="str">
        <f t="shared" si="3"/>
        <v/>
      </c>
      <c r="BK20" s="67" t="str">
        <f t="shared" si="4"/>
        <v/>
      </c>
      <c r="BL20" s="67"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66">
        <f t="shared" si="0"/>
        <v>0</v>
      </c>
      <c r="BE22" s="66" t="str">
        <f t="shared" si="1"/>
        <v>Débil</v>
      </c>
      <c r="BF22" s="24"/>
      <c r="BG22" s="54" t="s">
        <v>44</v>
      </c>
      <c r="BH22" s="66" t="str">
        <f t="shared" si="2"/>
        <v>Casilla formulada</v>
      </c>
      <c r="BI22" s="24"/>
      <c r="BJ22" s="66" t="str">
        <f t="shared" si="3"/>
        <v/>
      </c>
      <c r="BK22" s="66" t="str">
        <f t="shared" si="4"/>
        <v/>
      </c>
      <c r="BL22" s="66"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67">
        <f t="shared" si="0"/>
        <v>0</v>
      </c>
      <c r="BE24" s="67" t="str">
        <f t="shared" si="1"/>
        <v>Débil</v>
      </c>
      <c r="BF24" s="33"/>
      <c r="BG24" s="56" t="s">
        <v>44</v>
      </c>
      <c r="BH24" s="67" t="str">
        <f t="shared" si="2"/>
        <v>Casilla formulada</v>
      </c>
      <c r="BI24" s="33"/>
      <c r="BJ24" s="67" t="str">
        <f t="shared" si="3"/>
        <v/>
      </c>
      <c r="BK24" s="67" t="str">
        <f t="shared" si="4"/>
        <v/>
      </c>
      <c r="BL24" s="67"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67">
        <f t="shared" si="0"/>
        <v>0</v>
      </c>
      <c r="BE26" s="67" t="str">
        <f t="shared" si="1"/>
        <v>Débil</v>
      </c>
      <c r="BF26" s="33"/>
      <c r="BG26" s="56" t="s">
        <v>44</v>
      </c>
      <c r="BH26" s="67" t="str">
        <f t="shared" si="2"/>
        <v>Casilla formulada</v>
      </c>
      <c r="BI26" s="33"/>
      <c r="BJ26" s="67" t="str">
        <f t="shared" si="3"/>
        <v/>
      </c>
      <c r="BK26" s="67" t="str">
        <f t="shared" si="4"/>
        <v/>
      </c>
      <c r="BL26" s="67"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67">
        <f t="shared" si="0"/>
        <v>0</v>
      </c>
      <c r="BE28" s="67" t="str">
        <f t="shared" si="1"/>
        <v>Débil</v>
      </c>
      <c r="BF28" s="33"/>
      <c r="BG28" s="56" t="s">
        <v>44</v>
      </c>
      <c r="BH28" s="67" t="str">
        <f t="shared" si="2"/>
        <v>Casilla formulada</v>
      </c>
      <c r="BI28" s="33"/>
      <c r="BJ28" s="67" t="str">
        <f t="shared" si="3"/>
        <v/>
      </c>
      <c r="BK28" s="67" t="str">
        <f t="shared" si="4"/>
        <v/>
      </c>
      <c r="BL28" s="67"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67">
        <f t="shared" si="0"/>
        <v>0</v>
      </c>
      <c r="BE30" s="67" t="str">
        <f t="shared" si="1"/>
        <v>Débil</v>
      </c>
      <c r="BF30" s="33"/>
      <c r="BG30" s="56" t="s">
        <v>44</v>
      </c>
      <c r="BH30" s="67" t="str">
        <f t="shared" si="2"/>
        <v>Casilla formulada</v>
      </c>
      <c r="BI30" s="33"/>
      <c r="BJ30" s="67" t="str">
        <f t="shared" si="3"/>
        <v/>
      </c>
      <c r="BK30" s="67" t="str">
        <f t="shared" si="4"/>
        <v/>
      </c>
      <c r="BL30" s="67"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66">
        <f t="shared" si="0"/>
        <v>0</v>
      </c>
      <c r="BE32" s="66" t="str">
        <f t="shared" si="1"/>
        <v>Débil</v>
      </c>
      <c r="BF32" s="24"/>
      <c r="BG32" s="54" t="s">
        <v>44</v>
      </c>
      <c r="BH32" s="66" t="str">
        <f t="shared" si="2"/>
        <v>Casilla formulada</v>
      </c>
      <c r="BI32" s="24"/>
      <c r="BJ32" s="66" t="str">
        <f t="shared" si="3"/>
        <v/>
      </c>
      <c r="BK32" s="66" t="str">
        <f t="shared" si="4"/>
        <v/>
      </c>
      <c r="BL32" s="66"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67">
        <f t="shared" si="0"/>
        <v>0</v>
      </c>
      <c r="BE34" s="67" t="str">
        <f t="shared" si="1"/>
        <v>Débil</v>
      </c>
      <c r="BF34" s="33"/>
      <c r="BG34" s="56" t="s">
        <v>44</v>
      </c>
      <c r="BH34" s="67" t="str">
        <f t="shared" si="2"/>
        <v>Casilla formulada</v>
      </c>
      <c r="BI34" s="33"/>
      <c r="BJ34" s="67" t="str">
        <f t="shared" si="3"/>
        <v/>
      </c>
      <c r="BK34" s="67" t="str">
        <f t="shared" si="4"/>
        <v/>
      </c>
      <c r="BL34" s="67"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67">
        <f t="shared" si="0"/>
        <v>0</v>
      </c>
      <c r="BE36" s="67" t="str">
        <f t="shared" si="1"/>
        <v>Débil</v>
      </c>
      <c r="BF36" s="33"/>
      <c r="BG36" s="56" t="s">
        <v>44</v>
      </c>
      <c r="BH36" s="67" t="str">
        <f t="shared" si="2"/>
        <v>Casilla formulada</v>
      </c>
      <c r="BI36" s="33"/>
      <c r="BJ36" s="67" t="str">
        <f t="shared" si="3"/>
        <v/>
      </c>
      <c r="BK36" s="67" t="str">
        <f t="shared" si="4"/>
        <v/>
      </c>
      <c r="BL36" s="67"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67">
        <f t="shared" si="0"/>
        <v>0</v>
      </c>
      <c r="BE38" s="67" t="str">
        <f t="shared" si="1"/>
        <v>Débil</v>
      </c>
      <c r="BF38" s="33"/>
      <c r="BG38" s="56" t="s">
        <v>44</v>
      </c>
      <c r="BH38" s="67" t="str">
        <f t="shared" si="2"/>
        <v>Casilla formulada</v>
      </c>
      <c r="BI38" s="33"/>
      <c r="BJ38" s="67" t="str">
        <f t="shared" si="3"/>
        <v/>
      </c>
      <c r="BK38" s="67" t="str">
        <f t="shared" si="4"/>
        <v/>
      </c>
      <c r="BL38" s="67"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67">
        <f t="shared" si="0"/>
        <v>0</v>
      </c>
      <c r="BE40" s="67" t="str">
        <f t="shared" si="1"/>
        <v>Débil</v>
      </c>
      <c r="BF40" s="33"/>
      <c r="BG40" s="56" t="s">
        <v>44</v>
      </c>
      <c r="BH40" s="67" t="str">
        <f t="shared" si="2"/>
        <v>Casilla formulada</v>
      </c>
      <c r="BI40" s="33"/>
      <c r="BJ40" s="67" t="str">
        <f t="shared" si="3"/>
        <v/>
      </c>
      <c r="BK40" s="67" t="str">
        <f t="shared" si="4"/>
        <v/>
      </c>
      <c r="BL40" s="67"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66">
        <f t="shared" si="0"/>
        <v>0</v>
      </c>
      <c r="BE42" s="66" t="str">
        <f t="shared" si="1"/>
        <v>Débil</v>
      </c>
      <c r="BF42" s="24"/>
      <c r="BG42" s="54" t="s">
        <v>44</v>
      </c>
      <c r="BH42" s="66" t="str">
        <f t="shared" si="2"/>
        <v>Casilla formulada</v>
      </c>
      <c r="BI42" s="24"/>
      <c r="BJ42" s="66" t="str">
        <f t="shared" si="3"/>
        <v/>
      </c>
      <c r="BK42" s="66" t="str">
        <f t="shared" si="4"/>
        <v/>
      </c>
      <c r="BL42" s="66"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67">
        <f t="shared" si="0"/>
        <v>0</v>
      </c>
      <c r="BE44" s="67" t="str">
        <f t="shared" si="1"/>
        <v>Débil</v>
      </c>
      <c r="BF44" s="33"/>
      <c r="BG44" s="56" t="s">
        <v>44</v>
      </c>
      <c r="BH44" s="67" t="str">
        <f t="shared" si="2"/>
        <v>Casilla formulada</v>
      </c>
      <c r="BI44" s="33"/>
      <c r="BJ44" s="67" t="str">
        <f t="shared" si="3"/>
        <v/>
      </c>
      <c r="BK44" s="67" t="str">
        <f t="shared" si="4"/>
        <v/>
      </c>
      <c r="BL44" s="67"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67">
        <f t="shared" si="0"/>
        <v>0</v>
      </c>
      <c r="BE46" s="67" t="str">
        <f t="shared" si="1"/>
        <v>Débil</v>
      </c>
      <c r="BF46" s="33"/>
      <c r="BG46" s="56" t="s">
        <v>44</v>
      </c>
      <c r="BH46" s="67" t="str">
        <f t="shared" si="2"/>
        <v>Casilla formulada</v>
      </c>
      <c r="BI46" s="33"/>
      <c r="BJ46" s="67" t="str">
        <f t="shared" si="3"/>
        <v/>
      </c>
      <c r="BK46" s="67" t="str">
        <f t="shared" si="4"/>
        <v/>
      </c>
      <c r="BL46" s="67"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67">
        <f t="shared" si="0"/>
        <v>0</v>
      </c>
      <c r="BE48" s="67" t="str">
        <f t="shared" si="1"/>
        <v>Débil</v>
      </c>
      <c r="BF48" s="33"/>
      <c r="BG48" s="56" t="s">
        <v>44</v>
      </c>
      <c r="BH48" s="67" t="str">
        <f t="shared" si="2"/>
        <v>Casilla formulada</v>
      </c>
      <c r="BI48" s="33"/>
      <c r="BJ48" s="67" t="str">
        <f t="shared" si="3"/>
        <v/>
      </c>
      <c r="BK48" s="67" t="str">
        <f t="shared" si="4"/>
        <v/>
      </c>
      <c r="BL48" s="67"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67">
        <f t="shared" si="0"/>
        <v>0</v>
      </c>
      <c r="BE50" s="67" t="str">
        <f t="shared" si="1"/>
        <v>Débil</v>
      </c>
      <c r="BF50" s="33"/>
      <c r="BG50" s="56" t="s">
        <v>44</v>
      </c>
      <c r="BH50" s="67" t="str">
        <f t="shared" si="2"/>
        <v>Casilla formulada</v>
      </c>
      <c r="BI50" s="33"/>
      <c r="BJ50" s="67" t="str">
        <f t="shared" si="3"/>
        <v/>
      </c>
      <c r="BK50" s="67" t="str">
        <f t="shared" si="4"/>
        <v/>
      </c>
      <c r="BL50" s="67"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66">
        <f t="shared" si="0"/>
        <v>0</v>
      </c>
      <c r="BE52" s="66" t="str">
        <f t="shared" si="1"/>
        <v>Débil</v>
      </c>
      <c r="BF52" s="24"/>
      <c r="BG52" s="54" t="s">
        <v>44</v>
      </c>
      <c r="BH52" s="66" t="str">
        <f t="shared" si="2"/>
        <v>Casilla formulada</v>
      </c>
      <c r="BI52" s="24"/>
      <c r="BJ52" s="66" t="str">
        <f t="shared" si="3"/>
        <v/>
      </c>
      <c r="BK52" s="66" t="str">
        <f t="shared" si="4"/>
        <v/>
      </c>
      <c r="BL52" s="66"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67">
        <f t="shared" si="0"/>
        <v>0</v>
      </c>
      <c r="BE54" s="67" t="str">
        <f t="shared" si="1"/>
        <v>Débil</v>
      </c>
      <c r="BF54" s="33"/>
      <c r="BG54" s="56" t="s">
        <v>44</v>
      </c>
      <c r="BH54" s="67" t="str">
        <f t="shared" si="2"/>
        <v>Casilla formulada</v>
      </c>
      <c r="BI54" s="33"/>
      <c r="BJ54" s="67" t="str">
        <f t="shared" si="3"/>
        <v/>
      </c>
      <c r="BK54" s="67" t="str">
        <f t="shared" si="4"/>
        <v/>
      </c>
      <c r="BL54" s="67"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67">
        <f t="shared" si="0"/>
        <v>0</v>
      </c>
      <c r="BE56" s="67" t="str">
        <f t="shared" si="1"/>
        <v>Débil</v>
      </c>
      <c r="BF56" s="33"/>
      <c r="BG56" s="56" t="s">
        <v>44</v>
      </c>
      <c r="BH56" s="67" t="str">
        <f t="shared" si="2"/>
        <v>Casilla formulada</v>
      </c>
      <c r="BI56" s="33"/>
      <c r="BJ56" s="67" t="str">
        <f t="shared" si="3"/>
        <v/>
      </c>
      <c r="BK56" s="67" t="str">
        <f t="shared" si="4"/>
        <v/>
      </c>
      <c r="BL56" s="67"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67">
        <f t="shared" si="0"/>
        <v>0</v>
      </c>
      <c r="BE58" s="67" t="str">
        <f t="shared" si="1"/>
        <v>Débil</v>
      </c>
      <c r="BF58" s="33"/>
      <c r="BG58" s="56" t="s">
        <v>44</v>
      </c>
      <c r="BH58" s="67" t="str">
        <f t="shared" si="2"/>
        <v>Casilla formulada</v>
      </c>
      <c r="BI58" s="33"/>
      <c r="BJ58" s="67" t="str">
        <f t="shared" si="3"/>
        <v/>
      </c>
      <c r="BK58" s="67" t="str">
        <f t="shared" si="4"/>
        <v/>
      </c>
      <c r="BL58" s="67"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67">
        <f t="shared" si="0"/>
        <v>0</v>
      </c>
      <c r="BE60" s="67" t="str">
        <f t="shared" si="1"/>
        <v>Débil</v>
      </c>
      <c r="BF60" s="33"/>
      <c r="BG60" s="56" t="s">
        <v>44</v>
      </c>
      <c r="BH60" s="67" t="str">
        <f t="shared" si="2"/>
        <v>Casilla formulada</v>
      </c>
      <c r="BI60" s="33"/>
      <c r="BJ60" s="67" t="str">
        <f t="shared" si="3"/>
        <v/>
      </c>
      <c r="BK60" s="67" t="str">
        <f t="shared" si="4"/>
        <v/>
      </c>
      <c r="BL60" s="67"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U32:U41"/>
    <mergeCell ref="V32:V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61">
    <cfRule type="containsText" dxfId="120" priority="23" operator="containsText" text="Si es Riesgo de Corrupción">
      <formula>NOT(ISERROR(SEARCH("Si es Riesgo de Corrupción",J12)))</formula>
    </cfRule>
    <cfRule type="containsText" dxfId="119" priority="24" operator="containsText" text="No es Riesgo de Corrupción">
      <formula>NOT(ISERROR(SEARCH("No es Riesgo de Corrupción",J12)))</formula>
    </cfRule>
  </conditionalFormatting>
  <conditionalFormatting sqref="L12:M21">
    <cfRule type="containsText" dxfId="118" priority="22" operator="containsText" text="Espacio para describir ">
      <formula>NOT(ISERROR(SEARCH("Espacio para describir ",L12)))</formula>
    </cfRule>
  </conditionalFormatting>
  <conditionalFormatting sqref="N12:N61 Q12:AI61 AQ12:AQ61 AV12:BC61 BG12:BG61 BO12:BO61">
    <cfRule type="containsText" dxfId="117" priority="21" operator="containsText" text="Escoger un dato de la lista desplegable">
      <formula>NOT(ISERROR(SEARCH("Escoger un dato de la lista desplegable",N12)))</formula>
    </cfRule>
  </conditionalFormatting>
  <conditionalFormatting sqref="AO12:AO61">
    <cfRule type="containsText" dxfId="116" priority="20" operator="containsText" text="REDACTAR CONTROL">
      <formula>NOT(ISERROR(SEARCH("REDACTAR CONTROL",AO12)))</formula>
    </cfRule>
  </conditionalFormatting>
  <conditionalFormatting sqref="AL12 BR12">
    <cfRule type="containsText" dxfId="115" priority="17" operator="containsText" text="Extremo">
      <formula>NOT(ISERROR(SEARCH("Extremo",AL12)))</formula>
    </cfRule>
    <cfRule type="containsText" dxfId="114" priority="18" operator="containsText" text="Alto">
      <formula>NOT(ISERROR(SEARCH("Alto",AL12)))</formula>
    </cfRule>
    <cfRule type="containsText" dxfId="113" priority="19" operator="containsText" text="Moderado">
      <formula>NOT(ISERROR(SEARCH("Moderado",AL12)))</formula>
    </cfRule>
  </conditionalFormatting>
  <conditionalFormatting sqref="L22:M31">
    <cfRule type="containsText" dxfId="112" priority="16" operator="containsText" text="Espacio para describir ">
      <formula>NOT(ISERROR(SEARCH("Espacio para describir ",L22)))</formula>
    </cfRule>
  </conditionalFormatting>
  <conditionalFormatting sqref="AL22 BR22">
    <cfRule type="containsText" dxfId="111" priority="13" operator="containsText" text="Extremo">
      <formula>NOT(ISERROR(SEARCH("Extremo",AL22)))</formula>
    </cfRule>
    <cfRule type="containsText" dxfId="110" priority="14" operator="containsText" text="Alto">
      <formula>NOT(ISERROR(SEARCH("Alto",AL22)))</formula>
    </cfRule>
    <cfRule type="containsText" dxfId="109" priority="15" operator="containsText" text="Moderado">
      <formula>NOT(ISERROR(SEARCH("Moderado",AL22)))</formula>
    </cfRule>
  </conditionalFormatting>
  <conditionalFormatting sqref="L32:M41">
    <cfRule type="containsText" dxfId="108" priority="12" operator="containsText" text="Espacio para describir ">
      <formula>NOT(ISERROR(SEARCH("Espacio para describir ",L32)))</formula>
    </cfRule>
  </conditionalFormatting>
  <conditionalFormatting sqref="AL32 BR32">
    <cfRule type="containsText" dxfId="107" priority="9" operator="containsText" text="Extremo">
      <formula>NOT(ISERROR(SEARCH("Extremo",AL32)))</formula>
    </cfRule>
    <cfRule type="containsText" dxfId="106" priority="10" operator="containsText" text="Alto">
      <formula>NOT(ISERROR(SEARCH("Alto",AL32)))</formula>
    </cfRule>
    <cfRule type="containsText" dxfId="105" priority="11" operator="containsText" text="Moderado">
      <formula>NOT(ISERROR(SEARCH("Moderado",AL32)))</formula>
    </cfRule>
  </conditionalFormatting>
  <conditionalFormatting sqref="L42:M51">
    <cfRule type="containsText" dxfId="104" priority="8" operator="containsText" text="Espacio para describir ">
      <formula>NOT(ISERROR(SEARCH("Espacio para describir ",L42)))</formula>
    </cfRule>
  </conditionalFormatting>
  <conditionalFormatting sqref="AL42 BR42">
    <cfRule type="containsText" dxfId="103" priority="5" operator="containsText" text="Extremo">
      <formula>NOT(ISERROR(SEARCH("Extremo",AL42)))</formula>
    </cfRule>
    <cfRule type="containsText" dxfId="102" priority="6" operator="containsText" text="Alto">
      <formula>NOT(ISERROR(SEARCH("Alto",AL42)))</formula>
    </cfRule>
    <cfRule type="containsText" dxfId="101" priority="7" operator="containsText" text="Moderado">
      <formula>NOT(ISERROR(SEARCH("Moderado",AL42)))</formula>
    </cfRule>
  </conditionalFormatting>
  <conditionalFormatting sqref="L52:M61">
    <cfRule type="containsText" dxfId="100" priority="4" operator="containsText" text="Espacio para describir ">
      <formula>NOT(ISERROR(SEARCH("Espacio para describir ",L52)))</formula>
    </cfRule>
  </conditionalFormatting>
  <conditionalFormatting sqref="AL52 BR52">
    <cfRule type="containsText" dxfId="99" priority="1" operator="containsText" text="Extremo">
      <formula>NOT(ISERROR(SEARCH("Extremo",AL52)))</formula>
    </cfRule>
    <cfRule type="containsText" dxfId="98" priority="2" operator="containsText" text="Alto">
      <formula>NOT(ISERROR(SEARCH("Alto",AL52)))</formula>
    </cfRule>
    <cfRule type="containsText" dxfId="97"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C28941EE-D558-41ED-9FC7-8217CD1745A9}"/>
    <dataValidation allowBlank="1" showInputMessage="1" showErrorMessage="1" prompt="¿Se deja evidencia o rastro de la ejecución del control, que permita a cualquier tercero con la evidencia, llegar a la misma conclusión?." sqref="BC11" xr:uid="{2EFBF06D-7092-41C8-83C0-306B0134345F}"/>
    <dataValidation allowBlank="1" showInputMessage="1" showErrorMessage="1" prompt="¿Las observaciones, desviaciones o diferencias identificadas como resultados de la ejecución del control son investigadas y resueltas de manera oportuna?" sqref="BB11" xr:uid="{7E3C5851-9A88-42DC-80EB-E77CD5D436CC}"/>
    <dataValidation allowBlank="1" showInputMessage="1" showErrorMessage="1" prompt="¿La fuente de información que se utiliza en el desarrollo del control es información confiable que permita mitigar el riesgo?." sqref="BA11" xr:uid="{CC8AAD2F-0803-4A90-9287-2B20EA17C7C1}"/>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B46FB1E4-B961-4EEA-AF2F-6D951F8FAA08}"/>
    <dataValidation allowBlank="1" showInputMessage="1" showErrorMessage="1" prompt="¿La oportunidad en que se ejecuta el control ayuda a prevenir la mitigación del riesgo o a detectar la materialización del riesgo de manera oportuna?" sqref="AY11" xr:uid="{0AE9978A-50C4-4188-B843-6F74C856D6A4}"/>
    <dataValidation allowBlank="1" showInputMessage="1" showErrorMessage="1" prompt="El responsable tiene autoridad y adecuada segregación de funciones en la ejecución del control?" sqref="AX11" xr:uid="{AEEFDAA4-44F1-448B-83CF-324833678458}"/>
    <dataValidation allowBlank="1" showInputMessage="1" showErrorMessage="1" prompt="¿Existen un responsable asignado a la ejecución del control?" sqref="AW11" xr:uid="{3F98BDF6-E36C-4122-84AE-1A94D88304F7}"/>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040C310-637A-4C3E-8176-63C7223DB0E5}"/>
    <dataValidation type="list" allowBlank="1" showInputMessage="1" showErrorMessage="1" prompt="¿Genera Impacto ambiental?" sqref="AI12:AI61" xr:uid="{AE1D981B-471F-41F1-B615-B246B16B0E36}">
      <formula1>"SI,NO,Escoger un dato de la lista desplegable"</formula1>
    </dataValidation>
    <dataValidation allowBlank="1" showInputMessage="1" showErrorMessage="1" prompt="¿Genera Impacto ambiental?" sqref="AI11" xr:uid="{44E7EF67-C6F1-4743-85EF-0F2DC8582C1E}"/>
    <dataValidation type="list" allowBlank="1" showInputMessage="1" showErrorMessage="1" prompt="¿Afectar la imagen nacional?" sqref="AH12:AH61" xr:uid="{3BE361EC-B0C5-43AE-97F5-D0A0A0A585FD}">
      <formula1>"SI,NO,Escoger un dato de la lista desplegable"</formula1>
    </dataValidation>
    <dataValidation allowBlank="1" showInputMessage="1" showErrorMessage="1" prompt="¿Afectar la imagen nacional?" sqref="AH11" xr:uid="{0CC984D4-2EC8-42E4-9D7F-E9EFE6077AC9}"/>
    <dataValidation type="list" allowBlank="1" showInputMessage="1" showErrorMessage="1" prompt="¿Afectar la imagen regional?" sqref="AG12:AG61" xr:uid="{A49B86B6-58A1-4E8C-94CC-8AFC309D3062}">
      <formula1>"SI,NO,Escoger un dato de la lista desplegable"</formula1>
    </dataValidation>
    <dataValidation allowBlank="1" showInputMessage="1" showErrorMessage="1" prompt="¿Afectar la imagen regional?" sqref="AG11" xr:uid="{1994587D-3083-4071-81AD-3C866830FAF0}"/>
    <dataValidation type="list" allowBlank="1" showInputMessage="1" showErrorMessage="1" prompt="¿Ocasionar lesiones físicas o pérdida de vidas humanas?_x000a_NOTA: si esta respuesta es afirmativa, el impacto sera considerado como catastrófico." sqref="AF12:AF61" xr:uid="{1F39B26A-2889-4509-A98A-4C343ECC423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1EABA6E4-21F3-4C2E-97AA-E4917FEBF353}"/>
    <dataValidation type="list" allowBlank="1" showInputMessage="1" showErrorMessage="1" prompt="¿Generar pérdida de credibilidad del sector?" sqref="AE12:AE61" xr:uid="{66288FC6-7EC7-47B7-B401-C39E4D307772}">
      <formula1>"SI,NO,Escoger un dato de la lista desplegable"</formula1>
    </dataValidation>
    <dataValidation allowBlank="1" showInputMessage="1" showErrorMessage="1" prompt="¿Generar pérdida de credibilidad del sector?" sqref="AE11" xr:uid="{F0D1124E-E8C3-46B3-AEF7-88AAAE48D42F}"/>
    <dataValidation type="list" allowBlank="1" showInputMessage="1" showErrorMessage="1" prompt="¿Dar lugar a procesos penales?" sqref="AD12:AD61" xr:uid="{A0684529-7AA8-4D7D-9AD7-E1338E763313}">
      <formula1>"SI,NO,Escoger un dato de la lista desplegable"</formula1>
    </dataValidation>
    <dataValidation allowBlank="1" showInputMessage="1" showErrorMessage="1" prompt="¿Dar lugar a procesos penales?" sqref="AD11" xr:uid="{35E0FC80-1ED6-4329-804F-AB8CBEC5E63B}"/>
    <dataValidation type="list" allowBlank="1" showInputMessage="1" showErrorMessage="1" prompt="¿Dar lugar a procesos fiscales?" sqref="AC12:AC61" xr:uid="{62EB8FB7-8811-4360-891D-71B461B18269}">
      <formula1>"SI,NO,Escoger un dato de la lista desplegable"</formula1>
    </dataValidation>
    <dataValidation allowBlank="1" showInputMessage="1" showErrorMessage="1" prompt="¿Dar lugar a procesos fiscales?" sqref="AC11" xr:uid="{FAC78846-9F6D-429C-B06E-1D3EFF97D19B}"/>
    <dataValidation type="list" allowBlank="1" showInputMessage="1" showErrorMessage="1" prompt="¿Dar lugar a procesos disciplinarios?" sqref="AB12:AB61" xr:uid="{EBB95EDD-8288-469B-9BB2-49E2F78E4C0E}">
      <formula1>"SI,NO,Escoger un dato de la lista desplegable"</formula1>
    </dataValidation>
    <dataValidation allowBlank="1" showInputMessage="1" showErrorMessage="1" prompt="¿Dar lugar a procesos disciplinarios?" sqref="AB11" xr:uid="{8EE22F27-3201-47F7-B731-0A291F07B9BC}"/>
    <dataValidation type="list" allowBlank="1" showInputMessage="1" showErrorMessage="1" prompt="¿Dar lugar a procesos sancionatorios?" sqref="AA12:AA61" xr:uid="{246D36DF-A17B-463D-9096-02E747D31EA0}">
      <formula1>"SI,NO,Escoger un dato de la lista desplegable"</formula1>
    </dataValidation>
    <dataValidation allowBlank="1" showInputMessage="1" showErrorMessage="1" prompt="¿Dar lugar a procesos sancionatorios?" sqref="AA11" xr:uid="{13DF751F-6E9E-40E3-8160-103B43C0727C}"/>
    <dataValidation type="list" allowBlank="1" showInputMessage="1" showErrorMessage="1" prompt="¿Generar intervención de los órganos de control, de la Fiscalía, u otro ente?" sqref="Z12:Z61" xr:uid="{0CA4F1FE-7B7E-4196-AC0E-BCF320FAFD86}">
      <formula1>"SI,NO,Escoger un dato de la lista desplegable"</formula1>
    </dataValidation>
    <dataValidation allowBlank="1" showInputMessage="1" showErrorMessage="1" prompt="¿Generar intervención de los órganos de control, de la Fiscalía, u otro ente?" sqref="Z11" xr:uid="{634F0A8B-A2C3-44F1-A13C-822143A5D7DE}"/>
    <dataValidation type="list" allowBlank="1" showInputMessage="1" showErrorMessage="1" prompt="¿Generar pérdida de información de la Entidad?" sqref="Y12:Y61" xr:uid="{2B3BBF82-112D-4384-B854-2F49BD71D3FD}">
      <formula1>"SI,NO,Escoger un dato de la lista desplegable"</formula1>
    </dataValidation>
    <dataValidation allowBlank="1" showInputMessage="1" showErrorMessage="1" prompt="¿Generar pérdida de información de la Entidad?" sqref="Y11" xr:uid="{55B1EFDB-88FC-4A2E-AF90-BC30E01FFB92}"/>
    <dataValidation type="list" allowBlank="1" showInputMessage="1" showErrorMessage="1" prompt="¿Dar lugar al detrimento de calidad de vida de la comunidad por la pérdida del bien o servicios o los recursos públicos?" sqref="X12:X61" xr:uid="{ADB558A5-D800-4F3D-BEB2-42AD067B95DE}">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B19CB614-87BB-48CC-B7E6-0FB8DA5368FC}"/>
    <dataValidation type="list" allowBlank="1" showInputMessage="1" showErrorMessage="1" prompt="¿Afectar la generación de los productos o la prestación de servicios?" sqref="W12:W61" xr:uid="{E1BCFD02-568E-459E-A2FC-5C4F3003A0AF}">
      <formula1>"SI,NO,Escoger un dato de la lista desplegable"</formula1>
    </dataValidation>
    <dataValidation allowBlank="1" showInputMessage="1" showErrorMessage="1" prompt="¿Afectar la generación de los productos o la prestación de servicios?" sqref="W11" xr:uid="{50D3668C-775B-4AF8-BEE3-212D6679547A}"/>
    <dataValidation type="list" allowBlank="1" showInputMessage="1" showErrorMessage="1" prompt="¿Generar pérdida de recursos económicos?" sqref="V12:V61" xr:uid="{8DEB49F3-F9A2-488A-9AC2-A2481D57461F}">
      <formula1>"SI,NO,Escoger un dato de la lista desplegable"</formula1>
    </dataValidation>
    <dataValidation allowBlank="1" showInputMessage="1" showErrorMessage="1" prompt="¿Generar pérdida de recursos económicos?" sqref="V11" xr:uid="{976E0232-6C88-4573-A9BD-5B5B0693631E}"/>
    <dataValidation type="list" allowBlank="1" showInputMessage="1" showErrorMessage="1" prompt="¿Generar pérdida de confianza de la Entidad, afectando su reputación?" sqref="U12:U61" xr:uid="{9DB10B28-DA81-4893-BCBC-B2DE0DC3ED70}">
      <formula1>"SI,NO,Escoger un dato de la lista desplegable"</formula1>
    </dataValidation>
    <dataValidation allowBlank="1" showInputMessage="1" showErrorMessage="1" prompt="¿Generar pérdida de confianza de la Entidad, afectando su reputación?" sqref="U11" xr:uid="{9498B180-E0DD-48C5-81E5-73C06119E627}"/>
    <dataValidation type="list" allowBlank="1" showInputMessage="1" showErrorMessage="1" prompt="¿Afectar el cumplimiento de la misión del sector al que pertenece la Entidad?" sqref="T12:T61" xr:uid="{05DC84F5-7095-4B25-A5D9-4C9B089963B2}">
      <formula1>"SI,NO,Escoger un dato de la lista desplegable"</formula1>
    </dataValidation>
    <dataValidation allowBlank="1" showInputMessage="1" showErrorMessage="1" prompt="¿Afectar el cumplimiento de la misión del sector al que pertenece la Entidad?" sqref="T11" xr:uid="{22BEC771-1078-480B-B127-2B4F5197A4A8}"/>
    <dataValidation type="list" allowBlank="1" showInputMessage="1" showErrorMessage="1" prompt="¿Afectar el cumplimiento de misión de la Entidad?" sqref="S12:S61" xr:uid="{329FBB13-18D8-4A86-9B31-6059E0C2E34E}">
      <formula1>"SI,NO,Escoger un dato de la lista desplegable"</formula1>
    </dataValidation>
    <dataValidation allowBlank="1" showInputMessage="1" showErrorMessage="1" prompt="¿Afectar el cumplimiento de misión de la Entidad?" sqref="S11" xr:uid="{4943AF2C-DE8A-407D-9932-8B8579663C73}"/>
    <dataValidation type="list" allowBlank="1" showInputMessage="1" showErrorMessage="1" prompt="¿Afectar el cumplimiento de metas y objetivos de la dependencia?" sqref="R12:R61" xr:uid="{463E3363-A588-4322-B41D-5BBA35476049}">
      <formula1>"SI,NO,Escoger un dato de la lista desplegable"</formula1>
    </dataValidation>
    <dataValidation allowBlank="1" showInputMessage="1" showErrorMessage="1" prompt="¿Afectar el cumplimiento de metas y objetivos de la dependencia?" sqref="R11" xr:uid="{DAA00B2D-8A89-4A96-B762-926EEB5C4127}"/>
    <dataValidation type="list" allowBlank="1" showInputMessage="1" showErrorMessage="1" prompt="¿Afectar al grupo de funcionarios del proceso?" sqref="Q12:Q61" xr:uid="{094F36AA-4948-43C9-B2B2-107011AEDDB6}">
      <formula1>"SI,NO,Escoger un dato de la lista desplegable"</formula1>
    </dataValidation>
    <dataValidation allowBlank="1" showInputMessage="1" showErrorMessage="1" prompt="¿Afectar al grupo de funcionarios del proceso?" sqref="Q11" xr:uid="{352C0A23-80B9-4940-98B6-A3871495E7F3}"/>
    <dataValidation allowBlank="1" showInputMessage="1" showErrorMessage="1" prompt="Son los efectos ocasionados por la ocurrencia de un riesgo que afecta los objetivos o procesos de la entidad. Pueden ser una pérdida, un daño, un perjuicio, un detrimento." sqref="M9:M11" xr:uid="{0F6CB34C-0C2F-4580-941D-A9E5F0D65A6C}"/>
    <dataValidation type="list" allowBlank="1" showInputMessage="1" showErrorMessage="1" sqref="BG12:BG61" xr:uid="{EE19A8D5-D94B-4131-9E32-A9626EE22CDE}">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A5743838-12A8-4668-8047-2990A5EF8D8C}">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779359BF-8DE0-490F-950B-A6AFCDE6DF28}">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08394B28-3AC3-48A8-A37F-95B96711FC2B}">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32830031-456B-4EAF-9501-EEA05C40E540}">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F708A986-2DC5-4D38-8BF6-2791E2A9B2B0}">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234AE6EE-D93C-45BC-A391-7B3DBFE9BA7F}">
      <formula1>"Adecuado,Inadecuado,Escoger un dato de la lista desplegable"</formula1>
    </dataValidation>
    <dataValidation type="list" allowBlank="1" showInputMessage="1" showErrorMessage="1" prompt="¿Existen un responsable asignado a la ejecución del control?" sqref="AW12:AW61" xr:uid="{CA57275E-463C-4DF1-B326-5E58BAEAC826}">
      <formula1>"Asignado,No Asignado,Escoger un dato de la lista desplegable"</formula1>
    </dataValidation>
    <dataValidation type="list" allowBlank="1" showInputMessage="1" showErrorMessage="1" sqref="AV12:AV61" xr:uid="{EC3E1C44-D0DF-4C4A-A4E2-463C2D8E82EE}">
      <formula1>"Escoger un dato de la lista desplegable,Preventivo,Detectivo"</formula1>
    </dataValidation>
    <dataValidation type="list" allowBlank="1" showInputMessage="1" showErrorMessage="1" sqref="AQ12:AQ61" xr:uid="{D86623E3-0EB8-4D99-8F58-46094F0C2A3D}">
      <formula1>"Escoger un dato de la lista desplegable,Por Tramite, Diario, Semanal, Quincenal, Mensual, Bimestral, Trimestral, Semestral,Anual"</formula1>
    </dataValidation>
    <dataValidation type="list" allowBlank="1" showInputMessage="1" showErrorMessage="1" sqref="F12:I61" xr:uid="{F6A3B549-E563-4F29-9530-22176F4F456E}">
      <formula1>"SI,NO,Escoger un dato de la lista desplegable"</formula1>
    </dataValidation>
    <dataValidation type="list" allowBlank="1" showInputMessage="1" showErrorMessage="1" sqref="N12:N61" xr:uid="{E89F13DD-6457-4E1A-B514-385723468F2E}">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12D9E19-FFDB-4976-869C-135DF93AB399}">
          <x14:formula1>
            <xm:f>DATOS!$J$15:$J$19</xm:f>
          </x14:formula1>
          <xm:sqref>AM12:AM61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AB0EF-41BC-4932-866A-3670A3C84CCB}">
  <sheetPr>
    <tabColor rgb="FF00B0F0"/>
    <pageSetUpPr fitToPage="1"/>
  </sheetPr>
  <dimension ref="B2:BS61"/>
  <sheetViews>
    <sheetView zoomScale="55" zoomScaleNormal="75" workbookViewId="0">
      <selection activeCell="E12" sqref="E12:E21"/>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9"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45656</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5">
        <v>1</v>
      </c>
      <c r="R11" s="65">
        <v>2</v>
      </c>
      <c r="S11" s="65">
        <v>3</v>
      </c>
      <c r="T11" s="65">
        <v>4</v>
      </c>
      <c r="U11" s="65">
        <v>5</v>
      </c>
      <c r="V11" s="65">
        <v>6</v>
      </c>
      <c r="W11" s="65">
        <v>7</v>
      </c>
      <c r="X11" s="65">
        <v>8</v>
      </c>
      <c r="Y11" s="65">
        <v>9</v>
      </c>
      <c r="Z11" s="65">
        <v>10</v>
      </c>
      <c r="AA11" s="65">
        <v>11</v>
      </c>
      <c r="AB11" s="65">
        <v>12</v>
      </c>
      <c r="AC11" s="65">
        <v>13</v>
      </c>
      <c r="AD11" s="65">
        <v>14</v>
      </c>
      <c r="AE11" s="65">
        <v>15</v>
      </c>
      <c r="AF11" s="65">
        <v>16</v>
      </c>
      <c r="AG11" s="65">
        <v>17</v>
      </c>
      <c r="AH11" s="65">
        <v>18</v>
      </c>
      <c r="AI11" s="65">
        <v>19</v>
      </c>
      <c r="AJ11" s="124"/>
      <c r="AK11" s="124"/>
      <c r="AL11" s="124"/>
      <c r="AM11" s="126"/>
      <c r="AN11" s="154"/>
      <c r="AO11" s="142"/>
      <c r="AP11" s="142"/>
      <c r="AQ11" s="142"/>
      <c r="AR11" s="142"/>
      <c r="AS11" s="142"/>
      <c r="AT11" s="142"/>
      <c r="AU11" s="142"/>
      <c r="AV11" s="142"/>
      <c r="AW11" s="69" t="s">
        <v>38</v>
      </c>
      <c r="AX11" s="69" t="s">
        <v>39</v>
      </c>
      <c r="AY11" s="69">
        <v>2</v>
      </c>
      <c r="AZ11" s="69">
        <v>3</v>
      </c>
      <c r="BA11" s="69">
        <v>4</v>
      </c>
      <c r="BB11" s="69">
        <v>5</v>
      </c>
      <c r="BC11" s="69">
        <v>6</v>
      </c>
      <c r="BD11" s="136"/>
      <c r="BE11" s="137"/>
      <c r="BF11" s="139"/>
      <c r="BG11" s="136"/>
      <c r="BH11" s="137"/>
      <c r="BI11" s="139"/>
      <c r="BJ11" s="136"/>
      <c r="BK11" s="137"/>
      <c r="BL11" s="141"/>
      <c r="BM11" s="143"/>
      <c r="BN11" s="145"/>
      <c r="BO11" s="127" t="s">
        <v>33</v>
      </c>
      <c r="BP11" s="128"/>
      <c r="BQ11" s="68" t="s">
        <v>35</v>
      </c>
      <c r="BR11" s="68" t="s">
        <v>40</v>
      </c>
      <c r="BS11" s="161"/>
    </row>
    <row r="12" spans="2:71" s="26" customFormat="1" ht="178.5" x14ac:dyDescent="0.25">
      <c r="B12" s="114">
        <v>1</v>
      </c>
      <c r="C12" s="117" t="s">
        <v>531</v>
      </c>
      <c r="D12" s="120" t="s">
        <v>532</v>
      </c>
      <c r="E12" s="120" t="s">
        <v>533</v>
      </c>
      <c r="F12" s="105" t="s">
        <v>104</v>
      </c>
      <c r="G12" s="105" t="s">
        <v>104</v>
      </c>
      <c r="H12" s="105" t="s">
        <v>104</v>
      </c>
      <c r="I12" s="105" t="s">
        <v>104</v>
      </c>
      <c r="J12" s="107" t="str">
        <f>IF(AND((F12="SI"),(G12="SI"),(H12="SI"),(I12="SI")),"Si es Riesgo de Corrupción","No es Riesgo de Corrupción")</f>
        <v>Si es Riesgo de Corrupción</v>
      </c>
      <c r="K12" s="22">
        <v>1</v>
      </c>
      <c r="L12" s="41" t="s">
        <v>534</v>
      </c>
      <c r="M12" s="109" t="s">
        <v>536</v>
      </c>
      <c r="N12" s="111">
        <v>1</v>
      </c>
      <c r="O12" s="101" t="str">
        <f>IF(N12=1,"Rara vez",IF(N12=2,"Improbable",IF(N12=3,"Posible",IF(N12=4,"Probable",IF(N12=5,"Casi seguro","Definir el nivel de probabilidad")))))</f>
        <v>Rara vez</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97" t="s">
        <v>104</v>
      </c>
      <c r="R12" s="97" t="s">
        <v>104</v>
      </c>
      <c r="S12" s="97" t="s">
        <v>104</v>
      </c>
      <c r="T12" s="97" t="s">
        <v>104</v>
      </c>
      <c r="U12" s="97" t="s">
        <v>104</v>
      </c>
      <c r="V12" s="97" t="s">
        <v>104</v>
      </c>
      <c r="W12" s="97" t="s">
        <v>104</v>
      </c>
      <c r="X12" s="97" t="s">
        <v>104</v>
      </c>
      <c r="Y12" s="97" t="s">
        <v>109</v>
      </c>
      <c r="Z12" s="97" t="s">
        <v>104</v>
      </c>
      <c r="AA12" s="97" t="s">
        <v>104</v>
      </c>
      <c r="AB12" s="97" t="s">
        <v>104</v>
      </c>
      <c r="AC12" s="97" t="s">
        <v>104</v>
      </c>
      <c r="AD12" s="97" t="s">
        <v>104</v>
      </c>
      <c r="AE12" s="97" t="s">
        <v>104</v>
      </c>
      <c r="AF12" s="97" t="s">
        <v>109</v>
      </c>
      <c r="AG12" s="97" t="s">
        <v>104</v>
      </c>
      <c r="AH12" s="97" t="s">
        <v>104</v>
      </c>
      <c r="AI12" s="97" t="s">
        <v>109</v>
      </c>
      <c r="AJ12" s="100">
        <f>IF(AF12="SI","Impacto Catastrófico por lesoines o perdida de vidas humanas",(COUNTIF(Q12:AE21,"SI")+COUNTIF(AG12:AI21,"SI")))</f>
        <v>16</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537</v>
      </c>
      <c r="AP12" s="46" t="s">
        <v>538</v>
      </c>
      <c r="AQ12" s="46" t="s">
        <v>124</v>
      </c>
      <c r="AR12" s="46" t="s">
        <v>539</v>
      </c>
      <c r="AS12" s="46" t="s">
        <v>540</v>
      </c>
      <c r="AT12" s="46" t="s">
        <v>541</v>
      </c>
      <c r="AU12" s="46" t="s">
        <v>542</v>
      </c>
      <c r="AV12" s="46" t="s">
        <v>134</v>
      </c>
      <c r="AW12" s="47" t="s">
        <v>115</v>
      </c>
      <c r="AX12" s="47" t="s">
        <v>116</v>
      </c>
      <c r="AY12" s="47" t="s">
        <v>117</v>
      </c>
      <c r="AZ12" s="47" t="s">
        <v>135</v>
      </c>
      <c r="BA12" s="47" t="s">
        <v>119</v>
      </c>
      <c r="BB12" s="47" t="s">
        <v>120</v>
      </c>
      <c r="BC12" s="47" t="s">
        <v>121</v>
      </c>
      <c r="BD12" s="66">
        <f t="shared" ref="BD12:BD61" si="0">IF(AW12="Asignado",15,0)+IF(AX12="Adecuado",15,0)+IF(AY12="Oportuna",15,0)+IF(AZ12="Prevenir",15,IF(AZ12="Detectar",10,0))+IF(BA12="Confiable",15,0)+IF(BB12="Se investigan y resuelven oportunamente",15,0)+IF(BC12="Completa",10,IF(BC12="Incompleta",5,0))</f>
        <v>100</v>
      </c>
      <c r="BE12" s="66" t="str">
        <f t="shared" ref="BE12:BE61" si="1">IF(BD12&lt;=85,"Débil",IF(AND(BD12&gt;=86,BD12&lt;=94),"Moderado","Fuerte"))</f>
        <v>Fuerte</v>
      </c>
      <c r="BF12" s="24"/>
      <c r="BG12" s="54" t="s">
        <v>141</v>
      </c>
      <c r="BH12" s="66" t="str">
        <f t="shared" ref="BH12:BH61" si="2">IF(BG12="Débil","No se ejecuta",IF(BG12="Moderado","Algunas veces se ejecuta",IF(BG12="FUERTE","Siempre se ejecuta","Casilla formulada")))</f>
        <v>Siempre se ejecuta</v>
      </c>
      <c r="BI12" s="24"/>
      <c r="BJ12" s="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66">
        <f t="shared" ref="BK12:BK61" si="4">IF(BJ12="DÉBIL",0,IF(BJ12="MODERADO",50,IF(BJ12="FUERTE",100,"")))</f>
        <v>100</v>
      </c>
      <c r="BL12" s="66"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549</v>
      </c>
    </row>
    <row r="13" spans="2:71" s="26" customFormat="1" ht="178.5" x14ac:dyDescent="0.25">
      <c r="B13" s="115"/>
      <c r="C13" s="118"/>
      <c r="D13" s="120"/>
      <c r="E13" s="120"/>
      <c r="F13" s="105"/>
      <c r="G13" s="105"/>
      <c r="H13" s="105"/>
      <c r="I13" s="105"/>
      <c r="J13" s="107"/>
      <c r="K13" s="27">
        <v>2</v>
      </c>
      <c r="L13" s="42" t="s">
        <v>535</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543</v>
      </c>
      <c r="AP13" s="48" t="s">
        <v>544</v>
      </c>
      <c r="AQ13" s="48" t="s">
        <v>124</v>
      </c>
      <c r="AR13" s="48" t="s">
        <v>545</v>
      </c>
      <c r="AS13" s="48" t="s">
        <v>546</v>
      </c>
      <c r="AT13" s="48" t="s">
        <v>547</v>
      </c>
      <c r="AU13" s="48" t="s">
        <v>548</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5.75"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67">
        <f t="shared" si="0"/>
        <v>0</v>
      </c>
      <c r="BE14" s="67" t="str">
        <f t="shared" si="1"/>
        <v>Débil</v>
      </c>
      <c r="BF14" s="33"/>
      <c r="BG14" s="56" t="s">
        <v>44</v>
      </c>
      <c r="BH14" s="67" t="str">
        <f t="shared" si="2"/>
        <v>Casilla formulada</v>
      </c>
      <c r="BI14" s="33"/>
      <c r="BJ14" s="67" t="str">
        <f t="shared" si="3"/>
        <v/>
      </c>
      <c r="BK14" s="67" t="str">
        <f t="shared" si="4"/>
        <v/>
      </c>
      <c r="BL14" s="67" t="str">
        <f t="shared" si="5"/>
        <v>SI</v>
      </c>
      <c r="BM14" s="86"/>
      <c r="BN14" s="89"/>
      <c r="BO14" s="92"/>
      <c r="BP14" s="95"/>
      <c r="BQ14" s="77"/>
      <c r="BR14" s="77"/>
      <c r="BS14" s="80"/>
    </row>
    <row r="15" spans="2:71" s="26" customFormat="1" ht="15.75"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5.75"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67">
        <f t="shared" si="0"/>
        <v>0</v>
      </c>
      <c r="BE16" s="67" t="str">
        <f t="shared" si="1"/>
        <v>Débil</v>
      </c>
      <c r="BF16" s="33"/>
      <c r="BG16" s="56" t="s">
        <v>44</v>
      </c>
      <c r="BH16" s="67" t="str">
        <f t="shared" si="2"/>
        <v>Casilla formulada</v>
      </c>
      <c r="BI16" s="33"/>
      <c r="BJ16" s="67" t="str">
        <f t="shared" si="3"/>
        <v/>
      </c>
      <c r="BK16" s="67" t="str">
        <f t="shared" si="4"/>
        <v/>
      </c>
      <c r="BL16" s="67" t="str">
        <f t="shared" si="5"/>
        <v>SI</v>
      </c>
      <c r="BM16" s="86"/>
      <c r="BN16" s="89"/>
      <c r="BO16" s="92"/>
      <c r="BP16" s="95"/>
      <c r="BQ16" s="77"/>
      <c r="BR16" s="77"/>
      <c r="BS16" s="80"/>
    </row>
    <row r="17" spans="2:71" s="26" customFormat="1" ht="15.75"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5.75"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67">
        <f t="shared" si="0"/>
        <v>0</v>
      </c>
      <c r="BE18" s="67" t="str">
        <f t="shared" si="1"/>
        <v>Débil</v>
      </c>
      <c r="BF18" s="33"/>
      <c r="BG18" s="56" t="s">
        <v>44</v>
      </c>
      <c r="BH18" s="67" t="str">
        <f t="shared" si="2"/>
        <v>Casilla formulada</v>
      </c>
      <c r="BI18" s="33"/>
      <c r="BJ18" s="67" t="str">
        <f t="shared" si="3"/>
        <v/>
      </c>
      <c r="BK18" s="67" t="str">
        <f t="shared" si="4"/>
        <v/>
      </c>
      <c r="BL18" s="67" t="str">
        <f t="shared" si="5"/>
        <v>SI</v>
      </c>
      <c r="BM18" s="86"/>
      <c r="BN18" s="89"/>
      <c r="BO18" s="92"/>
      <c r="BP18" s="95"/>
      <c r="BQ18" s="77"/>
      <c r="BR18" s="77"/>
      <c r="BS18" s="80"/>
    </row>
    <row r="19" spans="2:71" s="26" customFormat="1" ht="15.75"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5.75"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67">
        <f t="shared" si="0"/>
        <v>0</v>
      </c>
      <c r="BE20" s="67" t="str">
        <f t="shared" si="1"/>
        <v>Débil</v>
      </c>
      <c r="BF20" s="33"/>
      <c r="BG20" s="56" t="s">
        <v>44</v>
      </c>
      <c r="BH20" s="67" t="str">
        <f t="shared" si="2"/>
        <v>Casilla formulada</v>
      </c>
      <c r="BI20" s="33"/>
      <c r="BJ20" s="67" t="str">
        <f t="shared" si="3"/>
        <v/>
      </c>
      <c r="BK20" s="67" t="str">
        <f t="shared" si="4"/>
        <v/>
      </c>
      <c r="BL20" s="67" t="str">
        <f t="shared" si="5"/>
        <v>SI</v>
      </c>
      <c r="BM20" s="86"/>
      <c r="BN20" s="89"/>
      <c r="BO20" s="92"/>
      <c r="BP20" s="95"/>
      <c r="BQ20" s="77"/>
      <c r="BR20" s="77"/>
      <c r="BS20" s="80"/>
    </row>
    <row r="21" spans="2:71" s="26" customFormat="1" ht="15.75"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66">
        <f t="shared" si="0"/>
        <v>0</v>
      </c>
      <c r="BE22" s="66" t="str">
        <f t="shared" si="1"/>
        <v>Débil</v>
      </c>
      <c r="BF22" s="24"/>
      <c r="BG22" s="54" t="s">
        <v>44</v>
      </c>
      <c r="BH22" s="66" t="str">
        <f t="shared" si="2"/>
        <v>Casilla formulada</v>
      </c>
      <c r="BI22" s="24"/>
      <c r="BJ22" s="66" t="str">
        <f t="shared" si="3"/>
        <v/>
      </c>
      <c r="BK22" s="66" t="str">
        <f t="shared" si="4"/>
        <v/>
      </c>
      <c r="BL22" s="66"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67">
        <f t="shared" si="0"/>
        <v>0</v>
      </c>
      <c r="BE24" s="67" t="str">
        <f t="shared" si="1"/>
        <v>Débil</v>
      </c>
      <c r="BF24" s="33"/>
      <c r="BG24" s="56" t="s">
        <v>44</v>
      </c>
      <c r="BH24" s="67" t="str">
        <f t="shared" si="2"/>
        <v>Casilla formulada</v>
      </c>
      <c r="BI24" s="33"/>
      <c r="BJ24" s="67" t="str">
        <f t="shared" si="3"/>
        <v/>
      </c>
      <c r="BK24" s="67" t="str">
        <f t="shared" si="4"/>
        <v/>
      </c>
      <c r="BL24" s="67"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67">
        <f t="shared" si="0"/>
        <v>0</v>
      </c>
      <c r="BE26" s="67" t="str">
        <f t="shared" si="1"/>
        <v>Débil</v>
      </c>
      <c r="BF26" s="33"/>
      <c r="BG26" s="56" t="s">
        <v>44</v>
      </c>
      <c r="BH26" s="67" t="str">
        <f t="shared" si="2"/>
        <v>Casilla formulada</v>
      </c>
      <c r="BI26" s="33"/>
      <c r="BJ26" s="67" t="str">
        <f t="shared" si="3"/>
        <v/>
      </c>
      <c r="BK26" s="67" t="str">
        <f t="shared" si="4"/>
        <v/>
      </c>
      <c r="BL26" s="67"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67">
        <f t="shared" si="0"/>
        <v>0</v>
      </c>
      <c r="BE28" s="67" t="str">
        <f t="shared" si="1"/>
        <v>Débil</v>
      </c>
      <c r="BF28" s="33"/>
      <c r="BG28" s="56" t="s">
        <v>44</v>
      </c>
      <c r="BH28" s="67" t="str">
        <f t="shared" si="2"/>
        <v>Casilla formulada</v>
      </c>
      <c r="BI28" s="33"/>
      <c r="BJ28" s="67" t="str">
        <f t="shared" si="3"/>
        <v/>
      </c>
      <c r="BK28" s="67" t="str">
        <f t="shared" si="4"/>
        <v/>
      </c>
      <c r="BL28" s="67"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67">
        <f t="shared" si="0"/>
        <v>0</v>
      </c>
      <c r="BE30" s="67" t="str">
        <f t="shared" si="1"/>
        <v>Débil</v>
      </c>
      <c r="BF30" s="33"/>
      <c r="BG30" s="56" t="s">
        <v>44</v>
      </c>
      <c r="BH30" s="67" t="str">
        <f t="shared" si="2"/>
        <v>Casilla formulada</v>
      </c>
      <c r="BI30" s="33"/>
      <c r="BJ30" s="67" t="str">
        <f t="shared" si="3"/>
        <v/>
      </c>
      <c r="BK30" s="67" t="str">
        <f t="shared" si="4"/>
        <v/>
      </c>
      <c r="BL30" s="67"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66">
        <f t="shared" si="0"/>
        <v>0</v>
      </c>
      <c r="BE32" s="66" t="str">
        <f t="shared" si="1"/>
        <v>Débil</v>
      </c>
      <c r="BF32" s="24"/>
      <c r="BG32" s="54" t="s">
        <v>44</v>
      </c>
      <c r="BH32" s="66" t="str">
        <f t="shared" si="2"/>
        <v>Casilla formulada</v>
      </c>
      <c r="BI32" s="24"/>
      <c r="BJ32" s="66" t="str">
        <f t="shared" si="3"/>
        <v/>
      </c>
      <c r="BK32" s="66" t="str">
        <f t="shared" si="4"/>
        <v/>
      </c>
      <c r="BL32" s="66"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67">
        <f t="shared" si="0"/>
        <v>0</v>
      </c>
      <c r="BE34" s="67" t="str">
        <f t="shared" si="1"/>
        <v>Débil</v>
      </c>
      <c r="BF34" s="33"/>
      <c r="BG34" s="56" t="s">
        <v>44</v>
      </c>
      <c r="BH34" s="67" t="str">
        <f t="shared" si="2"/>
        <v>Casilla formulada</v>
      </c>
      <c r="BI34" s="33"/>
      <c r="BJ34" s="67" t="str">
        <f t="shared" si="3"/>
        <v/>
      </c>
      <c r="BK34" s="67" t="str">
        <f t="shared" si="4"/>
        <v/>
      </c>
      <c r="BL34" s="67"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67">
        <f t="shared" si="0"/>
        <v>0</v>
      </c>
      <c r="BE36" s="67" t="str">
        <f t="shared" si="1"/>
        <v>Débil</v>
      </c>
      <c r="BF36" s="33"/>
      <c r="BG36" s="56" t="s">
        <v>44</v>
      </c>
      <c r="BH36" s="67" t="str">
        <f t="shared" si="2"/>
        <v>Casilla formulada</v>
      </c>
      <c r="BI36" s="33"/>
      <c r="BJ36" s="67" t="str">
        <f t="shared" si="3"/>
        <v/>
      </c>
      <c r="BK36" s="67" t="str">
        <f t="shared" si="4"/>
        <v/>
      </c>
      <c r="BL36" s="67"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67">
        <f t="shared" si="0"/>
        <v>0</v>
      </c>
      <c r="BE38" s="67" t="str">
        <f t="shared" si="1"/>
        <v>Débil</v>
      </c>
      <c r="BF38" s="33"/>
      <c r="BG38" s="56" t="s">
        <v>44</v>
      </c>
      <c r="BH38" s="67" t="str">
        <f t="shared" si="2"/>
        <v>Casilla formulada</v>
      </c>
      <c r="BI38" s="33"/>
      <c r="BJ38" s="67" t="str">
        <f t="shared" si="3"/>
        <v/>
      </c>
      <c r="BK38" s="67" t="str">
        <f t="shared" si="4"/>
        <v/>
      </c>
      <c r="BL38" s="67"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67">
        <f t="shared" si="0"/>
        <v>0</v>
      </c>
      <c r="BE40" s="67" t="str">
        <f t="shared" si="1"/>
        <v>Débil</v>
      </c>
      <c r="BF40" s="33"/>
      <c r="BG40" s="56" t="s">
        <v>44</v>
      </c>
      <c r="BH40" s="67" t="str">
        <f t="shared" si="2"/>
        <v>Casilla formulada</v>
      </c>
      <c r="BI40" s="33"/>
      <c r="BJ40" s="67" t="str">
        <f t="shared" si="3"/>
        <v/>
      </c>
      <c r="BK40" s="67" t="str">
        <f t="shared" si="4"/>
        <v/>
      </c>
      <c r="BL40" s="67"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66">
        <f t="shared" si="0"/>
        <v>0</v>
      </c>
      <c r="BE42" s="66" t="str">
        <f t="shared" si="1"/>
        <v>Débil</v>
      </c>
      <c r="BF42" s="24"/>
      <c r="BG42" s="54" t="s">
        <v>44</v>
      </c>
      <c r="BH42" s="66" t="str">
        <f t="shared" si="2"/>
        <v>Casilla formulada</v>
      </c>
      <c r="BI42" s="24"/>
      <c r="BJ42" s="66" t="str">
        <f t="shared" si="3"/>
        <v/>
      </c>
      <c r="BK42" s="66" t="str">
        <f t="shared" si="4"/>
        <v/>
      </c>
      <c r="BL42" s="66"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67">
        <f t="shared" si="0"/>
        <v>0</v>
      </c>
      <c r="BE44" s="67" t="str">
        <f t="shared" si="1"/>
        <v>Débil</v>
      </c>
      <c r="BF44" s="33"/>
      <c r="BG44" s="56" t="s">
        <v>44</v>
      </c>
      <c r="BH44" s="67" t="str">
        <f t="shared" si="2"/>
        <v>Casilla formulada</v>
      </c>
      <c r="BI44" s="33"/>
      <c r="BJ44" s="67" t="str">
        <f t="shared" si="3"/>
        <v/>
      </c>
      <c r="BK44" s="67" t="str">
        <f t="shared" si="4"/>
        <v/>
      </c>
      <c r="BL44" s="67"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67">
        <f t="shared" si="0"/>
        <v>0</v>
      </c>
      <c r="BE46" s="67" t="str">
        <f t="shared" si="1"/>
        <v>Débil</v>
      </c>
      <c r="BF46" s="33"/>
      <c r="BG46" s="56" t="s">
        <v>44</v>
      </c>
      <c r="BH46" s="67" t="str">
        <f t="shared" si="2"/>
        <v>Casilla formulada</v>
      </c>
      <c r="BI46" s="33"/>
      <c r="BJ46" s="67" t="str">
        <f t="shared" si="3"/>
        <v/>
      </c>
      <c r="BK46" s="67" t="str">
        <f t="shared" si="4"/>
        <v/>
      </c>
      <c r="BL46" s="67"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67">
        <f t="shared" si="0"/>
        <v>0</v>
      </c>
      <c r="BE48" s="67" t="str">
        <f t="shared" si="1"/>
        <v>Débil</v>
      </c>
      <c r="BF48" s="33"/>
      <c r="BG48" s="56" t="s">
        <v>44</v>
      </c>
      <c r="BH48" s="67" t="str">
        <f t="shared" si="2"/>
        <v>Casilla formulada</v>
      </c>
      <c r="BI48" s="33"/>
      <c r="BJ48" s="67" t="str">
        <f t="shared" si="3"/>
        <v/>
      </c>
      <c r="BK48" s="67" t="str">
        <f t="shared" si="4"/>
        <v/>
      </c>
      <c r="BL48" s="67"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67">
        <f t="shared" si="0"/>
        <v>0</v>
      </c>
      <c r="BE50" s="67" t="str">
        <f t="shared" si="1"/>
        <v>Débil</v>
      </c>
      <c r="BF50" s="33"/>
      <c r="BG50" s="56" t="s">
        <v>44</v>
      </c>
      <c r="BH50" s="67" t="str">
        <f t="shared" si="2"/>
        <v>Casilla formulada</v>
      </c>
      <c r="BI50" s="33"/>
      <c r="BJ50" s="67" t="str">
        <f t="shared" si="3"/>
        <v/>
      </c>
      <c r="BK50" s="67" t="str">
        <f t="shared" si="4"/>
        <v/>
      </c>
      <c r="BL50" s="67"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66">
        <f t="shared" si="0"/>
        <v>0</v>
      </c>
      <c r="BE52" s="66" t="str">
        <f t="shared" si="1"/>
        <v>Débil</v>
      </c>
      <c r="BF52" s="24"/>
      <c r="BG52" s="54" t="s">
        <v>44</v>
      </c>
      <c r="BH52" s="66" t="str">
        <f t="shared" si="2"/>
        <v>Casilla formulada</v>
      </c>
      <c r="BI52" s="24"/>
      <c r="BJ52" s="66" t="str">
        <f t="shared" si="3"/>
        <v/>
      </c>
      <c r="BK52" s="66" t="str">
        <f t="shared" si="4"/>
        <v/>
      </c>
      <c r="BL52" s="66"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67">
        <f t="shared" si="0"/>
        <v>0</v>
      </c>
      <c r="BE54" s="67" t="str">
        <f t="shared" si="1"/>
        <v>Débil</v>
      </c>
      <c r="BF54" s="33"/>
      <c r="BG54" s="56" t="s">
        <v>44</v>
      </c>
      <c r="BH54" s="67" t="str">
        <f t="shared" si="2"/>
        <v>Casilla formulada</v>
      </c>
      <c r="BI54" s="33"/>
      <c r="BJ54" s="67" t="str">
        <f t="shared" si="3"/>
        <v/>
      </c>
      <c r="BK54" s="67" t="str">
        <f t="shared" si="4"/>
        <v/>
      </c>
      <c r="BL54" s="67"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67">
        <f t="shared" si="0"/>
        <v>0</v>
      </c>
      <c r="BE56" s="67" t="str">
        <f t="shared" si="1"/>
        <v>Débil</v>
      </c>
      <c r="BF56" s="33"/>
      <c r="BG56" s="56" t="s">
        <v>44</v>
      </c>
      <c r="BH56" s="67" t="str">
        <f t="shared" si="2"/>
        <v>Casilla formulada</v>
      </c>
      <c r="BI56" s="33"/>
      <c r="BJ56" s="67" t="str">
        <f t="shared" si="3"/>
        <v/>
      </c>
      <c r="BK56" s="67" t="str">
        <f t="shared" si="4"/>
        <v/>
      </c>
      <c r="BL56" s="67"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67">
        <f t="shared" si="0"/>
        <v>0</v>
      </c>
      <c r="BE58" s="67" t="str">
        <f t="shared" si="1"/>
        <v>Débil</v>
      </c>
      <c r="BF58" s="33"/>
      <c r="BG58" s="56" t="s">
        <v>44</v>
      </c>
      <c r="BH58" s="67" t="str">
        <f t="shared" si="2"/>
        <v>Casilla formulada</v>
      </c>
      <c r="BI58" s="33"/>
      <c r="BJ58" s="67" t="str">
        <f t="shared" si="3"/>
        <v/>
      </c>
      <c r="BK58" s="67" t="str">
        <f t="shared" si="4"/>
        <v/>
      </c>
      <c r="BL58" s="67"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67">
        <f t="shared" si="0"/>
        <v>0</v>
      </c>
      <c r="BE60" s="67" t="str">
        <f t="shared" si="1"/>
        <v>Débil</v>
      </c>
      <c r="BF60" s="33"/>
      <c r="BG60" s="56" t="s">
        <v>44</v>
      </c>
      <c r="BH60" s="67" t="str">
        <f t="shared" si="2"/>
        <v>Casilla formulada</v>
      </c>
      <c r="BI60" s="33"/>
      <c r="BJ60" s="67" t="str">
        <f t="shared" si="3"/>
        <v/>
      </c>
      <c r="BK60" s="67" t="str">
        <f t="shared" si="4"/>
        <v/>
      </c>
      <c r="BL60" s="67"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U32:U41"/>
    <mergeCell ref="V32:V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61">
    <cfRule type="containsText" dxfId="23" priority="23" operator="containsText" text="Si es Riesgo de Corrupción">
      <formula>NOT(ISERROR(SEARCH("Si es Riesgo de Corrupción",J12)))</formula>
    </cfRule>
    <cfRule type="containsText" dxfId="22" priority="24" operator="containsText" text="No es Riesgo de Corrupción">
      <formula>NOT(ISERROR(SEARCH("No es Riesgo de Corrupción",J12)))</formula>
    </cfRule>
  </conditionalFormatting>
  <conditionalFormatting sqref="L12:M21">
    <cfRule type="containsText" dxfId="21" priority="22" operator="containsText" text="Espacio para describir ">
      <formula>NOT(ISERROR(SEARCH("Espacio para describir ",L12)))</formula>
    </cfRule>
  </conditionalFormatting>
  <conditionalFormatting sqref="N12:N61 Q12:AI61 AQ12:AQ61 AV12:BC61 BG12:BG61 BO12:BO61">
    <cfRule type="containsText" dxfId="20" priority="21" operator="containsText" text="Escoger un dato de la lista desplegable">
      <formula>NOT(ISERROR(SEARCH("Escoger un dato de la lista desplegable",N12)))</formula>
    </cfRule>
  </conditionalFormatting>
  <conditionalFormatting sqref="AO12:AO61">
    <cfRule type="containsText" dxfId="19" priority="20" operator="containsText" text="REDACTAR CONTROL">
      <formula>NOT(ISERROR(SEARCH("REDACTAR CONTROL",AO12)))</formula>
    </cfRule>
  </conditionalFormatting>
  <conditionalFormatting sqref="AL12 BR12">
    <cfRule type="containsText" dxfId="18" priority="17" operator="containsText" text="Extremo">
      <formula>NOT(ISERROR(SEARCH("Extremo",AL12)))</formula>
    </cfRule>
    <cfRule type="containsText" dxfId="17" priority="18" operator="containsText" text="Alto">
      <formula>NOT(ISERROR(SEARCH("Alto",AL12)))</formula>
    </cfRule>
    <cfRule type="containsText" dxfId="16" priority="19" operator="containsText" text="Moderado">
      <formula>NOT(ISERROR(SEARCH("Moderado",AL12)))</formula>
    </cfRule>
  </conditionalFormatting>
  <conditionalFormatting sqref="L22:M31">
    <cfRule type="containsText" dxfId="15" priority="16" operator="containsText" text="Espacio para describir ">
      <formula>NOT(ISERROR(SEARCH("Espacio para describir ",L22)))</formula>
    </cfRule>
  </conditionalFormatting>
  <conditionalFormatting sqref="AL22 BR22">
    <cfRule type="containsText" dxfId="14" priority="13" operator="containsText" text="Extremo">
      <formula>NOT(ISERROR(SEARCH("Extremo",AL22)))</formula>
    </cfRule>
    <cfRule type="containsText" dxfId="13" priority="14" operator="containsText" text="Alto">
      <formula>NOT(ISERROR(SEARCH("Alto",AL22)))</formula>
    </cfRule>
    <cfRule type="containsText" dxfId="12" priority="15" operator="containsText" text="Moderado">
      <formula>NOT(ISERROR(SEARCH("Moderado",AL22)))</formula>
    </cfRule>
  </conditionalFormatting>
  <conditionalFormatting sqref="L32:M41">
    <cfRule type="containsText" dxfId="11" priority="12" operator="containsText" text="Espacio para describir ">
      <formula>NOT(ISERROR(SEARCH("Espacio para describir ",L32)))</formula>
    </cfRule>
  </conditionalFormatting>
  <conditionalFormatting sqref="AL32 BR32">
    <cfRule type="containsText" dxfId="10" priority="9" operator="containsText" text="Extremo">
      <formula>NOT(ISERROR(SEARCH("Extremo",AL32)))</formula>
    </cfRule>
    <cfRule type="containsText" dxfId="9" priority="10" operator="containsText" text="Alto">
      <formula>NOT(ISERROR(SEARCH("Alto",AL32)))</formula>
    </cfRule>
    <cfRule type="containsText" dxfId="8" priority="11" operator="containsText" text="Moderado">
      <formula>NOT(ISERROR(SEARCH("Moderado",AL32)))</formula>
    </cfRule>
  </conditionalFormatting>
  <conditionalFormatting sqref="L42:M51">
    <cfRule type="containsText" dxfId="7" priority="8" operator="containsText" text="Espacio para describir ">
      <formula>NOT(ISERROR(SEARCH("Espacio para describir ",L42)))</formula>
    </cfRule>
  </conditionalFormatting>
  <conditionalFormatting sqref="AL42 BR42">
    <cfRule type="containsText" dxfId="6" priority="5" operator="containsText" text="Extremo">
      <formula>NOT(ISERROR(SEARCH("Extremo",AL42)))</formula>
    </cfRule>
    <cfRule type="containsText" dxfId="5" priority="6" operator="containsText" text="Alto">
      <formula>NOT(ISERROR(SEARCH("Alto",AL42)))</formula>
    </cfRule>
    <cfRule type="containsText" dxfId="4" priority="7" operator="containsText" text="Moderado">
      <formula>NOT(ISERROR(SEARCH("Moderado",AL42)))</formula>
    </cfRule>
  </conditionalFormatting>
  <conditionalFormatting sqref="L52:M61">
    <cfRule type="containsText" dxfId="3" priority="4" operator="containsText" text="Espacio para describir ">
      <formula>NOT(ISERROR(SEARCH("Espacio para describir ",L52)))</formula>
    </cfRule>
  </conditionalFormatting>
  <conditionalFormatting sqref="AL52 BR52">
    <cfRule type="containsText" dxfId="2" priority="1" operator="containsText" text="Extremo">
      <formula>NOT(ISERROR(SEARCH("Extremo",AL52)))</formula>
    </cfRule>
    <cfRule type="containsText" dxfId="1" priority="2" operator="containsText" text="Alto">
      <formula>NOT(ISERROR(SEARCH("Alto",AL52)))</formula>
    </cfRule>
    <cfRule type="containsText" dxfId="0" priority="3" operator="containsText" text="Moderado">
      <formula>NOT(ISERROR(SEARCH("Moderado",AL52)))</formula>
    </cfRule>
  </conditionalFormatting>
  <dataValidations count="60">
    <dataValidation type="list" allowBlank="1" showInputMessage="1" showErrorMessage="1" sqref="N12:N61" xr:uid="{EA347937-4E64-4662-B064-9B0EEC4D00D2}">
      <formula1>"Escoger un dato de la lista desplegable,5,4,3,2,1"</formula1>
    </dataValidation>
    <dataValidation type="list" allowBlank="1" showInputMessage="1" showErrorMessage="1" sqref="F12:I61" xr:uid="{2CBE1BAF-AC3F-480B-AA5A-5C8F5386CAF4}">
      <formula1>"SI,NO,Escoger un dato de la lista desplegable"</formula1>
    </dataValidation>
    <dataValidation type="list" allowBlank="1" showInputMessage="1" showErrorMessage="1" sqref="AQ12:AQ61" xr:uid="{8BED6AF3-B0F2-43B2-AB89-A3DC38A0AC37}">
      <formula1>"Escoger un dato de la lista desplegable,Por Tramite, Diario, Semanal, Quincenal, Mensual, Bimestral, Trimestral, Semestral,Anual"</formula1>
    </dataValidation>
    <dataValidation type="list" allowBlank="1" showInputMessage="1" showErrorMessage="1" sqref="AV12:AV61" xr:uid="{B7C8EA81-83E6-40C6-B162-C28D4359F720}">
      <formula1>"Escoger un dato de la lista desplegable,Preventivo,Detectivo"</formula1>
    </dataValidation>
    <dataValidation type="list" allowBlank="1" showInputMessage="1" showErrorMessage="1" prompt="¿Existen un responsable asignado a la ejecución del control?" sqref="AW12:AW61" xr:uid="{ABAE3A93-F9F7-4731-BB17-A072CCDEA234}">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2CFA4851-1920-49E1-B37F-F5CA40EBDE62}">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45D41970-BDB7-4C04-91EC-664CEFDCCA1B}">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8B8088D-860A-47EA-B92B-6950EF1A4EED}">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197A7101-E3F5-44F6-AC74-BD6AC67D8B09}">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09CB357F-1F2C-407F-9B50-B8FB06A6D163}">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11EA7762-FEDD-451E-822E-51DECF4C12EB}">
      <formula1>"Escoger un dato de la lista desplegable,Completa,Incompleta,No existe"</formula1>
    </dataValidation>
    <dataValidation type="list" allowBlank="1" showInputMessage="1" showErrorMessage="1" sqref="BG12:BG61" xr:uid="{F9FE4983-6B88-404C-BC18-CA16EF2FBD58}">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45184C9E-1DA5-4961-B332-5F03232CDC55}"/>
    <dataValidation allowBlank="1" showInputMessage="1" showErrorMessage="1" prompt="¿Afectar al grupo de funcionarios del proceso?" sqref="Q11" xr:uid="{4C9A9A3B-AF81-4803-8023-648BFD56F0D4}"/>
    <dataValidation type="list" allowBlank="1" showInputMessage="1" showErrorMessage="1" prompt="¿Afectar al grupo de funcionarios del proceso?" sqref="Q12:Q61" xr:uid="{B056B9A0-4CCB-40E3-9870-2ED5A80A8624}">
      <formula1>"SI,NO,Escoger un dato de la lista desplegable"</formula1>
    </dataValidation>
    <dataValidation allowBlank="1" showInputMessage="1" showErrorMessage="1" prompt="¿Afectar el cumplimiento de metas y objetivos de la dependencia?" sqref="R11" xr:uid="{31321BBB-2F86-48D9-B2AE-6C7735697998}"/>
    <dataValidation type="list" allowBlank="1" showInputMessage="1" showErrorMessage="1" prompt="¿Afectar el cumplimiento de metas y objetivos de la dependencia?" sqref="R12:R61" xr:uid="{A7C8E857-1E39-411B-946E-E8CAE042B23B}">
      <formula1>"SI,NO,Escoger un dato de la lista desplegable"</formula1>
    </dataValidation>
    <dataValidation allowBlank="1" showInputMessage="1" showErrorMessage="1" prompt="¿Afectar el cumplimiento de misión de la Entidad?" sqref="S11" xr:uid="{471C41C4-1B6B-4056-A7AA-F62E0E94B7F6}"/>
    <dataValidation type="list" allowBlank="1" showInputMessage="1" showErrorMessage="1" prompt="¿Afectar el cumplimiento de misión de la Entidad?" sqref="S12:S61" xr:uid="{29E69D03-633F-4F5E-AEF8-130AFF98ECFB}">
      <formula1>"SI,NO,Escoger un dato de la lista desplegable"</formula1>
    </dataValidation>
    <dataValidation allowBlank="1" showInputMessage="1" showErrorMessage="1" prompt="¿Afectar el cumplimiento de la misión del sector al que pertenece la Entidad?" sqref="T11" xr:uid="{8B16ECDE-B2C4-486C-AC92-B06AF9B310C1}"/>
    <dataValidation type="list" allowBlank="1" showInputMessage="1" showErrorMessage="1" prompt="¿Afectar el cumplimiento de la misión del sector al que pertenece la Entidad?" sqref="T12:T61" xr:uid="{F4E17561-219E-4BA3-8AA4-A4668BE92289}">
      <formula1>"SI,NO,Escoger un dato de la lista desplegable"</formula1>
    </dataValidation>
    <dataValidation allowBlank="1" showInputMessage="1" showErrorMessage="1" prompt="¿Generar pérdida de confianza de la Entidad, afectando su reputación?" sqref="U11" xr:uid="{1A47283A-BC55-45C3-9657-64304393A0D5}"/>
    <dataValidation type="list" allowBlank="1" showInputMessage="1" showErrorMessage="1" prompt="¿Generar pérdida de confianza de la Entidad, afectando su reputación?" sqref="U12:U61" xr:uid="{299564B0-9905-4BC6-A25B-4EB122B1851F}">
      <formula1>"SI,NO,Escoger un dato de la lista desplegable"</formula1>
    </dataValidation>
    <dataValidation allowBlank="1" showInputMessage="1" showErrorMessage="1" prompt="¿Generar pérdida de recursos económicos?" sqref="V11" xr:uid="{ACFE765D-159A-4F1B-904D-3236D9057D4A}"/>
    <dataValidation type="list" allowBlank="1" showInputMessage="1" showErrorMessage="1" prompt="¿Generar pérdida de recursos económicos?" sqref="V12:V61" xr:uid="{F1835860-3710-40A4-B666-82D122DB2325}">
      <formula1>"SI,NO,Escoger un dato de la lista desplegable"</formula1>
    </dataValidation>
    <dataValidation allowBlank="1" showInputMessage="1" showErrorMessage="1" prompt="¿Afectar la generación de los productos o la prestación de servicios?" sqref="W11" xr:uid="{EBDE1DA2-6919-4918-AB2C-DBE11459F69B}"/>
    <dataValidation type="list" allowBlank="1" showInputMessage="1" showErrorMessage="1" prompt="¿Afectar la generación de los productos o la prestación de servicios?" sqref="W12:W61" xr:uid="{4BD1A1FB-7BE3-4EB7-A2BC-0AFEAED26AF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2E8BF339-505A-45CA-841C-7715173708B1}"/>
    <dataValidation type="list" allowBlank="1" showInputMessage="1" showErrorMessage="1" prompt="¿Dar lugar al detrimento de calidad de vida de la comunidad por la pérdida del bien o servicios o los recursos públicos?" sqref="X12:X61" xr:uid="{472B3555-4B9F-42A7-8752-F9F4B8473DCF}">
      <formula1>"SI,NO,Escoger un dato de la lista desplegable"</formula1>
    </dataValidation>
    <dataValidation allowBlank="1" showInputMessage="1" showErrorMessage="1" prompt="¿Generar pérdida de información de la Entidad?" sqref="Y11" xr:uid="{11973E1C-79C7-4867-A818-BF9D1E6C05B4}"/>
    <dataValidation type="list" allowBlank="1" showInputMessage="1" showErrorMessage="1" prompt="¿Generar pérdida de información de la Entidad?" sqref="Y12:Y61" xr:uid="{8594334F-3234-4AC9-BD67-BB5E26A9021F}">
      <formula1>"SI,NO,Escoger un dato de la lista desplegable"</formula1>
    </dataValidation>
    <dataValidation allowBlank="1" showInputMessage="1" showErrorMessage="1" prompt="¿Generar intervención de los órganos de control, de la Fiscalía, u otro ente?" sqref="Z11" xr:uid="{97F04FF1-E2A6-474C-AA2C-2278C15FF8A3}"/>
    <dataValidation type="list" allowBlank="1" showInputMessage="1" showErrorMessage="1" prompt="¿Generar intervención de los órganos de control, de la Fiscalía, u otro ente?" sqref="Z12:Z61" xr:uid="{8518B1A0-F688-4820-9C07-1A684CA99CAE}">
      <formula1>"SI,NO,Escoger un dato de la lista desplegable"</formula1>
    </dataValidation>
    <dataValidation allowBlank="1" showInputMessage="1" showErrorMessage="1" prompt="¿Dar lugar a procesos sancionatorios?" sqref="AA11" xr:uid="{7C5DC071-3582-4AD7-801C-BAFACB3F28B6}"/>
    <dataValidation type="list" allowBlank="1" showInputMessage="1" showErrorMessage="1" prompt="¿Dar lugar a procesos sancionatorios?" sqref="AA12:AA61" xr:uid="{777481C4-2F9A-4A8E-A29E-77E3E58F8AA7}">
      <formula1>"SI,NO,Escoger un dato de la lista desplegable"</formula1>
    </dataValidation>
    <dataValidation allowBlank="1" showInputMessage="1" showErrorMessage="1" prompt="¿Dar lugar a procesos disciplinarios?" sqref="AB11" xr:uid="{EFE4452E-0FD5-4E78-BC32-978601903507}"/>
    <dataValidation type="list" allowBlank="1" showInputMessage="1" showErrorMessage="1" prompt="¿Dar lugar a procesos disciplinarios?" sqref="AB12:AB61" xr:uid="{9926BAA5-4B59-47C2-ADB3-5625B1709945}">
      <formula1>"SI,NO,Escoger un dato de la lista desplegable"</formula1>
    </dataValidation>
    <dataValidation allowBlank="1" showInputMessage="1" showErrorMessage="1" prompt="¿Dar lugar a procesos fiscales?" sqref="AC11" xr:uid="{2511C030-34A2-486E-A3DE-85D58FC3D0B3}"/>
    <dataValidation type="list" allowBlank="1" showInputMessage="1" showErrorMessage="1" prompt="¿Dar lugar a procesos fiscales?" sqref="AC12:AC61" xr:uid="{2679A11B-948A-4D11-9ABB-A704ACAF81F5}">
      <formula1>"SI,NO,Escoger un dato de la lista desplegable"</formula1>
    </dataValidation>
    <dataValidation allowBlank="1" showInputMessage="1" showErrorMessage="1" prompt="¿Dar lugar a procesos penales?" sqref="AD11" xr:uid="{CEE5CAE8-9DB5-406D-9F67-DF44104E151A}"/>
    <dataValidation type="list" allowBlank="1" showInputMessage="1" showErrorMessage="1" prompt="¿Dar lugar a procesos penales?" sqref="AD12:AD61" xr:uid="{72F41E9B-EE6F-4A1F-8108-913E2AEDEE07}">
      <formula1>"SI,NO,Escoger un dato de la lista desplegable"</formula1>
    </dataValidation>
    <dataValidation allowBlank="1" showInputMessage="1" showErrorMessage="1" prompt="¿Generar pérdida de credibilidad del sector?" sqref="AE11" xr:uid="{41EB3750-6165-4663-A7C7-D7EA1710B3D7}"/>
    <dataValidation type="list" allowBlank="1" showInputMessage="1" showErrorMessage="1" prompt="¿Generar pérdida de credibilidad del sector?" sqref="AE12:AE61" xr:uid="{DFA4C5D6-E54F-4D29-AB27-53E47AD009A3}">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A8233EE-D55C-4516-9B4D-174CD72B0B97}"/>
    <dataValidation type="list" allowBlank="1" showInputMessage="1" showErrorMessage="1" prompt="¿Ocasionar lesiones físicas o pérdida de vidas humanas?_x000a_NOTA: si esta respuesta es afirmativa, el impacto sera considerado como catastrófico." sqref="AF12:AF61" xr:uid="{271D7A92-35D4-4F0C-A55E-6FFFC98D49ED}">
      <formula1>"SI,NO,Escoger un dato de la lista desplegable"</formula1>
    </dataValidation>
    <dataValidation allowBlank="1" showInputMessage="1" showErrorMessage="1" prompt="¿Afectar la imagen regional?" sqref="AG11" xr:uid="{B5D52D7C-2AF5-4F5E-8981-F4E8D2A49F44}"/>
    <dataValidation type="list" allowBlank="1" showInputMessage="1" showErrorMessage="1" prompt="¿Afectar la imagen regional?" sqref="AG12:AG61" xr:uid="{05A71CF5-54D7-4459-BB73-A243A7AD167E}">
      <formula1>"SI,NO,Escoger un dato de la lista desplegable"</formula1>
    </dataValidation>
    <dataValidation allowBlank="1" showInputMessage="1" showErrorMessage="1" prompt="¿Afectar la imagen nacional?" sqref="AH11" xr:uid="{FDCDB185-EE26-4C78-B2F5-5D1C664E61AA}"/>
    <dataValidation type="list" allowBlank="1" showInputMessage="1" showErrorMessage="1" prompt="¿Afectar la imagen nacional?" sqref="AH12:AH61" xr:uid="{FBBA6534-8581-4B02-8982-8021C12C127A}">
      <formula1>"SI,NO,Escoger un dato de la lista desplegable"</formula1>
    </dataValidation>
    <dataValidation allowBlank="1" showInputMessage="1" showErrorMessage="1" prompt="¿Genera Impacto ambiental?" sqref="AI11" xr:uid="{EC01794E-4BA4-43DB-BB69-50AAE1602FC0}"/>
    <dataValidation type="list" allowBlank="1" showInputMessage="1" showErrorMessage="1" prompt="¿Genera Impacto ambiental?" sqref="AI12:AI61" xr:uid="{6BFD6861-200F-4F27-AA65-EB1CF0588867}">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0D679721-13FA-4630-A13D-F36E0F539991}"/>
    <dataValidation allowBlank="1" showInputMessage="1" showErrorMessage="1" prompt="¿Existen un responsable asignado a la ejecución del control?" sqref="AW11" xr:uid="{4F9FA27E-32BA-4CF7-87D6-CF86714D138F}"/>
    <dataValidation allowBlank="1" showInputMessage="1" showErrorMessage="1" prompt="El responsable tiene autoridad y adecuada segregación de funciones en la ejecución del control?" sqref="AX11" xr:uid="{87D2CE8A-5FD2-4940-B01F-C816E76D03C8}"/>
    <dataValidation allowBlank="1" showInputMessage="1" showErrorMessage="1" prompt="¿La oportunidad en que se ejecuta el control ayuda a prevenir la mitigación del riesgo o a detectar la materialización del riesgo de manera oportuna?" sqref="AY11" xr:uid="{ED8A1D7E-18D5-491A-8F0D-F630329759E5}"/>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BAAE0C39-455C-4C9A-837D-0EFB1F832E40}"/>
    <dataValidation allowBlank="1" showInputMessage="1" showErrorMessage="1" prompt="¿La fuente de información que se utiliza en el desarrollo del control es información confiable que permita mitigar el riesgo?." sqref="BA11" xr:uid="{BB2CE4EF-327C-4A57-967F-83BE67BF02F4}"/>
    <dataValidation allowBlank="1" showInputMessage="1" showErrorMessage="1" prompt="¿Las observaciones, desviaciones o diferencias identificadas como resultados de la ejecución del control son investigadas y resueltas de manera oportuna?" sqref="BB11" xr:uid="{9BF8E016-D335-43ED-BA5C-14CB5235338E}"/>
    <dataValidation allowBlank="1" showInputMessage="1" showErrorMessage="1" prompt="¿Se deja evidencia o rastro de la ejecución del control, que permita a cualquier tercero con la evidencia, llegar a la misma conclusión?." sqref="BC11" xr:uid="{A1D23BB1-B43E-4332-8EA8-EA7022A8F33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8356F8A1-8AAD-41FC-B11E-366E05007B99}"/>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A28E4D3-B1E2-4B35-B2C4-2AE071FC337B}">
          <x14:formula1>
            <xm:f>DATOS!$J$15:$J$19</xm:f>
          </x14:formula1>
          <xm:sqref>AM12:AM61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1DA2-E65D-49BE-89B8-68661A61C6F3}">
  <sheetPr>
    <tabColor rgb="FF8C2954"/>
    <pageSetUpPr fitToPage="1"/>
  </sheetPr>
  <dimension ref="B2:BS61"/>
  <sheetViews>
    <sheetView zoomScale="43" zoomScaleNormal="130" workbookViewId="0">
      <selection activeCell="E12" sqref="E12:E21"/>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0.7109375" style="39" customWidth="1"/>
    <col min="42" max="42" width="22.42578125" style="39" customWidth="1"/>
    <col min="43" max="43" width="16.7109375" style="39" customWidth="1"/>
    <col min="44" max="44" width="22.42578125" style="39" customWidth="1"/>
    <col min="45" max="45" width="66.5703125" style="39" customWidth="1"/>
    <col min="46" max="46" width="38.855468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45646</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216.75" x14ac:dyDescent="0.25">
      <c r="B12" s="114">
        <v>1</v>
      </c>
      <c r="C12" s="117" t="s">
        <v>101</v>
      </c>
      <c r="D12" s="120" t="s">
        <v>102</v>
      </c>
      <c r="E12" s="120" t="s">
        <v>103</v>
      </c>
      <c r="F12" s="105" t="s">
        <v>104</v>
      </c>
      <c r="G12" s="105" t="s">
        <v>104</v>
      </c>
      <c r="H12" s="105" t="s">
        <v>104</v>
      </c>
      <c r="I12" s="105" t="s">
        <v>104</v>
      </c>
      <c r="J12" s="107" t="str">
        <f>IF(AND((F12="SI"),(G12="SI"),(H12="SI"),(I12="SI")),"Si es Riesgo de Corrupción","No es Riesgo de Corrupción")</f>
        <v>Si es Riesgo de Corrupción</v>
      </c>
      <c r="K12" s="22">
        <v>1</v>
      </c>
      <c r="L12" s="41" t="s">
        <v>105</v>
      </c>
      <c r="M12" s="109" t="s">
        <v>108</v>
      </c>
      <c r="N12" s="111">
        <v>1</v>
      </c>
      <c r="O12" s="101" t="str">
        <f>IF(N12=1,"Rara vez",IF(N12=2,"Improbable",IF(N12=3,"Posible",IF(N12=4,"Probable",IF(N12=5,"Casi seguro","Definir el nivel de probabilidad")))))</f>
        <v>Rara vez</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97" t="s">
        <v>104</v>
      </c>
      <c r="R12" s="97" t="s">
        <v>104</v>
      </c>
      <c r="S12" s="97" t="s">
        <v>104</v>
      </c>
      <c r="T12" s="97" t="s">
        <v>104</v>
      </c>
      <c r="U12" s="97" t="s">
        <v>104</v>
      </c>
      <c r="V12" s="97" t="s">
        <v>104</v>
      </c>
      <c r="W12" s="97" t="s">
        <v>104</v>
      </c>
      <c r="X12" s="97" t="s">
        <v>104</v>
      </c>
      <c r="Y12" s="97" t="s">
        <v>104</v>
      </c>
      <c r="Z12" s="97" t="s">
        <v>104</v>
      </c>
      <c r="AA12" s="97" t="s">
        <v>104</v>
      </c>
      <c r="AB12" s="97" t="s">
        <v>104</v>
      </c>
      <c r="AC12" s="97" t="s">
        <v>104</v>
      </c>
      <c r="AD12" s="97" t="s">
        <v>104</v>
      </c>
      <c r="AE12" s="97" t="s">
        <v>104</v>
      </c>
      <c r="AF12" s="97" t="s">
        <v>109</v>
      </c>
      <c r="AG12" s="97" t="s">
        <v>104</v>
      </c>
      <c r="AH12" s="97" t="s">
        <v>104</v>
      </c>
      <c r="AI12" s="97" t="s">
        <v>104</v>
      </c>
      <c r="AJ12" s="100">
        <f>IF(AF12="SI","Impacto Catastrófico por lesoines o perdida de vidas humanas",(COUNTIF(Q12:AE21,"SI")+COUNTIF(AG12:AI21,"SI")))</f>
        <v>18</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143</v>
      </c>
      <c r="AP12" s="46" t="s">
        <v>110</v>
      </c>
      <c r="AQ12" s="46" t="s">
        <v>111</v>
      </c>
      <c r="AR12" s="46" t="s">
        <v>112</v>
      </c>
      <c r="AS12" s="46" t="s">
        <v>144</v>
      </c>
      <c r="AT12" s="46" t="s">
        <v>113</v>
      </c>
      <c r="AU12" s="46" t="s">
        <v>145</v>
      </c>
      <c r="AV12" s="46" t="s">
        <v>114</v>
      </c>
      <c r="AW12" s="47" t="s">
        <v>115</v>
      </c>
      <c r="AX12" s="47" t="s">
        <v>116</v>
      </c>
      <c r="AY12" s="47" t="s">
        <v>117</v>
      </c>
      <c r="AZ12" s="47" t="s">
        <v>118</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95</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142</v>
      </c>
    </row>
    <row r="13" spans="2:71" s="26" customFormat="1" ht="178.5" x14ac:dyDescent="0.25">
      <c r="B13" s="115"/>
      <c r="C13" s="118"/>
      <c r="D13" s="120"/>
      <c r="E13" s="120"/>
      <c r="F13" s="105"/>
      <c r="G13" s="105"/>
      <c r="H13" s="105"/>
      <c r="I13" s="105"/>
      <c r="J13" s="107"/>
      <c r="K13" s="27">
        <v>2</v>
      </c>
      <c r="L13" s="42" t="s">
        <v>106</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122</v>
      </c>
      <c r="AP13" s="48" t="s">
        <v>123</v>
      </c>
      <c r="AQ13" s="48" t="s">
        <v>124</v>
      </c>
      <c r="AR13" s="48" t="s">
        <v>125</v>
      </c>
      <c r="AS13" s="48" t="s">
        <v>126</v>
      </c>
      <c r="AT13" s="48" t="s">
        <v>127</v>
      </c>
      <c r="AU13" s="48" t="s">
        <v>128</v>
      </c>
      <c r="AV13" s="48" t="s">
        <v>114</v>
      </c>
      <c r="AW13" s="49" t="s">
        <v>115</v>
      </c>
      <c r="AX13" s="49" t="s">
        <v>116</v>
      </c>
      <c r="AY13" s="49" t="s">
        <v>117</v>
      </c>
      <c r="AZ13" s="49" t="s">
        <v>118</v>
      </c>
      <c r="BA13" s="49" t="s">
        <v>119</v>
      </c>
      <c r="BB13" s="49" t="s">
        <v>120</v>
      </c>
      <c r="BC13" s="49" t="s">
        <v>121</v>
      </c>
      <c r="BD13" s="30">
        <f t="shared" si="0"/>
        <v>95</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229.5" x14ac:dyDescent="0.25">
      <c r="B14" s="115"/>
      <c r="C14" s="118"/>
      <c r="D14" s="120"/>
      <c r="E14" s="120"/>
      <c r="F14" s="105"/>
      <c r="G14" s="105"/>
      <c r="H14" s="105"/>
      <c r="I14" s="105"/>
      <c r="J14" s="107"/>
      <c r="K14" s="31">
        <v>3</v>
      </c>
      <c r="L14" s="43" t="s">
        <v>107</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146</v>
      </c>
      <c r="AP14" s="50" t="s">
        <v>129</v>
      </c>
      <c r="AQ14" s="50" t="s">
        <v>111</v>
      </c>
      <c r="AR14" s="50" t="s">
        <v>130</v>
      </c>
      <c r="AS14" s="50" t="s">
        <v>131</v>
      </c>
      <c r="AT14" s="50" t="s">
        <v>132</v>
      </c>
      <c r="AU14" s="50" t="s">
        <v>133</v>
      </c>
      <c r="AV14" s="50" t="s">
        <v>134</v>
      </c>
      <c r="AW14" s="51" t="s">
        <v>115</v>
      </c>
      <c r="AX14" s="51" t="s">
        <v>116</v>
      </c>
      <c r="AY14" s="51" t="s">
        <v>117</v>
      </c>
      <c r="AZ14" s="51" t="s">
        <v>135</v>
      </c>
      <c r="BA14" s="51" t="s">
        <v>119</v>
      </c>
      <c r="BB14" s="51" t="s">
        <v>120</v>
      </c>
      <c r="BC14" s="51" t="s">
        <v>121</v>
      </c>
      <c r="BD14" s="59">
        <f t="shared" si="0"/>
        <v>100</v>
      </c>
      <c r="BE14" s="59" t="str">
        <f t="shared" si="1"/>
        <v>Fuerte</v>
      </c>
      <c r="BF14" s="33"/>
      <c r="BG14" s="56" t="s">
        <v>141</v>
      </c>
      <c r="BH14" s="59" t="str">
        <f t="shared" si="2"/>
        <v>Siempre se ejecuta</v>
      </c>
      <c r="BI14" s="33"/>
      <c r="BJ14" s="59" t="str">
        <f t="shared" si="3"/>
        <v>FUERTE</v>
      </c>
      <c r="BK14" s="59">
        <f t="shared" si="4"/>
        <v>100</v>
      </c>
      <c r="BL14" s="59" t="str">
        <f t="shared" si="5"/>
        <v>NO</v>
      </c>
      <c r="BM14" s="86"/>
      <c r="BN14" s="89"/>
      <c r="BO14" s="92"/>
      <c r="BP14" s="95"/>
      <c r="BQ14" s="77"/>
      <c r="BR14" s="77"/>
      <c r="BS14" s="80"/>
    </row>
    <row r="15" spans="2:71" s="26" customFormat="1" ht="242.25" x14ac:dyDescent="0.25">
      <c r="B15" s="115"/>
      <c r="C15" s="118"/>
      <c r="D15" s="120"/>
      <c r="E15" s="120"/>
      <c r="F15" s="105"/>
      <c r="G15" s="105"/>
      <c r="H15" s="105"/>
      <c r="I15" s="105"/>
      <c r="J15" s="107"/>
      <c r="K15" s="27">
        <v>4</v>
      </c>
      <c r="L15" s="42" t="s">
        <v>105</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147</v>
      </c>
      <c r="AP15" s="48" t="s">
        <v>136</v>
      </c>
      <c r="AQ15" s="48" t="s">
        <v>124</v>
      </c>
      <c r="AR15" s="48" t="s">
        <v>137</v>
      </c>
      <c r="AS15" s="48" t="s">
        <v>138</v>
      </c>
      <c r="AT15" s="48" t="s">
        <v>139</v>
      </c>
      <c r="AU15" s="48" t="s">
        <v>140</v>
      </c>
      <c r="AV15" s="48" t="s">
        <v>134</v>
      </c>
      <c r="AW15" s="49" t="s">
        <v>115</v>
      </c>
      <c r="AX15" s="49" t="s">
        <v>116</v>
      </c>
      <c r="AY15" s="49" t="s">
        <v>117</v>
      </c>
      <c r="AZ15" s="49" t="s">
        <v>135</v>
      </c>
      <c r="BA15" s="49" t="s">
        <v>119</v>
      </c>
      <c r="BB15" s="49" t="s">
        <v>120</v>
      </c>
      <c r="BC15" s="49" t="s">
        <v>121</v>
      </c>
      <c r="BD15" s="30">
        <f t="shared" si="0"/>
        <v>100</v>
      </c>
      <c r="BE15" s="30" t="str">
        <f t="shared" si="1"/>
        <v>Fuerte</v>
      </c>
      <c r="BF15" s="29"/>
      <c r="BG15" s="55" t="s">
        <v>141</v>
      </c>
      <c r="BH15" s="30" t="str">
        <f t="shared" si="2"/>
        <v>Siempre se ejecuta</v>
      </c>
      <c r="BI15" s="29"/>
      <c r="BJ15" s="30" t="str">
        <f t="shared" si="3"/>
        <v>FUERTE</v>
      </c>
      <c r="BK15" s="30">
        <f t="shared" si="4"/>
        <v>100</v>
      </c>
      <c r="BL15" s="30" t="str">
        <f t="shared" si="5"/>
        <v>NO</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504" priority="23" operator="containsText" text="Si es Riesgo de Corrupción">
      <formula>NOT(ISERROR(SEARCH("Si es Riesgo de Corrupción",J12)))</formula>
    </cfRule>
    <cfRule type="containsText" dxfId="503" priority="24" operator="containsText" text="No es Riesgo de Corrupción">
      <formula>NOT(ISERROR(SEARCH("No es Riesgo de Corrupción",J12)))</formula>
    </cfRule>
  </conditionalFormatting>
  <conditionalFormatting sqref="L12:M21">
    <cfRule type="containsText" dxfId="502" priority="22" operator="containsText" text="Espacio para describir ">
      <formula>NOT(ISERROR(SEARCH("Espacio para describir ",L12)))</formula>
    </cfRule>
  </conditionalFormatting>
  <conditionalFormatting sqref="N12:N61 Q12:AI61 AQ12:AQ61 AV12:BC61 BG12:BG61 BO12:BO61">
    <cfRule type="containsText" dxfId="501" priority="21" operator="containsText" text="Escoger un dato de la lista desplegable">
      <formula>NOT(ISERROR(SEARCH("Escoger un dato de la lista desplegable",N12)))</formula>
    </cfRule>
  </conditionalFormatting>
  <conditionalFormatting sqref="AO12:AO61">
    <cfRule type="containsText" dxfId="500" priority="20" operator="containsText" text="REDACTAR CONTROL">
      <formula>NOT(ISERROR(SEARCH("REDACTAR CONTROL",AO12)))</formula>
    </cfRule>
  </conditionalFormatting>
  <conditionalFormatting sqref="AL12 BR12">
    <cfRule type="containsText" dxfId="499" priority="17" operator="containsText" text="Extremo">
      <formula>NOT(ISERROR(SEARCH("Extremo",AL12)))</formula>
    </cfRule>
    <cfRule type="containsText" dxfId="498" priority="18" operator="containsText" text="Alto">
      <formula>NOT(ISERROR(SEARCH("Alto",AL12)))</formula>
    </cfRule>
    <cfRule type="containsText" dxfId="497" priority="19" operator="containsText" text="Moderado">
      <formula>NOT(ISERROR(SEARCH("Moderado",AL12)))</formula>
    </cfRule>
  </conditionalFormatting>
  <conditionalFormatting sqref="L22:M31">
    <cfRule type="containsText" dxfId="496" priority="16" operator="containsText" text="Espacio para describir ">
      <formula>NOT(ISERROR(SEARCH("Espacio para describir ",L22)))</formula>
    </cfRule>
  </conditionalFormatting>
  <conditionalFormatting sqref="AL22 BR22">
    <cfRule type="containsText" dxfId="495" priority="13" operator="containsText" text="Extremo">
      <formula>NOT(ISERROR(SEARCH("Extremo",AL22)))</formula>
    </cfRule>
    <cfRule type="containsText" dxfId="494" priority="14" operator="containsText" text="Alto">
      <formula>NOT(ISERROR(SEARCH("Alto",AL22)))</formula>
    </cfRule>
    <cfRule type="containsText" dxfId="493" priority="15" operator="containsText" text="Moderado">
      <formula>NOT(ISERROR(SEARCH("Moderado",AL22)))</formula>
    </cfRule>
  </conditionalFormatting>
  <conditionalFormatting sqref="L32:M41">
    <cfRule type="containsText" dxfId="492" priority="12" operator="containsText" text="Espacio para describir ">
      <formula>NOT(ISERROR(SEARCH("Espacio para describir ",L32)))</formula>
    </cfRule>
  </conditionalFormatting>
  <conditionalFormatting sqref="AL32 BR32">
    <cfRule type="containsText" dxfId="491" priority="9" operator="containsText" text="Extremo">
      <formula>NOT(ISERROR(SEARCH("Extremo",AL32)))</formula>
    </cfRule>
    <cfRule type="containsText" dxfId="490" priority="10" operator="containsText" text="Alto">
      <formula>NOT(ISERROR(SEARCH("Alto",AL32)))</formula>
    </cfRule>
    <cfRule type="containsText" dxfId="489" priority="11" operator="containsText" text="Moderado">
      <formula>NOT(ISERROR(SEARCH("Moderado",AL32)))</formula>
    </cfRule>
  </conditionalFormatting>
  <conditionalFormatting sqref="L42:M51">
    <cfRule type="containsText" dxfId="488" priority="8" operator="containsText" text="Espacio para describir ">
      <formula>NOT(ISERROR(SEARCH("Espacio para describir ",L42)))</formula>
    </cfRule>
  </conditionalFormatting>
  <conditionalFormatting sqref="AL42 BR42">
    <cfRule type="containsText" dxfId="487" priority="5" operator="containsText" text="Extremo">
      <formula>NOT(ISERROR(SEARCH("Extremo",AL42)))</formula>
    </cfRule>
    <cfRule type="containsText" dxfId="486" priority="6" operator="containsText" text="Alto">
      <formula>NOT(ISERROR(SEARCH("Alto",AL42)))</formula>
    </cfRule>
    <cfRule type="containsText" dxfId="485" priority="7" operator="containsText" text="Moderado">
      <formula>NOT(ISERROR(SEARCH("Moderado",AL42)))</formula>
    </cfRule>
  </conditionalFormatting>
  <conditionalFormatting sqref="L52:M61">
    <cfRule type="containsText" dxfId="484" priority="4" operator="containsText" text="Espacio para describir ">
      <formula>NOT(ISERROR(SEARCH("Espacio para describir ",L52)))</formula>
    </cfRule>
  </conditionalFormatting>
  <conditionalFormatting sqref="AL52 BR52">
    <cfRule type="containsText" dxfId="483" priority="1" operator="containsText" text="Extremo">
      <formula>NOT(ISERROR(SEARCH("Extremo",AL52)))</formula>
    </cfRule>
    <cfRule type="containsText" dxfId="482" priority="2" operator="containsText" text="Alto">
      <formula>NOT(ISERROR(SEARCH("Alto",AL52)))</formula>
    </cfRule>
    <cfRule type="containsText" dxfId="481"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251B000C-DA9A-4EA1-97C7-F732B6B0033A}"/>
    <dataValidation allowBlank="1" showInputMessage="1" showErrorMessage="1" prompt="¿Se deja evidencia o rastro de la ejecución del control, que permita a cualquier tercero con la evidencia, llegar a la misma conclusión?." sqref="BC11" xr:uid="{F4861F18-C1E9-4C1A-9E10-83C9C5A813FA}"/>
    <dataValidation allowBlank="1" showInputMessage="1" showErrorMessage="1" prompt="¿Las observaciones, desviaciones o diferencias identificadas como resultados de la ejecución del control son investigadas y resueltas de manera oportuna?" sqref="BB11" xr:uid="{6A52C463-DB32-4DBE-A182-4B0507954261}"/>
    <dataValidation allowBlank="1" showInputMessage="1" showErrorMessage="1" prompt="¿La fuente de información que se utiliza en el desarrollo del control es información confiable que permita mitigar el riesgo?." sqref="BA11" xr:uid="{67DFDEAF-8DA4-4592-AE89-723AF4B536A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39C14676-9E1C-41F9-AED8-B8384C7A0BCB}"/>
    <dataValidation allowBlank="1" showInputMessage="1" showErrorMessage="1" prompt="¿La oportunidad en que se ejecuta el control ayuda a prevenir la mitigación del riesgo o a detectar la materialización del riesgo de manera oportuna?" sqref="AY11" xr:uid="{5EDC784F-EBF8-4900-9AFE-8E36690FE2E9}"/>
    <dataValidation allowBlank="1" showInputMessage="1" showErrorMessage="1" prompt="El responsable tiene autoridad y adecuada segregación de funciones en la ejecución del control?" sqref="AX11" xr:uid="{61DAE690-B0FC-492D-9A63-6ACC7C0447CF}"/>
    <dataValidation allowBlank="1" showInputMessage="1" showErrorMessage="1" prompt="¿Existen un responsable asignado a la ejecución del control?" sqref="AW11" xr:uid="{B40BE211-1036-444A-9948-F4130E6DC60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B61785B-99CD-4D9E-8A9B-85A609B46E83}"/>
    <dataValidation type="list" allowBlank="1" showInputMessage="1" showErrorMessage="1" prompt="¿Genera Impacto ambiental?" sqref="AI12:AI61" xr:uid="{89A54E61-6427-4B32-B345-BB71BBACD48D}">
      <formula1>"SI,NO,Escoger un dato de la lista desplegable"</formula1>
    </dataValidation>
    <dataValidation allowBlank="1" showInputMessage="1" showErrorMessage="1" prompt="¿Genera Impacto ambiental?" sqref="AI11" xr:uid="{4A3FAE2A-FCDF-48C5-9003-8DB15654DBC1}"/>
    <dataValidation type="list" allowBlank="1" showInputMessage="1" showErrorMessage="1" prompt="¿Afectar la imagen nacional?" sqref="AH12:AH61" xr:uid="{02857551-EF8B-4F1F-96FB-09F1815144D0}">
      <formula1>"SI,NO,Escoger un dato de la lista desplegable"</formula1>
    </dataValidation>
    <dataValidation allowBlank="1" showInputMessage="1" showErrorMessage="1" prompt="¿Afectar la imagen nacional?" sqref="AH11" xr:uid="{1B84675E-7496-4458-9397-BE6508383A79}"/>
    <dataValidation type="list" allowBlank="1" showInputMessage="1" showErrorMessage="1" prompt="¿Afectar la imagen regional?" sqref="AG12:AG61" xr:uid="{A3431899-498C-468D-8B0B-F5900BD66542}">
      <formula1>"SI,NO,Escoger un dato de la lista desplegable"</formula1>
    </dataValidation>
    <dataValidation allowBlank="1" showInputMessage="1" showErrorMessage="1" prompt="¿Afectar la imagen regional?" sqref="AG11" xr:uid="{72A09AAD-2719-45B7-B271-04D1E74BEC98}"/>
    <dataValidation type="list" allowBlank="1" showInputMessage="1" showErrorMessage="1" prompt="¿Ocasionar lesiones físicas o pérdida de vidas humanas?_x000a_NOTA: si esta respuesta es afirmativa, el impacto sera considerado como catastrófico." sqref="AF12:AF61" xr:uid="{300B0F9D-C511-4BE8-AD67-3C1009962163}">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1DAB920A-67CB-4D34-AD28-B801793A2509}"/>
    <dataValidation type="list" allowBlank="1" showInputMessage="1" showErrorMessage="1" prompt="¿Generar pérdida de credibilidad del sector?" sqref="AE12:AE61" xr:uid="{9A4B6310-18AD-494A-900A-6305ABEAB6E6}">
      <formula1>"SI,NO,Escoger un dato de la lista desplegable"</formula1>
    </dataValidation>
    <dataValidation allowBlank="1" showInputMessage="1" showErrorMessage="1" prompt="¿Generar pérdida de credibilidad del sector?" sqref="AE11" xr:uid="{BC34EA3E-212A-4661-AE87-4B82A4AAD2CA}"/>
    <dataValidation type="list" allowBlank="1" showInputMessage="1" showErrorMessage="1" prompt="¿Dar lugar a procesos penales?" sqref="AD12:AD61" xr:uid="{6CDC11E4-1FE7-4C97-AE5B-5FE1DA0F411F}">
      <formula1>"SI,NO,Escoger un dato de la lista desplegable"</formula1>
    </dataValidation>
    <dataValidation allowBlank="1" showInputMessage="1" showErrorMessage="1" prompt="¿Dar lugar a procesos penales?" sqref="AD11" xr:uid="{8703337D-19BE-4F98-BB80-AA72EDFDC11C}"/>
    <dataValidation type="list" allowBlank="1" showInputMessage="1" showErrorMessage="1" prompt="¿Dar lugar a procesos fiscales?" sqref="AC12:AC61" xr:uid="{2F83030B-2E56-462B-833A-3DFA211D4238}">
      <formula1>"SI,NO,Escoger un dato de la lista desplegable"</formula1>
    </dataValidation>
    <dataValidation allowBlank="1" showInputMessage="1" showErrorMessage="1" prompt="¿Dar lugar a procesos fiscales?" sqref="AC11" xr:uid="{8F66E528-A2EE-4B24-9625-D0C8782E4925}"/>
    <dataValidation type="list" allowBlank="1" showInputMessage="1" showErrorMessage="1" prompt="¿Dar lugar a procesos disciplinarios?" sqref="AB12:AB61" xr:uid="{4DBBF6BA-5CA2-4CB8-B642-9B9BC4186E9C}">
      <formula1>"SI,NO,Escoger un dato de la lista desplegable"</formula1>
    </dataValidation>
    <dataValidation allowBlank="1" showInputMessage="1" showErrorMessage="1" prompt="¿Dar lugar a procesos disciplinarios?" sqref="AB11" xr:uid="{CA2B1468-8A28-4527-8CC3-256A6F5B35DB}"/>
    <dataValidation type="list" allowBlank="1" showInputMessage="1" showErrorMessage="1" prompt="¿Dar lugar a procesos sancionatorios?" sqref="AA12:AA61" xr:uid="{B40B31A9-A139-4218-9D8F-00181DEB2294}">
      <formula1>"SI,NO,Escoger un dato de la lista desplegable"</formula1>
    </dataValidation>
    <dataValidation allowBlank="1" showInputMessage="1" showErrorMessage="1" prompt="¿Dar lugar a procesos sancionatorios?" sqref="AA11" xr:uid="{6DDA7826-6366-4029-911E-EA44FE57D694}"/>
    <dataValidation type="list" allowBlank="1" showInputMessage="1" showErrorMessage="1" prompt="¿Generar intervención de los órganos de control, de la Fiscalía, u otro ente?" sqref="Z12:Z61" xr:uid="{EF138A50-0D1A-4B11-A470-671D6AAFDDC8}">
      <formula1>"SI,NO,Escoger un dato de la lista desplegable"</formula1>
    </dataValidation>
    <dataValidation allowBlank="1" showInputMessage="1" showErrorMessage="1" prompt="¿Generar intervención de los órganos de control, de la Fiscalía, u otro ente?" sqref="Z11" xr:uid="{65268787-49AC-481B-916D-FA77E4D088B7}"/>
    <dataValidation type="list" allowBlank="1" showInputMessage="1" showErrorMessage="1" prompt="¿Generar pérdida de información de la Entidad?" sqref="Y12:Y61" xr:uid="{45BEBBFF-39BB-485E-B5D7-9E250524EE71}">
      <formula1>"SI,NO,Escoger un dato de la lista desplegable"</formula1>
    </dataValidation>
    <dataValidation allowBlank="1" showInputMessage="1" showErrorMessage="1" prompt="¿Generar pérdida de información de la Entidad?" sqref="Y11" xr:uid="{CDAD8744-8943-4975-AEA0-A2F8CA59F031}"/>
    <dataValidation type="list" allowBlank="1" showInputMessage="1" showErrorMessage="1" prompt="¿Dar lugar al detrimento de calidad de vida de la comunidad por la pérdida del bien o servicios o los recursos públicos?" sqref="X12:X61" xr:uid="{05F0F566-E97E-4379-AD75-61D9E9178B15}">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4DDA676A-9DBA-415B-85B7-28B8FB0AE82B}"/>
    <dataValidation type="list" allowBlank="1" showInputMessage="1" showErrorMessage="1" prompt="¿Afectar la generación de los productos o la prestación de servicios?" sqref="W12:W61" xr:uid="{74BCBC81-E688-4EC9-BBDE-A62B783343B1}">
      <formula1>"SI,NO,Escoger un dato de la lista desplegable"</formula1>
    </dataValidation>
    <dataValidation allowBlank="1" showInputMessage="1" showErrorMessage="1" prompt="¿Afectar la generación de los productos o la prestación de servicios?" sqref="W11" xr:uid="{E8EEAB51-AB0D-4F22-9242-AB721CCA5EEB}"/>
    <dataValidation type="list" allowBlank="1" showInputMessage="1" showErrorMessage="1" prompt="¿Generar pérdida de recursos económicos?" sqref="V12:V61" xr:uid="{534638E6-ED8E-4960-AC43-39C56A0111BD}">
      <formula1>"SI,NO,Escoger un dato de la lista desplegable"</formula1>
    </dataValidation>
    <dataValidation allowBlank="1" showInputMessage="1" showErrorMessage="1" prompt="¿Generar pérdida de recursos económicos?" sqref="V11" xr:uid="{C0FA88C2-3A93-45B6-8D61-B776EA272BF2}"/>
    <dataValidation type="list" allowBlank="1" showInputMessage="1" showErrorMessage="1" prompt="¿Generar pérdida de confianza de la Entidad, afectando su reputación?" sqref="U12:U61" xr:uid="{EB31ED65-5FB1-4F69-BAD9-8BCBC6B3F738}">
      <formula1>"SI,NO,Escoger un dato de la lista desplegable"</formula1>
    </dataValidation>
    <dataValidation allowBlank="1" showInputMessage="1" showErrorMessage="1" prompt="¿Generar pérdida de confianza de la Entidad, afectando su reputación?" sqref="U11" xr:uid="{7F8A8E2C-8ED7-4CDF-8113-236952266FC6}"/>
    <dataValidation type="list" allowBlank="1" showInputMessage="1" showErrorMessage="1" prompt="¿Afectar el cumplimiento de la misión del sector al que pertenece la Entidad?" sqref="T12:T61" xr:uid="{8CEF2E27-2DB5-4F47-8D20-92AA865AD358}">
      <formula1>"SI,NO,Escoger un dato de la lista desplegable"</formula1>
    </dataValidation>
    <dataValidation allowBlank="1" showInputMessage="1" showErrorMessage="1" prompt="¿Afectar el cumplimiento de la misión del sector al que pertenece la Entidad?" sqref="T11" xr:uid="{E2B815B9-F46C-4AD0-9B75-A04AD56AA765}"/>
    <dataValidation type="list" allowBlank="1" showInputMessage="1" showErrorMessage="1" prompt="¿Afectar el cumplimiento de misión de la Entidad?" sqref="S12:S61" xr:uid="{D4F350B0-3A6C-4B3A-A5E3-16C3B805720F}">
      <formula1>"SI,NO,Escoger un dato de la lista desplegable"</formula1>
    </dataValidation>
    <dataValidation allowBlank="1" showInputMessage="1" showErrorMessage="1" prompt="¿Afectar el cumplimiento de misión de la Entidad?" sqref="S11" xr:uid="{F8A5B993-7EA3-4804-A335-DBD67C0E0A20}"/>
    <dataValidation type="list" allowBlank="1" showInputMessage="1" showErrorMessage="1" prompt="¿Afectar el cumplimiento de metas y objetivos de la dependencia?" sqref="R12:R61" xr:uid="{9B8B4076-3A62-4D8D-A821-93CB1F4DC92D}">
      <formula1>"SI,NO,Escoger un dato de la lista desplegable"</formula1>
    </dataValidation>
    <dataValidation allowBlank="1" showInputMessage="1" showErrorMessage="1" prompt="¿Afectar el cumplimiento de metas y objetivos de la dependencia?" sqref="R11" xr:uid="{0661BFEB-EBFE-4B74-A20D-C0D52111ED64}"/>
    <dataValidation type="list" allowBlank="1" showInputMessage="1" showErrorMessage="1" prompt="¿Afectar al grupo de funcionarios del proceso?" sqref="Q12:Q61" xr:uid="{42559542-9861-486C-BB71-F6D8D1ACD156}">
      <formula1>"SI,NO,Escoger un dato de la lista desplegable"</formula1>
    </dataValidation>
    <dataValidation allowBlank="1" showInputMessage="1" showErrorMessage="1" prompt="¿Afectar al grupo de funcionarios del proceso?" sqref="Q11" xr:uid="{31B53D91-E1FB-41FA-8C29-A227E544D3C1}"/>
    <dataValidation allowBlank="1" showInputMessage="1" showErrorMessage="1" prompt="Son los efectos ocasionados por la ocurrencia de un riesgo que afecta los objetivos o procesos de la entidad. Pueden ser una pérdida, un daño, un perjuicio, un detrimento." sqref="M9:M11" xr:uid="{A0061EC5-8987-4AA4-8F06-11639AE58455}"/>
    <dataValidation type="list" allowBlank="1" showInputMessage="1" showErrorMessage="1" sqref="BG12:BG61" xr:uid="{7FDD93EA-465B-4B4C-9BFF-01F723FC7050}">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F0FB95EA-1E43-4E37-8C69-50014BB157B7}">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3AA131D9-FD04-415C-9783-9051CB66A82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714191B9-F3A9-4B2D-97A3-A6F2C9921F9C}">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1D0AFBCF-80B7-462F-8584-EBE9BCF12B47}">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6FAA4C6-17BC-4AEE-AFC8-680D5F21385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8D5A8910-C883-4213-A575-F3B37FF35A5F}">
      <formula1>"Adecuado,Inadecuado,Escoger un dato de la lista desplegable"</formula1>
    </dataValidation>
    <dataValidation type="list" allowBlank="1" showInputMessage="1" showErrorMessage="1" prompt="¿Existen un responsable asignado a la ejecución del control?" sqref="AW12:AW61" xr:uid="{49671FDC-5CB1-4C7C-ABA8-2E15A59BA254}">
      <formula1>"Asignado,No Asignado,Escoger un dato de la lista desplegable"</formula1>
    </dataValidation>
    <dataValidation type="list" allowBlank="1" showInputMessage="1" showErrorMessage="1" sqref="AV12:AV61" xr:uid="{ECE76CED-84D2-419F-80BC-3DE90E713615}">
      <formula1>"Escoger un dato de la lista desplegable,Preventivo,Detectivo"</formula1>
    </dataValidation>
    <dataValidation type="list" allowBlank="1" showInputMessage="1" showErrorMessage="1" sqref="AQ12:AQ61" xr:uid="{4ED64330-E37F-4F70-88F1-E95D7AB04DA0}">
      <formula1>"Escoger un dato de la lista desplegable,Por Tramite, Diario, Semanal, Quincenal, Mensual, Bimestral, Trimestral, Semestral,Anual"</formula1>
    </dataValidation>
    <dataValidation type="list" allowBlank="1" showInputMessage="1" showErrorMessage="1" sqref="F12:I61" xr:uid="{26188B59-862F-4739-A9E9-6610A1B2721A}">
      <formula1>"SI,NO,Escoger un dato de la lista desplegable"</formula1>
    </dataValidation>
    <dataValidation type="list" allowBlank="1" showInputMessage="1" showErrorMessage="1" sqref="N12:N61" xr:uid="{5406C732-86E6-4497-A9D3-E3EB74759297}">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174114-9A85-48E4-A347-D2FA8B5D0E68}">
          <x14:formula1>
            <xm:f>DATOS!$J$15:$J$19</xm:f>
          </x14:formula1>
          <xm:sqref>AM12:AM61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6F66-3A6D-46BB-A1ED-853C438D6D51}">
  <sheetPr>
    <tabColor rgb="FF61997D"/>
    <pageSetUpPr fitToPage="1"/>
  </sheetPr>
  <dimension ref="B2:BS61"/>
  <sheetViews>
    <sheetView topLeftCell="D1" zoomScale="70" zoomScaleNormal="70" workbookViewId="0">
      <selection activeCell="L12" sqref="L12"/>
    </sheetView>
  </sheetViews>
  <sheetFormatPr baseColWidth="10" defaultColWidth="11.42578125" defaultRowHeight="14.25" x14ac:dyDescent="0.2"/>
  <cols>
    <col min="1" max="1" width="2.7109375" style="1" customWidth="1"/>
    <col min="2" max="2" width="5.5703125" style="1" customWidth="1"/>
    <col min="3" max="3" width="11.28515625" style="1" customWidth="1"/>
    <col min="4" max="5" width="42.85546875" style="1" customWidth="1"/>
    <col min="6" max="9" width="8.85546875" style="1" customWidth="1"/>
    <col min="10" max="10" width="11.140625" style="1" customWidth="1"/>
    <col min="11" max="11" width="7.140625" style="1" customWidth="1"/>
    <col min="12" max="12" width="47.140625" style="1" customWidth="1"/>
    <col min="13" max="13" width="35.7109375" style="1" customWidth="1"/>
    <col min="14" max="15" width="7.7109375" style="1" customWidth="1"/>
    <col min="16" max="16" width="16.7109375" style="1" customWidth="1"/>
    <col min="17" max="35" width="5.5703125" style="1" customWidth="1"/>
    <col min="36" max="36" width="7.7109375" style="1" customWidth="1"/>
    <col min="37" max="39" width="16.7109375" style="1" customWidth="1"/>
    <col min="40" max="40" width="5.5703125" style="1" customWidth="1"/>
    <col min="41" max="41" width="88.85546875" style="1" customWidth="1"/>
    <col min="42" max="42" width="22.42578125" style="1" customWidth="1"/>
    <col min="43" max="43" width="16.7109375" style="1" customWidth="1"/>
    <col min="44" max="44" width="22.42578125" style="1" customWidth="1"/>
    <col min="45" max="45" width="71.42578125" style="1" customWidth="1"/>
    <col min="46" max="48" width="22.42578125" style="1" customWidth="1"/>
    <col min="49" max="55" width="14.42578125" style="1" customWidth="1"/>
    <col min="56" max="56" width="5.5703125" style="1" customWidth="1"/>
    <col min="57" max="57" width="13.28515625" style="1" customWidth="1"/>
    <col min="58" max="58" width="1.140625" style="1" customWidth="1"/>
    <col min="59" max="59" width="8.85546875" style="1" customWidth="1"/>
    <col min="60" max="60" width="11.42578125" style="5"/>
    <col min="61" max="61" width="1.140625" style="1" customWidth="1"/>
    <col min="62" max="62" width="16.7109375" style="5" customWidth="1"/>
    <col min="63" max="63" width="5.5703125" style="5" customWidth="1"/>
    <col min="64" max="66" width="15.5703125" style="1" customWidth="1"/>
    <col min="67" max="67" width="5.5703125" style="1" customWidth="1"/>
    <col min="68" max="69" width="16.7109375" style="1" customWidth="1"/>
    <col min="70" max="70" width="11.42578125" style="1"/>
    <col min="71" max="71" width="33.28515625" style="1" customWidth="1"/>
    <col min="72" max="16384" width="11.42578125" style="1"/>
  </cols>
  <sheetData>
    <row r="2" spans="2:71" s="2" customFormat="1" ht="37.5" customHeight="1" x14ac:dyDescent="0.25">
      <c r="B2" s="205"/>
      <c r="C2" s="211"/>
      <c r="D2" s="206"/>
      <c r="E2" s="212" t="s">
        <v>0</v>
      </c>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row>
    <row r="3" spans="2:71" s="2" customFormat="1" ht="60" customHeight="1" x14ac:dyDescent="0.25">
      <c r="B3" s="207"/>
      <c r="C3" s="213"/>
      <c r="D3" s="208"/>
      <c r="E3" s="214" t="s">
        <v>1</v>
      </c>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row>
    <row r="4" spans="2:71" s="217" customFormat="1" ht="38.25" customHeight="1" x14ac:dyDescent="0.25">
      <c r="B4" s="209"/>
      <c r="C4" s="215"/>
      <c r="D4" s="210"/>
      <c r="E4" s="216" t="s">
        <v>66</v>
      </c>
      <c r="F4" s="216"/>
      <c r="G4" s="216"/>
      <c r="H4" s="216"/>
      <c r="I4" s="216"/>
      <c r="J4" s="216"/>
      <c r="K4" s="216"/>
      <c r="L4" s="216"/>
      <c r="M4" s="216"/>
      <c r="N4" s="216"/>
      <c r="O4" s="216"/>
      <c r="P4" s="216"/>
      <c r="Q4" s="216"/>
      <c r="R4" s="216"/>
      <c r="S4" s="216" t="s">
        <v>77</v>
      </c>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t="s">
        <v>78</v>
      </c>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row>
    <row r="5" spans="2:71" s="3" customFormat="1" ht="12.75" x14ac:dyDescent="0.2">
      <c r="BH5" s="218"/>
      <c r="BJ5" s="218"/>
      <c r="BK5" s="218"/>
    </row>
    <row r="6" spans="2:71" s="4" customFormat="1" ht="23.25" customHeight="1" x14ac:dyDescent="0.25">
      <c r="C6" s="219" t="s">
        <v>2</v>
      </c>
      <c r="D6" s="219"/>
      <c r="E6" s="220">
        <v>45656</v>
      </c>
      <c r="F6" s="221"/>
      <c r="G6" s="221"/>
      <c r="H6" s="221"/>
      <c r="I6" s="221"/>
      <c r="BH6" s="222"/>
      <c r="BJ6" s="222"/>
      <c r="BK6" s="222"/>
    </row>
    <row r="7" spans="2:71" s="3" customFormat="1" ht="13.5" thickBot="1" x14ac:dyDescent="0.25">
      <c r="BH7" s="218"/>
      <c r="BJ7" s="218"/>
      <c r="BK7" s="218"/>
    </row>
    <row r="8" spans="2:71" s="4" customFormat="1" ht="21.75" customHeight="1" x14ac:dyDescent="0.25">
      <c r="B8" s="223" t="s">
        <v>3</v>
      </c>
      <c r="C8" s="224"/>
      <c r="D8" s="224"/>
      <c r="E8" s="224"/>
      <c r="F8" s="224"/>
      <c r="G8" s="224"/>
      <c r="H8" s="224"/>
      <c r="I8" s="224"/>
      <c r="J8" s="224"/>
      <c r="K8" s="224"/>
      <c r="L8" s="224"/>
      <c r="M8" s="225"/>
      <c r="N8" s="226" t="s">
        <v>4</v>
      </c>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8"/>
      <c r="AN8" s="229" t="s">
        <v>456</v>
      </c>
      <c r="AO8" s="230"/>
      <c r="AP8" s="230"/>
      <c r="AQ8" s="230"/>
      <c r="AR8" s="230"/>
      <c r="AS8" s="230"/>
      <c r="AT8" s="230"/>
      <c r="AU8" s="230"/>
      <c r="AV8" s="230"/>
      <c r="AW8" s="231" t="s">
        <v>6</v>
      </c>
      <c r="AX8" s="232"/>
      <c r="AY8" s="232"/>
      <c r="AZ8" s="232"/>
      <c r="BA8" s="232"/>
      <c r="BB8" s="232"/>
      <c r="BC8" s="232"/>
      <c r="BD8" s="232"/>
      <c r="BE8" s="232"/>
      <c r="BF8" s="232"/>
      <c r="BG8" s="232"/>
      <c r="BH8" s="232"/>
      <c r="BI8" s="232"/>
      <c r="BJ8" s="232"/>
      <c r="BK8" s="232"/>
      <c r="BL8" s="232"/>
      <c r="BM8" s="232"/>
      <c r="BN8" s="232"/>
      <c r="BO8" s="233" t="s">
        <v>7</v>
      </c>
      <c r="BP8" s="234"/>
      <c r="BQ8" s="234"/>
      <c r="BR8" s="234"/>
      <c r="BS8" s="235" t="s">
        <v>75</v>
      </c>
    </row>
    <row r="9" spans="2:71" s="4" customFormat="1" ht="15" customHeight="1" x14ac:dyDescent="0.25">
      <c r="B9" s="236" t="s">
        <v>76</v>
      </c>
      <c r="C9" s="237" t="s">
        <v>42</v>
      </c>
      <c r="D9" s="238" t="s">
        <v>8</v>
      </c>
      <c r="E9" s="238" t="s">
        <v>9</v>
      </c>
      <c r="F9" s="238" t="s">
        <v>10</v>
      </c>
      <c r="G9" s="238"/>
      <c r="H9" s="238"/>
      <c r="I9" s="238"/>
      <c r="J9" s="238"/>
      <c r="K9" s="239" t="s">
        <v>41</v>
      </c>
      <c r="L9" s="240"/>
      <c r="M9" s="241" t="s">
        <v>11</v>
      </c>
      <c r="N9" s="226" t="s">
        <v>12</v>
      </c>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8"/>
      <c r="AN9" s="242" t="s">
        <v>13</v>
      </c>
      <c r="AO9" s="243" t="s">
        <v>14</v>
      </c>
      <c r="AP9" s="243" t="s">
        <v>15</v>
      </c>
      <c r="AQ9" s="243" t="s">
        <v>16</v>
      </c>
      <c r="AR9" s="243" t="s">
        <v>17</v>
      </c>
      <c r="AS9" s="243" t="s">
        <v>18</v>
      </c>
      <c r="AT9" s="243" t="s">
        <v>19</v>
      </c>
      <c r="AU9" s="243" t="s">
        <v>20</v>
      </c>
      <c r="AV9" s="243" t="s">
        <v>21</v>
      </c>
      <c r="AW9" s="244" t="s">
        <v>22</v>
      </c>
      <c r="AX9" s="245"/>
      <c r="AY9" s="245"/>
      <c r="AZ9" s="245"/>
      <c r="BA9" s="245"/>
      <c r="BB9" s="245"/>
      <c r="BC9" s="246"/>
      <c r="BD9" s="247" t="s">
        <v>23</v>
      </c>
      <c r="BE9" s="248"/>
      <c r="BF9" s="249"/>
      <c r="BG9" s="247" t="s">
        <v>46</v>
      </c>
      <c r="BH9" s="248"/>
      <c r="BI9" s="249"/>
      <c r="BJ9" s="247" t="s">
        <v>24</v>
      </c>
      <c r="BK9" s="248"/>
      <c r="BL9" s="250" t="s">
        <v>25</v>
      </c>
      <c r="BM9" s="251" t="s">
        <v>26</v>
      </c>
      <c r="BN9" s="252" t="s">
        <v>27</v>
      </c>
      <c r="BO9" s="253"/>
      <c r="BP9" s="254"/>
      <c r="BQ9" s="254"/>
      <c r="BR9" s="254"/>
      <c r="BS9" s="255"/>
    </row>
    <row r="10" spans="2:71" s="4" customFormat="1" ht="15" customHeight="1" x14ac:dyDescent="0.25">
      <c r="B10" s="236"/>
      <c r="C10" s="237"/>
      <c r="D10" s="238"/>
      <c r="E10" s="238"/>
      <c r="F10" s="256" t="s">
        <v>28</v>
      </c>
      <c r="G10" s="256" t="s">
        <v>29</v>
      </c>
      <c r="H10" s="256" t="s">
        <v>30</v>
      </c>
      <c r="I10" s="256" t="s">
        <v>31</v>
      </c>
      <c r="J10" s="256" t="s">
        <v>457</v>
      </c>
      <c r="K10" s="240"/>
      <c r="L10" s="240"/>
      <c r="M10" s="257"/>
      <c r="N10" s="226" t="s">
        <v>33</v>
      </c>
      <c r="O10" s="227"/>
      <c r="P10" s="227"/>
      <c r="Q10" s="227" t="s">
        <v>34</v>
      </c>
      <c r="R10" s="227"/>
      <c r="S10" s="227"/>
      <c r="T10" s="227"/>
      <c r="U10" s="227"/>
      <c r="V10" s="227"/>
      <c r="W10" s="227"/>
      <c r="X10" s="227"/>
      <c r="Y10" s="227"/>
      <c r="Z10" s="227"/>
      <c r="AA10" s="227"/>
      <c r="AB10" s="227"/>
      <c r="AC10" s="227"/>
      <c r="AD10" s="227"/>
      <c r="AE10" s="227"/>
      <c r="AF10" s="227"/>
      <c r="AG10" s="227"/>
      <c r="AH10" s="227"/>
      <c r="AI10" s="227"/>
      <c r="AJ10" s="258" t="s">
        <v>35</v>
      </c>
      <c r="AK10" s="258"/>
      <c r="AL10" s="258" t="s">
        <v>36</v>
      </c>
      <c r="AM10" s="259" t="s">
        <v>37</v>
      </c>
      <c r="AN10" s="242"/>
      <c r="AO10" s="243"/>
      <c r="AP10" s="243"/>
      <c r="AQ10" s="243"/>
      <c r="AR10" s="243"/>
      <c r="AS10" s="243"/>
      <c r="AT10" s="243"/>
      <c r="AU10" s="243"/>
      <c r="AV10" s="243"/>
      <c r="AW10" s="260"/>
      <c r="AX10" s="261"/>
      <c r="AY10" s="261"/>
      <c r="AZ10" s="261"/>
      <c r="BA10" s="261"/>
      <c r="BB10" s="261"/>
      <c r="BC10" s="262"/>
      <c r="BD10" s="263"/>
      <c r="BE10" s="264"/>
      <c r="BF10" s="265"/>
      <c r="BG10" s="263"/>
      <c r="BH10" s="264"/>
      <c r="BI10" s="265"/>
      <c r="BJ10" s="263"/>
      <c r="BK10" s="264"/>
      <c r="BL10" s="266"/>
      <c r="BM10" s="267"/>
      <c r="BN10" s="268"/>
      <c r="BO10" s="253"/>
      <c r="BP10" s="254"/>
      <c r="BQ10" s="254"/>
      <c r="BR10" s="254"/>
      <c r="BS10" s="255"/>
    </row>
    <row r="11" spans="2:71" s="4" customFormat="1" ht="33.75" customHeight="1" thickBot="1" x14ac:dyDescent="0.3">
      <c r="B11" s="269"/>
      <c r="C11" s="270"/>
      <c r="D11" s="271"/>
      <c r="E11" s="271"/>
      <c r="F11" s="272"/>
      <c r="G11" s="272"/>
      <c r="H11" s="272"/>
      <c r="I11" s="272"/>
      <c r="J11" s="272"/>
      <c r="K11" s="273"/>
      <c r="L11" s="273"/>
      <c r="M11" s="274"/>
      <c r="N11" s="275"/>
      <c r="O11" s="276"/>
      <c r="P11" s="276"/>
      <c r="Q11" s="277">
        <v>1</v>
      </c>
      <c r="R11" s="277">
        <v>2</v>
      </c>
      <c r="S11" s="277">
        <v>3</v>
      </c>
      <c r="T11" s="277">
        <v>4</v>
      </c>
      <c r="U11" s="277">
        <v>5</v>
      </c>
      <c r="V11" s="277">
        <v>6</v>
      </c>
      <c r="W11" s="277">
        <v>7</v>
      </c>
      <c r="X11" s="277">
        <v>8</v>
      </c>
      <c r="Y11" s="277">
        <v>9</v>
      </c>
      <c r="Z11" s="277">
        <v>10</v>
      </c>
      <c r="AA11" s="277">
        <v>11</v>
      </c>
      <c r="AB11" s="277">
        <v>12</v>
      </c>
      <c r="AC11" s="277">
        <v>13</v>
      </c>
      <c r="AD11" s="277">
        <v>14</v>
      </c>
      <c r="AE11" s="277">
        <v>15</v>
      </c>
      <c r="AF11" s="277">
        <v>16</v>
      </c>
      <c r="AG11" s="277">
        <v>17</v>
      </c>
      <c r="AH11" s="277">
        <v>18</v>
      </c>
      <c r="AI11" s="277">
        <v>19</v>
      </c>
      <c r="AJ11" s="278"/>
      <c r="AK11" s="278"/>
      <c r="AL11" s="278"/>
      <c r="AM11" s="279"/>
      <c r="AN11" s="280"/>
      <c r="AO11" s="251"/>
      <c r="AP11" s="251"/>
      <c r="AQ11" s="251"/>
      <c r="AR11" s="251"/>
      <c r="AS11" s="251"/>
      <c r="AT11" s="251"/>
      <c r="AU11" s="251"/>
      <c r="AV11" s="251"/>
      <c r="AW11" s="281" t="s">
        <v>38</v>
      </c>
      <c r="AX11" s="281" t="s">
        <v>39</v>
      </c>
      <c r="AY11" s="281">
        <v>2</v>
      </c>
      <c r="AZ11" s="281">
        <v>3</v>
      </c>
      <c r="BA11" s="281">
        <v>4</v>
      </c>
      <c r="BB11" s="281">
        <v>5</v>
      </c>
      <c r="BC11" s="281">
        <v>6</v>
      </c>
      <c r="BD11" s="263"/>
      <c r="BE11" s="264"/>
      <c r="BF11" s="265"/>
      <c r="BG11" s="263"/>
      <c r="BH11" s="264"/>
      <c r="BI11" s="265"/>
      <c r="BJ11" s="263"/>
      <c r="BK11" s="264"/>
      <c r="BL11" s="266"/>
      <c r="BM11" s="267"/>
      <c r="BN11" s="268"/>
      <c r="BO11" s="282" t="s">
        <v>33</v>
      </c>
      <c r="BP11" s="283"/>
      <c r="BQ11" s="284" t="s">
        <v>35</v>
      </c>
      <c r="BR11" s="284" t="s">
        <v>40</v>
      </c>
      <c r="BS11" s="285"/>
    </row>
    <row r="12" spans="2:71" s="308" customFormat="1" ht="293.25" x14ac:dyDescent="0.25">
      <c r="B12" s="286">
        <v>1</v>
      </c>
      <c r="C12" s="287" t="s">
        <v>426</v>
      </c>
      <c r="D12" s="288" t="s">
        <v>452</v>
      </c>
      <c r="E12" s="288" t="s">
        <v>454</v>
      </c>
      <c r="F12" s="289" t="s">
        <v>104</v>
      </c>
      <c r="G12" s="289" t="s">
        <v>104</v>
      </c>
      <c r="H12" s="289" t="s">
        <v>104</v>
      </c>
      <c r="I12" s="289" t="s">
        <v>104</v>
      </c>
      <c r="J12" s="288" t="str">
        <f>IF(AND((F12="SI"),(G12="SI"),(H12="SI"),(I12="SI")),"Si es Riesgo de Corrupción","No es Riesgo de Corrupción")</f>
        <v>Si es Riesgo de Corrupción</v>
      </c>
      <c r="K12" s="290">
        <v>1</v>
      </c>
      <c r="L12" s="291" t="s">
        <v>427</v>
      </c>
      <c r="M12" s="292" t="s">
        <v>428</v>
      </c>
      <c r="N12" s="293">
        <v>1</v>
      </c>
      <c r="O12" s="294" t="str">
        <f>IF(N12=1,"Rara vez",IF(N12=2,"Improbable",IF(N12=3,"Posible",IF(N12=4,"Probable",IF(N12=5,"Casi seguro","Definir el nivel de probabilidad")))))</f>
        <v>Rara vez</v>
      </c>
      <c r="P12" s="295"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96" t="s">
        <v>104</v>
      </c>
      <c r="R12" s="296" t="s">
        <v>104</v>
      </c>
      <c r="S12" s="296" t="s">
        <v>109</v>
      </c>
      <c r="T12" s="296" t="s">
        <v>109</v>
      </c>
      <c r="U12" s="296" t="s">
        <v>104</v>
      </c>
      <c r="V12" s="296" t="s">
        <v>104</v>
      </c>
      <c r="W12" s="296" t="s">
        <v>109</v>
      </c>
      <c r="X12" s="296" t="s">
        <v>109</v>
      </c>
      <c r="Y12" s="296" t="s">
        <v>109</v>
      </c>
      <c r="Z12" s="296" t="s">
        <v>104</v>
      </c>
      <c r="AA12" s="296" t="s">
        <v>104</v>
      </c>
      <c r="AB12" s="296" t="s">
        <v>104</v>
      </c>
      <c r="AC12" s="296" t="s">
        <v>104</v>
      </c>
      <c r="AD12" s="296" t="s">
        <v>109</v>
      </c>
      <c r="AE12" s="296" t="s">
        <v>104</v>
      </c>
      <c r="AF12" s="296" t="s">
        <v>109</v>
      </c>
      <c r="AG12" s="296" t="s">
        <v>104</v>
      </c>
      <c r="AH12" s="296" t="s">
        <v>104</v>
      </c>
      <c r="AI12" s="296" t="s">
        <v>109</v>
      </c>
      <c r="AJ12" s="296">
        <f>IF(AF12="SI","Impacto Catastrófico por lesoines o perdida de vidas humanas",(COUNTIF(Q12:AE21,"SI")+COUNTIF(AG12:AI21,"SI")))</f>
        <v>11</v>
      </c>
      <c r="AK12" s="296" t="str">
        <f>IF(AJ12=0,"",IF(AND(AJ12&gt;0,AJ12&lt;=5),"Moderado",IF(AND(AJ12&gt;5,AJ12&lt;=11),"Mayor","Catastrófico")))</f>
        <v>Mayor</v>
      </c>
      <c r="AL12" s="296" t="str">
        <f>IF(AND(O12="Rara Vez",AK12="Moderado"),"Moderado",IF(AND(O12="Rara Vez",AK12="Mayor"),"Alto",IF(AND(O12="Improbable",AK12="Moderado"),"Moderado",IF(AND(O12="Improbable",AK12="Mayor"),"Alto",IF(AND(O12="Posible",AK12="Moderado"),"Alto",IF(AND(O12="Probable",AK12="Moderado"),"Alto","Extremo"))))))</f>
        <v>Alto</v>
      </c>
      <c r="AM12" s="297" t="s">
        <v>73</v>
      </c>
      <c r="AN12" s="298">
        <v>1</v>
      </c>
      <c r="AO12" s="299" t="s">
        <v>429</v>
      </c>
      <c r="AP12" s="299" t="s">
        <v>430</v>
      </c>
      <c r="AQ12" s="299" t="s">
        <v>124</v>
      </c>
      <c r="AR12" s="299" t="s">
        <v>431</v>
      </c>
      <c r="AS12" s="299" t="s">
        <v>432</v>
      </c>
      <c r="AT12" s="299" t="s">
        <v>433</v>
      </c>
      <c r="AU12" s="299" t="s">
        <v>434</v>
      </c>
      <c r="AV12" s="299" t="s">
        <v>134</v>
      </c>
      <c r="AW12" s="300" t="s">
        <v>115</v>
      </c>
      <c r="AX12" s="300" t="s">
        <v>116</v>
      </c>
      <c r="AY12" s="300" t="s">
        <v>117</v>
      </c>
      <c r="AZ12" s="300" t="s">
        <v>135</v>
      </c>
      <c r="BA12" s="300" t="s">
        <v>119</v>
      </c>
      <c r="BB12" s="300" t="s">
        <v>120</v>
      </c>
      <c r="BC12" s="300" t="s">
        <v>121</v>
      </c>
      <c r="BD12" s="300">
        <f t="shared" ref="BD12:BD61" si="0">IF(AW12="Asignado",15,0)+IF(AX12="Adecuado",15,0)+IF(AY12="Oportuna",15,0)+IF(AZ12="Prevenir",15,IF(AZ12="Detectar",10,0))+IF(BA12="Confiable",15,0)+IF(BB12="Se investigan y resuelven oportunamente",15,0)+IF(BC12="Completa",10,IF(BC12="Incompleta",5,0))</f>
        <v>100</v>
      </c>
      <c r="BE12" s="300" t="str">
        <f t="shared" ref="BE12:BE61" si="1">IF(BD12&lt;=85,"Débil",IF(AND(BD12&gt;=86,BD12&lt;=94),"Moderado","Fuerte"))</f>
        <v>Fuerte</v>
      </c>
      <c r="BF12" s="299"/>
      <c r="BG12" s="301" t="s">
        <v>141</v>
      </c>
      <c r="BH12" s="300" t="str">
        <f t="shared" ref="BH12:BH61" si="2">IF(BG12="Débil","No se ejecuta",IF(BG12="Moderado","Algunas veces se ejecuta",IF(BG12="FUERTE","Siempre se ejecuta","Casilla formulada")))</f>
        <v>Siempre se ejecuta</v>
      </c>
      <c r="BI12" s="299"/>
      <c r="BJ12" s="300"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300">
        <f t="shared" ref="BK12:BK61" si="4">IF(BJ12="DÉBIL",0,IF(BJ12="MODERADO",50,IF(BJ12="FUERTE",100,"")))</f>
        <v>100</v>
      </c>
      <c r="BL12" s="300" t="str">
        <f t="shared" ref="BL12:BL61" si="5">IF(AND(BG12="Fuerte",BE12="Fuerte"),"NO","SI")</f>
        <v>NO</v>
      </c>
      <c r="BM12" s="302" t="str">
        <f>IF(AVERAGE(BK12:BK21)=100,"FUERTE",IF(AND(AVERAGE(BK12:BK21)&lt;=99,AVERAGE(BK12:BK21)&gt;=50),"MODERADA",IF(AVERAGE(BK12:BK21)&lt;50,"DÉBIL",0)))</f>
        <v>FUERTE</v>
      </c>
      <c r="BN12" s="303" t="str">
        <f>IFERROR(IF(BM12="DÉBIL","NO DISMINUYE",IF(AVERAGEIF(AV12:AV21,"Preventivo",BK12:BK21)&gt;=50,"DIRECTAMENTE","NO DISMINUYE")),"NO DISMINUYE")</f>
        <v>DIRECTAMENTE</v>
      </c>
      <c r="BO12" s="304">
        <f>IF(N12=1,1,IF(AND(N12=2,BM12="FUERTE",BN12="DIRECTAMENTE"),N12-1,IF(AND(N12&gt;2,BM12="FUERTE",BN12="DIRECTAMENTE"),N12-2,IF(AND(N12&gt;=2,BM12="MODERADA",BN12="DIRECTAMENTE"),N12-1,N12))))</f>
        <v>1</v>
      </c>
      <c r="BP12" s="305" t="str">
        <f>IF(BO12=1,"Rara vez",IF(BO12=2,"Improbable",IF(BO12=3,"Posible",IF(BO12=4,"Probable",IF(BO12=5,"Casi Seguro",0)))))</f>
        <v>Rara vez</v>
      </c>
      <c r="BQ12" s="306" t="str">
        <f>AK12</f>
        <v>Mayor</v>
      </c>
      <c r="BR12" s="306" t="str">
        <f>IF(AND(BP12="Rara Vez",BQ12="Moderado"),"Moderado",IF(AND(BP12="Rara Vez",BQ12="Mayor"),"Alto",IF(AND(BP12="Improbable",BQ12="Moderado"),"Moderado",IF(AND(BP12="Improbable",BQ12="Mayor"),"Alto",IF(AND(BP12="Posible",BQ12="Moderado"),"Alto",IF(AND(BP12="Probable",BQ12="Moderado"),"Alto","Extremo"))))))</f>
        <v>Alto</v>
      </c>
      <c r="BS12" s="307" t="s">
        <v>435</v>
      </c>
    </row>
    <row r="13" spans="2:71" s="308" customFormat="1" ht="165.75" x14ac:dyDescent="0.25">
      <c r="B13" s="309"/>
      <c r="C13" s="310"/>
      <c r="D13" s="288"/>
      <c r="E13" s="288"/>
      <c r="F13" s="289"/>
      <c r="G13" s="289"/>
      <c r="H13" s="289"/>
      <c r="I13" s="289"/>
      <c r="J13" s="288"/>
      <c r="K13" s="311">
        <v>2</v>
      </c>
      <c r="L13" s="312" t="s">
        <v>453</v>
      </c>
      <c r="M13" s="292"/>
      <c r="N13" s="313"/>
      <c r="O13" s="314"/>
      <c r="P13" s="315"/>
      <c r="Q13" s="316"/>
      <c r="R13" s="316"/>
      <c r="S13" s="316"/>
      <c r="T13" s="316"/>
      <c r="U13" s="316"/>
      <c r="V13" s="316"/>
      <c r="W13" s="316"/>
      <c r="X13" s="316"/>
      <c r="Y13" s="316"/>
      <c r="Z13" s="316"/>
      <c r="AA13" s="316"/>
      <c r="AB13" s="316"/>
      <c r="AC13" s="316"/>
      <c r="AD13" s="316"/>
      <c r="AE13" s="316"/>
      <c r="AF13" s="316"/>
      <c r="AG13" s="316"/>
      <c r="AH13" s="316"/>
      <c r="AI13" s="316"/>
      <c r="AJ13" s="316"/>
      <c r="AK13" s="316"/>
      <c r="AL13" s="316"/>
      <c r="AM13" s="317"/>
      <c r="AN13" s="318">
        <v>2</v>
      </c>
      <c r="AO13" s="319" t="s">
        <v>436</v>
      </c>
      <c r="AP13" s="319" t="s">
        <v>430</v>
      </c>
      <c r="AQ13" s="319" t="s">
        <v>124</v>
      </c>
      <c r="AR13" s="319" t="s">
        <v>437</v>
      </c>
      <c r="AS13" s="319" t="s">
        <v>438</v>
      </c>
      <c r="AT13" s="319" t="s">
        <v>439</v>
      </c>
      <c r="AU13" s="319" t="s">
        <v>440</v>
      </c>
      <c r="AV13" s="319" t="s">
        <v>134</v>
      </c>
      <c r="AW13" s="320" t="s">
        <v>115</v>
      </c>
      <c r="AX13" s="320" t="s">
        <v>116</v>
      </c>
      <c r="AY13" s="320" t="s">
        <v>117</v>
      </c>
      <c r="AZ13" s="320" t="s">
        <v>135</v>
      </c>
      <c r="BA13" s="320" t="s">
        <v>119</v>
      </c>
      <c r="BB13" s="320" t="s">
        <v>120</v>
      </c>
      <c r="BC13" s="320" t="s">
        <v>121</v>
      </c>
      <c r="BD13" s="320">
        <f t="shared" si="0"/>
        <v>100</v>
      </c>
      <c r="BE13" s="320" t="str">
        <f t="shared" si="1"/>
        <v>Fuerte</v>
      </c>
      <c r="BF13" s="319"/>
      <c r="BG13" s="321" t="s">
        <v>141</v>
      </c>
      <c r="BH13" s="320" t="str">
        <f t="shared" si="2"/>
        <v>Siempre se ejecuta</v>
      </c>
      <c r="BI13" s="319"/>
      <c r="BJ13" s="320" t="str">
        <f t="shared" si="3"/>
        <v>FUERTE</v>
      </c>
      <c r="BK13" s="320">
        <f t="shared" si="4"/>
        <v>100</v>
      </c>
      <c r="BL13" s="320" t="str">
        <f t="shared" si="5"/>
        <v>NO</v>
      </c>
      <c r="BM13" s="322"/>
      <c r="BN13" s="323"/>
      <c r="BO13" s="324"/>
      <c r="BP13" s="315"/>
      <c r="BQ13" s="316"/>
      <c r="BR13" s="316"/>
      <c r="BS13" s="325"/>
    </row>
    <row r="14" spans="2:71" s="308" customFormat="1" ht="15.75" customHeight="1" x14ac:dyDescent="0.25">
      <c r="B14" s="309"/>
      <c r="C14" s="310"/>
      <c r="D14" s="288"/>
      <c r="E14" s="288"/>
      <c r="F14" s="289"/>
      <c r="G14" s="289"/>
      <c r="H14" s="289"/>
      <c r="I14" s="289"/>
      <c r="J14" s="288"/>
      <c r="K14" s="326">
        <v>3</v>
      </c>
      <c r="L14" s="327" t="s">
        <v>43</v>
      </c>
      <c r="M14" s="292"/>
      <c r="N14" s="313"/>
      <c r="O14" s="314"/>
      <c r="P14" s="315"/>
      <c r="Q14" s="316"/>
      <c r="R14" s="316"/>
      <c r="S14" s="316"/>
      <c r="T14" s="316"/>
      <c r="U14" s="316"/>
      <c r="V14" s="316"/>
      <c r="W14" s="316"/>
      <c r="X14" s="316"/>
      <c r="Y14" s="316"/>
      <c r="Z14" s="316"/>
      <c r="AA14" s="316"/>
      <c r="AB14" s="316"/>
      <c r="AC14" s="316"/>
      <c r="AD14" s="316"/>
      <c r="AE14" s="316"/>
      <c r="AF14" s="316"/>
      <c r="AG14" s="316"/>
      <c r="AH14" s="316"/>
      <c r="AI14" s="316"/>
      <c r="AJ14" s="316"/>
      <c r="AK14" s="316"/>
      <c r="AL14" s="316"/>
      <c r="AM14" s="317"/>
      <c r="AN14" s="328">
        <v>3</v>
      </c>
      <c r="AO14" s="329" t="s">
        <v>45</v>
      </c>
      <c r="AP14" s="329"/>
      <c r="AQ14" s="329" t="s">
        <v>44</v>
      </c>
      <c r="AR14" s="329"/>
      <c r="AS14" s="329"/>
      <c r="AT14" s="329"/>
      <c r="AU14" s="329"/>
      <c r="AV14" s="329" t="s">
        <v>44</v>
      </c>
      <c r="AW14" s="330" t="s">
        <v>44</v>
      </c>
      <c r="AX14" s="330" t="s">
        <v>44</v>
      </c>
      <c r="AY14" s="330" t="s">
        <v>44</v>
      </c>
      <c r="AZ14" s="330" t="s">
        <v>44</v>
      </c>
      <c r="BA14" s="330" t="s">
        <v>44</v>
      </c>
      <c r="BB14" s="330" t="s">
        <v>44</v>
      </c>
      <c r="BC14" s="330" t="s">
        <v>44</v>
      </c>
      <c r="BD14" s="330">
        <f t="shared" si="0"/>
        <v>0</v>
      </c>
      <c r="BE14" s="330" t="str">
        <f t="shared" si="1"/>
        <v>Débil</v>
      </c>
      <c r="BF14" s="329"/>
      <c r="BG14" s="331" t="s">
        <v>44</v>
      </c>
      <c r="BH14" s="330" t="str">
        <f t="shared" si="2"/>
        <v>Casilla formulada</v>
      </c>
      <c r="BI14" s="329"/>
      <c r="BJ14" s="330" t="str">
        <f t="shared" si="3"/>
        <v/>
      </c>
      <c r="BK14" s="330" t="str">
        <f t="shared" si="4"/>
        <v/>
      </c>
      <c r="BL14" s="330" t="str">
        <f t="shared" si="5"/>
        <v>SI</v>
      </c>
      <c r="BM14" s="322"/>
      <c r="BN14" s="323"/>
      <c r="BO14" s="324"/>
      <c r="BP14" s="315"/>
      <c r="BQ14" s="316"/>
      <c r="BR14" s="316"/>
      <c r="BS14" s="325"/>
    </row>
    <row r="15" spans="2:71" s="308" customFormat="1" ht="15" customHeight="1" x14ac:dyDescent="0.25">
      <c r="B15" s="309"/>
      <c r="C15" s="310"/>
      <c r="D15" s="288"/>
      <c r="E15" s="288"/>
      <c r="F15" s="289"/>
      <c r="G15" s="289"/>
      <c r="H15" s="289"/>
      <c r="I15" s="289"/>
      <c r="J15" s="288"/>
      <c r="K15" s="311">
        <v>4</v>
      </c>
      <c r="L15" s="312" t="s">
        <v>43</v>
      </c>
      <c r="M15" s="292"/>
      <c r="N15" s="313"/>
      <c r="O15" s="314"/>
      <c r="P15" s="315"/>
      <c r="Q15" s="316"/>
      <c r="R15" s="316"/>
      <c r="S15" s="316"/>
      <c r="T15" s="316"/>
      <c r="U15" s="316"/>
      <c r="V15" s="316"/>
      <c r="W15" s="316"/>
      <c r="X15" s="316"/>
      <c r="Y15" s="316"/>
      <c r="Z15" s="316"/>
      <c r="AA15" s="316"/>
      <c r="AB15" s="316"/>
      <c r="AC15" s="316"/>
      <c r="AD15" s="316"/>
      <c r="AE15" s="316"/>
      <c r="AF15" s="316"/>
      <c r="AG15" s="316"/>
      <c r="AH15" s="316"/>
      <c r="AI15" s="316"/>
      <c r="AJ15" s="316"/>
      <c r="AK15" s="316"/>
      <c r="AL15" s="316"/>
      <c r="AM15" s="317"/>
      <c r="AN15" s="318">
        <v>4</v>
      </c>
      <c r="AO15" s="319" t="s">
        <v>45</v>
      </c>
      <c r="AP15" s="319"/>
      <c r="AQ15" s="319" t="s">
        <v>44</v>
      </c>
      <c r="AR15" s="319"/>
      <c r="AS15" s="319"/>
      <c r="AT15" s="319"/>
      <c r="AU15" s="319"/>
      <c r="AV15" s="319" t="s">
        <v>44</v>
      </c>
      <c r="AW15" s="320" t="s">
        <v>44</v>
      </c>
      <c r="AX15" s="320" t="s">
        <v>44</v>
      </c>
      <c r="AY15" s="320" t="s">
        <v>44</v>
      </c>
      <c r="AZ15" s="320" t="s">
        <v>44</v>
      </c>
      <c r="BA15" s="320" t="s">
        <v>44</v>
      </c>
      <c r="BB15" s="320" t="s">
        <v>44</v>
      </c>
      <c r="BC15" s="320" t="s">
        <v>44</v>
      </c>
      <c r="BD15" s="320">
        <f t="shared" si="0"/>
        <v>0</v>
      </c>
      <c r="BE15" s="320" t="str">
        <f t="shared" si="1"/>
        <v>Débil</v>
      </c>
      <c r="BF15" s="319"/>
      <c r="BG15" s="321" t="s">
        <v>44</v>
      </c>
      <c r="BH15" s="320" t="str">
        <f t="shared" si="2"/>
        <v>Casilla formulada</v>
      </c>
      <c r="BI15" s="319"/>
      <c r="BJ15" s="320" t="str">
        <f t="shared" si="3"/>
        <v/>
      </c>
      <c r="BK15" s="320" t="str">
        <f t="shared" si="4"/>
        <v/>
      </c>
      <c r="BL15" s="320" t="str">
        <f t="shared" si="5"/>
        <v>SI</v>
      </c>
      <c r="BM15" s="322"/>
      <c r="BN15" s="323"/>
      <c r="BO15" s="324"/>
      <c r="BP15" s="315"/>
      <c r="BQ15" s="316"/>
      <c r="BR15" s="316"/>
      <c r="BS15" s="325"/>
    </row>
    <row r="16" spans="2:71" s="308" customFormat="1" ht="15" customHeight="1" x14ac:dyDescent="0.25">
      <c r="B16" s="309"/>
      <c r="C16" s="310"/>
      <c r="D16" s="288"/>
      <c r="E16" s="288"/>
      <c r="F16" s="289"/>
      <c r="G16" s="289"/>
      <c r="H16" s="289"/>
      <c r="I16" s="289"/>
      <c r="J16" s="288"/>
      <c r="K16" s="326">
        <v>5</v>
      </c>
      <c r="L16" s="327" t="s">
        <v>43</v>
      </c>
      <c r="M16" s="292"/>
      <c r="N16" s="313"/>
      <c r="O16" s="314"/>
      <c r="P16" s="315"/>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7"/>
      <c r="AN16" s="328">
        <v>5</v>
      </c>
      <c r="AO16" s="329" t="s">
        <v>45</v>
      </c>
      <c r="AP16" s="329"/>
      <c r="AQ16" s="329" t="s">
        <v>44</v>
      </c>
      <c r="AR16" s="329"/>
      <c r="AS16" s="329"/>
      <c r="AT16" s="329"/>
      <c r="AU16" s="329"/>
      <c r="AV16" s="329" t="s">
        <v>44</v>
      </c>
      <c r="AW16" s="330" t="s">
        <v>44</v>
      </c>
      <c r="AX16" s="330" t="s">
        <v>44</v>
      </c>
      <c r="AY16" s="330" t="s">
        <v>44</v>
      </c>
      <c r="AZ16" s="330" t="s">
        <v>44</v>
      </c>
      <c r="BA16" s="330" t="s">
        <v>44</v>
      </c>
      <c r="BB16" s="330" t="s">
        <v>44</v>
      </c>
      <c r="BC16" s="330" t="s">
        <v>44</v>
      </c>
      <c r="BD16" s="330">
        <f t="shared" si="0"/>
        <v>0</v>
      </c>
      <c r="BE16" s="330" t="str">
        <f t="shared" si="1"/>
        <v>Débil</v>
      </c>
      <c r="BF16" s="329"/>
      <c r="BG16" s="331" t="s">
        <v>44</v>
      </c>
      <c r="BH16" s="330" t="str">
        <f t="shared" si="2"/>
        <v>Casilla formulada</v>
      </c>
      <c r="BI16" s="329"/>
      <c r="BJ16" s="330" t="str">
        <f t="shared" si="3"/>
        <v/>
      </c>
      <c r="BK16" s="330" t="str">
        <f t="shared" si="4"/>
        <v/>
      </c>
      <c r="BL16" s="330" t="str">
        <f t="shared" si="5"/>
        <v>SI</v>
      </c>
      <c r="BM16" s="322"/>
      <c r="BN16" s="323"/>
      <c r="BO16" s="324"/>
      <c r="BP16" s="315"/>
      <c r="BQ16" s="316"/>
      <c r="BR16" s="316"/>
      <c r="BS16" s="325"/>
    </row>
    <row r="17" spans="2:71" s="308" customFormat="1" ht="15" customHeight="1" x14ac:dyDescent="0.25">
      <c r="B17" s="309"/>
      <c r="C17" s="310"/>
      <c r="D17" s="288"/>
      <c r="E17" s="288"/>
      <c r="F17" s="289"/>
      <c r="G17" s="289"/>
      <c r="H17" s="289"/>
      <c r="I17" s="289"/>
      <c r="J17" s="288"/>
      <c r="K17" s="311">
        <v>6</v>
      </c>
      <c r="L17" s="312" t="s">
        <v>43</v>
      </c>
      <c r="M17" s="292"/>
      <c r="N17" s="313"/>
      <c r="O17" s="314"/>
      <c r="P17" s="315"/>
      <c r="Q17" s="316"/>
      <c r="R17" s="316"/>
      <c r="S17" s="316"/>
      <c r="T17" s="316"/>
      <c r="U17" s="316"/>
      <c r="V17" s="316"/>
      <c r="W17" s="316"/>
      <c r="X17" s="316"/>
      <c r="Y17" s="316"/>
      <c r="Z17" s="316"/>
      <c r="AA17" s="316"/>
      <c r="AB17" s="316"/>
      <c r="AC17" s="316"/>
      <c r="AD17" s="316"/>
      <c r="AE17" s="316"/>
      <c r="AF17" s="316"/>
      <c r="AG17" s="316"/>
      <c r="AH17" s="316"/>
      <c r="AI17" s="316"/>
      <c r="AJ17" s="316"/>
      <c r="AK17" s="316"/>
      <c r="AL17" s="316"/>
      <c r="AM17" s="317"/>
      <c r="AN17" s="318">
        <v>6</v>
      </c>
      <c r="AO17" s="319" t="s">
        <v>45</v>
      </c>
      <c r="AP17" s="319"/>
      <c r="AQ17" s="319" t="s">
        <v>44</v>
      </c>
      <c r="AR17" s="319"/>
      <c r="AS17" s="319"/>
      <c r="AT17" s="319"/>
      <c r="AU17" s="319"/>
      <c r="AV17" s="319" t="s">
        <v>44</v>
      </c>
      <c r="AW17" s="320" t="s">
        <v>44</v>
      </c>
      <c r="AX17" s="320" t="s">
        <v>44</v>
      </c>
      <c r="AY17" s="320" t="s">
        <v>44</v>
      </c>
      <c r="AZ17" s="320" t="s">
        <v>44</v>
      </c>
      <c r="BA17" s="320" t="s">
        <v>44</v>
      </c>
      <c r="BB17" s="320" t="s">
        <v>44</v>
      </c>
      <c r="BC17" s="320" t="s">
        <v>44</v>
      </c>
      <c r="BD17" s="320">
        <f t="shared" si="0"/>
        <v>0</v>
      </c>
      <c r="BE17" s="320" t="str">
        <f t="shared" si="1"/>
        <v>Débil</v>
      </c>
      <c r="BF17" s="319"/>
      <c r="BG17" s="321" t="s">
        <v>44</v>
      </c>
      <c r="BH17" s="320" t="str">
        <f t="shared" si="2"/>
        <v>Casilla formulada</v>
      </c>
      <c r="BI17" s="319"/>
      <c r="BJ17" s="320" t="str">
        <f t="shared" si="3"/>
        <v/>
      </c>
      <c r="BK17" s="320" t="str">
        <f t="shared" si="4"/>
        <v/>
      </c>
      <c r="BL17" s="320" t="str">
        <f t="shared" si="5"/>
        <v>SI</v>
      </c>
      <c r="BM17" s="322"/>
      <c r="BN17" s="323"/>
      <c r="BO17" s="324"/>
      <c r="BP17" s="315"/>
      <c r="BQ17" s="316"/>
      <c r="BR17" s="316"/>
      <c r="BS17" s="325"/>
    </row>
    <row r="18" spans="2:71" s="308" customFormat="1" ht="15" customHeight="1" x14ac:dyDescent="0.25">
      <c r="B18" s="309"/>
      <c r="C18" s="310"/>
      <c r="D18" s="288"/>
      <c r="E18" s="288"/>
      <c r="F18" s="289"/>
      <c r="G18" s="289"/>
      <c r="H18" s="289"/>
      <c r="I18" s="289"/>
      <c r="J18" s="288"/>
      <c r="K18" s="326">
        <v>7</v>
      </c>
      <c r="L18" s="327" t="s">
        <v>43</v>
      </c>
      <c r="M18" s="292"/>
      <c r="N18" s="313"/>
      <c r="O18" s="314"/>
      <c r="P18" s="315"/>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7"/>
      <c r="AN18" s="328">
        <v>7</v>
      </c>
      <c r="AO18" s="329" t="s">
        <v>45</v>
      </c>
      <c r="AP18" s="329"/>
      <c r="AQ18" s="329" t="s">
        <v>44</v>
      </c>
      <c r="AR18" s="329"/>
      <c r="AS18" s="329"/>
      <c r="AT18" s="329"/>
      <c r="AU18" s="329"/>
      <c r="AV18" s="329" t="s">
        <v>44</v>
      </c>
      <c r="AW18" s="330" t="s">
        <v>44</v>
      </c>
      <c r="AX18" s="330" t="s">
        <v>44</v>
      </c>
      <c r="AY18" s="330" t="s">
        <v>44</v>
      </c>
      <c r="AZ18" s="330" t="s">
        <v>44</v>
      </c>
      <c r="BA18" s="330" t="s">
        <v>44</v>
      </c>
      <c r="BB18" s="330" t="s">
        <v>44</v>
      </c>
      <c r="BC18" s="330" t="s">
        <v>44</v>
      </c>
      <c r="BD18" s="330">
        <f t="shared" si="0"/>
        <v>0</v>
      </c>
      <c r="BE18" s="330" t="str">
        <f t="shared" si="1"/>
        <v>Débil</v>
      </c>
      <c r="BF18" s="329"/>
      <c r="BG18" s="331" t="s">
        <v>44</v>
      </c>
      <c r="BH18" s="330" t="str">
        <f t="shared" si="2"/>
        <v>Casilla formulada</v>
      </c>
      <c r="BI18" s="329"/>
      <c r="BJ18" s="330" t="str">
        <f t="shared" si="3"/>
        <v/>
      </c>
      <c r="BK18" s="330" t="str">
        <f t="shared" si="4"/>
        <v/>
      </c>
      <c r="BL18" s="330" t="str">
        <f t="shared" si="5"/>
        <v>SI</v>
      </c>
      <c r="BM18" s="322"/>
      <c r="BN18" s="323"/>
      <c r="BO18" s="324"/>
      <c r="BP18" s="315"/>
      <c r="BQ18" s="316"/>
      <c r="BR18" s="316"/>
      <c r="BS18" s="325"/>
    </row>
    <row r="19" spans="2:71" s="308" customFormat="1" ht="15" customHeight="1" x14ac:dyDescent="0.25">
      <c r="B19" s="309"/>
      <c r="C19" s="310"/>
      <c r="D19" s="288"/>
      <c r="E19" s="288"/>
      <c r="F19" s="289"/>
      <c r="G19" s="289"/>
      <c r="H19" s="289"/>
      <c r="I19" s="289"/>
      <c r="J19" s="288"/>
      <c r="K19" s="311">
        <v>8</v>
      </c>
      <c r="L19" s="312" t="s">
        <v>43</v>
      </c>
      <c r="M19" s="292"/>
      <c r="N19" s="313"/>
      <c r="O19" s="314"/>
      <c r="P19" s="315"/>
      <c r="Q19" s="316"/>
      <c r="R19" s="316"/>
      <c r="S19" s="316"/>
      <c r="T19" s="316"/>
      <c r="U19" s="316"/>
      <c r="V19" s="316"/>
      <c r="W19" s="316"/>
      <c r="X19" s="316"/>
      <c r="Y19" s="316"/>
      <c r="Z19" s="316"/>
      <c r="AA19" s="316"/>
      <c r="AB19" s="316"/>
      <c r="AC19" s="316"/>
      <c r="AD19" s="316"/>
      <c r="AE19" s="316"/>
      <c r="AF19" s="316"/>
      <c r="AG19" s="316"/>
      <c r="AH19" s="316"/>
      <c r="AI19" s="316"/>
      <c r="AJ19" s="316"/>
      <c r="AK19" s="316"/>
      <c r="AL19" s="316"/>
      <c r="AM19" s="317"/>
      <c r="AN19" s="318">
        <v>8</v>
      </c>
      <c r="AO19" s="319" t="s">
        <v>45</v>
      </c>
      <c r="AP19" s="319"/>
      <c r="AQ19" s="319" t="s">
        <v>44</v>
      </c>
      <c r="AR19" s="319"/>
      <c r="AS19" s="319"/>
      <c r="AT19" s="319"/>
      <c r="AU19" s="319"/>
      <c r="AV19" s="319" t="s">
        <v>44</v>
      </c>
      <c r="AW19" s="320" t="s">
        <v>44</v>
      </c>
      <c r="AX19" s="320" t="s">
        <v>44</v>
      </c>
      <c r="AY19" s="320" t="s">
        <v>44</v>
      </c>
      <c r="AZ19" s="320" t="s">
        <v>44</v>
      </c>
      <c r="BA19" s="320" t="s">
        <v>44</v>
      </c>
      <c r="BB19" s="320" t="s">
        <v>44</v>
      </c>
      <c r="BC19" s="320" t="s">
        <v>44</v>
      </c>
      <c r="BD19" s="320">
        <f t="shared" si="0"/>
        <v>0</v>
      </c>
      <c r="BE19" s="320" t="str">
        <f t="shared" si="1"/>
        <v>Débil</v>
      </c>
      <c r="BF19" s="319"/>
      <c r="BG19" s="321" t="s">
        <v>44</v>
      </c>
      <c r="BH19" s="320" t="str">
        <f t="shared" si="2"/>
        <v>Casilla formulada</v>
      </c>
      <c r="BI19" s="319"/>
      <c r="BJ19" s="320" t="str">
        <f t="shared" si="3"/>
        <v/>
      </c>
      <c r="BK19" s="320" t="str">
        <f t="shared" si="4"/>
        <v/>
      </c>
      <c r="BL19" s="320" t="str">
        <f t="shared" si="5"/>
        <v>SI</v>
      </c>
      <c r="BM19" s="322"/>
      <c r="BN19" s="323"/>
      <c r="BO19" s="324"/>
      <c r="BP19" s="315"/>
      <c r="BQ19" s="316"/>
      <c r="BR19" s="316"/>
      <c r="BS19" s="325"/>
    </row>
    <row r="20" spans="2:71" s="308" customFormat="1" ht="15" customHeight="1" x14ac:dyDescent="0.25">
      <c r="B20" s="309"/>
      <c r="C20" s="310"/>
      <c r="D20" s="288"/>
      <c r="E20" s="288"/>
      <c r="F20" s="289"/>
      <c r="G20" s="289"/>
      <c r="H20" s="289"/>
      <c r="I20" s="289"/>
      <c r="J20" s="288"/>
      <c r="K20" s="326">
        <v>9</v>
      </c>
      <c r="L20" s="332" t="s">
        <v>43</v>
      </c>
      <c r="M20" s="292"/>
      <c r="N20" s="313"/>
      <c r="O20" s="314"/>
      <c r="P20" s="315"/>
      <c r="Q20" s="316"/>
      <c r="R20" s="316"/>
      <c r="S20" s="316"/>
      <c r="T20" s="316"/>
      <c r="U20" s="316"/>
      <c r="V20" s="316"/>
      <c r="W20" s="316"/>
      <c r="X20" s="316"/>
      <c r="Y20" s="316"/>
      <c r="Z20" s="316"/>
      <c r="AA20" s="316"/>
      <c r="AB20" s="316"/>
      <c r="AC20" s="316"/>
      <c r="AD20" s="316"/>
      <c r="AE20" s="316"/>
      <c r="AF20" s="316"/>
      <c r="AG20" s="316"/>
      <c r="AH20" s="316"/>
      <c r="AI20" s="316"/>
      <c r="AJ20" s="316"/>
      <c r="AK20" s="316"/>
      <c r="AL20" s="316"/>
      <c r="AM20" s="317"/>
      <c r="AN20" s="328">
        <v>9</v>
      </c>
      <c r="AO20" s="329" t="s">
        <v>45</v>
      </c>
      <c r="AP20" s="329"/>
      <c r="AQ20" s="329" t="s">
        <v>44</v>
      </c>
      <c r="AR20" s="329"/>
      <c r="AS20" s="329"/>
      <c r="AT20" s="329"/>
      <c r="AU20" s="329"/>
      <c r="AV20" s="329" t="s">
        <v>44</v>
      </c>
      <c r="AW20" s="330" t="s">
        <v>44</v>
      </c>
      <c r="AX20" s="330" t="s">
        <v>44</v>
      </c>
      <c r="AY20" s="330" t="s">
        <v>44</v>
      </c>
      <c r="AZ20" s="330" t="s">
        <v>44</v>
      </c>
      <c r="BA20" s="330" t="s">
        <v>44</v>
      </c>
      <c r="BB20" s="330" t="s">
        <v>44</v>
      </c>
      <c r="BC20" s="330" t="s">
        <v>44</v>
      </c>
      <c r="BD20" s="330">
        <f t="shared" si="0"/>
        <v>0</v>
      </c>
      <c r="BE20" s="330" t="str">
        <f t="shared" si="1"/>
        <v>Débil</v>
      </c>
      <c r="BF20" s="329"/>
      <c r="BG20" s="331" t="s">
        <v>44</v>
      </c>
      <c r="BH20" s="330" t="str">
        <f t="shared" si="2"/>
        <v>Casilla formulada</v>
      </c>
      <c r="BI20" s="329"/>
      <c r="BJ20" s="330" t="str">
        <f t="shared" si="3"/>
        <v/>
      </c>
      <c r="BK20" s="330" t="str">
        <f t="shared" si="4"/>
        <v/>
      </c>
      <c r="BL20" s="330" t="str">
        <f t="shared" si="5"/>
        <v>SI</v>
      </c>
      <c r="BM20" s="322"/>
      <c r="BN20" s="323"/>
      <c r="BO20" s="324"/>
      <c r="BP20" s="315"/>
      <c r="BQ20" s="316"/>
      <c r="BR20" s="316"/>
      <c r="BS20" s="325"/>
    </row>
    <row r="21" spans="2:71" s="308" customFormat="1" ht="15" customHeight="1" thickBot="1" x14ac:dyDescent="0.3">
      <c r="B21" s="333"/>
      <c r="C21" s="334"/>
      <c r="D21" s="335"/>
      <c r="E21" s="335"/>
      <c r="F21" s="336"/>
      <c r="G21" s="336"/>
      <c r="H21" s="336"/>
      <c r="I21" s="336"/>
      <c r="J21" s="335"/>
      <c r="K21" s="337">
        <v>10</v>
      </c>
      <c r="L21" s="338" t="s">
        <v>43</v>
      </c>
      <c r="M21" s="339"/>
      <c r="N21" s="340"/>
      <c r="O21" s="341"/>
      <c r="P21" s="342"/>
      <c r="Q21" s="343"/>
      <c r="R21" s="343"/>
      <c r="S21" s="343"/>
      <c r="T21" s="343"/>
      <c r="U21" s="343"/>
      <c r="V21" s="343"/>
      <c r="W21" s="343"/>
      <c r="X21" s="343"/>
      <c r="Y21" s="343"/>
      <c r="Z21" s="343"/>
      <c r="AA21" s="343"/>
      <c r="AB21" s="343"/>
      <c r="AC21" s="343"/>
      <c r="AD21" s="343"/>
      <c r="AE21" s="343"/>
      <c r="AF21" s="343"/>
      <c r="AG21" s="343"/>
      <c r="AH21" s="343"/>
      <c r="AI21" s="343"/>
      <c r="AJ21" s="343"/>
      <c r="AK21" s="343"/>
      <c r="AL21" s="343"/>
      <c r="AM21" s="344"/>
      <c r="AN21" s="345">
        <v>10</v>
      </c>
      <c r="AO21" s="346" t="s">
        <v>45</v>
      </c>
      <c r="AP21" s="346"/>
      <c r="AQ21" s="346" t="s">
        <v>44</v>
      </c>
      <c r="AR21" s="346"/>
      <c r="AS21" s="346"/>
      <c r="AT21" s="346"/>
      <c r="AU21" s="346"/>
      <c r="AV21" s="346" t="s">
        <v>44</v>
      </c>
      <c r="AW21" s="347" t="s">
        <v>44</v>
      </c>
      <c r="AX21" s="347" t="s">
        <v>44</v>
      </c>
      <c r="AY21" s="347" t="s">
        <v>44</v>
      </c>
      <c r="AZ21" s="347" t="s">
        <v>44</v>
      </c>
      <c r="BA21" s="347" t="s">
        <v>44</v>
      </c>
      <c r="BB21" s="347" t="s">
        <v>44</v>
      </c>
      <c r="BC21" s="347" t="s">
        <v>44</v>
      </c>
      <c r="BD21" s="347">
        <f t="shared" si="0"/>
        <v>0</v>
      </c>
      <c r="BE21" s="347" t="str">
        <f t="shared" si="1"/>
        <v>Débil</v>
      </c>
      <c r="BF21" s="346"/>
      <c r="BG21" s="348" t="s">
        <v>44</v>
      </c>
      <c r="BH21" s="347" t="str">
        <f t="shared" si="2"/>
        <v>Casilla formulada</v>
      </c>
      <c r="BI21" s="346"/>
      <c r="BJ21" s="347" t="str">
        <f t="shared" si="3"/>
        <v/>
      </c>
      <c r="BK21" s="347" t="str">
        <f t="shared" si="4"/>
        <v/>
      </c>
      <c r="BL21" s="347" t="str">
        <f t="shared" si="5"/>
        <v>SI</v>
      </c>
      <c r="BM21" s="349"/>
      <c r="BN21" s="350"/>
      <c r="BO21" s="351"/>
      <c r="BP21" s="342"/>
      <c r="BQ21" s="343"/>
      <c r="BR21" s="343"/>
      <c r="BS21" s="352"/>
    </row>
    <row r="22" spans="2:71" s="308" customFormat="1" ht="96" customHeight="1" x14ac:dyDescent="0.25">
      <c r="B22" s="286">
        <v>2</v>
      </c>
      <c r="C22" s="287" t="s">
        <v>426</v>
      </c>
      <c r="D22" s="288" t="s">
        <v>452</v>
      </c>
      <c r="E22" s="288" t="s">
        <v>455</v>
      </c>
      <c r="F22" s="289" t="s">
        <v>104</v>
      </c>
      <c r="G22" s="289" t="s">
        <v>104</v>
      </c>
      <c r="H22" s="289" t="s">
        <v>104</v>
      </c>
      <c r="I22" s="289" t="s">
        <v>104</v>
      </c>
      <c r="J22" s="288" t="str">
        <f>IF(AND((F22="SI"),(G22="SI"),(H22="SI"),(I22="SI")),"Si es Riesgo de Corrupción","No es Riesgo de Corrupción")</f>
        <v>Si es Riesgo de Corrupción</v>
      </c>
      <c r="K22" s="290">
        <v>1</v>
      </c>
      <c r="L22" s="291" t="s">
        <v>427</v>
      </c>
      <c r="M22" s="292" t="s">
        <v>442</v>
      </c>
      <c r="N22" s="293">
        <v>1</v>
      </c>
      <c r="O22" s="294" t="str">
        <f>IF(N22=1,"Rara vez",IF(N22=2,"Improbable",IF(N22=3,"Posible",IF(N22=4,"Probable",IF(N22=5,"Casi seguro","Definir el nivel de probabilidad")))))</f>
        <v>Rara vez</v>
      </c>
      <c r="P22" s="295"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22" s="296" t="s">
        <v>104</v>
      </c>
      <c r="R22" s="296" t="s">
        <v>104</v>
      </c>
      <c r="S22" s="296" t="s">
        <v>109</v>
      </c>
      <c r="T22" s="296" t="s">
        <v>109</v>
      </c>
      <c r="U22" s="296" t="s">
        <v>104</v>
      </c>
      <c r="V22" s="296" t="s">
        <v>109</v>
      </c>
      <c r="W22" s="296" t="s">
        <v>109</v>
      </c>
      <c r="X22" s="296" t="s">
        <v>109</v>
      </c>
      <c r="Y22" s="296" t="s">
        <v>104</v>
      </c>
      <c r="Z22" s="296" t="s">
        <v>104</v>
      </c>
      <c r="AA22" s="296" t="s">
        <v>104</v>
      </c>
      <c r="AB22" s="296" t="s">
        <v>104</v>
      </c>
      <c r="AC22" s="296" t="s">
        <v>109</v>
      </c>
      <c r="AD22" s="296" t="s">
        <v>109</v>
      </c>
      <c r="AE22" s="296" t="s">
        <v>104</v>
      </c>
      <c r="AF22" s="296" t="s">
        <v>109</v>
      </c>
      <c r="AG22" s="296" t="s">
        <v>104</v>
      </c>
      <c r="AH22" s="296" t="s">
        <v>104</v>
      </c>
      <c r="AI22" s="296" t="s">
        <v>109</v>
      </c>
      <c r="AJ22" s="296">
        <f>IF(AF22="SI","Impacto Catastrófico por lesoines o perdida de vidas humanas",(COUNTIF(Q22:AE31,"SI")+COUNTIF(AG22:AI31,"SI")))</f>
        <v>10</v>
      </c>
      <c r="AK22" s="296" t="str">
        <f>IF(AJ22=0,"",IF(AND(AJ22&gt;0,AJ22&lt;=5),"Moderado",IF(AND(AJ22&gt;5,AJ22&lt;=11),"Mayor","Catastrófico")))</f>
        <v>Mayor</v>
      </c>
      <c r="AL22" s="296" t="str">
        <f>IF(AND(O22="Rara Vez",AK22="Moderado"),"Moderado",IF(AND(O22="Rara Vez",AK22="Mayor"),"Alto",IF(AND(O22="Improbable",AK22="Moderado"),"Moderado",IF(AND(O22="Improbable",AK22="Mayor"),"Alto",IF(AND(O22="Posible",AK22="Moderado"),"Alto",IF(AND(O22="Probable",AK22="Moderado"),"Alto","Extremo"))))))</f>
        <v>Alto</v>
      </c>
      <c r="AM22" s="297" t="s">
        <v>73</v>
      </c>
      <c r="AN22" s="298">
        <v>1</v>
      </c>
      <c r="AO22" s="299" t="s">
        <v>443</v>
      </c>
      <c r="AP22" s="299" t="s">
        <v>430</v>
      </c>
      <c r="AQ22" s="299" t="s">
        <v>124</v>
      </c>
      <c r="AR22" s="299" t="s">
        <v>444</v>
      </c>
      <c r="AS22" s="299" t="s">
        <v>458</v>
      </c>
      <c r="AT22" s="299" t="s">
        <v>445</v>
      </c>
      <c r="AU22" s="299" t="s">
        <v>446</v>
      </c>
      <c r="AV22" s="299" t="s">
        <v>134</v>
      </c>
      <c r="AW22" s="300" t="s">
        <v>115</v>
      </c>
      <c r="AX22" s="300" t="s">
        <v>116</v>
      </c>
      <c r="AY22" s="300" t="s">
        <v>117</v>
      </c>
      <c r="AZ22" s="300" t="s">
        <v>135</v>
      </c>
      <c r="BA22" s="300" t="s">
        <v>119</v>
      </c>
      <c r="BB22" s="300" t="s">
        <v>120</v>
      </c>
      <c r="BC22" s="300" t="s">
        <v>121</v>
      </c>
      <c r="BD22" s="300">
        <f t="shared" si="0"/>
        <v>100</v>
      </c>
      <c r="BE22" s="300" t="str">
        <f t="shared" si="1"/>
        <v>Fuerte</v>
      </c>
      <c r="BF22" s="299"/>
      <c r="BG22" s="301" t="s">
        <v>141</v>
      </c>
      <c r="BH22" s="300" t="str">
        <f t="shared" si="2"/>
        <v>Siempre se ejecuta</v>
      </c>
      <c r="BI22" s="299"/>
      <c r="BJ22" s="300" t="str">
        <f t="shared" si="3"/>
        <v>FUERTE</v>
      </c>
      <c r="BK22" s="300">
        <f t="shared" si="4"/>
        <v>100</v>
      </c>
      <c r="BL22" s="300" t="str">
        <f t="shared" si="5"/>
        <v>NO</v>
      </c>
      <c r="BM22" s="302" t="str">
        <f>IF(AVERAGE(BK22:BK31)=100,"FUERTE",IF(AND(AVERAGE(BK22:BK31)&lt;=99,AVERAGE(BK22:BK31)&gt;=50),"MODERADA",IF(AVERAGE(BK22:BK31)&lt;50,"DÉBIL",0)))</f>
        <v>MODERADA</v>
      </c>
      <c r="BN22" s="303" t="str">
        <f>IFERROR(IF(BM22="DÉBIL","NO DISMINUYE",IF(AVERAGEIF(AV22:AV31,"Preventivo",BK22:BK31)&gt;=50,"DIRECTAMENTE","NO DISMINUYE")),"NO DISMINUYE")</f>
        <v>DIRECTAMENTE</v>
      </c>
      <c r="BO22" s="304">
        <f>IF(N22=1,1,IF(AND(N22=2,BM22="FUERTE",BN22="DIRECTAMENTE"),N22-1,IF(AND(N22&gt;2,BM22="FUERTE",BN22="DIRECTAMENTE"),N22-2,IF(AND(N22&gt;=2,BM22="MODERADA",BN22="DIRECTAMENTE"),N22-1,N22))))</f>
        <v>1</v>
      </c>
      <c r="BP22" s="305" t="str">
        <f>IF(BO22=1,"Rara vez",IF(BO22=2,"Improbable",IF(BO22=3,"Posible",IF(BO22=4,"Probable",IF(BO22=5,"Casi Seguro",0)))))</f>
        <v>Rara vez</v>
      </c>
      <c r="BQ22" s="306" t="str">
        <f>AK22</f>
        <v>Mayor</v>
      </c>
      <c r="BR22" s="306" t="str">
        <f>IF(AND(BP22="Rara Vez",BQ22="Moderado"),"Moderado",IF(AND(BP22="Rara Vez",BQ22="Mayor"),"Alto",IF(AND(BP22="Improbable",BQ22="Moderado"),"Moderado",IF(AND(BP22="Improbable",BQ22="Mayor"),"Alto",IF(AND(BP22="Posible",BQ22="Moderado"),"Alto",IF(AND(BP22="Probable",BQ22="Moderado"),"Alto","Extremo"))))))</f>
        <v>Alto</v>
      </c>
      <c r="BS22" s="307" t="s">
        <v>435</v>
      </c>
    </row>
    <row r="23" spans="2:71" s="308" customFormat="1" ht="96" customHeight="1" x14ac:dyDescent="0.25">
      <c r="B23" s="309"/>
      <c r="C23" s="310"/>
      <c r="D23" s="288"/>
      <c r="E23" s="288"/>
      <c r="F23" s="289"/>
      <c r="G23" s="289"/>
      <c r="H23" s="289"/>
      <c r="I23" s="289"/>
      <c r="J23" s="288"/>
      <c r="K23" s="311">
        <v>2</v>
      </c>
      <c r="L23" s="312" t="s">
        <v>447</v>
      </c>
      <c r="M23" s="292"/>
      <c r="N23" s="313"/>
      <c r="O23" s="314"/>
      <c r="P23" s="315"/>
      <c r="Q23" s="316"/>
      <c r="R23" s="316"/>
      <c r="S23" s="316"/>
      <c r="T23" s="316"/>
      <c r="U23" s="316"/>
      <c r="V23" s="316"/>
      <c r="W23" s="316"/>
      <c r="X23" s="316"/>
      <c r="Y23" s="316"/>
      <c r="Z23" s="316"/>
      <c r="AA23" s="316"/>
      <c r="AB23" s="316"/>
      <c r="AC23" s="316"/>
      <c r="AD23" s="316"/>
      <c r="AE23" s="316"/>
      <c r="AF23" s="316"/>
      <c r="AG23" s="316"/>
      <c r="AH23" s="316"/>
      <c r="AI23" s="316"/>
      <c r="AJ23" s="316"/>
      <c r="AK23" s="316"/>
      <c r="AL23" s="316"/>
      <c r="AM23" s="317"/>
      <c r="AN23" s="318">
        <v>2</v>
      </c>
      <c r="AO23" s="319" t="s">
        <v>448</v>
      </c>
      <c r="AP23" s="319" t="s">
        <v>441</v>
      </c>
      <c r="AQ23" s="319" t="s">
        <v>124</v>
      </c>
      <c r="AR23" s="319" t="s">
        <v>449</v>
      </c>
      <c r="AS23" s="319" t="s">
        <v>450</v>
      </c>
      <c r="AT23" s="319" t="s">
        <v>445</v>
      </c>
      <c r="AU23" s="319" t="s">
        <v>451</v>
      </c>
      <c r="AV23" s="319" t="s">
        <v>134</v>
      </c>
      <c r="AW23" s="320" t="s">
        <v>115</v>
      </c>
      <c r="AX23" s="320" t="s">
        <v>116</v>
      </c>
      <c r="AY23" s="320" t="s">
        <v>117</v>
      </c>
      <c r="AZ23" s="320" t="s">
        <v>135</v>
      </c>
      <c r="BA23" s="320" t="s">
        <v>119</v>
      </c>
      <c r="BB23" s="320" t="s">
        <v>120</v>
      </c>
      <c r="BC23" s="320" t="s">
        <v>121</v>
      </c>
      <c r="BD23" s="320">
        <f t="shared" si="0"/>
        <v>100</v>
      </c>
      <c r="BE23" s="320" t="str">
        <f t="shared" si="1"/>
        <v>Fuerte</v>
      </c>
      <c r="BF23" s="319"/>
      <c r="BG23" s="321" t="s">
        <v>141</v>
      </c>
      <c r="BH23" s="320" t="str">
        <f t="shared" si="2"/>
        <v>Siempre se ejecuta</v>
      </c>
      <c r="BI23" s="319"/>
      <c r="BJ23" s="320" t="str">
        <f t="shared" si="3"/>
        <v>FUERTE</v>
      </c>
      <c r="BK23" s="320">
        <f t="shared" si="4"/>
        <v>100</v>
      </c>
      <c r="BL23" s="320" t="str">
        <f t="shared" si="5"/>
        <v>NO</v>
      </c>
      <c r="BM23" s="322"/>
      <c r="BN23" s="323"/>
      <c r="BO23" s="324"/>
      <c r="BP23" s="315"/>
      <c r="BQ23" s="316"/>
      <c r="BR23" s="316"/>
      <c r="BS23" s="325"/>
    </row>
    <row r="24" spans="2:71" s="308" customFormat="1" ht="14.25" customHeight="1" x14ac:dyDescent="0.25">
      <c r="B24" s="309"/>
      <c r="C24" s="310"/>
      <c r="D24" s="288"/>
      <c r="E24" s="288"/>
      <c r="F24" s="289"/>
      <c r="G24" s="289"/>
      <c r="H24" s="289"/>
      <c r="I24" s="289"/>
      <c r="J24" s="288"/>
      <c r="K24" s="326">
        <v>3</v>
      </c>
      <c r="L24" s="327" t="s">
        <v>43</v>
      </c>
      <c r="M24" s="292"/>
      <c r="N24" s="313"/>
      <c r="O24" s="314"/>
      <c r="P24" s="315"/>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7"/>
      <c r="AN24" s="328">
        <v>3</v>
      </c>
      <c r="AO24" s="329" t="s">
        <v>45</v>
      </c>
      <c r="AP24" s="329"/>
      <c r="AQ24" s="329" t="s">
        <v>44</v>
      </c>
      <c r="AR24" s="329"/>
      <c r="AS24" s="329"/>
      <c r="AT24" s="329"/>
      <c r="AU24" s="329"/>
      <c r="AV24" s="329" t="s">
        <v>44</v>
      </c>
      <c r="AW24" s="330" t="s">
        <v>44</v>
      </c>
      <c r="AX24" s="330" t="s">
        <v>44</v>
      </c>
      <c r="AY24" s="330" t="s">
        <v>44</v>
      </c>
      <c r="AZ24" s="330" t="s">
        <v>44</v>
      </c>
      <c r="BA24" s="330" t="s">
        <v>44</v>
      </c>
      <c r="BB24" s="330" t="s">
        <v>44</v>
      </c>
      <c r="BC24" s="330" t="s">
        <v>44</v>
      </c>
      <c r="BD24" s="330">
        <f t="shared" si="0"/>
        <v>0</v>
      </c>
      <c r="BE24" s="330" t="str">
        <f t="shared" si="1"/>
        <v>Débil</v>
      </c>
      <c r="BF24" s="329"/>
      <c r="BG24" s="331" t="s">
        <v>141</v>
      </c>
      <c r="BH24" s="330" t="str">
        <f t="shared" si="2"/>
        <v>Siempre se ejecuta</v>
      </c>
      <c r="BI24" s="329"/>
      <c r="BJ24" s="330" t="str">
        <f t="shared" si="3"/>
        <v>DÉBIL</v>
      </c>
      <c r="BK24" s="330">
        <f t="shared" si="4"/>
        <v>0</v>
      </c>
      <c r="BL24" s="330" t="str">
        <f t="shared" si="5"/>
        <v>SI</v>
      </c>
      <c r="BM24" s="322"/>
      <c r="BN24" s="323"/>
      <c r="BO24" s="324"/>
      <c r="BP24" s="315"/>
      <c r="BQ24" s="316"/>
      <c r="BR24" s="316"/>
      <c r="BS24" s="325"/>
    </row>
    <row r="25" spans="2:71" s="308" customFormat="1" ht="15" customHeight="1" x14ac:dyDescent="0.25">
      <c r="B25" s="309"/>
      <c r="C25" s="310"/>
      <c r="D25" s="288"/>
      <c r="E25" s="288"/>
      <c r="F25" s="289"/>
      <c r="G25" s="289"/>
      <c r="H25" s="289"/>
      <c r="I25" s="289"/>
      <c r="J25" s="288"/>
      <c r="K25" s="311">
        <v>4</v>
      </c>
      <c r="L25" s="312" t="s">
        <v>43</v>
      </c>
      <c r="M25" s="292"/>
      <c r="N25" s="313"/>
      <c r="O25" s="314"/>
      <c r="P25" s="315"/>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7"/>
      <c r="AN25" s="318">
        <v>4</v>
      </c>
      <c r="AO25" s="319" t="s">
        <v>45</v>
      </c>
      <c r="AP25" s="319"/>
      <c r="AQ25" s="319" t="s">
        <v>44</v>
      </c>
      <c r="AR25" s="319"/>
      <c r="AS25" s="319"/>
      <c r="AT25" s="319"/>
      <c r="AU25" s="319"/>
      <c r="AV25" s="319" t="s">
        <v>44</v>
      </c>
      <c r="AW25" s="320" t="s">
        <v>44</v>
      </c>
      <c r="AX25" s="320" t="s">
        <v>44</v>
      </c>
      <c r="AY25" s="320" t="s">
        <v>44</v>
      </c>
      <c r="AZ25" s="320" t="s">
        <v>44</v>
      </c>
      <c r="BA25" s="320" t="s">
        <v>44</v>
      </c>
      <c r="BB25" s="320" t="s">
        <v>44</v>
      </c>
      <c r="BC25" s="320" t="s">
        <v>44</v>
      </c>
      <c r="BD25" s="320">
        <f t="shared" si="0"/>
        <v>0</v>
      </c>
      <c r="BE25" s="320" t="str">
        <f t="shared" si="1"/>
        <v>Débil</v>
      </c>
      <c r="BF25" s="319"/>
      <c r="BG25" s="321" t="s">
        <v>44</v>
      </c>
      <c r="BH25" s="320" t="str">
        <f t="shared" si="2"/>
        <v>Casilla formulada</v>
      </c>
      <c r="BI25" s="319"/>
      <c r="BJ25" s="320" t="str">
        <f t="shared" si="3"/>
        <v/>
      </c>
      <c r="BK25" s="320" t="str">
        <f t="shared" si="4"/>
        <v/>
      </c>
      <c r="BL25" s="320" t="str">
        <f t="shared" si="5"/>
        <v>SI</v>
      </c>
      <c r="BM25" s="322"/>
      <c r="BN25" s="323"/>
      <c r="BO25" s="324"/>
      <c r="BP25" s="315"/>
      <c r="BQ25" s="316"/>
      <c r="BR25" s="316"/>
      <c r="BS25" s="325"/>
    </row>
    <row r="26" spans="2:71" s="308" customFormat="1" ht="15" customHeight="1" x14ac:dyDescent="0.25">
      <c r="B26" s="309"/>
      <c r="C26" s="310"/>
      <c r="D26" s="288"/>
      <c r="E26" s="288"/>
      <c r="F26" s="289"/>
      <c r="G26" s="289"/>
      <c r="H26" s="289"/>
      <c r="I26" s="289"/>
      <c r="J26" s="288"/>
      <c r="K26" s="326">
        <v>5</v>
      </c>
      <c r="L26" s="327" t="s">
        <v>43</v>
      </c>
      <c r="M26" s="292"/>
      <c r="N26" s="313"/>
      <c r="O26" s="314"/>
      <c r="P26" s="315"/>
      <c r="Q26" s="316"/>
      <c r="R26" s="316"/>
      <c r="S26" s="316"/>
      <c r="T26" s="316"/>
      <c r="U26" s="316"/>
      <c r="V26" s="316"/>
      <c r="W26" s="316"/>
      <c r="X26" s="316"/>
      <c r="Y26" s="316"/>
      <c r="Z26" s="316"/>
      <c r="AA26" s="316"/>
      <c r="AB26" s="316"/>
      <c r="AC26" s="316"/>
      <c r="AD26" s="316"/>
      <c r="AE26" s="316"/>
      <c r="AF26" s="316"/>
      <c r="AG26" s="316"/>
      <c r="AH26" s="316"/>
      <c r="AI26" s="316"/>
      <c r="AJ26" s="316"/>
      <c r="AK26" s="316"/>
      <c r="AL26" s="316"/>
      <c r="AM26" s="317"/>
      <c r="AN26" s="328">
        <v>5</v>
      </c>
      <c r="AO26" s="329" t="s">
        <v>45</v>
      </c>
      <c r="AP26" s="329"/>
      <c r="AQ26" s="329" t="s">
        <v>44</v>
      </c>
      <c r="AR26" s="329"/>
      <c r="AS26" s="329"/>
      <c r="AT26" s="329"/>
      <c r="AU26" s="329"/>
      <c r="AV26" s="329" t="s">
        <v>44</v>
      </c>
      <c r="AW26" s="330" t="s">
        <v>44</v>
      </c>
      <c r="AX26" s="330" t="s">
        <v>44</v>
      </c>
      <c r="AY26" s="330" t="s">
        <v>44</v>
      </c>
      <c r="AZ26" s="330" t="s">
        <v>44</v>
      </c>
      <c r="BA26" s="330" t="s">
        <v>44</v>
      </c>
      <c r="BB26" s="330" t="s">
        <v>44</v>
      </c>
      <c r="BC26" s="330" t="s">
        <v>44</v>
      </c>
      <c r="BD26" s="330">
        <f t="shared" si="0"/>
        <v>0</v>
      </c>
      <c r="BE26" s="330" t="str">
        <f t="shared" si="1"/>
        <v>Débil</v>
      </c>
      <c r="BF26" s="329"/>
      <c r="BG26" s="331" t="s">
        <v>44</v>
      </c>
      <c r="BH26" s="330" t="str">
        <f t="shared" si="2"/>
        <v>Casilla formulada</v>
      </c>
      <c r="BI26" s="329"/>
      <c r="BJ26" s="330" t="str">
        <f t="shared" si="3"/>
        <v/>
      </c>
      <c r="BK26" s="330" t="str">
        <f t="shared" si="4"/>
        <v/>
      </c>
      <c r="BL26" s="330" t="str">
        <f t="shared" si="5"/>
        <v>SI</v>
      </c>
      <c r="BM26" s="322"/>
      <c r="BN26" s="323"/>
      <c r="BO26" s="324"/>
      <c r="BP26" s="315"/>
      <c r="BQ26" s="316"/>
      <c r="BR26" s="316"/>
      <c r="BS26" s="325"/>
    </row>
    <row r="27" spans="2:71" s="308" customFormat="1" ht="15" customHeight="1" x14ac:dyDescent="0.25">
      <c r="B27" s="309"/>
      <c r="C27" s="310"/>
      <c r="D27" s="288"/>
      <c r="E27" s="288"/>
      <c r="F27" s="289"/>
      <c r="G27" s="289"/>
      <c r="H27" s="289"/>
      <c r="I27" s="289"/>
      <c r="J27" s="288"/>
      <c r="K27" s="311">
        <v>6</v>
      </c>
      <c r="L27" s="312" t="s">
        <v>43</v>
      </c>
      <c r="M27" s="292"/>
      <c r="N27" s="313"/>
      <c r="O27" s="314"/>
      <c r="P27" s="315"/>
      <c r="Q27" s="316"/>
      <c r="R27" s="316"/>
      <c r="S27" s="316"/>
      <c r="T27" s="316"/>
      <c r="U27" s="316"/>
      <c r="V27" s="316"/>
      <c r="W27" s="316"/>
      <c r="X27" s="316"/>
      <c r="Y27" s="316"/>
      <c r="Z27" s="316"/>
      <c r="AA27" s="316"/>
      <c r="AB27" s="316"/>
      <c r="AC27" s="316"/>
      <c r="AD27" s="316"/>
      <c r="AE27" s="316"/>
      <c r="AF27" s="316"/>
      <c r="AG27" s="316"/>
      <c r="AH27" s="316"/>
      <c r="AI27" s="316"/>
      <c r="AJ27" s="316"/>
      <c r="AK27" s="316"/>
      <c r="AL27" s="316"/>
      <c r="AM27" s="317"/>
      <c r="AN27" s="318">
        <v>6</v>
      </c>
      <c r="AO27" s="319" t="s">
        <v>45</v>
      </c>
      <c r="AP27" s="319"/>
      <c r="AQ27" s="319" t="s">
        <v>44</v>
      </c>
      <c r="AR27" s="319"/>
      <c r="AS27" s="319"/>
      <c r="AT27" s="319"/>
      <c r="AU27" s="319"/>
      <c r="AV27" s="319" t="s">
        <v>44</v>
      </c>
      <c r="AW27" s="320" t="s">
        <v>44</v>
      </c>
      <c r="AX27" s="320" t="s">
        <v>44</v>
      </c>
      <c r="AY27" s="320" t="s">
        <v>44</v>
      </c>
      <c r="AZ27" s="320" t="s">
        <v>44</v>
      </c>
      <c r="BA27" s="320" t="s">
        <v>44</v>
      </c>
      <c r="BB27" s="320" t="s">
        <v>44</v>
      </c>
      <c r="BC27" s="320" t="s">
        <v>44</v>
      </c>
      <c r="BD27" s="320">
        <f t="shared" si="0"/>
        <v>0</v>
      </c>
      <c r="BE27" s="320" t="str">
        <f t="shared" si="1"/>
        <v>Débil</v>
      </c>
      <c r="BF27" s="319"/>
      <c r="BG27" s="321" t="s">
        <v>44</v>
      </c>
      <c r="BH27" s="320" t="str">
        <f t="shared" si="2"/>
        <v>Casilla formulada</v>
      </c>
      <c r="BI27" s="319"/>
      <c r="BJ27" s="320" t="str">
        <f t="shared" si="3"/>
        <v/>
      </c>
      <c r="BK27" s="320" t="str">
        <f t="shared" si="4"/>
        <v/>
      </c>
      <c r="BL27" s="320" t="str">
        <f t="shared" si="5"/>
        <v>SI</v>
      </c>
      <c r="BM27" s="322"/>
      <c r="BN27" s="323"/>
      <c r="BO27" s="324"/>
      <c r="BP27" s="315"/>
      <c r="BQ27" s="316"/>
      <c r="BR27" s="316"/>
      <c r="BS27" s="325"/>
    </row>
    <row r="28" spans="2:71" s="308" customFormat="1" ht="15" customHeight="1" x14ac:dyDescent="0.25">
      <c r="B28" s="309"/>
      <c r="C28" s="310"/>
      <c r="D28" s="288"/>
      <c r="E28" s="288"/>
      <c r="F28" s="289"/>
      <c r="G28" s="289"/>
      <c r="H28" s="289"/>
      <c r="I28" s="289"/>
      <c r="J28" s="288"/>
      <c r="K28" s="326">
        <v>7</v>
      </c>
      <c r="L28" s="327" t="s">
        <v>43</v>
      </c>
      <c r="M28" s="292"/>
      <c r="N28" s="313"/>
      <c r="O28" s="314"/>
      <c r="P28" s="315"/>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7"/>
      <c r="AN28" s="328">
        <v>7</v>
      </c>
      <c r="AO28" s="329" t="s">
        <v>45</v>
      </c>
      <c r="AP28" s="329"/>
      <c r="AQ28" s="329" t="s">
        <v>44</v>
      </c>
      <c r="AR28" s="329"/>
      <c r="AS28" s="329"/>
      <c r="AT28" s="329"/>
      <c r="AU28" s="329"/>
      <c r="AV28" s="329" t="s">
        <v>44</v>
      </c>
      <c r="AW28" s="330" t="s">
        <v>44</v>
      </c>
      <c r="AX28" s="330" t="s">
        <v>44</v>
      </c>
      <c r="AY28" s="330" t="s">
        <v>44</v>
      </c>
      <c r="AZ28" s="330" t="s">
        <v>44</v>
      </c>
      <c r="BA28" s="330" t="s">
        <v>44</v>
      </c>
      <c r="BB28" s="330" t="s">
        <v>44</v>
      </c>
      <c r="BC28" s="330" t="s">
        <v>44</v>
      </c>
      <c r="BD28" s="330">
        <f t="shared" si="0"/>
        <v>0</v>
      </c>
      <c r="BE28" s="330" t="str">
        <f t="shared" si="1"/>
        <v>Débil</v>
      </c>
      <c r="BF28" s="329"/>
      <c r="BG28" s="331" t="s">
        <v>44</v>
      </c>
      <c r="BH28" s="330" t="str">
        <f t="shared" si="2"/>
        <v>Casilla formulada</v>
      </c>
      <c r="BI28" s="329"/>
      <c r="BJ28" s="330" t="str">
        <f t="shared" si="3"/>
        <v/>
      </c>
      <c r="BK28" s="330" t="str">
        <f t="shared" si="4"/>
        <v/>
      </c>
      <c r="BL28" s="330" t="str">
        <f t="shared" si="5"/>
        <v>SI</v>
      </c>
      <c r="BM28" s="322"/>
      <c r="BN28" s="323"/>
      <c r="BO28" s="324"/>
      <c r="BP28" s="315"/>
      <c r="BQ28" s="316"/>
      <c r="BR28" s="316"/>
      <c r="BS28" s="325"/>
    </row>
    <row r="29" spans="2:71" s="308" customFormat="1" ht="15" customHeight="1" x14ac:dyDescent="0.25">
      <c r="B29" s="309"/>
      <c r="C29" s="310"/>
      <c r="D29" s="288"/>
      <c r="E29" s="288"/>
      <c r="F29" s="289"/>
      <c r="G29" s="289"/>
      <c r="H29" s="289"/>
      <c r="I29" s="289"/>
      <c r="J29" s="288"/>
      <c r="K29" s="311">
        <v>8</v>
      </c>
      <c r="L29" s="312" t="s">
        <v>43</v>
      </c>
      <c r="M29" s="292"/>
      <c r="N29" s="313"/>
      <c r="O29" s="314"/>
      <c r="P29" s="315"/>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7"/>
      <c r="AN29" s="318">
        <v>8</v>
      </c>
      <c r="AO29" s="319" t="s">
        <v>45</v>
      </c>
      <c r="AP29" s="319"/>
      <c r="AQ29" s="319" t="s">
        <v>44</v>
      </c>
      <c r="AR29" s="319"/>
      <c r="AS29" s="319"/>
      <c r="AT29" s="319"/>
      <c r="AU29" s="319"/>
      <c r="AV29" s="319" t="s">
        <v>44</v>
      </c>
      <c r="AW29" s="320" t="s">
        <v>44</v>
      </c>
      <c r="AX29" s="320" t="s">
        <v>44</v>
      </c>
      <c r="AY29" s="320" t="s">
        <v>44</v>
      </c>
      <c r="AZ29" s="320" t="s">
        <v>44</v>
      </c>
      <c r="BA29" s="320" t="s">
        <v>44</v>
      </c>
      <c r="BB29" s="320" t="s">
        <v>44</v>
      </c>
      <c r="BC29" s="320" t="s">
        <v>44</v>
      </c>
      <c r="BD29" s="320">
        <f t="shared" si="0"/>
        <v>0</v>
      </c>
      <c r="BE29" s="320" t="str">
        <f t="shared" si="1"/>
        <v>Débil</v>
      </c>
      <c r="BF29" s="319"/>
      <c r="BG29" s="321" t="s">
        <v>44</v>
      </c>
      <c r="BH29" s="320" t="str">
        <f t="shared" si="2"/>
        <v>Casilla formulada</v>
      </c>
      <c r="BI29" s="319"/>
      <c r="BJ29" s="320" t="str">
        <f t="shared" si="3"/>
        <v/>
      </c>
      <c r="BK29" s="320" t="str">
        <f t="shared" si="4"/>
        <v/>
      </c>
      <c r="BL29" s="320" t="str">
        <f t="shared" si="5"/>
        <v>SI</v>
      </c>
      <c r="BM29" s="322"/>
      <c r="BN29" s="323"/>
      <c r="BO29" s="324"/>
      <c r="BP29" s="315"/>
      <c r="BQ29" s="316"/>
      <c r="BR29" s="316"/>
      <c r="BS29" s="325"/>
    </row>
    <row r="30" spans="2:71" s="308" customFormat="1" ht="15" customHeight="1" x14ac:dyDescent="0.25">
      <c r="B30" s="309"/>
      <c r="C30" s="310"/>
      <c r="D30" s="288"/>
      <c r="E30" s="288"/>
      <c r="F30" s="289"/>
      <c r="G30" s="289"/>
      <c r="H30" s="289"/>
      <c r="I30" s="289"/>
      <c r="J30" s="288"/>
      <c r="K30" s="326">
        <v>9</v>
      </c>
      <c r="L30" s="332" t="s">
        <v>43</v>
      </c>
      <c r="M30" s="292"/>
      <c r="N30" s="313"/>
      <c r="O30" s="314"/>
      <c r="P30" s="315"/>
      <c r="Q30" s="316"/>
      <c r="R30" s="316"/>
      <c r="S30" s="316"/>
      <c r="T30" s="316"/>
      <c r="U30" s="316"/>
      <c r="V30" s="316"/>
      <c r="W30" s="316"/>
      <c r="X30" s="316"/>
      <c r="Y30" s="316"/>
      <c r="Z30" s="316"/>
      <c r="AA30" s="316"/>
      <c r="AB30" s="316"/>
      <c r="AC30" s="316"/>
      <c r="AD30" s="316"/>
      <c r="AE30" s="316"/>
      <c r="AF30" s="316"/>
      <c r="AG30" s="316"/>
      <c r="AH30" s="316"/>
      <c r="AI30" s="316"/>
      <c r="AJ30" s="316"/>
      <c r="AK30" s="316"/>
      <c r="AL30" s="316"/>
      <c r="AM30" s="317"/>
      <c r="AN30" s="328">
        <v>9</v>
      </c>
      <c r="AO30" s="329" t="s">
        <v>45</v>
      </c>
      <c r="AP30" s="329"/>
      <c r="AQ30" s="329" t="s">
        <v>44</v>
      </c>
      <c r="AR30" s="329"/>
      <c r="AS30" s="329"/>
      <c r="AT30" s="329"/>
      <c r="AU30" s="329"/>
      <c r="AV30" s="329" t="s">
        <v>44</v>
      </c>
      <c r="AW30" s="330" t="s">
        <v>44</v>
      </c>
      <c r="AX30" s="330" t="s">
        <v>44</v>
      </c>
      <c r="AY30" s="330" t="s">
        <v>44</v>
      </c>
      <c r="AZ30" s="330" t="s">
        <v>44</v>
      </c>
      <c r="BA30" s="330" t="s">
        <v>44</v>
      </c>
      <c r="BB30" s="330" t="s">
        <v>44</v>
      </c>
      <c r="BC30" s="330" t="s">
        <v>44</v>
      </c>
      <c r="BD30" s="330">
        <f t="shared" si="0"/>
        <v>0</v>
      </c>
      <c r="BE30" s="330" t="str">
        <f t="shared" si="1"/>
        <v>Débil</v>
      </c>
      <c r="BF30" s="329"/>
      <c r="BG30" s="331" t="s">
        <v>44</v>
      </c>
      <c r="BH30" s="330" t="str">
        <f t="shared" si="2"/>
        <v>Casilla formulada</v>
      </c>
      <c r="BI30" s="329"/>
      <c r="BJ30" s="330" t="str">
        <f t="shared" si="3"/>
        <v/>
      </c>
      <c r="BK30" s="330" t="str">
        <f t="shared" si="4"/>
        <v/>
      </c>
      <c r="BL30" s="330" t="str">
        <f t="shared" si="5"/>
        <v>SI</v>
      </c>
      <c r="BM30" s="322"/>
      <c r="BN30" s="323"/>
      <c r="BO30" s="324"/>
      <c r="BP30" s="315"/>
      <c r="BQ30" s="316"/>
      <c r="BR30" s="316"/>
      <c r="BS30" s="325"/>
    </row>
    <row r="31" spans="2:71" s="308" customFormat="1" ht="15" customHeight="1" thickBot="1" x14ac:dyDescent="0.3">
      <c r="B31" s="333"/>
      <c r="C31" s="334"/>
      <c r="D31" s="335"/>
      <c r="E31" s="335"/>
      <c r="F31" s="336"/>
      <c r="G31" s="336"/>
      <c r="H31" s="336"/>
      <c r="I31" s="336"/>
      <c r="J31" s="335"/>
      <c r="K31" s="337">
        <v>10</v>
      </c>
      <c r="L31" s="338" t="s">
        <v>43</v>
      </c>
      <c r="M31" s="339"/>
      <c r="N31" s="340"/>
      <c r="O31" s="341"/>
      <c r="P31" s="342"/>
      <c r="Q31" s="343"/>
      <c r="R31" s="343"/>
      <c r="S31" s="343"/>
      <c r="T31" s="343"/>
      <c r="U31" s="343"/>
      <c r="V31" s="343"/>
      <c r="W31" s="343"/>
      <c r="X31" s="343"/>
      <c r="Y31" s="343"/>
      <c r="Z31" s="343"/>
      <c r="AA31" s="343"/>
      <c r="AB31" s="343"/>
      <c r="AC31" s="343"/>
      <c r="AD31" s="343"/>
      <c r="AE31" s="343"/>
      <c r="AF31" s="343"/>
      <c r="AG31" s="343"/>
      <c r="AH31" s="343"/>
      <c r="AI31" s="343"/>
      <c r="AJ31" s="343"/>
      <c r="AK31" s="343"/>
      <c r="AL31" s="343"/>
      <c r="AM31" s="344"/>
      <c r="AN31" s="345">
        <v>10</v>
      </c>
      <c r="AO31" s="346" t="s">
        <v>45</v>
      </c>
      <c r="AP31" s="346"/>
      <c r="AQ31" s="346" t="s">
        <v>44</v>
      </c>
      <c r="AR31" s="346"/>
      <c r="AS31" s="346"/>
      <c r="AT31" s="346"/>
      <c r="AU31" s="346"/>
      <c r="AV31" s="346" t="s">
        <v>44</v>
      </c>
      <c r="AW31" s="347" t="s">
        <v>44</v>
      </c>
      <c r="AX31" s="347" t="s">
        <v>44</v>
      </c>
      <c r="AY31" s="347" t="s">
        <v>44</v>
      </c>
      <c r="AZ31" s="347" t="s">
        <v>44</v>
      </c>
      <c r="BA31" s="347" t="s">
        <v>44</v>
      </c>
      <c r="BB31" s="347" t="s">
        <v>44</v>
      </c>
      <c r="BC31" s="347" t="s">
        <v>44</v>
      </c>
      <c r="BD31" s="347">
        <f t="shared" si="0"/>
        <v>0</v>
      </c>
      <c r="BE31" s="347" t="str">
        <f t="shared" si="1"/>
        <v>Débil</v>
      </c>
      <c r="BF31" s="346"/>
      <c r="BG31" s="348" t="s">
        <v>44</v>
      </c>
      <c r="BH31" s="347" t="str">
        <f t="shared" si="2"/>
        <v>Casilla formulada</v>
      </c>
      <c r="BI31" s="346"/>
      <c r="BJ31" s="347" t="str">
        <f t="shared" si="3"/>
        <v/>
      </c>
      <c r="BK31" s="347" t="str">
        <f t="shared" si="4"/>
        <v/>
      </c>
      <c r="BL31" s="347" t="str">
        <f t="shared" si="5"/>
        <v>SI</v>
      </c>
      <c r="BM31" s="349"/>
      <c r="BN31" s="350"/>
      <c r="BO31" s="351"/>
      <c r="BP31" s="342"/>
      <c r="BQ31" s="343"/>
      <c r="BR31" s="343"/>
      <c r="BS31" s="352"/>
    </row>
    <row r="32" spans="2:71" s="308" customFormat="1" ht="96" hidden="1" customHeight="1" x14ac:dyDescent="0.25">
      <c r="B32" s="286">
        <v>3</v>
      </c>
      <c r="C32" s="287" t="s">
        <v>67</v>
      </c>
      <c r="D32" s="288" t="s">
        <v>68</v>
      </c>
      <c r="E32" s="288"/>
      <c r="F32" s="289" t="s">
        <v>44</v>
      </c>
      <c r="G32" s="289" t="s">
        <v>44</v>
      </c>
      <c r="H32" s="289" t="s">
        <v>44</v>
      </c>
      <c r="I32" s="289" t="s">
        <v>44</v>
      </c>
      <c r="J32" s="288" t="str">
        <f>IF(AND((F32="SI"),(G32="SI"),(H32="SI"),(I32="SI")),"Si es Riesgo de Corrupción","No es Riesgo de Corrupción")</f>
        <v>No es Riesgo de Corrupción</v>
      </c>
      <c r="K32" s="290">
        <v>1</v>
      </c>
      <c r="L32" s="291" t="s">
        <v>43</v>
      </c>
      <c r="M32" s="292" t="s">
        <v>459</v>
      </c>
      <c r="N32" s="293" t="s">
        <v>44</v>
      </c>
      <c r="O32" s="294" t="str">
        <f>IF(N32=1,"Rara vez",IF(N32=2,"Improbable",IF(N32=3,"Posible",IF(N32=4,"Probable",IF(N32=5,"Casi seguro","Definir el nivel de probabilidad")))))</f>
        <v>Definir el nivel de probabilidad</v>
      </c>
      <c r="P32" s="295"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353" t="s">
        <v>44</v>
      </c>
      <c r="R32" s="353" t="s">
        <v>44</v>
      </c>
      <c r="S32" s="353" t="s">
        <v>44</v>
      </c>
      <c r="T32" s="353" t="s">
        <v>44</v>
      </c>
      <c r="U32" s="353" t="s">
        <v>44</v>
      </c>
      <c r="V32" s="353" t="s">
        <v>44</v>
      </c>
      <c r="W32" s="353" t="s">
        <v>44</v>
      </c>
      <c r="X32" s="353" t="s">
        <v>44</v>
      </c>
      <c r="Y32" s="353" t="s">
        <v>44</v>
      </c>
      <c r="Z32" s="353" t="s">
        <v>44</v>
      </c>
      <c r="AA32" s="353" t="s">
        <v>44</v>
      </c>
      <c r="AB32" s="353" t="s">
        <v>44</v>
      </c>
      <c r="AC32" s="353" t="s">
        <v>44</v>
      </c>
      <c r="AD32" s="353" t="s">
        <v>44</v>
      </c>
      <c r="AE32" s="353" t="s">
        <v>44</v>
      </c>
      <c r="AF32" s="353" t="s">
        <v>44</v>
      </c>
      <c r="AG32" s="353" t="s">
        <v>44</v>
      </c>
      <c r="AH32" s="353" t="s">
        <v>44</v>
      </c>
      <c r="AI32" s="353" t="s">
        <v>44</v>
      </c>
      <c r="AJ32" s="296">
        <f>IF(AF32="SI","Impacto Catastrófico por lesoines o perdida de vidas humanas",(COUNTIF(Q32:AE41,"SI")+COUNTIF(AG32:AI41,"SI")))</f>
        <v>0</v>
      </c>
      <c r="AK32" s="296" t="str">
        <f>IF(AJ32=0,"",IF(AND(AJ32&gt;0,AJ32&lt;=5),"Moderado",IF(AND(AJ32&gt;5,AJ32&lt;=11),"Mayor","Catastrófico")))</f>
        <v/>
      </c>
      <c r="AL32" s="296" t="str">
        <f>IF(AND(O32="Rara Vez",AK32="Moderado"),"Moderado",IF(AND(O32="Rara Vez",AK32="Mayor"),"Alto",IF(AND(O32="Improbable",AK32="Moderado"),"Moderado",IF(AND(O32="Improbable",AK32="Mayor"),"Alto",IF(AND(O32="Posible",AK32="Moderado"),"Alto",IF(AND(O32="Probable",AK32="Moderado"),"Alto","Extremo"))))))</f>
        <v>Extremo</v>
      </c>
      <c r="AM32" s="297" t="s">
        <v>70</v>
      </c>
      <c r="AN32" s="298">
        <v>1</v>
      </c>
      <c r="AO32" s="299" t="s">
        <v>45</v>
      </c>
      <c r="AP32" s="299"/>
      <c r="AQ32" s="299" t="s">
        <v>44</v>
      </c>
      <c r="AR32" s="299"/>
      <c r="AS32" s="299"/>
      <c r="AT32" s="299"/>
      <c r="AU32" s="299"/>
      <c r="AV32" s="299" t="s">
        <v>44</v>
      </c>
      <c r="AW32" s="300" t="s">
        <v>44</v>
      </c>
      <c r="AX32" s="300" t="s">
        <v>44</v>
      </c>
      <c r="AY32" s="300" t="s">
        <v>44</v>
      </c>
      <c r="AZ32" s="300" t="s">
        <v>44</v>
      </c>
      <c r="BA32" s="300" t="s">
        <v>44</v>
      </c>
      <c r="BB32" s="300" t="s">
        <v>44</v>
      </c>
      <c r="BC32" s="300" t="s">
        <v>44</v>
      </c>
      <c r="BD32" s="300">
        <f t="shared" si="0"/>
        <v>0</v>
      </c>
      <c r="BE32" s="300" t="str">
        <f t="shared" si="1"/>
        <v>Débil</v>
      </c>
      <c r="BF32" s="299"/>
      <c r="BG32" s="301" t="s">
        <v>44</v>
      </c>
      <c r="BH32" s="300" t="str">
        <f t="shared" si="2"/>
        <v>Casilla formulada</v>
      </c>
      <c r="BI32" s="299"/>
      <c r="BJ32" s="300" t="str">
        <f t="shared" si="3"/>
        <v/>
      </c>
      <c r="BK32" s="300" t="str">
        <f t="shared" si="4"/>
        <v/>
      </c>
      <c r="BL32" s="300" t="str">
        <f t="shared" si="5"/>
        <v>SI</v>
      </c>
      <c r="BM32" s="302" t="e">
        <f>IF(AVERAGE(BK32:BK41)=100,"FUERTE",IF(AND(AVERAGE(BK32:BK41)&lt;=99,AVERAGE(BK32:BK41)&gt;=50),"MODERADA",IF(AVERAGE(BK32:BK41)&lt;50,"DÉBIL",0)))</f>
        <v>#DIV/0!</v>
      </c>
      <c r="BN32" s="303" t="str">
        <f>IFERROR(IF(BM32="DÉBIL","NO DISMINUYE",IF(AVERAGEIF(AV32:AV41,"Preventivo",BK32:BK41)&gt;=50,"DIRECTAMENTE","NO DISMINUYE")),"NO DISMINUYE")</f>
        <v>NO DISMINUYE</v>
      </c>
      <c r="BO32" s="304" t="e">
        <f>IF(N32=1,1,IF(AND(N32=2,BM32="FUERTE",BN32="DIRECTAMENTE"),N32-1,IF(AND(N32&gt;2,BM32="FUERTE",BN32="DIRECTAMENTE"),N32-2,IF(AND(N32&gt;=2,BM32="MODERADA",BN32="DIRECTAMENTE"),N32-1,N32))))</f>
        <v>#DIV/0!</v>
      </c>
      <c r="BP32" s="305" t="e">
        <f>IF(BO32=1,"Rara vez",IF(BO32=2,"Improbable",IF(BO32=3,"Posible",IF(BO32=4,"Probable",IF(BO32=5,"Casi Seguro",0)))))</f>
        <v>#DIV/0!</v>
      </c>
      <c r="BQ32" s="306" t="str">
        <f>AK32</f>
        <v/>
      </c>
      <c r="BR32" s="306" t="e">
        <f>IF(AND(BP32="Rara Vez",BQ32="Moderado"),"Moderado",IF(AND(BP32="Rara Vez",BQ32="Mayor"),"Alto",IF(AND(BP32="Improbable",BQ32="Moderado"),"Moderado",IF(AND(BP32="Improbable",BQ32="Mayor"),"Alto",IF(AND(BP32="Posible",BQ32="Moderado"),"Alto",IF(AND(BP32="Probable",BQ32="Moderado"),"Alto","Extremo"))))))</f>
        <v>#DIV/0!</v>
      </c>
      <c r="BS32" s="307"/>
    </row>
    <row r="33" spans="2:71" s="308" customFormat="1" ht="96" hidden="1" customHeight="1" x14ac:dyDescent="0.25">
      <c r="B33" s="309"/>
      <c r="C33" s="310"/>
      <c r="D33" s="288"/>
      <c r="E33" s="288"/>
      <c r="F33" s="289"/>
      <c r="G33" s="289"/>
      <c r="H33" s="289"/>
      <c r="I33" s="289"/>
      <c r="J33" s="288"/>
      <c r="K33" s="311">
        <v>2</v>
      </c>
      <c r="L33" s="312" t="s">
        <v>43</v>
      </c>
      <c r="M33" s="292"/>
      <c r="N33" s="313"/>
      <c r="O33" s="314"/>
      <c r="P33" s="315"/>
      <c r="Q33" s="354"/>
      <c r="R33" s="354"/>
      <c r="S33" s="354"/>
      <c r="T33" s="354"/>
      <c r="U33" s="354"/>
      <c r="V33" s="354"/>
      <c r="W33" s="354"/>
      <c r="X33" s="354"/>
      <c r="Y33" s="354"/>
      <c r="Z33" s="354"/>
      <c r="AA33" s="354"/>
      <c r="AB33" s="354"/>
      <c r="AC33" s="354"/>
      <c r="AD33" s="354"/>
      <c r="AE33" s="354"/>
      <c r="AF33" s="354"/>
      <c r="AG33" s="354"/>
      <c r="AH33" s="354"/>
      <c r="AI33" s="354"/>
      <c r="AJ33" s="316"/>
      <c r="AK33" s="316"/>
      <c r="AL33" s="316"/>
      <c r="AM33" s="317"/>
      <c r="AN33" s="318">
        <v>2</v>
      </c>
      <c r="AO33" s="319" t="s">
        <v>45</v>
      </c>
      <c r="AP33" s="319"/>
      <c r="AQ33" s="319" t="s">
        <v>44</v>
      </c>
      <c r="AR33" s="319"/>
      <c r="AS33" s="319"/>
      <c r="AT33" s="319"/>
      <c r="AU33" s="319"/>
      <c r="AV33" s="319" t="s">
        <v>44</v>
      </c>
      <c r="AW33" s="320" t="s">
        <v>44</v>
      </c>
      <c r="AX33" s="320" t="s">
        <v>44</v>
      </c>
      <c r="AY33" s="320" t="s">
        <v>44</v>
      </c>
      <c r="AZ33" s="320" t="s">
        <v>44</v>
      </c>
      <c r="BA33" s="320" t="s">
        <v>44</v>
      </c>
      <c r="BB33" s="320" t="s">
        <v>44</v>
      </c>
      <c r="BC33" s="320" t="s">
        <v>44</v>
      </c>
      <c r="BD33" s="320">
        <f t="shared" si="0"/>
        <v>0</v>
      </c>
      <c r="BE33" s="320" t="str">
        <f t="shared" si="1"/>
        <v>Débil</v>
      </c>
      <c r="BF33" s="319"/>
      <c r="BG33" s="321" t="s">
        <v>44</v>
      </c>
      <c r="BH33" s="320" t="str">
        <f t="shared" si="2"/>
        <v>Casilla formulada</v>
      </c>
      <c r="BI33" s="319"/>
      <c r="BJ33" s="320" t="str">
        <f t="shared" si="3"/>
        <v/>
      </c>
      <c r="BK33" s="320" t="str">
        <f t="shared" si="4"/>
        <v/>
      </c>
      <c r="BL33" s="320" t="str">
        <f t="shared" si="5"/>
        <v>SI</v>
      </c>
      <c r="BM33" s="322"/>
      <c r="BN33" s="323"/>
      <c r="BO33" s="324"/>
      <c r="BP33" s="315"/>
      <c r="BQ33" s="316"/>
      <c r="BR33" s="316"/>
      <c r="BS33" s="325"/>
    </row>
    <row r="34" spans="2:71" s="308" customFormat="1" ht="96" hidden="1" customHeight="1" x14ac:dyDescent="0.25">
      <c r="B34" s="309"/>
      <c r="C34" s="310"/>
      <c r="D34" s="288"/>
      <c r="E34" s="288"/>
      <c r="F34" s="289"/>
      <c r="G34" s="289"/>
      <c r="H34" s="289"/>
      <c r="I34" s="289"/>
      <c r="J34" s="288"/>
      <c r="K34" s="326">
        <v>3</v>
      </c>
      <c r="L34" s="327" t="s">
        <v>43</v>
      </c>
      <c r="M34" s="292"/>
      <c r="N34" s="313"/>
      <c r="O34" s="314"/>
      <c r="P34" s="315"/>
      <c r="Q34" s="354"/>
      <c r="R34" s="354"/>
      <c r="S34" s="354"/>
      <c r="T34" s="354"/>
      <c r="U34" s="354"/>
      <c r="V34" s="354"/>
      <c r="W34" s="354"/>
      <c r="X34" s="354"/>
      <c r="Y34" s="354"/>
      <c r="Z34" s="354"/>
      <c r="AA34" s="354"/>
      <c r="AB34" s="354"/>
      <c r="AC34" s="354"/>
      <c r="AD34" s="354"/>
      <c r="AE34" s="354"/>
      <c r="AF34" s="354"/>
      <c r="AG34" s="354"/>
      <c r="AH34" s="354"/>
      <c r="AI34" s="354"/>
      <c r="AJ34" s="316"/>
      <c r="AK34" s="316"/>
      <c r="AL34" s="316"/>
      <c r="AM34" s="317"/>
      <c r="AN34" s="328">
        <v>3</v>
      </c>
      <c r="AO34" s="329" t="s">
        <v>45</v>
      </c>
      <c r="AP34" s="329"/>
      <c r="AQ34" s="329" t="s">
        <v>44</v>
      </c>
      <c r="AR34" s="329"/>
      <c r="AS34" s="329"/>
      <c r="AT34" s="329"/>
      <c r="AU34" s="329"/>
      <c r="AV34" s="329" t="s">
        <v>44</v>
      </c>
      <c r="AW34" s="330" t="s">
        <v>44</v>
      </c>
      <c r="AX34" s="330" t="s">
        <v>44</v>
      </c>
      <c r="AY34" s="330" t="s">
        <v>44</v>
      </c>
      <c r="AZ34" s="330" t="s">
        <v>44</v>
      </c>
      <c r="BA34" s="330" t="s">
        <v>44</v>
      </c>
      <c r="BB34" s="330" t="s">
        <v>44</v>
      </c>
      <c r="BC34" s="330" t="s">
        <v>44</v>
      </c>
      <c r="BD34" s="330">
        <f t="shared" si="0"/>
        <v>0</v>
      </c>
      <c r="BE34" s="330" t="str">
        <f t="shared" si="1"/>
        <v>Débil</v>
      </c>
      <c r="BF34" s="329"/>
      <c r="BG34" s="331" t="s">
        <v>44</v>
      </c>
      <c r="BH34" s="330" t="str">
        <f t="shared" si="2"/>
        <v>Casilla formulada</v>
      </c>
      <c r="BI34" s="329"/>
      <c r="BJ34" s="330" t="str">
        <f t="shared" si="3"/>
        <v/>
      </c>
      <c r="BK34" s="330" t="str">
        <f t="shared" si="4"/>
        <v/>
      </c>
      <c r="BL34" s="330" t="str">
        <f t="shared" si="5"/>
        <v>SI</v>
      </c>
      <c r="BM34" s="322"/>
      <c r="BN34" s="323"/>
      <c r="BO34" s="324"/>
      <c r="BP34" s="315"/>
      <c r="BQ34" s="316"/>
      <c r="BR34" s="316"/>
      <c r="BS34" s="325"/>
    </row>
    <row r="35" spans="2:71" s="308" customFormat="1" ht="96" hidden="1" customHeight="1" x14ac:dyDescent="0.25">
      <c r="B35" s="309"/>
      <c r="C35" s="310"/>
      <c r="D35" s="288"/>
      <c r="E35" s="288"/>
      <c r="F35" s="289"/>
      <c r="G35" s="289"/>
      <c r="H35" s="289"/>
      <c r="I35" s="289"/>
      <c r="J35" s="288"/>
      <c r="K35" s="311">
        <v>4</v>
      </c>
      <c r="L35" s="312" t="s">
        <v>43</v>
      </c>
      <c r="M35" s="292"/>
      <c r="N35" s="313"/>
      <c r="O35" s="314"/>
      <c r="P35" s="315"/>
      <c r="Q35" s="354"/>
      <c r="R35" s="354"/>
      <c r="S35" s="354"/>
      <c r="T35" s="354"/>
      <c r="U35" s="354"/>
      <c r="V35" s="354"/>
      <c r="W35" s="354"/>
      <c r="X35" s="354"/>
      <c r="Y35" s="354"/>
      <c r="Z35" s="354"/>
      <c r="AA35" s="354"/>
      <c r="AB35" s="354"/>
      <c r="AC35" s="354"/>
      <c r="AD35" s="354"/>
      <c r="AE35" s="354"/>
      <c r="AF35" s="354"/>
      <c r="AG35" s="354"/>
      <c r="AH35" s="354"/>
      <c r="AI35" s="354"/>
      <c r="AJ35" s="316"/>
      <c r="AK35" s="316"/>
      <c r="AL35" s="316"/>
      <c r="AM35" s="317"/>
      <c r="AN35" s="318">
        <v>4</v>
      </c>
      <c r="AO35" s="319" t="s">
        <v>45</v>
      </c>
      <c r="AP35" s="319"/>
      <c r="AQ35" s="319" t="s">
        <v>44</v>
      </c>
      <c r="AR35" s="319"/>
      <c r="AS35" s="319"/>
      <c r="AT35" s="319"/>
      <c r="AU35" s="319"/>
      <c r="AV35" s="319" t="s">
        <v>44</v>
      </c>
      <c r="AW35" s="320" t="s">
        <v>44</v>
      </c>
      <c r="AX35" s="320" t="s">
        <v>44</v>
      </c>
      <c r="AY35" s="320" t="s">
        <v>44</v>
      </c>
      <c r="AZ35" s="320" t="s">
        <v>44</v>
      </c>
      <c r="BA35" s="320" t="s">
        <v>44</v>
      </c>
      <c r="BB35" s="320" t="s">
        <v>44</v>
      </c>
      <c r="BC35" s="320" t="s">
        <v>44</v>
      </c>
      <c r="BD35" s="320">
        <f t="shared" si="0"/>
        <v>0</v>
      </c>
      <c r="BE35" s="320" t="str">
        <f t="shared" si="1"/>
        <v>Débil</v>
      </c>
      <c r="BF35" s="319"/>
      <c r="BG35" s="321" t="s">
        <v>44</v>
      </c>
      <c r="BH35" s="320" t="str">
        <f t="shared" si="2"/>
        <v>Casilla formulada</v>
      </c>
      <c r="BI35" s="319"/>
      <c r="BJ35" s="320" t="str">
        <f t="shared" si="3"/>
        <v/>
      </c>
      <c r="BK35" s="320" t="str">
        <f t="shared" si="4"/>
        <v/>
      </c>
      <c r="BL35" s="320" t="str">
        <f t="shared" si="5"/>
        <v>SI</v>
      </c>
      <c r="BM35" s="322"/>
      <c r="BN35" s="323"/>
      <c r="BO35" s="324"/>
      <c r="BP35" s="315"/>
      <c r="BQ35" s="316"/>
      <c r="BR35" s="316"/>
      <c r="BS35" s="325"/>
    </row>
    <row r="36" spans="2:71" s="308" customFormat="1" ht="96" hidden="1" customHeight="1" x14ac:dyDescent="0.25">
      <c r="B36" s="309"/>
      <c r="C36" s="310"/>
      <c r="D36" s="288"/>
      <c r="E36" s="288"/>
      <c r="F36" s="289"/>
      <c r="G36" s="289"/>
      <c r="H36" s="289"/>
      <c r="I36" s="289"/>
      <c r="J36" s="288"/>
      <c r="K36" s="326">
        <v>5</v>
      </c>
      <c r="L36" s="327" t="s">
        <v>43</v>
      </c>
      <c r="M36" s="292"/>
      <c r="N36" s="313"/>
      <c r="O36" s="314"/>
      <c r="P36" s="315"/>
      <c r="Q36" s="354"/>
      <c r="R36" s="354"/>
      <c r="S36" s="354"/>
      <c r="T36" s="354"/>
      <c r="U36" s="354"/>
      <c r="V36" s="354"/>
      <c r="W36" s="354"/>
      <c r="X36" s="354"/>
      <c r="Y36" s="354"/>
      <c r="Z36" s="354"/>
      <c r="AA36" s="354"/>
      <c r="AB36" s="354"/>
      <c r="AC36" s="354"/>
      <c r="AD36" s="354"/>
      <c r="AE36" s="354"/>
      <c r="AF36" s="354"/>
      <c r="AG36" s="354"/>
      <c r="AH36" s="354"/>
      <c r="AI36" s="354"/>
      <c r="AJ36" s="316"/>
      <c r="AK36" s="316"/>
      <c r="AL36" s="316"/>
      <c r="AM36" s="317"/>
      <c r="AN36" s="328">
        <v>5</v>
      </c>
      <c r="AO36" s="329" t="s">
        <v>45</v>
      </c>
      <c r="AP36" s="329"/>
      <c r="AQ36" s="329" t="s">
        <v>44</v>
      </c>
      <c r="AR36" s="329"/>
      <c r="AS36" s="329"/>
      <c r="AT36" s="329"/>
      <c r="AU36" s="329"/>
      <c r="AV36" s="329" t="s">
        <v>44</v>
      </c>
      <c r="AW36" s="330" t="s">
        <v>44</v>
      </c>
      <c r="AX36" s="330" t="s">
        <v>44</v>
      </c>
      <c r="AY36" s="330" t="s">
        <v>44</v>
      </c>
      <c r="AZ36" s="330" t="s">
        <v>44</v>
      </c>
      <c r="BA36" s="330" t="s">
        <v>44</v>
      </c>
      <c r="BB36" s="330" t="s">
        <v>44</v>
      </c>
      <c r="BC36" s="330" t="s">
        <v>44</v>
      </c>
      <c r="BD36" s="330">
        <f t="shared" si="0"/>
        <v>0</v>
      </c>
      <c r="BE36" s="330" t="str">
        <f t="shared" si="1"/>
        <v>Débil</v>
      </c>
      <c r="BF36" s="329"/>
      <c r="BG36" s="331" t="s">
        <v>44</v>
      </c>
      <c r="BH36" s="330" t="str">
        <f t="shared" si="2"/>
        <v>Casilla formulada</v>
      </c>
      <c r="BI36" s="329"/>
      <c r="BJ36" s="330" t="str">
        <f t="shared" si="3"/>
        <v/>
      </c>
      <c r="BK36" s="330" t="str">
        <f t="shared" si="4"/>
        <v/>
      </c>
      <c r="BL36" s="330" t="str">
        <f t="shared" si="5"/>
        <v>SI</v>
      </c>
      <c r="BM36" s="322"/>
      <c r="BN36" s="323"/>
      <c r="BO36" s="324"/>
      <c r="BP36" s="315"/>
      <c r="BQ36" s="316"/>
      <c r="BR36" s="316"/>
      <c r="BS36" s="325"/>
    </row>
    <row r="37" spans="2:71" s="308" customFormat="1" ht="96" hidden="1" customHeight="1" x14ac:dyDescent="0.25">
      <c r="B37" s="309"/>
      <c r="C37" s="310"/>
      <c r="D37" s="288"/>
      <c r="E37" s="288"/>
      <c r="F37" s="289"/>
      <c r="G37" s="289"/>
      <c r="H37" s="289"/>
      <c r="I37" s="289"/>
      <c r="J37" s="288"/>
      <c r="K37" s="311">
        <v>6</v>
      </c>
      <c r="L37" s="312" t="s">
        <v>43</v>
      </c>
      <c r="M37" s="292"/>
      <c r="N37" s="313"/>
      <c r="O37" s="314"/>
      <c r="P37" s="315"/>
      <c r="Q37" s="354"/>
      <c r="R37" s="354"/>
      <c r="S37" s="354"/>
      <c r="T37" s="354"/>
      <c r="U37" s="354"/>
      <c r="V37" s="354"/>
      <c r="W37" s="354"/>
      <c r="X37" s="354"/>
      <c r="Y37" s="354"/>
      <c r="Z37" s="354"/>
      <c r="AA37" s="354"/>
      <c r="AB37" s="354"/>
      <c r="AC37" s="354"/>
      <c r="AD37" s="354"/>
      <c r="AE37" s="354"/>
      <c r="AF37" s="354"/>
      <c r="AG37" s="354"/>
      <c r="AH37" s="354"/>
      <c r="AI37" s="354"/>
      <c r="AJ37" s="316"/>
      <c r="AK37" s="316"/>
      <c r="AL37" s="316"/>
      <c r="AM37" s="317"/>
      <c r="AN37" s="318">
        <v>6</v>
      </c>
      <c r="AO37" s="319" t="s">
        <v>45</v>
      </c>
      <c r="AP37" s="319"/>
      <c r="AQ37" s="319" t="s">
        <v>44</v>
      </c>
      <c r="AR37" s="319"/>
      <c r="AS37" s="319"/>
      <c r="AT37" s="319"/>
      <c r="AU37" s="319"/>
      <c r="AV37" s="319" t="s">
        <v>44</v>
      </c>
      <c r="AW37" s="320" t="s">
        <v>44</v>
      </c>
      <c r="AX37" s="320" t="s">
        <v>44</v>
      </c>
      <c r="AY37" s="320" t="s">
        <v>44</v>
      </c>
      <c r="AZ37" s="320" t="s">
        <v>44</v>
      </c>
      <c r="BA37" s="320" t="s">
        <v>44</v>
      </c>
      <c r="BB37" s="320" t="s">
        <v>44</v>
      </c>
      <c r="BC37" s="320" t="s">
        <v>44</v>
      </c>
      <c r="BD37" s="320">
        <f t="shared" si="0"/>
        <v>0</v>
      </c>
      <c r="BE37" s="320" t="str">
        <f t="shared" si="1"/>
        <v>Débil</v>
      </c>
      <c r="BF37" s="319"/>
      <c r="BG37" s="321" t="s">
        <v>44</v>
      </c>
      <c r="BH37" s="320" t="str">
        <f t="shared" si="2"/>
        <v>Casilla formulada</v>
      </c>
      <c r="BI37" s="319"/>
      <c r="BJ37" s="320" t="str">
        <f t="shared" si="3"/>
        <v/>
      </c>
      <c r="BK37" s="320" t="str">
        <f t="shared" si="4"/>
        <v/>
      </c>
      <c r="BL37" s="320" t="str">
        <f t="shared" si="5"/>
        <v>SI</v>
      </c>
      <c r="BM37" s="322"/>
      <c r="BN37" s="323"/>
      <c r="BO37" s="324"/>
      <c r="BP37" s="315"/>
      <c r="BQ37" s="316"/>
      <c r="BR37" s="316"/>
      <c r="BS37" s="325"/>
    </row>
    <row r="38" spans="2:71" s="308" customFormat="1" ht="96" hidden="1" customHeight="1" x14ac:dyDescent="0.25">
      <c r="B38" s="309"/>
      <c r="C38" s="310"/>
      <c r="D38" s="288"/>
      <c r="E38" s="288"/>
      <c r="F38" s="289"/>
      <c r="G38" s="289"/>
      <c r="H38" s="289"/>
      <c r="I38" s="289"/>
      <c r="J38" s="288"/>
      <c r="K38" s="326">
        <v>7</v>
      </c>
      <c r="L38" s="327" t="s">
        <v>43</v>
      </c>
      <c r="M38" s="292"/>
      <c r="N38" s="313"/>
      <c r="O38" s="314"/>
      <c r="P38" s="315"/>
      <c r="Q38" s="354"/>
      <c r="R38" s="354"/>
      <c r="S38" s="354"/>
      <c r="T38" s="354"/>
      <c r="U38" s="354"/>
      <c r="V38" s="354"/>
      <c r="W38" s="354"/>
      <c r="X38" s="354"/>
      <c r="Y38" s="354"/>
      <c r="Z38" s="354"/>
      <c r="AA38" s="354"/>
      <c r="AB38" s="354"/>
      <c r="AC38" s="354"/>
      <c r="AD38" s="354"/>
      <c r="AE38" s="354"/>
      <c r="AF38" s="354"/>
      <c r="AG38" s="354"/>
      <c r="AH38" s="354"/>
      <c r="AI38" s="354"/>
      <c r="AJ38" s="316"/>
      <c r="AK38" s="316"/>
      <c r="AL38" s="316"/>
      <c r="AM38" s="317"/>
      <c r="AN38" s="328">
        <v>7</v>
      </c>
      <c r="AO38" s="329" t="s">
        <v>45</v>
      </c>
      <c r="AP38" s="329"/>
      <c r="AQ38" s="329" t="s">
        <v>44</v>
      </c>
      <c r="AR38" s="329"/>
      <c r="AS38" s="329"/>
      <c r="AT38" s="329"/>
      <c r="AU38" s="329"/>
      <c r="AV38" s="329" t="s">
        <v>44</v>
      </c>
      <c r="AW38" s="330" t="s">
        <v>44</v>
      </c>
      <c r="AX38" s="330" t="s">
        <v>44</v>
      </c>
      <c r="AY38" s="330" t="s">
        <v>44</v>
      </c>
      <c r="AZ38" s="330" t="s">
        <v>44</v>
      </c>
      <c r="BA38" s="330" t="s">
        <v>44</v>
      </c>
      <c r="BB38" s="330" t="s">
        <v>44</v>
      </c>
      <c r="BC38" s="330" t="s">
        <v>44</v>
      </c>
      <c r="BD38" s="330">
        <f t="shared" si="0"/>
        <v>0</v>
      </c>
      <c r="BE38" s="330" t="str">
        <f t="shared" si="1"/>
        <v>Débil</v>
      </c>
      <c r="BF38" s="329"/>
      <c r="BG38" s="331" t="s">
        <v>44</v>
      </c>
      <c r="BH38" s="330" t="str">
        <f t="shared" si="2"/>
        <v>Casilla formulada</v>
      </c>
      <c r="BI38" s="329"/>
      <c r="BJ38" s="330" t="str">
        <f t="shared" si="3"/>
        <v/>
      </c>
      <c r="BK38" s="330" t="str">
        <f t="shared" si="4"/>
        <v/>
      </c>
      <c r="BL38" s="330" t="str">
        <f t="shared" si="5"/>
        <v>SI</v>
      </c>
      <c r="BM38" s="322"/>
      <c r="BN38" s="323"/>
      <c r="BO38" s="324"/>
      <c r="BP38" s="315"/>
      <c r="BQ38" s="316"/>
      <c r="BR38" s="316"/>
      <c r="BS38" s="325"/>
    </row>
    <row r="39" spans="2:71" s="308" customFormat="1" ht="96" hidden="1" customHeight="1" x14ac:dyDescent="0.25">
      <c r="B39" s="309"/>
      <c r="C39" s="310"/>
      <c r="D39" s="288"/>
      <c r="E39" s="288"/>
      <c r="F39" s="289"/>
      <c r="G39" s="289"/>
      <c r="H39" s="289"/>
      <c r="I39" s="289"/>
      <c r="J39" s="288"/>
      <c r="K39" s="311">
        <v>8</v>
      </c>
      <c r="L39" s="312" t="s">
        <v>43</v>
      </c>
      <c r="M39" s="292"/>
      <c r="N39" s="313"/>
      <c r="O39" s="314"/>
      <c r="P39" s="315"/>
      <c r="Q39" s="354"/>
      <c r="R39" s="354"/>
      <c r="S39" s="354"/>
      <c r="T39" s="354"/>
      <c r="U39" s="354"/>
      <c r="V39" s="354"/>
      <c r="W39" s="354"/>
      <c r="X39" s="354"/>
      <c r="Y39" s="354"/>
      <c r="Z39" s="354"/>
      <c r="AA39" s="354"/>
      <c r="AB39" s="354"/>
      <c r="AC39" s="354"/>
      <c r="AD39" s="354"/>
      <c r="AE39" s="354"/>
      <c r="AF39" s="354"/>
      <c r="AG39" s="354"/>
      <c r="AH39" s="354"/>
      <c r="AI39" s="354"/>
      <c r="AJ39" s="316"/>
      <c r="AK39" s="316"/>
      <c r="AL39" s="316"/>
      <c r="AM39" s="317"/>
      <c r="AN39" s="318">
        <v>8</v>
      </c>
      <c r="AO39" s="319" t="s">
        <v>45</v>
      </c>
      <c r="AP39" s="319"/>
      <c r="AQ39" s="319" t="s">
        <v>44</v>
      </c>
      <c r="AR39" s="319"/>
      <c r="AS39" s="319"/>
      <c r="AT39" s="319"/>
      <c r="AU39" s="319"/>
      <c r="AV39" s="319" t="s">
        <v>44</v>
      </c>
      <c r="AW39" s="320" t="s">
        <v>44</v>
      </c>
      <c r="AX39" s="320" t="s">
        <v>44</v>
      </c>
      <c r="AY39" s="320" t="s">
        <v>44</v>
      </c>
      <c r="AZ39" s="320" t="s">
        <v>44</v>
      </c>
      <c r="BA39" s="320" t="s">
        <v>44</v>
      </c>
      <c r="BB39" s="320" t="s">
        <v>44</v>
      </c>
      <c r="BC39" s="320" t="s">
        <v>44</v>
      </c>
      <c r="BD39" s="320">
        <f t="shared" si="0"/>
        <v>0</v>
      </c>
      <c r="BE39" s="320" t="str">
        <f t="shared" si="1"/>
        <v>Débil</v>
      </c>
      <c r="BF39" s="319"/>
      <c r="BG39" s="321" t="s">
        <v>44</v>
      </c>
      <c r="BH39" s="320" t="str">
        <f t="shared" si="2"/>
        <v>Casilla formulada</v>
      </c>
      <c r="BI39" s="319"/>
      <c r="BJ39" s="320" t="str">
        <f t="shared" si="3"/>
        <v/>
      </c>
      <c r="BK39" s="320" t="str">
        <f t="shared" si="4"/>
        <v/>
      </c>
      <c r="BL39" s="320" t="str">
        <f t="shared" si="5"/>
        <v>SI</v>
      </c>
      <c r="BM39" s="322"/>
      <c r="BN39" s="323"/>
      <c r="BO39" s="324"/>
      <c r="BP39" s="315"/>
      <c r="BQ39" s="316"/>
      <c r="BR39" s="316"/>
      <c r="BS39" s="325"/>
    </row>
    <row r="40" spans="2:71" s="308" customFormat="1" ht="96" hidden="1" customHeight="1" x14ac:dyDescent="0.25">
      <c r="B40" s="309"/>
      <c r="C40" s="310"/>
      <c r="D40" s="288"/>
      <c r="E40" s="288"/>
      <c r="F40" s="289"/>
      <c r="G40" s="289"/>
      <c r="H40" s="289"/>
      <c r="I40" s="289"/>
      <c r="J40" s="288"/>
      <c r="K40" s="326">
        <v>9</v>
      </c>
      <c r="L40" s="332" t="s">
        <v>43</v>
      </c>
      <c r="M40" s="292"/>
      <c r="N40" s="313"/>
      <c r="O40" s="314"/>
      <c r="P40" s="315"/>
      <c r="Q40" s="354"/>
      <c r="R40" s="354"/>
      <c r="S40" s="354"/>
      <c r="T40" s="354"/>
      <c r="U40" s="354"/>
      <c r="V40" s="354"/>
      <c r="W40" s="354"/>
      <c r="X40" s="354"/>
      <c r="Y40" s="354"/>
      <c r="Z40" s="354"/>
      <c r="AA40" s="354"/>
      <c r="AB40" s="354"/>
      <c r="AC40" s="354"/>
      <c r="AD40" s="354"/>
      <c r="AE40" s="354"/>
      <c r="AF40" s="354"/>
      <c r="AG40" s="354"/>
      <c r="AH40" s="354"/>
      <c r="AI40" s="354"/>
      <c r="AJ40" s="316"/>
      <c r="AK40" s="316"/>
      <c r="AL40" s="316"/>
      <c r="AM40" s="317"/>
      <c r="AN40" s="328">
        <v>9</v>
      </c>
      <c r="AO40" s="329" t="s">
        <v>45</v>
      </c>
      <c r="AP40" s="329"/>
      <c r="AQ40" s="329" t="s">
        <v>44</v>
      </c>
      <c r="AR40" s="329"/>
      <c r="AS40" s="329"/>
      <c r="AT40" s="329"/>
      <c r="AU40" s="329"/>
      <c r="AV40" s="329" t="s">
        <v>44</v>
      </c>
      <c r="AW40" s="330" t="s">
        <v>44</v>
      </c>
      <c r="AX40" s="330" t="s">
        <v>44</v>
      </c>
      <c r="AY40" s="330" t="s">
        <v>44</v>
      </c>
      <c r="AZ40" s="330" t="s">
        <v>44</v>
      </c>
      <c r="BA40" s="330" t="s">
        <v>44</v>
      </c>
      <c r="BB40" s="330" t="s">
        <v>44</v>
      </c>
      <c r="BC40" s="330" t="s">
        <v>44</v>
      </c>
      <c r="BD40" s="330">
        <f t="shared" si="0"/>
        <v>0</v>
      </c>
      <c r="BE40" s="330" t="str">
        <f t="shared" si="1"/>
        <v>Débil</v>
      </c>
      <c r="BF40" s="329"/>
      <c r="BG40" s="331" t="s">
        <v>44</v>
      </c>
      <c r="BH40" s="330" t="str">
        <f t="shared" si="2"/>
        <v>Casilla formulada</v>
      </c>
      <c r="BI40" s="329"/>
      <c r="BJ40" s="330" t="str">
        <f t="shared" si="3"/>
        <v/>
      </c>
      <c r="BK40" s="330" t="str">
        <f t="shared" si="4"/>
        <v/>
      </c>
      <c r="BL40" s="330" t="str">
        <f t="shared" si="5"/>
        <v>SI</v>
      </c>
      <c r="BM40" s="322"/>
      <c r="BN40" s="323"/>
      <c r="BO40" s="324"/>
      <c r="BP40" s="315"/>
      <c r="BQ40" s="316"/>
      <c r="BR40" s="316"/>
      <c r="BS40" s="325"/>
    </row>
    <row r="41" spans="2:71" s="308" customFormat="1" ht="96" hidden="1" customHeight="1" thickBot="1" x14ac:dyDescent="0.3">
      <c r="B41" s="333"/>
      <c r="C41" s="334"/>
      <c r="D41" s="335"/>
      <c r="E41" s="335"/>
      <c r="F41" s="336"/>
      <c r="G41" s="336"/>
      <c r="H41" s="336"/>
      <c r="I41" s="336"/>
      <c r="J41" s="335"/>
      <c r="K41" s="337">
        <v>10</v>
      </c>
      <c r="L41" s="338" t="s">
        <v>43</v>
      </c>
      <c r="M41" s="339"/>
      <c r="N41" s="340"/>
      <c r="O41" s="341"/>
      <c r="P41" s="342"/>
      <c r="Q41" s="355"/>
      <c r="R41" s="355"/>
      <c r="S41" s="355"/>
      <c r="T41" s="355"/>
      <c r="U41" s="355"/>
      <c r="V41" s="355"/>
      <c r="W41" s="355"/>
      <c r="X41" s="355"/>
      <c r="Y41" s="355"/>
      <c r="Z41" s="355"/>
      <c r="AA41" s="355"/>
      <c r="AB41" s="355"/>
      <c r="AC41" s="355"/>
      <c r="AD41" s="355"/>
      <c r="AE41" s="355"/>
      <c r="AF41" s="355"/>
      <c r="AG41" s="355"/>
      <c r="AH41" s="355"/>
      <c r="AI41" s="355"/>
      <c r="AJ41" s="343"/>
      <c r="AK41" s="343"/>
      <c r="AL41" s="343"/>
      <c r="AM41" s="344"/>
      <c r="AN41" s="345">
        <v>10</v>
      </c>
      <c r="AO41" s="346" t="s">
        <v>45</v>
      </c>
      <c r="AP41" s="346"/>
      <c r="AQ41" s="346" t="s">
        <v>44</v>
      </c>
      <c r="AR41" s="346"/>
      <c r="AS41" s="346"/>
      <c r="AT41" s="346"/>
      <c r="AU41" s="346"/>
      <c r="AV41" s="346" t="s">
        <v>44</v>
      </c>
      <c r="AW41" s="347" t="s">
        <v>44</v>
      </c>
      <c r="AX41" s="347" t="s">
        <v>44</v>
      </c>
      <c r="AY41" s="347" t="s">
        <v>44</v>
      </c>
      <c r="AZ41" s="347" t="s">
        <v>44</v>
      </c>
      <c r="BA41" s="347" t="s">
        <v>44</v>
      </c>
      <c r="BB41" s="347" t="s">
        <v>44</v>
      </c>
      <c r="BC41" s="347" t="s">
        <v>44</v>
      </c>
      <c r="BD41" s="347">
        <f t="shared" si="0"/>
        <v>0</v>
      </c>
      <c r="BE41" s="347" t="str">
        <f t="shared" si="1"/>
        <v>Débil</v>
      </c>
      <c r="BF41" s="346"/>
      <c r="BG41" s="348" t="s">
        <v>44</v>
      </c>
      <c r="BH41" s="347" t="str">
        <f t="shared" si="2"/>
        <v>Casilla formulada</v>
      </c>
      <c r="BI41" s="346"/>
      <c r="BJ41" s="347" t="str">
        <f t="shared" si="3"/>
        <v/>
      </c>
      <c r="BK41" s="347" t="str">
        <f t="shared" si="4"/>
        <v/>
      </c>
      <c r="BL41" s="347" t="str">
        <f t="shared" si="5"/>
        <v>SI</v>
      </c>
      <c r="BM41" s="349"/>
      <c r="BN41" s="350"/>
      <c r="BO41" s="351"/>
      <c r="BP41" s="342"/>
      <c r="BQ41" s="343"/>
      <c r="BR41" s="343"/>
      <c r="BS41" s="352"/>
    </row>
    <row r="42" spans="2:71" s="308" customFormat="1" ht="96" hidden="1" customHeight="1" x14ac:dyDescent="0.25">
      <c r="B42" s="286">
        <v>4</v>
      </c>
      <c r="C42" s="287" t="s">
        <v>67</v>
      </c>
      <c r="D42" s="288" t="s">
        <v>68</v>
      </c>
      <c r="E42" s="288"/>
      <c r="F42" s="289" t="s">
        <v>44</v>
      </c>
      <c r="G42" s="289" t="s">
        <v>44</v>
      </c>
      <c r="H42" s="289" t="s">
        <v>44</v>
      </c>
      <c r="I42" s="289" t="s">
        <v>44</v>
      </c>
      <c r="J42" s="288" t="str">
        <f>IF(AND((F42="SI"),(G42="SI"),(H42="SI"),(I42="SI")),"Si es Riesgo de Corrupción","No es Riesgo de Corrupción")</f>
        <v>No es Riesgo de Corrupción</v>
      </c>
      <c r="K42" s="290">
        <v>1</v>
      </c>
      <c r="L42" s="291" t="s">
        <v>43</v>
      </c>
      <c r="M42" s="292" t="s">
        <v>459</v>
      </c>
      <c r="N42" s="293" t="s">
        <v>44</v>
      </c>
      <c r="O42" s="294" t="str">
        <f>IF(N42=1,"Rara vez",IF(N42=2,"Improbable",IF(N42=3,"Posible",IF(N42=4,"Probable",IF(N42=5,"Casi seguro","Definir el nivel de probabilidad")))))</f>
        <v>Definir el nivel de probabilidad</v>
      </c>
      <c r="P42" s="295"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353" t="s">
        <v>44</v>
      </c>
      <c r="R42" s="353" t="s">
        <v>44</v>
      </c>
      <c r="S42" s="353" t="s">
        <v>44</v>
      </c>
      <c r="T42" s="353" t="s">
        <v>44</v>
      </c>
      <c r="U42" s="353" t="s">
        <v>44</v>
      </c>
      <c r="V42" s="353" t="s">
        <v>44</v>
      </c>
      <c r="W42" s="353" t="s">
        <v>44</v>
      </c>
      <c r="X42" s="353" t="s">
        <v>44</v>
      </c>
      <c r="Y42" s="353" t="s">
        <v>44</v>
      </c>
      <c r="Z42" s="353" t="s">
        <v>44</v>
      </c>
      <c r="AA42" s="353" t="s">
        <v>44</v>
      </c>
      <c r="AB42" s="353" t="s">
        <v>44</v>
      </c>
      <c r="AC42" s="353" t="s">
        <v>44</v>
      </c>
      <c r="AD42" s="353" t="s">
        <v>44</v>
      </c>
      <c r="AE42" s="353" t="s">
        <v>44</v>
      </c>
      <c r="AF42" s="353" t="s">
        <v>44</v>
      </c>
      <c r="AG42" s="353" t="s">
        <v>44</v>
      </c>
      <c r="AH42" s="353" t="s">
        <v>44</v>
      </c>
      <c r="AI42" s="353" t="s">
        <v>44</v>
      </c>
      <c r="AJ42" s="296">
        <f>IF(AF42="SI","Impacto Catastrófico por lesoines o perdida de vidas humanas",(COUNTIF(Q42:AE51,"SI")+COUNTIF(AG42:AI51,"SI")))</f>
        <v>0</v>
      </c>
      <c r="AK42" s="296" t="str">
        <f>IF(AJ42=0,"",IF(AND(AJ42&gt;0,AJ42&lt;=5),"Moderado",IF(AND(AJ42&gt;5,AJ42&lt;=11),"Mayor","Catastrófico")))</f>
        <v/>
      </c>
      <c r="AL42" s="296" t="str">
        <f>IF(AND(O42="Rara Vez",AK42="Moderado"),"Moderado",IF(AND(O42="Rara Vez",AK42="Mayor"),"Alto",IF(AND(O42="Improbable",AK42="Moderado"),"Moderado",IF(AND(O42="Improbable",AK42="Mayor"),"Alto",IF(AND(O42="Posible",AK42="Moderado"),"Alto",IF(AND(O42="Probable",AK42="Moderado"),"Alto","Extremo"))))))</f>
        <v>Extremo</v>
      </c>
      <c r="AM42" s="297" t="s">
        <v>70</v>
      </c>
      <c r="AN42" s="298">
        <v>1</v>
      </c>
      <c r="AO42" s="299" t="s">
        <v>45</v>
      </c>
      <c r="AP42" s="299"/>
      <c r="AQ42" s="299" t="s">
        <v>44</v>
      </c>
      <c r="AR42" s="299"/>
      <c r="AS42" s="299"/>
      <c r="AT42" s="299"/>
      <c r="AU42" s="299"/>
      <c r="AV42" s="299" t="s">
        <v>44</v>
      </c>
      <c r="AW42" s="300" t="s">
        <v>44</v>
      </c>
      <c r="AX42" s="300" t="s">
        <v>44</v>
      </c>
      <c r="AY42" s="300" t="s">
        <v>44</v>
      </c>
      <c r="AZ42" s="300" t="s">
        <v>44</v>
      </c>
      <c r="BA42" s="300" t="s">
        <v>44</v>
      </c>
      <c r="BB42" s="300" t="s">
        <v>44</v>
      </c>
      <c r="BC42" s="300" t="s">
        <v>44</v>
      </c>
      <c r="BD42" s="300">
        <f t="shared" si="0"/>
        <v>0</v>
      </c>
      <c r="BE42" s="300" t="str">
        <f t="shared" si="1"/>
        <v>Débil</v>
      </c>
      <c r="BF42" s="299"/>
      <c r="BG42" s="301" t="s">
        <v>44</v>
      </c>
      <c r="BH42" s="300" t="str">
        <f t="shared" si="2"/>
        <v>Casilla formulada</v>
      </c>
      <c r="BI42" s="299"/>
      <c r="BJ42" s="300" t="str">
        <f t="shared" si="3"/>
        <v/>
      </c>
      <c r="BK42" s="300" t="str">
        <f t="shared" si="4"/>
        <v/>
      </c>
      <c r="BL42" s="300" t="str">
        <f t="shared" si="5"/>
        <v>SI</v>
      </c>
      <c r="BM42" s="302" t="e">
        <f>IF(AVERAGE(BK42:BK51)=100,"FUERTE",IF(AND(AVERAGE(BK42:BK51)&lt;=99,AVERAGE(BK42:BK51)&gt;=50),"MODERADA",IF(AVERAGE(BK42:BK51)&lt;50,"DÉBIL",0)))</f>
        <v>#DIV/0!</v>
      </c>
      <c r="BN42" s="303" t="str">
        <f>IFERROR(IF(BM42="DÉBIL","NO DISMINUYE",IF(AVERAGEIF(AV42:AV51,"Preventivo",BK42:BK51)&gt;=50,"DIRECTAMENTE","NO DISMINUYE")),"NO DISMINUYE")</f>
        <v>NO DISMINUYE</v>
      </c>
      <c r="BO42" s="304" t="e">
        <f>IF(N42=1,1,IF(AND(N42=2,BM42="FUERTE",BN42="DIRECTAMENTE"),N42-1,IF(AND(N42&gt;2,BM42="FUERTE",BN42="DIRECTAMENTE"),N42-2,IF(AND(N42&gt;=2,BM42="MODERADA",BN42="DIRECTAMENTE"),N42-1,N42))))</f>
        <v>#DIV/0!</v>
      </c>
      <c r="BP42" s="305" t="e">
        <f>IF(BO42=1,"Rara vez",IF(BO42=2,"Improbable",IF(BO42=3,"Posible",IF(BO42=4,"Probable",IF(BO42=5,"Casi Seguro",0)))))</f>
        <v>#DIV/0!</v>
      </c>
      <c r="BQ42" s="306" t="str">
        <f>AK42</f>
        <v/>
      </c>
      <c r="BR42" s="306" t="e">
        <f>IF(AND(BP42="Rara Vez",BQ42="Moderado"),"Moderado",IF(AND(BP42="Rara Vez",BQ42="Mayor"),"Alto",IF(AND(BP42="Improbable",BQ42="Moderado"),"Moderado",IF(AND(BP42="Improbable",BQ42="Mayor"),"Alto",IF(AND(BP42="Posible",BQ42="Moderado"),"Alto",IF(AND(BP42="Probable",BQ42="Moderado"),"Alto","Extremo"))))))</f>
        <v>#DIV/0!</v>
      </c>
      <c r="BS42" s="307"/>
    </row>
    <row r="43" spans="2:71" s="308" customFormat="1" ht="96" hidden="1" customHeight="1" x14ac:dyDescent="0.25">
      <c r="B43" s="309"/>
      <c r="C43" s="310"/>
      <c r="D43" s="288"/>
      <c r="E43" s="288"/>
      <c r="F43" s="289"/>
      <c r="G43" s="289"/>
      <c r="H43" s="289"/>
      <c r="I43" s="289"/>
      <c r="J43" s="288"/>
      <c r="K43" s="311">
        <v>2</v>
      </c>
      <c r="L43" s="312" t="s">
        <v>43</v>
      </c>
      <c r="M43" s="292"/>
      <c r="N43" s="313"/>
      <c r="O43" s="314"/>
      <c r="P43" s="315"/>
      <c r="Q43" s="354"/>
      <c r="R43" s="354"/>
      <c r="S43" s="354"/>
      <c r="T43" s="354"/>
      <c r="U43" s="354"/>
      <c r="V43" s="354"/>
      <c r="W43" s="354"/>
      <c r="X43" s="354"/>
      <c r="Y43" s="354"/>
      <c r="Z43" s="354"/>
      <c r="AA43" s="354"/>
      <c r="AB43" s="354"/>
      <c r="AC43" s="354"/>
      <c r="AD43" s="354"/>
      <c r="AE43" s="354"/>
      <c r="AF43" s="354"/>
      <c r="AG43" s="354"/>
      <c r="AH43" s="354"/>
      <c r="AI43" s="354"/>
      <c r="AJ43" s="316"/>
      <c r="AK43" s="316"/>
      <c r="AL43" s="316"/>
      <c r="AM43" s="317"/>
      <c r="AN43" s="318">
        <v>2</v>
      </c>
      <c r="AO43" s="319" t="s">
        <v>45</v>
      </c>
      <c r="AP43" s="319"/>
      <c r="AQ43" s="319" t="s">
        <v>44</v>
      </c>
      <c r="AR43" s="319"/>
      <c r="AS43" s="319"/>
      <c r="AT43" s="319"/>
      <c r="AU43" s="319"/>
      <c r="AV43" s="319" t="s">
        <v>44</v>
      </c>
      <c r="AW43" s="320" t="s">
        <v>44</v>
      </c>
      <c r="AX43" s="320" t="s">
        <v>44</v>
      </c>
      <c r="AY43" s="320" t="s">
        <v>44</v>
      </c>
      <c r="AZ43" s="320" t="s">
        <v>44</v>
      </c>
      <c r="BA43" s="320" t="s">
        <v>44</v>
      </c>
      <c r="BB43" s="320" t="s">
        <v>44</v>
      </c>
      <c r="BC43" s="320" t="s">
        <v>44</v>
      </c>
      <c r="BD43" s="320">
        <f t="shared" si="0"/>
        <v>0</v>
      </c>
      <c r="BE43" s="320" t="str">
        <f t="shared" si="1"/>
        <v>Débil</v>
      </c>
      <c r="BF43" s="319"/>
      <c r="BG43" s="321" t="s">
        <v>44</v>
      </c>
      <c r="BH43" s="320" t="str">
        <f t="shared" si="2"/>
        <v>Casilla formulada</v>
      </c>
      <c r="BI43" s="319"/>
      <c r="BJ43" s="320" t="str">
        <f t="shared" si="3"/>
        <v/>
      </c>
      <c r="BK43" s="320" t="str">
        <f t="shared" si="4"/>
        <v/>
      </c>
      <c r="BL43" s="320" t="str">
        <f t="shared" si="5"/>
        <v>SI</v>
      </c>
      <c r="BM43" s="322"/>
      <c r="BN43" s="323"/>
      <c r="BO43" s="324"/>
      <c r="BP43" s="315"/>
      <c r="BQ43" s="316"/>
      <c r="BR43" s="316"/>
      <c r="BS43" s="325"/>
    </row>
    <row r="44" spans="2:71" s="308" customFormat="1" ht="96" hidden="1" customHeight="1" x14ac:dyDescent="0.25">
      <c r="B44" s="309"/>
      <c r="C44" s="310"/>
      <c r="D44" s="288"/>
      <c r="E44" s="288"/>
      <c r="F44" s="289"/>
      <c r="G44" s="289"/>
      <c r="H44" s="289"/>
      <c r="I44" s="289"/>
      <c r="J44" s="288"/>
      <c r="K44" s="326">
        <v>3</v>
      </c>
      <c r="L44" s="327" t="s">
        <v>43</v>
      </c>
      <c r="M44" s="292"/>
      <c r="N44" s="313"/>
      <c r="O44" s="314"/>
      <c r="P44" s="315"/>
      <c r="Q44" s="354"/>
      <c r="R44" s="354"/>
      <c r="S44" s="354"/>
      <c r="T44" s="354"/>
      <c r="U44" s="354"/>
      <c r="V44" s="354"/>
      <c r="W44" s="354"/>
      <c r="X44" s="354"/>
      <c r="Y44" s="354"/>
      <c r="Z44" s="354"/>
      <c r="AA44" s="354"/>
      <c r="AB44" s="354"/>
      <c r="AC44" s="354"/>
      <c r="AD44" s="354"/>
      <c r="AE44" s="354"/>
      <c r="AF44" s="354"/>
      <c r="AG44" s="354"/>
      <c r="AH44" s="354"/>
      <c r="AI44" s="354"/>
      <c r="AJ44" s="316"/>
      <c r="AK44" s="316"/>
      <c r="AL44" s="316"/>
      <c r="AM44" s="317"/>
      <c r="AN44" s="328">
        <v>3</v>
      </c>
      <c r="AO44" s="329" t="s">
        <v>45</v>
      </c>
      <c r="AP44" s="329"/>
      <c r="AQ44" s="329" t="s">
        <v>44</v>
      </c>
      <c r="AR44" s="329"/>
      <c r="AS44" s="329"/>
      <c r="AT44" s="329"/>
      <c r="AU44" s="329"/>
      <c r="AV44" s="329" t="s">
        <v>44</v>
      </c>
      <c r="AW44" s="330" t="s">
        <v>44</v>
      </c>
      <c r="AX44" s="330" t="s">
        <v>44</v>
      </c>
      <c r="AY44" s="330" t="s">
        <v>44</v>
      </c>
      <c r="AZ44" s="330" t="s">
        <v>44</v>
      </c>
      <c r="BA44" s="330" t="s">
        <v>44</v>
      </c>
      <c r="BB44" s="330" t="s">
        <v>44</v>
      </c>
      <c r="BC44" s="330" t="s">
        <v>44</v>
      </c>
      <c r="BD44" s="330">
        <f t="shared" si="0"/>
        <v>0</v>
      </c>
      <c r="BE44" s="330" t="str">
        <f t="shared" si="1"/>
        <v>Débil</v>
      </c>
      <c r="BF44" s="329"/>
      <c r="BG44" s="331" t="s">
        <v>44</v>
      </c>
      <c r="BH44" s="330" t="str">
        <f t="shared" si="2"/>
        <v>Casilla formulada</v>
      </c>
      <c r="BI44" s="329"/>
      <c r="BJ44" s="330" t="str">
        <f t="shared" si="3"/>
        <v/>
      </c>
      <c r="BK44" s="330" t="str">
        <f t="shared" si="4"/>
        <v/>
      </c>
      <c r="BL44" s="330" t="str">
        <f t="shared" si="5"/>
        <v>SI</v>
      </c>
      <c r="BM44" s="322"/>
      <c r="BN44" s="323"/>
      <c r="BO44" s="324"/>
      <c r="BP44" s="315"/>
      <c r="BQ44" s="316"/>
      <c r="BR44" s="316"/>
      <c r="BS44" s="325"/>
    </row>
    <row r="45" spans="2:71" s="308" customFormat="1" ht="96" hidden="1" customHeight="1" x14ac:dyDescent="0.25">
      <c r="B45" s="309"/>
      <c r="C45" s="310"/>
      <c r="D45" s="288"/>
      <c r="E45" s="288"/>
      <c r="F45" s="289"/>
      <c r="G45" s="289"/>
      <c r="H45" s="289"/>
      <c r="I45" s="289"/>
      <c r="J45" s="288"/>
      <c r="K45" s="311">
        <v>4</v>
      </c>
      <c r="L45" s="312" t="s">
        <v>43</v>
      </c>
      <c r="M45" s="292"/>
      <c r="N45" s="313"/>
      <c r="O45" s="314"/>
      <c r="P45" s="315"/>
      <c r="Q45" s="354"/>
      <c r="R45" s="354"/>
      <c r="S45" s="354"/>
      <c r="T45" s="354"/>
      <c r="U45" s="354"/>
      <c r="V45" s="354"/>
      <c r="W45" s="354"/>
      <c r="X45" s="354"/>
      <c r="Y45" s="354"/>
      <c r="Z45" s="354"/>
      <c r="AA45" s="354"/>
      <c r="AB45" s="354"/>
      <c r="AC45" s="354"/>
      <c r="AD45" s="354"/>
      <c r="AE45" s="354"/>
      <c r="AF45" s="354"/>
      <c r="AG45" s="354"/>
      <c r="AH45" s="354"/>
      <c r="AI45" s="354"/>
      <c r="AJ45" s="316"/>
      <c r="AK45" s="316"/>
      <c r="AL45" s="316"/>
      <c r="AM45" s="317"/>
      <c r="AN45" s="318">
        <v>4</v>
      </c>
      <c r="AO45" s="319" t="s">
        <v>45</v>
      </c>
      <c r="AP45" s="319"/>
      <c r="AQ45" s="319" t="s">
        <v>44</v>
      </c>
      <c r="AR45" s="319"/>
      <c r="AS45" s="319"/>
      <c r="AT45" s="319"/>
      <c r="AU45" s="319"/>
      <c r="AV45" s="319" t="s">
        <v>44</v>
      </c>
      <c r="AW45" s="320" t="s">
        <v>44</v>
      </c>
      <c r="AX45" s="320" t="s">
        <v>44</v>
      </c>
      <c r="AY45" s="320" t="s">
        <v>44</v>
      </c>
      <c r="AZ45" s="320" t="s">
        <v>44</v>
      </c>
      <c r="BA45" s="320" t="s">
        <v>44</v>
      </c>
      <c r="BB45" s="320" t="s">
        <v>44</v>
      </c>
      <c r="BC45" s="320" t="s">
        <v>44</v>
      </c>
      <c r="BD45" s="320">
        <f t="shared" si="0"/>
        <v>0</v>
      </c>
      <c r="BE45" s="320" t="str">
        <f t="shared" si="1"/>
        <v>Débil</v>
      </c>
      <c r="BF45" s="319"/>
      <c r="BG45" s="321" t="s">
        <v>44</v>
      </c>
      <c r="BH45" s="320" t="str">
        <f t="shared" si="2"/>
        <v>Casilla formulada</v>
      </c>
      <c r="BI45" s="319"/>
      <c r="BJ45" s="320" t="str">
        <f t="shared" si="3"/>
        <v/>
      </c>
      <c r="BK45" s="320" t="str">
        <f t="shared" si="4"/>
        <v/>
      </c>
      <c r="BL45" s="320" t="str">
        <f t="shared" si="5"/>
        <v>SI</v>
      </c>
      <c r="BM45" s="322"/>
      <c r="BN45" s="323"/>
      <c r="BO45" s="324"/>
      <c r="BP45" s="315"/>
      <c r="BQ45" s="316"/>
      <c r="BR45" s="316"/>
      <c r="BS45" s="325"/>
    </row>
    <row r="46" spans="2:71" s="308" customFormat="1" ht="96" hidden="1" customHeight="1" x14ac:dyDescent="0.25">
      <c r="B46" s="309"/>
      <c r="C46" s="310"/>
      <c r="D46" s="288"/>
      <c r="E46" s="288"/>
      <c r="F46" s="289"/>
      <c r="G46" s="289"/>
      <c r="H46" s="289"/>
      <c r="I46" s="289"/>
      <c r="J46" s="288"/>
      <c r="K46" s="326">
        <v>5</v>
      </c>
      <c r="L46" s="327" t="s">
        <v>43</v>
      </c>
      <c r="M46" s="292"/>
      <c r="N46" s="313"/>
      <c r="O46" s="314"/>
      <c r="P46" s="315"/>
      <c r="Q46" s="354"/>
      <c r="R46" s="354"/>
      <c r="S46" s="354"/>
      <c r="T46" s="354"/>
      <c r="U46" s="354"/>
      <c r="V46" s="354"/>
      <c r="W46" s="354"/>
      <c r="X46" s="354"/>
      <c r="Y46" s="354"/>
      <c r="Z46" s="354"/>
      <c r="AA46" s="354"/>
      <c r="AB46" s="354"/>
      <c r="AC46" s="354"/>
      <c r="AD46" s="354"/>
      <c r="AE46" s="354"/>
      <c r="AF46" s="354"/>
      <c r="AG46" s="354"/>
      <c r="AH46" s="354"/>
      <c r="AI46" s="354"/>
      <c r="AJ46" s="316"/>
      <c r="AK46" s="316"/>
      <c r="AL46" s="316"/>
      <c r="AM46" s="317"/>
      <c r="AN46" s="328">
        <v>5</v>
      </c>
      <c r="AO46" s="329" t="s">
        <v>45</v>
      </c>
      <c r="AP46" s="329"/>
      <c r="AQ46" s="329" t="s">
        <v>44</v>
      </c>
      <c r="AR46" s="329"/>
      <c r="AS46" s="329"/>
      <c r="AT46" s="329"/>
      <c r="AU46" s="329"/>
      <c r="AV46" s="329" t="s">
        <v>44</v>
      </c>
      <c r="AW46" s="330" t="s">
        <v>44</v>
      </c>
      <c r="AX46" s="330" t="s">
        <v>44</v>
      </c>
      <c r="AY46" s="330" t="s">
        <v>44</v>
      </c>
      <c r="AZ46" s="330" t="s">
        <v>44</v>
      </c>
      <c r="BA46" s="330" t="s">
        <v>44</v>
      </c>
      <c r="BB46" s="330" t="s">
        <v>44</v>
      </c>
      <c r="BC46" s="330" t="s">
        <v>44</v>
      </c>
      <c r="BD46" s="330">
        <f t="shared" si="0"/>
        <v>0</v>
      </c>
      <c r="BE46" s="330" t="str">
        <f t="shared" si="1"/>
        <v>Débil</v>
      </c>
      <c r="BF46" s="329"/>
      <c r="BG46" s="331" t="s">
        <v>44</v>
      </c>
      <c r="BH46" s="330" t="str">
        <f t="shared" si="2"/>
        <v>Casilla formulada</v>
      </c>
      <c r="BI46" s="329"/>
      <c r="BJ46" s="330" t="str">
        <f t="shared" si="3"/>
        <v/>
      </c>
      <c r="BK46" s="330" t="str">
        <f t="shared" si="4"/>
        <v/>
      </c>
      <c r="BL46" s="330" t="str">
        <f t="shared" si="5"/>
        <v>SI</v>
      </c>
      <c r="BM46" s="322"/>
      <c r="BN46" s="323"/>
      <c r="BO46" s="324"/>
      <c r="BP46" s="315"/>
      <c r="BQ46" s="316"/>
      <c r="BR46" s="316"/>
      <c r="BS46" s="325"/>
    </row>
    <row r="47" spans="2:71" s="308" customFormat="1" ht="96" hidden="1" customHeight="1" x14ac:dyDescent="0.25">
      <c r="B47" s="309"/>
      <c r="C47" s="310"/>
      <c r="D47" s="288"/>
      <c r="E47" s="288"/>
      <c r="F47" s="289"/>
      <c r="G47" s="289"/>
      <c r="H47" s="289"/>
      <c r="I47" s="289"/>
      <c r="J47" s="288"/>
      <c r="K47" s="311">
        <v>6</v>
      </c>
      <c r="L47" s="312" t="s">
        <v>43</v>
      </c>
      <c r="M47" s="292"/>
      <c r="N47" s="313"/>
      <c r="O47" s="314"/>
      <c r="P47" s="315"/>
      <c r="Q47" s="354"/>
      <c r="R47" s="354"/>
      <c r="S47" s="354"/>
      <c r="T47" s="354"/>
      <c r="U47" s="354"/>
      <c r="V47" s="354"/>
      <c r="W47" s="354"/>
      <c r="X47" s="354"/>
      <c r="Y47" s="354"/>
      <c r="Z47" s="354"/>
      <c r="AA47" s="354"/>
      <c r="AB47" s="354"/>
      <c r="AC47" s="354"/>
      <c r="AD47" s="354"/>
      <c r="AE47" s="354"/>
      <c r="AF47" s="354"/>
      <c r="AG47" s="354"/>
      <c r="AH47" s="354"/>
      <c r="AI47" s="354"/>
      <c r="AJ47" s="316"/>
      <c r="AK47" s="316"/>
      <c r="AL47" s="316"/>
      <c r="AM47" s="317"/>
      <c r="AN47" s="318">
        <v>6</v>
      </c>
      <c r="AO47" s="319" t="s">
        <v>45</v>
      </c>
      <c r="AP47" s="319"/>
      <c r="AQ47" s="319" t="s">
        <v>44</v>
      </c>
      <c r="AR47" s="319"/>
      <c r="AS47" s="319"/>
      <c r="AT47" s="319"/>
      <c r="AU47" s="319"/>
      <c r="AV47" s="319" t="s">
        <v>44</v>
      </c>
      <c r="AW47" s="320" t="s">
        <v>44</v>
      </c>
      <c r="AX47" s="320" t="s">
        <v>44</v>
      </c>
      <c r="AY47" s="320" t="s">
        <v>44</v>
      </c>
      <c r="AZ47" s="320" t="s">
        <v>44</v>
      </c>
      <c r="BA47" s="320" t="s">
        <v>44</v>
      </c>
      <c r="BB47" s="320" t="s">
        <v>44</v>
      </c>
      <c r="BC47" s="320" t="s">
        <v>44</v>
      </c>
      <c r="BD47" s="320">
        <f t="shared" si="0"/>
        <v>0</v>
      </c>
      <c r="BE47" s="320" t="str">
        <f t="shared" si="1"/>
        <v>Débil</v>
      </c>
      <c r="BF47" s="319"/>
      <c r="BG47" s="321" t="s">
        <v>44</v>
      </c>
      <c r="BH47" s="320" t="str">
        <f t="shared" si="2"/>
        <v>Casilla formulada</v>
      </c>
      <c r="BI47" s="319"/>
      <c r="BJ47" s="320" t="str">
        <f t="shared" si="3"/>
        <v/>
      </c>
      <c r="BK47" s="320" t="str">
        <f t="shared" si="4"/>
        <v/>
      </c>
      <c r="BL47" s="320" t="str">
        <f t="shared" si="5"/>
        <v>SI</v>
      </c>
      <c r="BM47" s="322"/>
      <c r="BN47" s="323"/>
      <c r="BO47" s="324"/>
      <c r="BP47" s="315"/>
      <c r="BQ47" s="316"/>
      <c r="BR47" s="316"/>
      <c r="BS47" s="325"/>
    </row>
    <row r="48" spans="2:71" s="308" customFormat="1" ht="96" hidden="1" customHeight="1" x14ac:dyDescent="0.25">
      <c r="B48" s="309"/>
      <c r="C48" s="310"/>
      <c r="D48" s="288"/>
      <c r="E48" s="288"/>
      <c r="F48" s="289"/>
      <c r="G48" s="289"/>
      <c r="H48" s="289"/>
      <c r="I48" s="289"/>
      <c r="J48" s="288"/>
      <c r="K48" s="326">
        <v>7</v>
      </c>
      <c r="L48" s="327" t="s">
        <v>43</v>
      </c>
      <c r="M48" s="292"/>
      <c r="N48" s="313"/>
      <c r="O48" s="314"/>
      <c r="P48" s="315"/>
      <c r="Q48" s="354"/>
      <c r="R48" s="354"/>
      <c r="S48" s="354"/>
      <c r="T48" s="354"/>
      <c r="U48" s="354"/>
      <c r="V48" s="354"/>
      <c r="W48" s="354"/>
      <c r="X48" s="354"/>
      <c r="Y48" s="354"/>
      <c r="Z48" s="354"/>
      <c r="AA48" s="354"/>
      <c r="AB48" s="354"/>
      <c r="AC48" s="354"/>
      <c r="AD48" s="354"/>
      <c r="AE48" s="354"/>
      <c r="AF48" s="354"/>
      <c r="AG48" s="354"/>
      <c r="AH48" s="354"/>
      <c r="AI48" s="354"/>
      <c r="AJ48" s="316"/>
      <c r="AK48" s="316"/>
      <c r="AL48" s="316"/>
      <c r="AM48" s="317"/>
      <c r="AN48" s="328">
        <v>7</v>
      </c>
      <c r="AO48" s="329" t="s">
        <v>45</v>
      </c>
      <c r="AP48" s="329"/>
      <c r="AQ48" s="329" t="s">
        <v>44</v>
      </c>
      <c r="AR48" s="329"/>
      <c r="AS48" s="329"/>
      <c r="AT48" s="329"/>
      <c r="AU48" s="329"/>
      <c r="AV48" s="329" t="s">
        <v>44</v>
      </c>
      <c r="AW48" s="330" t="s">
        <v>44</v>
      </c>
      <c r="AX48" s="330" t="s">
        <v>44</v>
      </c>
      <c r="AY48" s="330" t="s">
        <v>44</v>
      </c>
      <c r="AZ48" s="330" t="s">
        <v>44</v>
      </c>
      <c r="BA48" s="330" t="s">
        <v>44</v>
      </c>
      <c r="BB48" s="330" t="s">
        <v>44</v>
      </c>
      <c r="BC48" s="330" t="s">
        <v>44</v>
      </c>
      <c r="BD48" s="330">
        <f t="shared" si="0"/>
        <v>0</v>
      </c>
      <c r="BE48" s="330" t="str">
        <f t="shared" si="1"/>
        <v>Débil</v>
      </c>
      <c r="BF48" s="329"/>
      <c r="BG48" s="331" t="s">
        <v>44</v>
      </c>
      <c r="BH48" s="330" t="str">
        <f t="shared" si="2"/>
        <v>Casilla formulada</v>
      </c>
      <c r="BI48" s="329"/>
      <c r="BJ48" s="330" t="str">
        <f t="shared" si="3"/>
        <v/>
      </c>
      <c r="BK48" s="330" t="str">
        <f t="shared" si="4"/>
        <v/>
      </c>
      <c r="BL48" s="330" t="str">
        <f t="shared" si="5"/>
        <v>SI</v>
      </c>
      <c r="BM48" s="322"/>
      <c r="BN48" s="323"/>
      <c r="BO48" s="324"/>
      <c r="BP48" s="315"/>
      <c r="BQ48" s="316"/>
      <c r="BR48" s="316"/>
      <c r="BS48" s="325"/>
    </row>
    <row r="49" spans="2:71" s="308" customFormat="1" ht="96" hidden="1" customHeight="1" x14ac:dyDescent="0.25">
      <c r="B49" s="309"/>
      <c r="C49" s="310"/>
      <c r="D49" s="288"/>
      <c r="E49" s="288"/>
      <c r="F49" s="289"/>
      <c r="G49" s="289"/>
      <c r="H49" s="289"/>
      <c r="I49" s="289"/>
      <c r="J49" s="288"/>
      <c r="K49" s="311">
        <v>8</v>
      </c>
      <c r="L49" s="312" t="s">
        <v>43</v>
      </c>
      <c r="M49" s="292"/>
      <c r="N49" s="313"/>
      <c r="O49" s="314"/>
      <c r="P49" s="315"/>
      <c r="Q49" s="354"/>
      <c r="R49" s="354"/>
      <c r="S49" s="354"/>
      <c r="T49" s="354"/>
      <c r="U49" s="354"/>
      <c r="V49" s="354"/>
      <c r="W49" s="354"/>
      <c r="X49" s="354"/>
      <c r="Y49" s="354"/>
      <c r="Z49" s="354"/>
      <c r="AA49" s="354"/>
      <c r="AB49" s="354"/>
      <c r="AC49" s="354"/>
      <c r="AD49" s="354"/>
      <c r="AE49" s="354"/>
      <c r="AF49" s="354"/>
      <c r="AG49" s="354"/>
      <c r="AH49" s="354"/>
      <c r="AI49" s="354"/>
      <c r="AJ49" s="316"/>
      <c r="AK49" s="316"/>
      <c r="AL49" s="316"/>
      <c r="AM49" s="317"/>
      <c r="AN49" s="318">
        <v>8</v>
      </c>
      <c r="AO49" s="319" t="s">
        <v>45</v>
      </c>
      <c r="AP49" s="319"/>
      <c r="AQ49" s="319" t="s">
        <v>44</v>
      </c>
      <c r="AR49" s="319"/>
      <c r="AS49" s="319"/>
      <c r="AT49" s="319"/>
      <c r="AU49" s="319"/>
      <c r="AV49" s="319" t="s">
        <v>44</v>
      </c>
      <c r="AW49" s="320" t="s">
        <v>44</v>
      </c>
      <c r="AX49" s="320" t="s">
        <v>44</v>
      </c>
      <c r="AY49" s="320" t="s">
        <v>44</v>
      </c>
      <c r="AZ49" s="320" t="s">
        <v>44</v>
      </c>
      <c r="BA49" s="320" t="s">
        <v>44</v>
      </c>
      <c r="BB49" s="320" t="s">
        <v>44</v>
      </c>
      <c r="BC49" s="320" t="s">
        <v>44</v>
      </c>
      <c r="BD49" s="320">
        <f t="shared" si="0"/>
        <v>0</v>
      </c>
      <c r="BE49" s="320" t="str">
        <f t="shared" si="1"/>
        <v>Débil</v>
      </c>
      <c r="BF49" s="319"/>
      <c r="BG49" s="321" t="s">
        <v>44</v>
      </c>
      <c r="BH49" s="320" t="str">
        <f t="shared" si="2"/>
        <v>Casilla formulada</v>
      </c>
      <c r="BI49" s="319"/>
      <c r="BJ49" s="320" t="str">
        <f t="shared" si="3"/>
        <v/>
      </c>
      <c r="BK49" s="320" t="str">
        <f t="shared" si="4"/>
        <v/>
      </c>
      <c r="BL49" s="320" t="str">
        <f t="shared" si="5"/>
        <v>SI</v>
      </c>
      <c r="BM49" s="322"/>
      <c r="BN49" s="323"/>
      <c r="BO49" s="324"/>
      <c r="BP49" s="315"/>
      <c r="BQ49" s="316"/>
      <c r="BR49" s="316"/>
      <c r="BS49" s="325"/>
    </row>
    <row r="50" spans="2:71" s="308" customFormat="1" ht="96" hidden="1" customHeight="1" x14ac:dyDescent="0.25">
      <c r="B50" s="309"/>
      <c r="C50" s="310"/>
      <c r="D50" s="288"/>
      <c r="E50" s="288"/>
      <c r="F50" s="289"/>
      <c r="G50" s="289"/>
      <c r="H50" s="289"/>
      <c r="I50" s="289"/>
      <c r="J50" s="288"/>
      <c r="K50" s="326">
        <v>9</v>
      </c>
      <c r="L50" s="332" t="s">
        <v>43</v>
      </c>
      <c r="M50" s="292"/>
      <c r="N50" s="313"/>
      <c r="O50" s="314"/>
      <c r="P50" s="315"/>
      <c r="Q50" s="354"/>
      <c r="R50" s="354"/>
      <c r="S50" s="354"/>
      <c r="T50" s="354"/>
      <c r="U50" s="354"/>
      <c r="V50" s="354"/>
      <c r="W50" s="354"/>
      <c r="X50" s="354"/>
      <c r="Y50" s="354"/>
      <c r="Z50" s="354"/>
      <c r="AA50" s="354"/>
      <c r="AB50" s="354"/>
      <c r="AC50" s="354"/>
      <c r="AD50" s="354"/>
      <c r="AE50" s="354"/>
      <c r="AF50" s="354"/>
      <c r="AG50" s="354"/>
      <c r="AH50" s="354"/>
      <c r="AI50" s="354"/>
      <c r="AJ50" s="316"/>
      <c r="AK50" s="316"/>
      <c r="AL50" s="316"/>
      <c r="AM50" s="317"/>
      <c r="AN50" s="328">
        <v>9</v>
      </c>
      <c r="AO50" s="329" t="s">
        <v>45</v>
      </c>
      <c r="AP50" s="329"/>
      <c r="AQ50" s="329" t="s">
        <v>44</v>
      </c>
      <c r="AR50" s="329"/>
      <c r="AS50" s="329"/>
      <c r="AT50" s="329"/>
      <c r="AU50" s="329"/>
      <c r="AV50" s="329" t="s">
        <v>44</v>
      </c>
      <c r="AW50" s="330" t="s">
        <v>44</v>
      </c>
      <c r="AX50" s="330" t="s">
        <v>44</v>
      </c>
      <c r="AY50" s="330" t="s">
        <v>44</v>
      </c>
      <c r="AZ50" s="330" t="s">
        <v>44</v>
      </c>
      <c r="BA50" s="330" t="s">
        <v>44</v>
      </c>
      <c r="BB50" s="330" t="s">
        <v>44</v>
      </c>
      <c r="BC50" s="330" t="s">
        <v>44</v>
      </c>
      <c r="BD50" s="330">
        <f t="shared" si="0"/>
        <v>0</v>
      </c>
      <c r="BE50" s="330" t="str">
        <f t="shared" si="1"/>
        <v>Débil</v>
      </c>
      <c r="BF50" s="329"/>
      <c r="BG50" s="331" t="s">
        <v>44</v>
      </c>
      <c r="BH50" s="330" t="str">
        <f t="shared" si="2"/>
        <v>Casilla formulada</v>
      </c>
      <c r="BI50" s="329"/>
      <c r="BJ50" s="330" t="str">
        <f t="shared" si="3"/>
        <v/>
      </c>
      <c r="BK50" s="330" t="str">
        <f t="shared" si="4"/>
        <v/>
      </c>
      <c r="BL50" s="330" t="str">
        <f t="shared" si="5"/>
        <v>SI</v>
      </c>
      <c r="BM50" s="322"/>
      <c r="BN50" s="323"/>
      <c r="BO50" s="324"/>
      <c r="BP50" s="315"/>
      <c r="BQ50" s="316"/>
      <c r="BR50" s="316"/>
      <c r="BS50" s="325"/>
    </row>
    <row r="51" spans="2:71" s="308" customFormat="1" ht="96" hidden="1" customHeight="1" thickBot="1" x14ac:dyDescent="0.3">
      <c r="B51" s="333"/>
      <c r="C51" s="334"/>
      <c r="D51" s="335"/>
      <c r="E51" s="335"/>
      <c r="F51" s="336"/>
      <c r="G51" s="336"/>
      <c r="H51" s="336"/>
      <c r="I51" s="336"/>
      <c r="J51" s="335"/>
      <c r="K51" s="337">
        <v>10</v>
      </c>
      <c r="L51" s="338" t="s">
        <v>43</v>
      </c>
      <c r="M51" s="339"/>
      <c r="N51" s="340"/>
      <c r="O51" s="341"/>
      <c r="P51" s="342"/>
      <c r="Q51" s="355"/>
      <c r="R51" s="355"/>
      <c r="S51" s="355"/>
      <c r="T51" s="355"/>
      <c r="U51" s="355"/>
      <c r="V51" s="355"/>
      <c r="W51" s="355"/>
      <c r="X51" s="355"/>
      <c r="Y51" s="355"/>
      <c r="Z51" s="355"/>
      <c r="AA51" s="355"/>
      <c r="AB51" s="355"/>
      <c r="AC51" s="355"/>
      <c r="AD51" s="355"/>
      <c r="AE51" s="355"/>
      <c r="AF51" s="355"/>
      <c r="AG51" s="355"/>
      <c r="AH51" s="355"/>
      <c r="AI51" s="355"/>
      <c r="AJ51" s="343"/>
      <c r="AK51" s="343"/>
      <c r="AL51" s="343"/>
      <c r="AM51" s="344"/>
      <c r="AN51" s="345">
        <v>10</v>
      </c>
      <c r="AO51" s="346" t="s">
        <v>45</v>
      </c>
      <c r="AP51" s="346"/>
      <c r="AQ51" s="346" t="s">
        <v>44</v>
      </c>
      <c r="AR51" s="346"/>
      <c r="AS51" s="346"/>
      <c r="AT51" s="346"/>
      <c r="AU51" s="346"/>
      <c r="AV51" s="346" t="s">
        <v>44</v>
      </c>
      <c r="AW51" s="347" t="s">
        <v>44</v>
      </c>
      <c r="AX51" s="347" t="s">
        <v>44</v>
      </c>
      <c r="AY51" s="347" t="s">
        <v>44</v>
      </c>
      <c r="AZ51" s="347" t="s">
        <v>44</v>
      </c>
      <c r="BA51" s="347" t="s">
        <v>44</v>
      </c>
      <c r="BB51" s="347" t="s">
        <v>44</v>
      </c>
      <c r="BC51" s="347" t="s">
        <v>44</v>
      </c>
      <c r="BD51" s="347">
        <f t="shared" si="0"/>
        <v>0</v>
      </c>
      <c r="BE51" s="347" t="str">
        <f t="shared" si="1"/>
        <v>Débil</v>
      </c>
      <c r="BF51" s="346"/>
      <c r="BG51" s="348" t="s">
        <v>44</v>
      </c>
      <c r="BH51" s="347" t="str">
        <f t="shared" si="2"/>
        <v>Casilla formulada</v>
      </c>
      <c r="BI51" s="346"/>
      <c r="BJ51" s="347" t="str">
        <f t="shared" si="3"/>
        <v/>
      </c>
      <c r="BK51" s="347" t="str">
        <f t="shared" si="4"/>
        <v/>
      </c>
      <c r="BL51" s="347" t="str">
        <f t="shared" si="5"/>
        <v>SI</v>
      </c>
      <c r="BM51" s="349"/>
      <c r="BN51" s="350"/>
      <c r="BO51" s="351"/>
      <c r="BP51" s="342"/>
      <c r="BQ51" s="343"/>
      <c r="BR51" s="343"/>
      <c r="BS51" s="352"/>
    </row>
    <row r="52" spans="2:71" s="308" customFormat="1" ht="96" hidden="1" customHeight="1" x14ac:dyDescent="0.25">
      <c r="B52" s="286">
        <v>5</v>
      </c>
      <c r="C52" s="287" t="s">
        <v>67</v>
      </c>
      <c r="D52" s="288" t="s">
        <v>68</v>
      </c>
      <c r="E52" s="288"/>
      <c r="F52" s="289" t="s">
        <v>44</v>
      </c>
      <c r="G52" s="289" t="s">
        <v>44</v>
      </c>
      <c r="H52" s="289" t="s">
        <v>44</v>
      </c>
      <c r="I52" s="289" t="s">
        <v>44</v>
      </c>
      <c r="J52" s="288" t="str">
        <f>IF(AND((F52="SI"),(G52="SI"),(H52="SI"),(I52="SI")),"Si es Riesgo de Corrupción","No es Riesgo de Corrupción")</f>
        <v>No es Riesgo de Corrupción</v>
      </c>
      <c r="K52" s="290">
        <v>1</v>
      </c>
      <c r="L52" s="291" t="s">
        <v>43</v>
      </c>
      <c r="M52" s="292" t="s">
        <v>459</v>
      </c>
      <c r="N52" s="293" t="s">
        <v>44</v>
      </c>
      <c r="O52" s="294" t="str">
        <f>IF(N52=1,"Rara vez",IF(N52=2,"Improbable",IF(N52=3,"Posible",IF(N52=4,"Probable",IF(N52=5,"Casi seguro","Definir el nivel de probabilidad")))))</f>
        <v>Definir el nivel de probabilidad</v>
      </c>
      <c r="P52" s="295"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353" t="s">
        <v>44</v>
      </c>
      <c r="R52" s="353" t="s">
        <v>44</v>
      </c>
      <c r="S52" s="353" t="s">
        <v>44</v>
      </c>
      <c r="T52" s="353" t="s">
        <v>44</v>
      </c>
      <c r="U52" s="353" t="s">
        <v>44</v>
      </c>
      <c r="V52" s="353" t="s">
        <v>44</v>
      </c>
      <c r="W52" s="353" t="s">
        <v>44</v>
      </c>
      <c r="X52" s="353" t="s">
        <v>44</v>
      </c>
      <c r="Y52" s="353" t="s">
        <v>44</v>
      </c>
      <c r="Z52" s="353" t="s">
        <v>44</v>
      </c>
      <c r="AA52" s="353" t="s">
        <v>44</v>
      </c>
      <c r="AB52" s="353" t="s">
        <v>44</v>
      </c>
      <c r="AC52" s="353" t="s">
        <v>44</v>
      </c>
      <c r="AD52" s="353" t="s">
        <v>44</v>
      </c>
      <c r="AE52" s="353" t="s">
        <v>44</v>
      </c>
      <c r="AF52" s="353" t="s">
        <v>44</v>
      </c>
      <c r="AG52" s="353" t="s">
        <v>44</v>
      </c>
      <c r="AH52" s="353" t="s">
        <v>44</v>
      </c>
      <c r="AI52" s="353" t="s">
        <v>44</v>
      </c>
      <c r="AJ52" s="296">
        <f>IF(AF52="SI","Impacto Catastrófico por lesoines o perdida de vidas humanas",(COUNTIF(Q52:AE61,"SI")+COUNTIF(AG52:AI61,"SI")))</f>
        <v>0</v>
      </c>
      <c r="AK52" s="296" t="str">
        <f>IF(AJ52=0,"",IF(AND(AJ52&gt;0,AJ52&lt;=5),"Moderado",IF(AND(AJ52&gt;5,AJ52&lt;=11),"Mayor","Catastrófico")))</f>
        <v/>
      </c>
      <c r="AL52" s="296" t="str">
        <f>IF(AND(O52="Rara Vez",AK52="Moderado"),"Moderado",IF(AND(O52="Rara Vez",AK52="Mayor"),"Alto",IF(AND(O52="Improbable",AK52="Moderado"),"Moderado",IF(AND(O52="Improbable",AK52="Mayor"),"Alto",IF(AND(O52="Posible",AK52="Moderado"),"Alto",IF(AND(O52="Probable",AK52="Moderado"),"Alto","Extremo"))))))</f>
        <v>Extremo</v>
      </c>
      <c r="AM52" s="297" t="s">
        <v>70</v>
      </c>
      <c r="AN52" s="298">
        <v>1</v>
      </c>
      <c r="AO52" s="299" t="s">
        <v>45</v>
      </c>
      <c r="AP52" s="299"/>
      <c r="AQ52" s="299" t="s">
        <v>44</v>
      </c>
      <c r="AR52" s="299"/>
      <c r="AS52" s="299"/>
      <c r="AT52" s="299"/>
      <c r="AU52" s="299"/>
      <c r="AV52" s="299" t="s">
        <v>44</v>
      </c>
      <c r="AW52" s="300" t="s">
        <v>44</v>
      </c>
      <c r="AX52" s="300" t="s">
        <v>44</v>
      </c>
      <c r="AY52" s="300" t="s">
        <v>44</v>
      </c>
      <c r="AZ52" s="300" t="s">
        <v>44</v>
      </c>
      <c r="BA52" s="300" t="s">
        <v>44</v>
      </c>
      <c r="BB52" s="300" t="s">
        <v>44</v>
      </c>
      <c r="BC52" s="300" t="s">
        <v>44</v>
      </c>
      <c r="BD52" s="300">
        <f t="shared" si="0"/>
        <v>0</v>
      </c>
      <c r="BE52" s="300" t="str">
        <f t="shared" si="1"/>
        <v>Débil</v>
      </c>
      <c r="BF52" s="299"/>
      <c r="BG52" s="301" t="s">
        <v>44</v>
      </c>
      <c r="BH52" s="300" t="str">
        <f t="shared" si="2"/>
        <v>Casilla formulada</v>
      </c>
      <c r="BI52" s="299"/>
      <c r="BJ52" s="300" t="str">
        <f t="shared" si="3"/>
        <v/>
      </c>
      <c r="BK52" s="300" t="str">
        <f t="shared" si="4"/>
        <v/>
      </c>
      <c r="BL52" s="300" t="str">
        <f t="shared" si="5"/>
        <v>SI</v>
      </c>
      <c r="BM52" s="302" t="e">
        <f>IF(AVERAGE(BK52:BK61)=100,"FUERTE",IF(AND(AVERAGE(BK52:BK61)&lt;=99,AVERAGE(BK52:BK61)&gt;=50),"MODERADA",IF(AVERAGE(BK52:BK61)&lt;50,"DÉBIL",0)))</f>
        <v>#DIV/0!</v>
      </c>
      <c r="BN52" s="303" t="str">
        <f>IFERROR(IF(BM52="DÉBIL","NO DISMINUYE",IF(AVERAGEIF(AV52:AV61,"Preventivo",BK52:BK61)&gt;=50,"DIRECTAMENTE","NO DISMINUYE")),"NO DISMINUYE")</f>
        <v>NO DISMINUYE</v>
      </c>
      <c r="BO52" s="304" t="e">
        <f>IF(N52=1,1,IF(AND(N52=2,BM52="FUERTE",BN52="DIRECTAMENTE"),N52-1,IF(AND(N52&gt;2,BM52="FUERTE",BN52="DIRECTAMENTE"),N52-2,IF(AND(N52&gt;=2,BM52="MODERADA",BN52="DIRECTAMENTE"),N52-1,N52))))</f>
        <v>#DIV/0!</v>
      </c>
      <c r="BP52" s="305" t="e">
        <f>IF(BO52=1,"Rara vez",IF(BO52=2,"Improbable",IF(BO52=3,"Posible",IF(BO52=4,"Probable",IF(BO52=5,"Casi Seguro",0)))))</f>
        <v>#DIV/0!</v>
      </c>
      <c r="BQ52" s="306" t="str">
        <f>AK52</f>
        <v/>
      </c>
      <c r="BR52" s="306" t="e">
        <f>IF(AND(BP52="Rara Vez",BQ52="Moderado"),"Moderado",IF(AND(BP52="Rara Vez",BQ52="Mayor"),"Alto",IF(AND(BP52="Improbable",BQ52="Moderado"),"Moderado",IF(AND(BP52="Improbable",BQ52="Mayor"),"Alto",IF(AND(BP52="Posible",BQ52="Moderado"),"Alto",IF(AND(BP52="Probable",BQ52="Moderado"),"Alto","Extremo"))))))</f>
        <v>#DIV/0!</v>
      </c>
      <c r="BS52" s="307"/>
    </row>
    <row r="53" spans="2:71" s="308" customFormat="1" ht="96" hidden="1" customHeight="1" x14ac:dyDescent="0.25">
      <c r="B53" s="309"/>
      <c r="C53" s="310"/>
      <c r="D53" s="288"/>
      <c r="E53" s="288"/>
      <c r="F53" s="289"/>
      <c r="G53" s="289"/>
      <c r="H53" s="289"/>
      <c r="I53" s="289"/>
      <c r="J53" s="288"/>
      <c r="K53" s="311">
        <v>2</v>
      </c>
      <c r="L53" s="312" t="s">
        <v>43</v>
      </c>
      <c r="M53" s="292"/>
      <c r="N53" s="313"/>
      <c r="O53" s="314"/>
      <c r="P53" s="315"/>
      <c r="Q53" s="354"/>
      <c r="R53" s="354"/>
      <c r="S53" s="354"/>
      <c r="T53" s="354"/>
      <c r="U53" s="354"/>
      <c r="V53" s="354"/>
      <c r="W53" s="354"/>
      <c r="X53" s="354"/>
      <c r="Y53" s="354"/>
      <c r="Z53" s="354"/>
      <c r="AA53" s="354"/>
      <c r="AB53" s="354"/>
      <c r="AC53" s="354"/>
      <c r="AD53" s="354"/>
      <c r="AE53" s="354"/>
      <c r="AF53" s="354"/>
      <c r="AG53" s="354"/>
      <c r="AH53" s="354"/>
      <c r="AI53" s="354"/>
      <c r="AJ53" s="316"/>
      <c r="AK53" s="316"/>
      <c r="AL53" s="316"/>
      <c r="AM53" s="317"/>
      <c r="AN53" s="318">
        <v>2</v>
      </c>
      <c r="AO53" s="319" t="s">
        <v>45</v>
      </c>
      <c r="AP53" s="319"/>
      <c r="AQ53" s="319" t="s">
        <v>44</v>
      </c>
      <c r="AR53" s="319"/>
      <c r="AS53" s="319"/>
      <c r="AT53" s="319"/>
      <c r="AU53" s="319"/>
      <c r="AV53" s="319" t="s">
        <v>44</v>
      </c>
      <c r="AW53" s="320" t="s">
        <v>44</v>
      </c>
      <c r="AX53" s="320" t="s">
        <v>44</v>
      </c>
      <c r="AY53" s="320" t="s">
        <v>44</v>
      </c>
      <c r="AZ53" s="320" t="s">
        <v>44</v>
      </c>
      <c r="BA53" s="320" t="s">
        <v>44</v>
      </c>
      <c r="BB53" s="320" t="s">
        <v>44</v>
      </c>
      <c r="BC53" s="320" t="s">
        <v>44</v>
      </c>
      <c r="BD53" s="320">
        <f t="shared" si="0"/>
        <v>0</v>
      </c>
      <c r="BE53" s="320" t="str">
        <f t="shared" si="1"/>
        <v>Débil</v>
      </c>
      <c r="BF53" s="319"/>
      <c r="BG53" s="321" t="s">
        <v>44</v>
      </c>
      <c r="BH53" s="320" t="str">
        <f t="shared" si="2"/>
        <v>Casilla formulada</v>
      </c>
      <c r="BI53" s="319"/>
      <c r="BJ53" s="320" t="str">
        <f t="shared" si="3"/>
        <v/>
      </c>
      <c r="BK53" s="320" t="str">
        <f t="shared" si="4"/>
        <v/>
      </c>
      <c r="BL53" s="320" t="str">
        <f t="shared" si="5"/>
        <v>SI</v>
      </c>
      <c r="BM53" s="322"/>
      <c r="BN53" s="323"/>
      <c r="BO53" s="324"/>
      <c r="BP53" s="315"/>
      <c r="BQ53" s="316"/>
      <c r="BR53" s="316"/>
      <c r="BS53" s="325"/>
    </row>
    <row r="54" spans="2:71" s="308" customFormat="1" ht="96" hidden="1" customHeight="1" x14ac:dyDescent="0.25">
      <c r="B54" s="309"/>
      <c r="C54" s="310"/>
      <c r="D54" s="288"/>
      <c r="E54" s="288"/>
      <c r="F54" s="289"/>
      <c r="G54" s="289"/>
      <c r="H54" s="289"/>
      <c r="I54" s="289"/>
      <c r="J54" s="288"/>
      <c r="K54" s="326">
        <v>3</v>
      </c>
      <c r="L54" s="327" t="s">
        <v>43</v>
      </c>
      <c r="M54" s="292"/>
      <c r="N54" s="313"/>
      <c r="O54" s="314"/>
      <c r="P54" s="315"/>
      <c r="Q54" s="354"/>
      <c r="R54" s="354"/>
      <c r="S54" s="354"/>
      <c r="T54" s="354"/>
      <c r="U54" s="354"/>
      <c r="V54" s="354"/>
      <c r="W54" s="354"/>
      <c r="X54" s="354"/>
      <c r="Y54" s="354"/>
      <c r="Z54" s="354"/>
      <c r="AA54" s="354"/>
      <c r="AB54" s="354"/>
      <c r="AC54" s="354"/>
      <c r="AD54" s="354"/>
      <c r="AE54" s="354"/>
      <c r="AF54" s="354"/>
      <c r="AG54" s="354"/>
      <c r="AH54" s="354"/>
      <c r="AI54" s="354"/>
      <c r="AJ54" s="316"/>
      <c r="AK54" s="316"/>
      <c r="AL54" s="316"/>
      <c r="AM54" s="317"/>
      <c r="AN54" s="328">
        <v>3</v>
      </c>
      <c r="AO54" s="329" t="s">
        <v>45</v>
      </c>
      <c r="AP54" s="329"/>
      <c r="AQ54" s="329" t="s">
        <v>44</v>
      </c>
      <c r="AR54" s="329"/>
      <c r="AS54" s="329"/>
      <c r="AT54" s="329"/>
      <c r="AU54" s="329"/>
      <c r="AV54" s="329" t="s">
        <v>44</v>
      </c>
      <c r="AW54" s="330" t="s">
        <v>44</v>
      </c>
      <c r="AX54" s="330" t="s">
        <v>44</v>
      </c>
      <c r="AY54" s="330" t="s">
        <v>44</v>
      </c>
      <c r="AZ54" s="330" t="s">
        <v>44</v>
      </c>
      <c r="BA54" s="330" t="s">
        <v>44</v>
      </c>
      <c r="BB54" s="330" t="s">
        <v>44</v>
      </c>
      <c r="BC54" s="330" t="s">
        <v>44</v>
      </c>
      <c r="BD54" s="330">
        <f t="shared" si="0"/>
        <v>0</v>
      </c>
      <c r="BE54" s="330" t="str">
        <f t="shared" si="1"/>
        <v>Débil</v>
      </c>
      <c r="BF54" s="329"/>
      <c r="BG54" s="331" t="s">
        <v>44</v>
      </c>
      <c r="BH54" s="330" t="str">
        <f t="shared" si="2"/>
        <v>Casilla formulada</v>
      </c>
      <c r="BI54" s="329"/>
      <c r="BJ54" s="330" t="str">
        <f t="shared" si="3"/>
        <v/>
      </c>
      <c r="BK54" s="330" t="str">
        <f t="shared" si="4"/>
        <v/>
      </c>
      <c r="BL54" s="330" t="str">
        <f t="shared" si="5"/>
        <v>SI</v>
      </c>
      <c r="BM54" s="322"/>
      <c r="BN54" s="323"/>
      <c r="BO54" s="324"/>
      <c r="BP54" s="315"/>
      <c r="BQ54" s="316"/>
      <c r="BR54" s="316"/>
      <c r="BS54" s="325"/>
    </row>
    <row r="55" spans="2:71" s="308" customFormat="1" ht="96" hidden="1" customHeight="1" x14ac:dyDescent="0.25">
      <c r="B55" s="309"/>
      <c r="C55" s="310"/>
      <c r="D55" s="288"/>
      <c r="E55" s="288"/>
      <c r="F55" s="289"/>
      <c r="G55" s="289"/>
      <c r="H55" s="289"/>
      <c r="I55" s="289"/>
      <c r="J55" s="288"/>
      <c r="K55" s="311">
        <v>4</v>
      </c>
      <c r="L55" s="312" t="s">
        <v>43</v>
      </c>
      <c r="M55" s="292"/>
      <c r="N55" s="313"/>
      <c r="O55" s="314"/>
      <c r="P55" s="315"/>
      <c r="Q55" s="354"/>
      <c r="R55" s="354"/>
      <c r="S55" s="354"/>
      <c r="T55" s="354"/>
      <c r="U55" s="354"/>
      <c r="V55" s="354"/>
      <c r="W55" s="354"/>
      <c r="X55" s="354"/>
      <c r="Y55" s="354"/>
      <c r="Z55" s="354"/>
      <c r="AA55" s="354"/>
      <c r="AB55" s="354"/>
      <c r="AC55" s="354"/>
      <c r="AD55" s="354"/>
      <c r="AE55" s="354"/>
      <c r="AF55" s="354"/>
      <c r="AG55" s="354"/>
      <c r="AH55" s="354"/>
      <c r="AI55" s="354"/>
      <c r="AJ55" s="316"/>
      <c r="AK55" s="316"/>
      <c r="AL55" s="316"/>
      <c r="AM55" s="317"/>
      <c r="AN55" s="318">
        <v>4</v>
      </c>
      <c r="AO55" s="319" t="s">
        <v>45</v>
      </c>
      <c r="AP55" s="319"/>
      <c r="AQ55" s="319" t="s">
        <v>44</v>
      </c>
      <c r="AR55" s="319"/>
      <c r="AS55" s="319"/>
      <c r="AT55" s="319"/>
      <c r="AU55" s="319"/>
      <c r="AV55" s="319" t="s">
        <v>44</v>
      </c>
      <c r="AW55" s="320" t="s">
        <v>44</v>
      </c>
      <c r="AX55" s="320" t="s">
        <v>44</v>
      </c>
      <c r="AY55" s="320" t="s">
        <v>44</v>
      </c>
      <c r="AZ55" s="320" t="s">
        <v>44</v>
      </c>
      <c r="BA55" s="320" t="s">
        <v>44</v>
      </c>
      <c r="BB55" s="320" t="s">
        <v>44</v>
      </c>
      <c r="BC55" s="320" t="s">
        <v>44</v>
      </c>
      <c r="BD55" s="320">
        <f t="shared" si="0"/>
        <v>0</v>
      </c>
      <c r="BE55" s="320" t="str">
        <f t="shared" si="1"/>
        <v>Débil</v>
      </c>
      <c r="BF55" s="319"/>
      <c r="BG55" s="321" t="s">
        <v>44</v>
      </c>
      <c r="BH55" s="320" t="str">
        <f t="shared" si="2"/>
        <v>Casilla formulada</v>
      </c>
      <c r="BI55" s="319"/>
      <c r="BJ55" s="320" t="str">
        <f t="shared" si="3"/>
        <v/>
      </c>
      <c r="BK55" s="320" t="str">
        <f t="shared" si="4"/>
        <v/>
      </c>
      <c r="BL55" s="320" t="str">
        <f t="shared" si="5"/>
        <v>SI</v>
      </c>
      <c r="BM55" s="322"/>
      <c r="BN55" s="323"/>
      <c r="BO55" s="324"/>
      <c r="BP55" s="315"/>
      <c r="BQ55" s="316"/>
      <c r="BR55" s="316"/>
      <c r="BS55" s="325"/>
    </row>
    <row r="56" spans="2:71" s="308" customFormat="1" ht="96" hidden="1" customHeight="1" x14ac:dyDescent="0.25">
      <c r="B56" s="309"/>
      <c r="C56" s="310"/>
      <c r="D56" s="288"/>
      <c r="E56" s="288"/>
      <c r="F56" s="289"/>
      <c r="G56" s="289"/>
      <c r="H56" s="289"/>
      <c r="I56" s="289"/>
      <c r="J56" s="288"/>
      <c r="K56" s="326">
        <v>5</v>
      </c>
      <c r="L56" s="327" t="s">
        <v>43</v>
      </c>
      <c r="M56" s="292"/>
      <c r="N56" s="313"/>
      <c r="O56" s="314"/>
      <c r="P56" s="315"/>
      <c r="Q56" s="354"/>
      <c r="R56" s="354"/>
      <c r="S56" s="354"/>
      <c r="T56" s="354"/>
      <c r="U56" s="354"/>
      <c r="V56" s="354"/>
      <c r="W56" s="354"/>
      <c r="X56" s="354"/>
      <c r="Y56" s="354"/>
      <c r="Z56" s="354"/>
      <c r="AA56" s="354"/>
      <c r="AB56" s="354"/>
      <c r="AC56" s="354"/>
      <c r="AD56" s="354"/>
      <c r="AE56" s="354"/>
      <c r="AF56" s="354"/>
      <c r="AG56" s="354"/>
      <c r="AH56" s="354"/>
      <c r="AI56" s="354"/>
      <c r="AJ56" s="316"/>
      <c r="AK56" s="316"/>
      <c r="AL56" s="316"/>
      <c r="AM56" s="317"/>
      <c r="AN56" s="328">
        <v>5</v>
      </c>
      <c r="AO56" s="329" t="s">
        <v>45</v>
      </c>
      <c r="AP56" s="329"/>
      <c r="AQ56" s="329" t="s">
        <v>44</v>
      </c>
      <c r="AR56" s="329"/>
      <c r="AS56" s="329"/>
      <c r="AT56" s="329"/>
      <c r="AU56" s="329"/>
      <c r="AV56" s="329" t="s">
        <v>44</v>
      </c>
      <c r="AW56" s="330" t="s">
        <v>44</v>
      </c>
      <c r="AX56" s="330" t="s">
        <v>44</v>
      </c>
      <c r="AY56" s="330" t="s">
        <v>44</v>
      </c>
      <c r="AZ56" s="330" t="s">
        <v>44</v>
      </c>
      <c r="BA56" s="330" t="s">
        <v>44</v>
      </c>
      <c r="BB56" s="330" t="s">
        <v>44</v>
      </c>
      <c r="BC56" s="330" t="s">
        <v>44</v>
      </c>
      <c r="BD56" s="330">
        <f t="shared" si="0"/>
        <v>0</v>
      </c>
      <c r="BE56" s="330" t="str">
        <f t="shared" si="1"/>
        <v>Débil</v>
      </c>
      <c r="BF56" s="329"/>
      <c r="BG56" s="331" t="s">
        <v>44</v>
      </c>
      <c r="BH56" s="330" t="str">
        <f t="shared" si="2"/>
        <v>Casilla formulada</v>
      </c>
      <c r="BI56" s="329"/>
      <c r="BJ56" s="330" t="str">
        <f t="shared" si="3"/>
        <v/>
      </c>
      <c r="BK56" s="330" t="str">
        <f t="shared" si="4"/>
        <v/>
      </c>
      <c r="BL56" s="330" t="str">
        <f t="shared" si="5"/>
        <v>SI</v>
      </c>
      <c r="BM56" s="322"/>
      <c r="BN56" s="323"/>
      <c r="BO56" s="324"/>
      <c r="BP56" s="315"/>
      <c r="BQ56" s="316"/>
      <c r="BR56" s="316"/>
      <c r="BS56" s="325"/>
    </row>
    <row r="57" spans="2:71" s="308" customFormat="1" ht="96" hidden="1" customHeight="1" x14ac:dyDescent="0.25">
      <c r="B57" s="309"/>
      <c r="C57" s="310"/>
      <c r="D57" s="288"/>
      <c r="E57" s="288"/>
      <c r="F57" s="289"/>
      <c r="G57" s="289"/>
      <c r="H57" s="289"/>
      <c r="I57" s="289"/>
      <c r="J57" s="288"/>
      <c r="K57" s="311">
        <v>6</v>
      </c>
      <c r="L57" s="312" t="s">
        <v>43</v>
      </c>
      <c r="M57" s="292"/>
      <c r="N57" s="313"/>
      <c r="O57" s="314"/>
      <c r="P57" s="315"/>
      <c r="Q57" s="354"/>
      <c r="R57" s="354"/>
      <c r="S57" s="354"/>
      <c r="T57" s="354"/>
      <c r="U57" s="354"/>
      <c r="V57" s="354"/>
      <c r="W57" s="354"/>
      <c r="X57" s="354"/>
      <c r="Y57" s="354"/>
      <c r="Z57" s="354"/>
      <c r="AA57" s="354"/>
      <c r="AB57" s="354"/>
      <c r="AC57" s="354"/>
      <c r="AD57" s="354"/>
      <c r="AE57" s="354"/>
      <c r="AF57" s="354"/>
      <c r="AG57" s="354"/>
      <c r="AH57" s="354"/>
      <c r="AI57" s="354"/>
      <c r="AJ57" s="316"/>
      <c r="AK57" s="316"/>
      <c r="AL57" s="316"/>
      <c r="AM57" s="317"/>
      <c r="AN57" s="318">
        <v>6</v>
      </c>
      <c r="AO57" s="319" t="s">
        <v>45</v>
      </c>
      <c r="AP57" s="319"/>
      <c r="AQ57" s="319" t="s">
        <v>44</v>
      </c>
      <c r="AR57" s="319"/>
      <c r="AS57" s="319"/>
      <c r="AT57" s="319"/>
      <c r="AU57" s="319"/>
      <c r="AV57" s="319" t="s">
        <v>44</v>
      </c>
      <c r="AW57" s="320" t="s">
        <v>44</v>
      </c>
      <c r="AX57" s="320" t="s">
        <v>44</v>
      </c>
      <c r="AY57" s="320" t="s">
        <v>44</v>
      </c>
      <c r="AZ57" s="320" t="s">
        <v>44</v>
      </c>
      <c r="BA57" s="320" t="s">
        <v>44</v>
      </c>
      <c r="BB57" s="320" t="s">
        <v>44</v>
      </c>
      <c r="BC57" s="320" t="s">
        <v>44</v>
      </c>
      <c r="BD57" s="320">
        <f t="shared" si="0"/>
        <v>0</v>
      </c>
      <c r="BE57" s="320" t="str">
        <f t="shared" si="1"/>
        <v>Débil</v>
      </c>
      <c r="BF57" s="319"/>
      <c r="BG57" s="321" t="s">
        <v>44</v>
      </c>
      <c r="BH57" s="320" t="str">
        <f t="shared" si="2"/>
        <v>Casilla formulada</v>
      </c>
      <c r="BI57" s="319"/>
      <c r="BJ57" s="320" t="str">
        <f t="shared" si="3"/>
        <v/>
      </c>
      <c r="BK57" s="320" t="str">
        <f t="shared" si="4"/>
        <v/>
      </c>
      <c r="BL57" s="320" t="str">
        <f t="shared" si="5"/>
        <v>SI</v>
      </c>
      <c r="BM57" s="322"/>
      <c r="BN57" s="323"/>
      <c r="BO57" s="324"/>
      <c r="BP57" s="315"/>
      <c r="BQ57" s="316"/>
      <c r="BR57" s="316"/>
      <c r="BS57" s="325"/>
    </row>
    <row r="58" spans="2:71" s="308" customFormat="1" ht="96" hidden="1" customHeight="1" x14ac:dyDescent="0.25">
      <c r="B58" s="309"/>
      <c r="C58" s="310"/>
      <c r="D58" s="288"/>
      <c r="E58" s="288"/>
      <c r="F58" s="289"/>
      <c r="G58" s="289"/>
      <c r="H58" s="289"/>
      <c r="I58" s="289"/>
      <c r="J58" s="288"/>
      <c r="K58" s="326">
        <v>7</v>
      </c>
      <c r="L58" s="327" t="s">
        <v>43</v>
      </c>
      <c r="M58" s="292"/>
      <c r="N58" s="313"/>
      <c r="O58" s="314"/>
      <c r="P58" s="315"/>
      <c r="Q58" s="354"/>
      <c r="R58" s="354"/>
      <c r="S58" s="354"/>
      <c r="T58" s="354"/>
      <c r="U58" s="354"/>
      <c r="V58" s="354"/>
      <c r="W58" s="354"/>
      <c r="X58" s="354"/>
      <c r="Y58" s="354"/>
      <c r="Z58" s="354"/>
      <c r="AA58" s="354"/>
      <c r="AB58" s="354"/>
      <c r="AC58" s="354"/>
      <c r="AD58" s="354"/>
      <c r="AE58" s="354"/>
      <c r="AF58" s="354"/>
      <c r="AG58" s="354"/>
      <c r="AH58" s="354"/>
      <c r="AI58" s="354"/>
      <c r="AJ58" s="316"/>
      <c r="AK58" s="316"/>
      <c r="AL58" s="316"/>
      <c r="AM58" s="317"/>
      <c r="AN58" s="328">
        <v>7</v>
      </c>
      <c r="AO58" s="329" t="s">
        <v>45</v>
      </c>
      <c r="AP58" s="329"/>
      <c r="AQ58" s="329" t="s">
        <v>44</v>
      </c>
      <c r="AR58" s="329"/>
      <c r="AS58" s="329"/>
      <c r="AT58" s="329"/>
      <c r="AU58" s="329"/>
      <c r="AV58" s="329" t="s">
        <v>44</v>
      </c>
      <c r="AW58" s="330" t="s">
        <v>44</v>
      </c>
      <c r="AX58" s="330" t="s">
        <v>44</v>
      </c>
      <c r="AY58" s="330" t="s">
        <v>44</v>
      </c>
      <c r="AZ58" s="330" t="s">
        <v>44</v>
      </c>
      <c r="BA58" s="330" t="s">
        <v>44</v>
      </c>
      <c r="BB58" s="330" t="s">
        <v>44</v>
      </c>
      <c r="BC58" s="330" t="s">
        <v>44</v>
      </c>
      <c r="BD58" s="330">
        <f t="shared" si="0"/>
        <v>0</v>
      </c>
      <c r="BE58" s="330" t="str">
        <f t="shared" si="1"/>
        <v>Débil</v>
      </c>
      <c r="BF58" s="329"/>
      <c r="BG58" s="331" t="s">
        <v>44</v>
      </c>
      <c r="BH58" s="330" t="str">
        <f t="shared" si="2"/>
        <v>Casilla formulada</v>
      </c>
      <c r="BI58" s="329"/>
      <c r="BJ58" s="330" t="str">
        <f t="shared" si="3"/>
        <v/>
      </c>
      <c r="BK58" s="330" t="str">
        <f t="shared" si="4"/>
        <v/>
      </c>
      <c r="BL58" s="330" t="str">
        <f t="shared" si="5"/>
        <v>SI</v>
      </c>
      <c r="BM58" s="322"/>
      <c r="BN58" s="323"/>
      <c r="BO58" s="324"/>
      <c r="BP58" s="315"/>
      <c r="BQ58" s="316"/>
      <c r="BR58" s="316"/>
      <c r="BS58" s="325"/>
    </row>
    <row r="59" spans="2:71" s="308" customFormat="1" ht="96" hidden="1" customHeight="1" x14ac:dyDescent="0.25">
      <c r="B59" s="309"/>
      <c r="C59" s="310"/>
      <c r="D59" s="288"/>
      <c r="E59" s="288"/>
      <c r="F59" s="289"/>
      <c r="G59" s="289"/>
      <c r="H59" s="289"/>
      <c r="I59" s="289"/>
      <c r="J59" s="288"/>
      <c r="K59" s="311">
        <v>8</v>
      </c>
      <c r="L59" s="312" t="s">
        <v>43</v>
      </c>
      <c r="M59" s="292"/>
      <c r="N59" s="313"/>
      <c r="O59" s="314"/>
      <c r="P59" s="315"/>
      <c r="Q59" s="354"/>
      <c r="R59" s="354"/>
      <c r="S59" s="354"/>
      <c r="T59" s="354"/>
      <c r="U59" s="354"/>
      <c r="V59" s="354"/>
      <c r="W59" s="354"/>
      <c r="X59" s="354"/>
      <c r="Y59" s="354"/>
      <c r="Z59" s="354"/>
      <c r="AA59" s="354"/>
      <c r="AB59" s="354"/>
      <c r="AC59" s="354"/>
      <c r="AD59" s="354"/>
      <c r="AE59" s="354"/>
      <c r="AF59" s="354"/>
      <c r="AG59" s="354"/>
      <c r="AH59" s="354"/>
      <c r="AI59" s="354"/>
      <c r="AJ59" s="316"/>
      <c r="AK59" s="316"/>
      <c r="AL59" s="316"/>
      <c r="AM59" s="317"/>
      <c r="AN59" s="318">
        <v>8</v>
      </c>
      <c r="AO59" s="319" t="s">
        <v>45</v>
      </c>
      <c r="AP59" s="319"/>
      <c r="AQ59" s="319" t="s">
        <v>44</v>
      </c>
      <c r="AR59" s="319"/>
      <c r="AS59" s="319"/>
      <c r="AT59" s="319"/>
      <c r="AU59" s="319"/>
      <c r="AV59" s="319" t="s">
        <v>44</v>
      </c>
      <c r="AW59" s="320" t="s">
        <v>44</v>
      </c>
      <c r="AX59" s="320" t="s">
        <v>44</v>
      </c>
      <c r="AY59" s="320" t="s">
        <v>44</v>
      </c>
      <c r="AZ59" s="320" t="s">
        <v>44</v>
      </c>
      <c r="BA59" s="320" t="s">
        <v>44</v>
      </c>
      <c r="BB59" s="320" t="s">
        <v>44</v>
      </c>
      <c r="BC59" s="320" t="s">
        <v>44</v>
      </c>
      <c r="BD59" s="320">
        <f t="shared" si="0"/>
        <v>0</v>
      </c>
      <c r="BE59" s="320" t="str">
        <f t="shared" si="1"/>
        <v>Débil</v>
      </c>
      <c r="BF59" s="319"/>
      <c r="BG59" s="321" t="s">
        <v>44</v>
      </c>
      <c r="BH59" s="320" t="str">
        <f t="shared" si="2"/>
        <v>Casilla formulada</v>
      </c>
      <c r="BI59" s="319"/>
      <c r="BJ59" s="320" t="str">
        <f t="shared" si="3"/>
        <v/>
      </c>
      <c r="BK59" s="320" t="str">
        <f t="shared" si="4"/>
        <v/>
      </c>
      <c r="BL59" s="320" t="str">
        <f t="shared" si="5"/>
        <v>SI</v>
      </c>
      <c r="BM59" s="322"/>
      <c r="BN59" s="323"/>
      <c r="BO59" s="324"/>
      <c r="BP59" s="315"/>
      <c r="BQ59" s="316"/>
      <c r="BR59" s="316"/>
      <c r="BS59" s="325"/>
    </row>
    <row r="60" spans="2:71" s="308" customFormat="1" ht="96" hidden="1" customHeight="1" x14ac:dyDescent="0.25">
      <c r="B60" s="309"/>
      <c r="C60" s="310"/>
      <c r="D60" s="288"/>
      <c r="E60" s="288"/>
      <c r="F60" s="289"/>
      <c r="G60" s="289"/>
      <c r="H60" s="289"/>
      <c r="I60" s="289"/>
      <c r="J60" s="288"/>
      <c r="K60" s="326">
        <v>9</v>
      </c>
      <c r="L60" s="332" t="s">
        <v>43</v>
      </c>
      <c r="M60" s="292"/>
      <c r="N60" s="313"/>
      <c r="O60" s="314"/>
      <c r="P60" s="315"/>
      <c r="Q60" s="354"/>
      <c r="R60" s="354"/>
      <c r="S60" s="354"/>
      <c r="T60" s="354"/>
      <c r="U60" s="354"/>
      <c r="V60" s="354"/>
      <c r="W60" s="354"/>
      <c r="X60" s="354"/>
      <c r="Y60" s="354"/>
      <c r="Z60" s="354"/>
      <c r="AA60" s="354"/>
      <c r="AB60" s="354"/>
      <c r="AC60" s="354"/>
      <c r="AD60" s="354"/>
      <c r="AE60" s="354"/>
      <c r="AF60" s="354"/>
      <c r="AG60" s="354"/>
      <c r="AH60" s="354"/>
      <c r="AI60" s="354"/>
      <c r="AJ60" s="316"/>
      <c r="AK60" s="316"/>
      <c r="AL60" s="316"/>
      <c r="AM60" s="317"/>
      <c r="AN60" s="328">
        <v>9</v>
      </c>
      <c r="AO60" s="329" t="s">
        <v>45</v>
      </c>
      <c r="AP60" s="329"/>
      <c r="AQ60" s="329" t="s">
        <v>44</v>
      </c>
      <c r="AR60" s="329"/>
      <c r="AS60" s="329"/>
      <c r="AT60" s="329"/>
      <c r="AU60" s="329"/>
      <c r="AV60" s="329" t="s">
        <v>44</v>
      </c>
      <c r="AW60" s="330" t="s">
        <v>44</v>
      </c>
      <c r="AX60" s="330" t="s">
        <v>44</v>
      </c>
      <c r="AY60" s="330" t="s">
        <v>44</v>
      </c>
      <c r="AZ60" s="330" t="s">
        <v>44</v>
      </c>
      <c r="BA60" s="330" t="s">
        <v>44</v>
      </c>
      <c r="BB60" s="330" t="s">
        <v>44</v>
      </c>
      <c r="BC60" s="330" t="s">
        <v>44</v>
      </c>
      <c r="BD60" s="330">
        <f t="shared" si="0"/>
        <v>0</v>
      </c>
      <c r="BE60" s="330" t="str">
        <f t="shared" si="1"/>
        <v>Débil</v>
      </c>
      <c r="BF60" s="329"/>
      <c r="BG60" s="331" t="s">
        <v>44</v>
      </c>
      <c r="BH60" s="330" t="str">
        <f t="shared" si="2"/>
        <v>Casilla formulada</v>
      </c>
      <c r="BI60" s="329"/>
      <c r="BJ60" s="330" t="str">
        <f t="shared" si="3"/>
        <v/>
      </c>
      <c r="BK60" s="330" t="str">
        <f t="shared" si="4"/>
        <v/>
      </c>
      <c r="BL60" s="330" t="str">
        <f t="shared" si="5"/>
        <v>SI</v>
      </c>
      <c r="BM60" s="322"/>
      <c r="BN60" s="323"/>
      <c r="BO60" s="324"/>
      <c r="BP60" s="315"/>
      <c r="BQ60" s="316"/>
      <c r="BR60" s="316"/>
      <c r="BS60" s="325"/>
    </row>
    <row r="61" spans="2:71" s="308" customFormat="1" ht="96" hidden="1" customHeight="1" thickBot="1" x14ac:dyDescent="0.3">
      <c r="B61" s="333"/>
      <c r="C61" s="334"/>
      <c r="D61" s="335"/>
      <c r="E61" s="335"/>
      <c r="F61" s="336"/>
      <c r="G61" s="336"/>
      <c r="H61" s="336"/>
      <c r="I61" s="336"/>
      <c r="J61" s="335"/>
      <c r="K61" s="337">
        <v>10</v>
      </c>
      <c r="L61" s="338" t="s">
        <v>43</v>
      </c>
      <c r="M61" s="339"/>
      <c r="N61" s="340"/>
      <c r="O61" s="341"/>
      <c r="P61" s="342"/>
      <c r="Q61" s="355"/>
      <c r="R61" s="355"/>
      <c r="S61" s="355"/>
      <c r="T61" s="355"/>
      <c r="U61" s="355"/>
      <c r="V61" s="355"/>
      <c r="W61" s="355"/>
      <c r="X61" s="355"/>
      <c r="Y61" s="355"/>
      <c r="Z61" s="355"/>
      <c r="AA61" s="355"/>
      <c r="AB61" s="355"/>
      <c r="AC61" s="355"/>
      <c r="AD61" s="355"/>
      <c r="AE61" s="355"/>
      <c r="AF61" s="355"/>
      <c r="AG61" s="355"/>
      <c r="AH61" s="355"/>
      <c r="AI61" s="355"/>
      <c r="AJ61" s="343"/>
      <c r="AK61" s="343"/>
      <c r="AL61" s="343"/>
      <c r="AM61" s="344"/>
      <c r="AN61" s="345">
        <v>10</v>
      </c>
      <c r="AO61" s="346" t="s">
        <v>45</v>
      </c>
      <c r="AP61" s="346"/>
      <c r="AQ61" s="346" t="s">
        <v>44</v>
      </c>
      <c r="AR61" s="346"/>
      <c r="AS61" s="346"/>
      <c r="AT61" s="346"/>
      <c r="AU61" s="346"/>
      <c r="AV61" s="346" t="s">
        <v>44</v>
      </c>
      <c r="AW61" s="347" t="s">
        <v>44</v>
      </c>
      <c r="AX61" s="347" t="s">
        <v>44</v>
      </c>
      <c r="AY61" s="347" t="s">
        <v>44</v>
      </c>
      <c r="AZ61" s="347" t="s">
        <v>44</v>
      </c>
      <c r="BA61" s="347" t="s">
        <v>44</v>
      </c>
      <c r="BB61" s="347" t="s">
        <v>44</v>
      </c>
      <c r="BC61" s="347" t="s">
        <v>44</v>
      </c>
      <c r="BD61" s="347">
        <f t="shared" si="0"/>
        <v>0</v>
      </c>
      <c r="BE61" s="347" t="str">
        <f t="shared" si="1"/>
        <v>Débil</v>
      </c>
      <c r="BF61" s="346"/>
      <c r="BG61" s="348" t="s">
        <v>44</v>
      </c>
      <c r="BH61" s="347" t="str">
        <f t="shared" si="2"/>
        <v>Casilla formulada</v>
      </c>
      <c r="BI61" s="346"/>
      <c r="BJ61" s="347" t="str">
        <f t="shared" si="3"/>
        <v/>
      </c>
      <c r="BK61" s="347" t="str">
        <f t="shared" si="4"/>
        <v/>
      </c>
      <c r="BL61" s="347" t="str">
        <f t="shared" si="5"/>
        <v>SI</v>
      </c>
      <c r="BM61" s="349"/>
      <c r="BN61" s="350"/>
      <c r="BO61" s="351"/>
      <c r="BP61" s="342"/>
      <c r="BQ61" s="343"/>
      <c r="BR61" s="343"/>
      <c r="BS61" s="352"/>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U32:U41"/>
    <mergeCell ref="V32:V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61">
    <cfRule type="containsText" dxfId="96" priority="24" operator="containsText" text="Si es Riesgo de Corrupción">
      <formula>NOT(ISERROR(SEARCH("Si es Riesgo de Corrupción",J12)))</formula>
    </cfRule>
    <cfRule type="containsText" dxfId="95" priority="25" operator="containsText" text="No es Riesgo de Corrupción">
      <formula>NOT(ISERROR(SEARCH("No es Riesgo de Corrupción",J12)))</formula>
    </cfRule>
  </conditionalFormatting>
  <conditionalFormatting sqref="L12:M21">
    <cfRule type="containsText" dxfId="94" priority="23" operator="containsText" text="Espacio para describir ">
      <formula>NOT(ISERROR(SEARCH("Espacio para describir ",L12)))</formula>
    </cfRule>
  </conditionalFormatting>
  <conditionalFormatting sqref="N12:N61 Q32:AI61 AQ12:AQ61 AV12:BC61 BG12:BG61 BO12:BO61">
    <cfRule type="containsText" dxfId="93" priority="22" operator="containsText" text="Escoger un dato de la lista desplegable">
      <formula>NOT(ISERROR(SEARCH("Escoger un dato de la lista desplegable",N12)))</formula>
    </cfRule>
  </conditionalFormatting>
  <conditionalFormatting sqref="AO12:AO61">
    <cfRule type="containsText" dxfId="92" priority="21" operator="containsText" text="REDACTAR CONTROL">
      <formula>NOT(ISERROR(SEARCH("REDACTAR CONTROL",AO12)))</formula>
    </cfRule>
  </conditionalFormatting>
  <conditionalFormatting sqref="AL12 BR12">
    <cfRule type="containsText" dxfId="91" priority="18" operator="containsText" text="Extremo">
      <formula>NOT(ISERROR(SEARCH("Extremo",AL12)))</formula>
    </cfRule>
    <cfRule type="containsText" dxfId="90" priority="19" operator="containsText" text="Alto">
      <formula>NOT(ISERROR(SEARCH("Alto",AL12)))</formula>
    </cfRule>
    <cfRule type="containsText" dxfId="89" priority="20" operator="containsText" text="Moderado">
      <formula>NOT(ISERROR(SEARCH("Moderado",AL12)))</formula>
    </cfRule>
  </conditionalFormatting>
  <conditionalFormatting sqref="L22:M31">
    <cfRule type="containsText" dxfId="88" priority="17" operator="containsText" text="Espacio para describir ">
      <formula>NOT(ISERROR(SEARCH("Espacio para describir ",L22)))</formula>
    </cfRule>
  </conditionalFormatting>
  <conditionalFormatting sqref="AL22 BR22">
    <cfRule type="containsText" dxfId="87" priority="14" operator="containsText" text="Extremo">
      <formula>NOT(ISERROR(SEARCH("Extremo",AL22)))</formula>
    </cfRule>
    <cfRule type="containsText" dxfId="86" priority="15" operator="containsText" text="Alto">
      <formula>NOT(ISERROR(SEARCH("Alto",AL22)))</formula>
    </cfRule>
    <cfRule type="containsText" dxfId="85" priority="16" operator="containsText" text="Moderado">
      <formula>NOT(ISERROR(SEARCH("Moderado",AL22)))</formula>
    </cfRule>
  </conditionalFormatting>
  <conditionalFormatting sqref="L32:M41">
    <cfRule type="containsText" dxfId="84" priority="13" operator="containsText" text="Espacio para describir ">
      <formula>NOT(ISERROR(SEARCH("Espacio para describir ",L32)))</formula>
    </cfRule>
  </conditionalFormatting>
  <conditionalFormatting sqref="AL32 BR32">
    <cfRule type="containsText" dxfId="83" priority="10" operator="containsText" text="Extremo">
      <formula>NOT(ISERROR(SEARCH("Extremo",AL32)))</formula>
    </cfRule>
    <cfRule type="containsText" dxfId="82" priority="11" operator="containsText" text="Alto">
      <formula>NOT(ISERROR(SEARCH("Alto",AL32)))</formula>
    </cfRule>
    <cfRule type="containsText" dxfId="81" priority="12" operator="containsText" text="Moderado">
      <formula>NOT(ISERROR(SEARCH("Moderado",AL32)))</formula>
    </cfRule>
  </conditionalFormatting>
  <conditionalFormatting sqref="L42:M51">
    <cfRule type="containsText" dxfId="80" priority="9" operator="containsText" text="Espacio para describir ">
      <formula>NOT(ISERROR(SEARCH("Espacio para describir ",L42)))</formula>
    </cfRule>
  </conditionalFormatting>
  <conditionalFormatting sqref="AL42 BR42">
    <cfRule type="containsText" dxfId="79" priority="6" operator="containsText" text="Extremo">
      <formula>NOT(ISERROR(SEARCH("Extremo",AL42)))</formula>
    </cfRule>
    <cfRule type="containsText" dxfId="78" priority="7" operator="containsText" text="Alto">
      <formula>NOT(ISERROR(SEARCH("Alto",AL42)))</formula>
    </cfRule>
    <cfRule type="containsText" dxfId="77" priority="8" operator="containsText" text="Moderado">
      <formula>NOT(ISERROR(SEARCH("Moderado",AL42)))</formula>
    </cfRule>
  </conditionalFormatting>
  <conditionalFormatting sqref="L52:M61">
    <cfRule type="containsText" dxfId="76" priority="5" operator="containsText" text="Espacio para describir ">
      <formula>NOT(ISERROR(SEARCH("Espacio para describir ",L52)))</formula>
    </cfRule>
  </conditionalFormatting>
  <conditionalFormatting sqref="AL52 BR52">
    <cfRule type="containsText" dxfId="75" priority="2" operator="containsText" text="Extremo">
      <formula>NOT(ISERROR(SEARCH("Extremo",AL52)))</formula>
    </cfRule>
    <cfRule type="containsText" dxfId="74" priority="3" operator="containsText" text="Alto">
      <formula>NOT(ISERROR(SEARCH("Alto",AL52)))</formula>
    </cfRule>
    <cfRule type="containsText" dxfId="73" priority="4" operator="containsText" text="Moderado">
      <formula>NOT(ISERROR(SEARCH("Moderado",AL52)))</formula>
    </cfRule>
  </conditionalFormatting>
  <conditionalFormatting sqref="Q12:AI31">
    <cfRule type="containsText" dxfId="72" priority="1" operator="containsText" text="Escoger un dato de la lista desplegable">
      <formula>NOT(ISERROR(SEARCH("Escoger un dato de la lista desplegable",Q12)))</formula>
    </cfRule>
  </conditionalFormatting>
  <dataValidations count="60">
    <dataValidation type="list" allowBlank="1" showInputMessage="1" showErrorMessage="1" sqref="N12:N61" xr:uid="{72F963D8-29D2-4AEE-B376-8D2F65F601CD}">
      <formula1>"Escoger un dato de la lista desplegable,5,4,3,2,1"</formula1>
    </dataValidation>
    <dataValidation type="list" allowBlank="1" showInputMessage="1" showErrorMessage="1" sqref="F12:I61" xr:uid="{36AF9762-2460-4E2F-9016-5F5F1A30485E}">
      <formula1>"SI,NO,Escoger un dato de la lista desplegable"</formula1>
    </dataValidation>
    <dataValidation type="list" allowBlank="1" showInputMessage="1" showErrorMessage="1" sqref="AQ12:AQ61" xr:uid="{027C2809-5CF3-409B-AF34-725E70ABACF8}">
      <formula1>"Escoger un dato de la lista desplegable,Por Tramite, Diario, Semanal, Quincenal, Mensual, Bimestral, Trimestral, Semestral,Anual"</formula1>
    </dataValidation>
    <dataValidation type="list" allowBlank="1" showInputMessage="1" showErrorMessage="1" sqref="AV12:AV61" xr:uid="{3E23581D-AC49-4AF1-A82E-79DC92F3A52C}">
      <formula1>"Escoger un dato de la lista desplegable,Preventivo,Detectivo"</formula1>
    </dataValidation>
    <dataValidation type="list" allowBlank="1" showInputMessage="1" showErrorMessage="1" prompt="¿Existen un responsable asignado a la ejecución del control?" sqref="AW12:AW61" xr:uid="{2F1CE02F-479C-4D93-8461-7F69BDEF6F8A}">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F28EA8F3-CA92-4DDE-B768-2CE8B61F2B38}">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232FED9-8702-41F8-896E-E44C096C93D9}">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5254983-A04E-462C-BE74-3A03DEFA9363}">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63B40125-51BC-45C1-85DB-8DA80ABA82B9}">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F134180E-3D47-45D5-9613-4F745CC59E4E}">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91CA5A38-7FEB-4CCA-B85F-77F50ED237BD}">
      <formula1>"Escoger un dato de la lista desplegable,Completa,Incompleta,No existe"</formula1>
    </dataValidation>
    <dataValidation type="list" allowBlank="1" showInputMessage="1" showErrorMessage="1" sqref="BG12:BG61" xr:uid="{268EED37-8686-4DD1-92FC-DE15D1CA999C}">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424FD2BC-0E00-4FF9-A5EF-515D078DE575}"/>
    <dataValidation allowBlank="1" showInputMessage="1" showErrorMessage="1" prompt="¿Afectar al grupo de funcionarios del proceso?" sqref="Q11" xr:uid="{1AE1BB7A-EC42-4781-8B25-846D62F509C9}"/>
    <dataValidation type="list" allowBlank="1" showInputMessage="1" showErrorMessage="1" prompt="¿Afectar al grupo de funcionarios del proceso?" sqref="Q12:Q61" xr:uid="{82C7767D-D00F-494A-8E89-EE6FB02BFED7}">
      <formula1>"SI,NO,Escoger un dato de la lista desplegable"</formula1>
    </dataValidation>
    <dataValidation allowBlank="1" showInputMessage="1" showErrorMessage="1" prompt="¿Afectar el cumplimiento de metas y objetivos de la dependencia?" sqref="R11" xr:uid="{F0742A51-6D76-4DF4-A195-7E90A115C7C2}"/>
    <dataValidation type="list" allowBlank="1" showInputMessage="1" showErrorMessage="1" prompt="¿Afectar el cumplimiento de metas y objetivos de la dependencia?" sqref="R12:R61" xr:uid="{2FA5FC4C-5BDD-4C48-B358-79534231A2C8}">
      <formula1>"SI,NO,Escoger un dato de la lista desplegable"</formula1>
    </dataValidation>
    <dataValidation allowBlank="1" showInputMessage="1" showErrorMessage="1" prompt="¿Afectar el cumplimiento de misión de la Entidad?" sqref="S11" xr:uid="{FF8401CB-007B-409A-8852-C64B55FEA3ED}"/>
    <dataValidation type="list" allowBlank="1" showInputMessage="1" showErrorMessage="1" prompt="¿Afectar el cumplimiento de misión de la Entidad?" sqref="S12:S61" xr:uid="{E75AA5E7-209E-4BD8-B0E0-46D127FB4054}">
      <formula1>"SI,NO,Escoger un dato de la lista desplegable"</formula1>
    </dataValidation>
    <dataValidation allowBlank="1" showInputMessage="1" showErrorMessage="1" prompt="¿Afectar el cumplimiento de la misión del sector al que pertenece la Entidad?" sqref="T11" xr:uid="{B7D6866E-CEB2-45C9-8B51-0AF729943A09}"/>
    <dataValidation type="list" allowBlank="1" showInputMessage="1" showErrorMessage="1" prompt="¿Afectar el cumplimiento de la misión del sector al que pertenece la Entidad?" sqref="T12:T61" xr:uid="{75D7F10F-439C-48DD-9CE2-8655F6004763}">
      <formula1>"SI,NO,Escoger un dato de la lista desplegable"</formula1>
    </dataValidation>
    <dataValidation allowBlank="1" showInputMessage="1" showErrorMessage="1" prompt="¿Generar pérdida de confianza de la Entidad, afectando su reputación?" sqref="U11" xr:uid="{C5E560BA-B2C8-4446-8E58-27362F3CFD68}"/>
    <dataValidation type="list" allowBlank="1" showInputMessage="1" showErrorMessage="1" prompt="¿Generar pérdida de confianza de la Entidad, afectando su reputación?" sqref="U12:U61" xr:uid="{33369ABF-A930-489D-B45B-8CB69009591C}">
      <formula1>"SI,NO,Escoger un dato de la lista desplegable"</formula1>
    </dataValidation>
    <dataValidation allowBlank="1" showInputMessage="1" showErrorMessage="1" prompt="¿Generar pérdida de recursos económicos?" sqref="V11" xr:uid="{03055818-8578-4CB4-BA68-CDC9AB7E9418}"/>
    <dataValidation type="list" allowBlank="1" showInputMessage="1" showErrorMessage="1" prompt="¿Generar pérdida de recursos económicos?" sqref="V12:V61" xr:uid="{152A9A9F-868D-4565-A77B-992E8F829FFF}">
      <formula1>"SI,NO,Escoger un dato de la lista desplegable"</formula1>
    </dataValidation>
    <dataValidation allowBlank="1" showInputMessage="1" showErrorMessage="1" prompt="¿Afectar la generación de los productos o la prestación de servicios?" sqref="W11" xr:uid="{DB5BEC11-A34C-49B1-8553-F6A7BBC3B928}"/>
    <dataValidation type="list" allowBlank="1" showInputMessage="1" showErrorMessage="1" prompt="¿Afectar la generación de los productos o la prestación de servicios?" sqref="W12:W61" xr:uid="{A8964301-5145-4CD1-AC3B-AE09917A3FA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BA8E010F-B617-4E50-871A-60A2D70AB9DB}"/>
    <dataValidation type="list" allowBlank="1" showInputMessage="1" showErrorMessage="1" prompt="¿Dar lugar al detrimento de calidad de vida de la comunidad por la pérdida del bien o servicios o los recursos públicos?" sqref="X12:X61" xr:uid="{D61EEBE8-F7D7-4E3D-956A-015A907077E7}">
      <formula1>"SI,NO,Escoger un dato de la lista desplegable"</formula1>
    </dataValidation>
    <dataValidation allowBlank="1" showInputMessage="1" showErrorMessage="1" prompt="¿Generar pérdida de información de la Entidad?" sqref="Y11" xr:uid="{2225D601-2C7A-4992-9697-8F2283CF8ABC}"/>
    <dataValidation type="list" allowBlank="1" showInputMessage="1" showErrorMessage="1" prompt="¿Generar pérdida de información de la Entidad?" sqref="Y12:Y61" xr:uid="{BBFFBB17-C260-40A8-AFF0-BE849693CB61}">
      <formula1>"SI,NO,Escoger un dato de la lista desplegable"</formula1>
    </dataValidation>
    <dataValidation allowBlank="1" showInputMessage="1" showErrorMessage="1" prompt="¿Generar intervención de los órganos de control, de la Fiscalía, u otro ente?" sqref="Z11" xr:uid="{58023710-E41C-4B1D-B278-9D8E8228FEA9}"/>
    <dataValidation type="list" allowBlank="1" showInputMessage="1" showErrorMessage="1" prompt="¿Generar intervención de los órganos de control, de la Fiscalía, u otro ente?" sqref="Z12:Z61" xr:uid="{191A6955-4C76-41BC-95EB-71E6AB35045A}">
      <formula1>"SI,NO,Escoger un dato de la lista desplegable"</formula1>
    </dataValidation>
    <dataValidation allowBlank="1" showInputMessage="1" showErrorMessage="1" prompt="¿Dar lugar a procesos sancionatorios?" sqref="AA11" xr:uid="{47108477-968A-440B-99D5-7EEE23DE38DB}"/>
    <dataValidation type="list" allowBlank="1" showInputMessage="1" showErrorMessage="1" prompt="¿Dar lugar a procesos sancionatorios?" sqref="AA12:AA61" xr:uid="{60469C0B-3BC4-4B93-8A09-2267A4901312}">
      <formula1>"SI,NO,Escoger un dato de la lista desplegable"</formula1>
    </dataValidation>
    <dataValidation allowBlank="1" showInputMessage="1" showErrorMessage="1" prompt="¿Dar lugar a procesos disciplinarios?" sqref="AB11" xr:uid="{67F5B9A3-F019-4CD8-A985-B0123F708B5C}"/>
    <dataValidation type="list" allowBlank="1" showInputMessage="1" showErrorMessage="1" prompt="¿Dar lugar a procesos disciplinarios?" sqref="AB12:AB61" xr:uid="{E63066FC-29E4-43A7-BA34-B18EFB7DDAE0}">
      <formula1>"SI,NO,Escoger un dato de la lista desplegable"</formula1>
    </dataValidation>
    <dataValidation allowBlank="1" showInputMessage="1" showErrorMessage="1" prompt="¿Dar lugar a procesos fiscales?" sqref="AC11" xr:uid="{9DC7B057-4479-4547-8BD4-EF3DCACD7C4A}"/>
    <dataValidation type="list" allowBlank="1" showInputMessage="1" showErrorMessage="1" prompt="¿Dar lugar a procesos fiscales?" sqref="AC12:AC61" xr:uid="{13C766C8-062C-48D8-9FF5-5258642668AB}">
      <formula1>"SI,NO,Escoger un dato de la lista desplegable"</formula1>
    </dataValidation>
    <dataValidation allowBlank="1" showInputMessage="1" showErrorMessage="1" prompt="¿Dar lugar a procesos penales?" sqref="AD11" xr:uid="{C60DA64A-0240-4DE8-96DB-8BF28DC0070A}"/>
    <dataValidation type="list" allowBlank="1" showInputMessage="1" showErrorMessage="1" prompt="¿Dar lugar a procesos penales?" sqref="AD12:AD61" xr:uid="{C8C77155-29F7-42CD-BC53-412E3FBFEFD8}">
      <formula1>"SI,NO,Escoger un dato de la lista desplegable"</formula1>
    </dataValidation>
    <dataValidation allowBlank="1" showInputMessage="1" showErrorMessage="1" prompt="¿Generar pérdida de credibilidad del sector?" sqref="AE11" xr:uid="{B814183E-F321-41B0-9653-9CE0D09E40E7}"/>
    <dataValidation type="list" allowBlank="1" showInputMessage="1" showErrorMessage="1" prompt="¿Generar pérdida de credibilidad del sector?" sqref="AE12:AE61" xr:uid="{0C153D32-B53F-47FB-8379-ACE9AE38376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E6B5F497-F7F5-44B0-BCDC-5FE0857F75AA}"/>
    <dataValidation type="list" allowBlank="1" showInputMessage="1" showErrorMessage="1" prompt="¿Ocasionar lesiones físicas o pérdida de vidas humanas?_x000a_NOTA: si esta respuesta es afirmativa, el impacto sera considerado como catastrófico." sqref="AF12:AF61" xr:uid="{F84DE375-A497-48F0-98CA-082F49FBCF21}">
      <formula1>"SI,NO,Escoger un dato de la lista desplegable"</formula1>
    </dataValidation>
    <dataValidation allowBlank="1" showInputMessage="1" showErrorMessage="1" prompt="¿Afectar la imagen regional?" sqref="AG11" xr:uid="{4EB0418B-7CD4-4ADF-92B5-F0D4ABF885F3}"/>
    <dataValidation type="list" allowBlank="1" showInputMessage="1" showErrorMessage="1" prompt="¿Afectar la imagen regional?" sqref="AG12:AG61" xr:uid="{5A40B40E-3166-49B4-8A8F-9F1452ADC444}">
      <formula1>"SI,NO,Escoger un dato de la lista desplegable"</formula1>
    </dataValidation>
    <dataValidation allowBlank="1" showInputMessage="1" showErrorMessage="1" prompt="¿Afectar la imagen nacional?" sqref="AH11" xr:uid="{6E88B526-2181-4AF5-9579-01B91025094C}"/>
    <dataValidation type="list" allowBlank="1" showInputMessage="1" showErrorMessage="1" prompt="¿Afectar la imagen nacional?" sqref="AH12:AH61" xr:uid="{8900FB91-4B6B-4639-8550-5B01995E6C2D}">
      <formula1>"SI,NO,Escoger un dato de la lista desplegable"</formula1>
    </dataValidation>
    <dataValidation allowBlank="1" showInputMessage="1" showErrorMessage="1" prompt="¿Genera Impacto ambiental?" sqref="AI11" xr:uid="{11A91237-0FAD-43E0-BD89-BF10C6F69D6F}"/>
    <dataValidation type="list" allowBlank="1" showInputMessage="1" showErrorMessage="1" prompt="¿Genera Impacto ambiental?" sqref="AI12:AI61" xr:uid="{2008E3FD-D871-48CE-95EA-EBE8ADF255BB}">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2C3B98B7-C545-4D6A-871C-8461BAEABBBF}"/>
    <dataValidation allowBlank="1" showInputMessage="1" showErrorMessage="1" prompt="¿Existen un responsable asignado a la ejecución del control?" sqref="AW11" xr:uid="{DE1468FC-AEE0-49E2-AD5B-F2581BEC85BF}"/>
    <dataValidation allowBlank="1" showInputMessage="1" showErrorMessage="1" prompt="El responsable tiene autoridad y adecuada segregación de funciones en la ejecución del control?" sqref="AX11" xr:uid="{ECE3FE0B-DF3F-4CE6-8E8F-B24798B125E6}"/>
    <dataValidation allowBlank="1" showInputMessage="1" showErrorMessage="1" prompt="¿La oportunidad en que se ejecuta el control ayuda a prevenir la mitigación del riesgo o a detectar la materialización del riesgo de manera oportuna?" sqref="AY11" xr:uid="{AE99D42E-08A2-4732-9CA1-850BD39B91F5}"/>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D6DF228-AFF9-4D7E-A179-A94F095527D4}"/>
    <dataValidation allowBlank="1" showInputMessage="1" showErrorMessage="1" prompt="¿La fuente de información que se utiliza en el desarrollo del control es información confiable que permita mitigar el riesgo?." sqref="BA11" xr:uid="{43B4F803-7D27-4E82-B548-14E422F0FDB9}"/>
    <dataValidation allowBlank="1" showInputMessage="1" showErrorMessage="1" prompt="¿Las observaciones, desviaciones o diferencias identificadas como resultados de la ejecución del control son investigadas y resueltas de manera oportuna?" sqref="BB11" xr:uid="{C72B5D51-5301-4BC7-9242-389C732D5C6D}"/>
    <dataValidation allowBlank="1" showInputMessage="1" showErrorMessage="1" prompt="¿Se deja evidencia o rastro de la ejecución del control, que permita a cualquier tercero con la evidencia, llegar a la misma conclusión?." sqref="BC11" xr:uid="{50A64F86-CB91-43B2-9D67-42EDE6FF1726}"/>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F52AFD30-6A80-4B6B-9ADD-3E76D517458C}"/>
  </dataValidations>
  <pageMargins left="0.7" right="0.7" top="0.75" bottom="0.75" header="0.3" footer="0.3"/>
  <pageSetup scale="10"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1D523-4293-4EFA-AB42-ED74B8E90962}">
  <sheetPr>
    <tabColor theme="7"/>
    <pageSetUpPr fitToPage="1"/>
  </sheetPr>
  <dimension ref="B2:BS61"/>
  <sheetViews>
    <sheetView topLeftCell="AO5" zoomScale="62" zoomScaleNormal="100" workbookViewId="0">
      <selection activeCell="AS5" sqref="AS1:AS1048576"/>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5703125" style="39" customWidth="1"/>
    <col min="46" max="46" width="38.855468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102" x14ac:dyDescent="0.25">
      <c r="B12" s="114">
        <v>1</v>
      </c>
      <c r="C12" s="117" t="s">
        <v>246</v>
      </c>
      <c r="D12" s="120" t="s">
        <v>247</v>
      </c>
      <c r="E12" s="120" t="s">
        <v>248</v>
      </c>
      <c r="F12" s="105" t="s">
        <v>104</v>
      </c>
      <c r="G12" s="105" t="s">
        <v>104</v>
      </c>
      <c r="H12" s="105" t="s">
        <v>104</v>
      </c>
      <c r="I12" s="105" t="s">
        <v>104</v>
      </c>
      <c r="J12" s="107" t="str">
        <f>IF(AND((F12="SI"),(G12="SI"),(H12="SI"),(I12="SI")),"Si es Riesgo de Corrupción","No es Riesgo de Corrupción")</f>
        <v>Si es Riesgo de Corrupción</v>
      </c>
      <c r="K12" s="22">
        <v>1</v>
      </c>
      <c r="L12" s="41" t="s">
        <v>250</v>
      </c>
      <c r="M12" s="109" t="s">
        <v>251</v>
      </c>
      <c r="N12" s="111">
        <v>2</v>
      </c>
      <c r="O12" s="101" t="str">
        <f>IF(N12=1,"Rara vez",IF(N12=2,"Improbable",IF(N12=3,"Posible",IF(N12=4,"Probable",IF(N12=5,"Casi seguro","Definir el nivel de probabilidad")))))</f>
        <v>Improbable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97" t="s">
        <v>104</v>
      </c>
      <c r="R12" s="97" t="s">
        <v>104</v>
      </c>
      <c r="S12" s="97" t="s">
        <v>104</v>
      </c>
      <c r="T12" s="97" t="s">
        <v>104</v>
      </c>
      <c r="U12" s="97" t="s">
        <v>104</v>
      </c>
      <c r="V12" s="97" t="s">
        <v>109</v>
      </c>
      <c r="W12" s="97" t="s">
        <v>104</v>
      </c>
      <c r="X12" s="97" t="s">
        <v>109</v>
      </c>
      <c r="Y12" s="97" t="s">
        <v>104</v>
      </c>
      <c r="Z12" s="97" t="s">
        <v>109</v>
      </c>
      <c r="AA12" s="97" t="s">
        <v>104</v>
      </c>
      <c r="AB12" s="97" t="s">
        <v>104</v>
      </c>
      <c r="AC12" s="97" t="s">
        <v>109</v>
      </c>
      <c r="AD12" s="97" t="s">
        <v>109</v>
      </c>
      <c r="AE12" s="97" t="s">
        <v>104</v>
      </c>
      <c r="AF12" s="97" t="s">
        <v>109</v>
      </c>
      <c r="AG12" s="97" t="s">
        <v>109</v>
      </c>
      <c r="AH12" s="97" t="s">
        <v>104</v>
      </c>
      <c r="AI12" s="97" t="s">
        <v>109</v>
      </c>
      <c r="AJ12" s="100">
        <f>IF(AF12="SI","Impacto Catastrófico por lesoines o perdida de vidas humanas",(COUNTIF(Q12:AE21,"SI")+COUNTIF(AG12:AI21,"SI")))</f>
        <v>11</v>
      </c>
      <c r="AK12" s="100" t="str">
        <f>IF(AJ12=0,"",IF(AND(AJ12&gt;0,AJ12&lt;=5),"Moderado",IF(AND(AJ12&gt;5,AJ12&lt;=11),"Mayor","Catastrófico")))</f>
        <v>Mayor</v>
      </c>
      <c r="AL12" s="100" t="str">
        <f>IF(AND(O12="Rara Vez",AK12="Moderado"),"Moderado",IF(AND(O12="Rara Vez",AK12="Mayor"),"Alto",IF(AND(O12="Improbable",AK12="Moderado"),"Moderado",IF(AND(O12="Improbable",AK12="Mayor"),"Alto",IF(AND(O12="Posible",AK12="Moderado"),"Alto",IF(AND(O12="Probable",AK12="Moderado"),"Alto","Extremo"))))))</f>
        <v>Alto</v>
      </c>
      <c r="AM12" s="82" t="s">
        <v>70</v>
      </c>
      <c r="AN12" s="23">
        <v>1</v>
      </c>
      <c r="AO12" s="46" t="s">
        <v>252</v>
      </c>
      <c r="AP12" s="46" t="s">
        <v>253</v>
      </c>
      <c r="AQ12" s="46" t="s">
        <v>124</v>
      </c>
      <c r="AR12" s="46" t="s">
        <v>254</v>
      </c>
      <c r="AS12" s="46" t="s">
        <v>255</v>
      </c>
      <c r="AT12" s="46" t="s">
        <v>256</v>
      </c>
      <c r="AU12" s="46" t="s">
        <v>257</v>
      </c>
      <c r="AV12" s="46" t="s">
        <v>134</v>
      </c>
      <c r="AW12" s="47" t="s">
        <v>115</v>
      </c>
      <c r="AX12" s="47" t="s">
        <v>116</v>
      </c>
      <c r="AY12" s="47" t="s">
        <v>117</v>
      </c>
      <c r="AZ12" s="47" t="s">
        <v>135</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100</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Mayor</v>
      </c>
      <c r="BR12" s="76" t="str">
        <f>IF(AND(BP12="Rara Vez",BQ12="Moderado"),"Moderado",IF(AND(BP12="Rara Vez",BQ12="Mayor"),"Alto",IF(AND(BP12="Improbable",BQ12="Moderado"),"Moderado",IF(AND(BP12="Improbable",BQ12="Mayor"),"Alto",IF(AND(BP12="Posible",BQ12="Moderado"),"Alto",IF(AND(BP12="Probable",BQ12="Moderado"),"Alto","Extremo"))))))</f>
        <v>Alto</v>
      </c>
      <c r="BS12" s="79" t="s">
        <v>263</v>
      </c>
    </row>
    <row r="13" spans="2:71" s="26" customFormat="1" ht="114.75" x14ac:dyDescent="0.25">
      <c r="B13" s="115"/>
      <c r="C13" s="118"/>
      <c r="D13" s="120"/>
      <c r="E13" s="120"/>
      <c r="F13" s="105"/>
      <c r="G13" s="105"/>
      <c r="H13" s="105"/>
      <c r="I13" s="105"/>
      <c r="J13" s="107"/>
      <c r="K13" s="27">
        <v>2</v>
      </c>
      <c r="L13" s="42" t="s">
        <v>249</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258</v>
      </c>
      <c r="AP13" s="48" t="s">
        <v>253</v>
      </c>
      <c r="AQ13" s="48" t="s">
        <v>187</v>
      </c>
      <c r="AR13" s="48" t="s">
        <v>259</v>
      </c>
      <c r="AS13" s="48" t="s">
        <v>260</v>
      </c>
      <c r="AT13" s="48" t="s">
        <v>261</v>
      </c>
      <c r="AU13" s="48" t="s">
        <v>262</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2"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59">
        <f t="shared" si="0"/>
        <v>0</v>
      </c>
      <c r="BE14" s="59" t="str">
        <f t="shared" si="1"/>
        <v>Débil</v>
      </c>
      <c r="BF14" s="33"/>
      <c r="BG14" s="56" t="s">
        <v>44</v>
      </c>
      <c r="BH14" s="59" t="str">
        <f t="shared" si="2"/>
        <v>Casilla formulada</v>
      </c>
      <c r="BI14" s="33"/>
      <c r="BJ14" s="59" t="str">
        <f t="shared" si="3"/>
        <v/>
      </c>
      <c r="BK14" s="59" t="str">
        <f t="shared" si="4"/>
        <v/>
      </c>
      <c r="BL14" s="59" t="str">
        <f t="shared" si="5"/>
        <v>SI</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192" priority="23" operator="containsText" text="Si es Riesgo de Corrupción">
      <formula>NOT(ISERROR(SEARCH("Si es Riesgo de Corrupción",J12)))</formula>
    </cfRule>
    <cfRule type="containsText" dxfId="191" priority="24" operator="containsText" text="No es Riesgo de Corrupción">
      <formula>NOT(ISERROR(SEARCH("No es Riesgo de Corrupción",J12)))</formula>
    </cfRule>
  </conditionalFormatting>
  <conditionalFormatting sqref="L12:M21">
    <cfRule type="containsText" dxfId="190" priority="22" operator="containsText" text="Espacio para describir ">
      <formula>NOT(ISERROR(SEARCH("Espacio para describir ",L12)))</formula>
    </cfRule>
  </conditionalFormatting>
  <conditionalFormatting sqref="N12:N61 Q12:AI61 AQ12:AQ61 AV12:BC61 BG12:BG61 BO12:BO61">
    <cfRule type="containsText" dxfId="189" priority="21" operator="containsText" text="Escoger un dato de la lista desplegable">
      <formula>NOT(ISERROR(SEARCH("Escoger un dato de la lista desplegable",N12)))</formula>
    </cfRule>
  </conditionalFormatting>
  <conditionalFormatting sqref="AO12:AO61">
    <cfRule type="containsText" dxfId="188" priority="20" operator="containsText" text="REDACTAR CONTROL">
      <formula>NOT(ISERROR(SEARCH("REDACTAR CONTROL",AO12)))</formula>
    </cfRule>
  </conditionalFormatting>
  <conditionalFormatting sqref="AL12 BR12">
    <cfRule type="containsText" dxfId="187" priority="17" operator="containsText" text="Extremo">
      <formula>NOT(ISERROR(SEARCH("Extremo",AL12)))</formula>
    </cfRule>
    <cfRule type="containsText" dxfId="186" priority="18" operator="containsText" text="Alto">
      <formula>NOT(ISERROR(SEARCH("Alto",AL12)))</formula>
    </cfRule>
    <cfRule type="containsText" dxfId="185" priority="19" operator="containsText" text="Moderado">
      <formula>NOT(ISERROR(SEARCH("Moderado",AL12)))</formula>
    </cfRule>
  </conditionalFormatting>
  <conditionalFormatting sqref="L22:M31">
    <cfRule type="containsText" dxfId="184" priority="16" operator="containsText" text="Espacio para describir ">
      <formula>NOT(ISERROR(SEARCH("Espacio para describir ",L22)))</formula>
    </cfRule>
  </conditionalFormatting>
  <conditionalFormatting sqref="AL22 BR22">
    <cfRule type="containsText" dxfId="183" priority="13" operator="containsText" text="Extremo">
      <formula>NOT(ISERROR(SEARCH("Extremo",AL22)))</formula>
    </cfRule>
    <cfRule type="containsText" dxfId="182" priority="14" operator="containsText" text="Alto">
      <formula>NOT(ISERROR(SEARCH("Alto",AL22)))</formula>
    </cfRule>
    <cfRule type="containsText" dxfId="181" priority="15" operator="containsText" text="Moderado">
      <formula>NOT(ISERROR(SEARCH("Moderado",AL22)))</formula>
    </cfRule>
  </conditionalFormatting>
  <conditionalFormatting sqref="L32:M41">
    <cfRule type="containsText" dxfId="180" priority="12" operator="containsText" text="Espacio para describir ">
      <formula>NOT(ISERROR(SEARCH("Espacio para describir ",L32)))</formula>
    </cfRule>
  </conditionalFormatting>
  <conditionalFormatting sqref="AL32 BR32">
    <cfRule type="containsText" dxfId="179" priority="9" operator="containsText" text="Extremo">
      <formula>NOT(ISERROR(SEARCH("Extremo",AL32)))</formula>
    </cfRule>
    <cfRule type="containsText" dxfId="178" priority="10" operator="containsText" text="Alto">
      <formula>NOT(ISERROR(SEARCH("Alto",AL32)))</formula>
    </cfRule>
    <cfRule type="containsText" dxfId="177" priority="11" operator="containsText" text="Moderado">
      <formula>NOT(ISERROR(SEARCH("Moderado",AL32)))</formula>
    </cfRule>
  </conditionalFormatting>
  <conditionalFormatting sqref="L42:M51">
    <cfRule type="containsText" dxfId="176" priority="8" operator="containsText" text="Espacio para describir ">
      <formula>NOT(ISERROR(SEARCH("Espacio para describir ",L42)))</formula>
    </cfRule>
  </conditionalFormatting>
  <conditionalFormatting sqref="AL42 BR42">
    <cfRule type="containsText" dxfId="175" priority="5" operator="containsText" text="Extremo">
      <formula>NOT(ISERROR(SEARCH("Extremo",AL42)))</formula>
    </cfRule>
    <cfRule type="containsText" dxfId="174" priority="6" operator="containsText" text="Alto">
      <formula>NOT(ISERROR(SEARCH("Alto",AL42)))</formula>
    </cfRule>
    <cfRule type="containsText" dxfId="173" priority="7" operator="containsText" text="Moderado">
      <formula>NOT(ISERROR(SEARCH("Moderado",AL42)))</formula>
    </cfRule>
  </conditionalFormatting>
  <conditionalFormatting sqref="L52:M61">
    <cfRule type="containsText" dxfId="172" priority="4" operator="containsText" text="Espacio para describir ">
      <formula>NOT(ISERROR(SEARCH("Espacio para describir ",L52)))</formula>
    </cfRule>
  </conditionalFormatting>
  <conditionalFormatting sqref="AL52 BR52">
    <cfRule type="containsText" dxfId="171" priority="1" operator="containsText" text="Extremo">
      <formula>NOT(ISERROR(SEARCH("Extremo",AL52)))</formula>
    </cfRule>
    <cfRule type="containsText" dxfId="170" priority="2" operator="containsText" text="Alto">
      <formula>NOT(ISERROR(SEARCH("Alto",AL52)))</formula>
    </cfRule>
    <cfRule type="containsText" dxfId="169" priority="3" operator="containsText" text="Moderado">
      <formula>NOT(ISERROR(SEARCH("Moderado",AL52)))</formula>
    </cfRule>
  </conditionalFormatting>
  <dataValidations count="60">
    <dataValidation type="list" allowBlank="1" showInputMessage="1" showErrorMessage="1" sqref="N12:N61" xr:uid="{00250843-DA94-426B-83CB-376775508D1C}">
      <formula1>"Escoger un dato de la lista desplegable,5,4,3,2,1"</formula1>
    </dataValidation>
    <dataValidation type="list" allowBlank="1" showInputMessage="1" showErrorMessage="1" sqref="F12:I61" xr:uid="{82CD4C73-9472-434B-96EC-13976F601C5D}">
      <formula1>"SI,NO,Escoger un dato de la lista desplegable"</formula1>
    </dataValidation>
    <dataValidation type="list" allowBlank="1" showInputMessage="1" showErrorMessage="1" sqref="AQ12:AQ61" xr:uid="{C7BA0B42-F7C2-4200-87D7-D7B80BD526A6}">
      <formula1>"Escoger un dato de la lista desplegable,Por Tramite, Diario, Semanal, Quincenal, Mensual, Bimestral, Trimestral, Semestral,Anual"</formula1>
    </dataValidation>
    <dataValidation type="list" allowBlank="1" showInputMessage="1" showErrorMessage="1" sqref="AV12:AV61" xr:uid="{F1C13973-9941-443B-B823-2AE3EEA68128}">
      <formula1>"Escoger un dato de la lista desplegable,Preventivo,Detectivo"</formula1>
    </dataValidation>
    <dataValidation type="list" allowBlank="1" showInputMessage="1" showErrorMessage="1" prompt="¿Existen un responsable asignado a la ejecución del control?" sqref="AW12:AW61" xr:uid="{9BDF0286-52AF-4DF4-B41A-579AF8253F41}">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079AE13C-7B22-491C-A84F-41B30564742D}">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02D0DF67-61D7-4A21-8292-BA37DE27A8DA}">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1436BE1-02DD-4F22-8A1A-3AB8413F7211}">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4F239A50-A06D-456C-B2D8-D0BF9FCAC659}">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58270639-5CF3-4764-896B-0CE9F1372AE7}">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840567F3-86AE-4242-AD7F-8D84D12293EF}">
      <formula1>"Escoger un dato de la lista desplegable,Completa,Incompleta,No existe"</formula1>
    </dataValidation>
    <dataValidation type="list" allowBlank="1" showInputMessage="1" showErrorMessage="1" sqref="BG12:BG61" xr:uid="{7063DAAC-95FD-4B76-AA4E-3D1CE4E4288A}">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271DF633-017A-4CD6-A4B3-02A0B90FBF18}"/>
    <dataValidation allowBlank="1" showInputMessage="1" showErrorMessage="1" prompt="¿Afectar al grupo de funcionarios del proceso?" sqref="Q11" xr:uid="{5886E1D4-76AF-46A6-9876-3514197B8BC4}"/>
    <dataValidation type="list" allowBlank="1" showInputMessage="1" showErrorMessage="1" prompt="¿Afectar al grupo de funcionarios del proceso?" sqref="Q12:Q61" xr:uid="{41BC3AED-898F-4230-B5AB-A2A20D40DCCC}">
      <formula1>"SI,NO,Escoger un dato de la lista desplegable"</formula1>
    </dataValidation>
    <dataValidation allowBlank="1" showInputMessage="1" showErrorMessage="1" prompt="¿Afectar el cumplimiento de metas y objetivos de la dependencia?" sqref="R11" xr:uid="{2C924212-5364-4E42-AFBA-0481C0508EF4}"/>
    <dataValidation type="list" allowBlank="1" showInputMessage="1" showErrorMessage="1" prompt="¿Afectar el cumplimiento de metas y objetivos de la dependencia?" sqref="R12:R61" xr:uid="{D29BCB5B-A1C0-4167-86AD-3B3F43B0B6FE}">
      <formula1>"SI,NO,Escoger un dato de la lista desplegable"</formula1>
    </dataValidation>
    <dataValidation allowBlank="1" showInputMessage="1" showErrorMessage="1" prompt="¿Afectar el cumplimiento de misión de la Entidad?" sqref="S11" xr:uid="{72F63CDD-6574-45D1-AE9A-43C1C6591765}"/>
    <dataValidation type="list" allowBlank="1" showInputMessage="1" showErrorMessage="1" prompt="¿Afectar el cumplimiento de misión de la Entidad?" sqref="S12:S61" xr:uid="{76056890-559C-4AD1-870D-9FB1D5A4B699}">
      <formula1>"SI,NO,Escoger un dato de la lista desplegable"</formula1>
    </dataValidation>
    <dataValidation allowBlank="1" showInputMessage="1" showErrorMessage="1" prompt="¿Afectar el cumplimiento de la misión del sector al que pertenece la Entidad?" sqref="T11" xr:uid="{1BFEA3B8-3616-4C14-A501-75F82348B364}"/>
    <dataValidation type="list" allowBlank="1" showInputMessage="1" showErrorMessage="1" prompt="¿Afectar el cumplimiento de la misión del sector al que pertenece la Entidad?" sqref="T12:T61" xr:uid="{196089CB-01D3-415A-B3E7-CBDAB02A816A}">
      <formula1>"SI,NO,Escoger un dato de la lista desplegable"</formula1>
    </dataValidation>
    <dataValidation allowBlank="1" showInputMessage="1" showErrorMessage="1" prompt="¿Generar pérdida de confianza de la Entidad, afectando su reputación?" sqref="U11" xr:uid="{DD55984E-DEEB-4CD6-956E-8DBAC814AE28}"/>
    <dataValidation type="list" allowBlank="1" showInputMessage="1" showErrorMessage="1" prompt="¿Generar pérdida de confianza de la Entidad, afectando su reputación?" sqref="U12:U61" xr:uid="{C27CD1C0-86D3-4265-96CA-A75CC764EFBF}">
      <formula1>"SI,NO,Escoger un dato de la lista desplegable"</formula1>
    </dataValidation>
    <dataValidation allowBlank="1" showInputMessage="1" showErrorMessage="1" prompt="¿Generar pérdida de recursos económicos?" sqref="V11" xr:uid="{E87AEE87-3470-43D5-BA4B-2C9CDA92344C}"/>
    <dataValidation type="list" allowBlank="1" showInputMessage="1" showErrorMessage="1" prompt="¿Generar pérdida de recursos económicos?" sqref="V12:V61" xr:uid="{BE3EDAB2-2E05-407F-B3E9-3853E94F78D0}">
      <formula1>"SI,NO,Escoger un dato de la lista desplegable"</formula1>
    </dataValidation>
    <dataValidation allowBlank="1" showInputMessage="1" showErrorMessage="1" prompt="¿Afectar la generación de los productos o la prestación de servicios?" sqref="W11" xr:uid="{4319EFCA-FD69-49EA-A5B5-8894A609FC33}"/>
    <dataValidation type="list" allowBlank="1" showInputMessage="1" showErrorMessage="1" prompt="¿Afectar la generación de los productos o la prestación de servicios?" sqref="W12:W61" xr:uid="{52246C50-D9C6-4C9C-883E-74D0D78D1FB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736B3B7-E986-4F9F-B942-9E556CB993DD}"/>
    <dataValidation type="list" allowBlank="1" showInputMessage="1" showErrorMessage="1" prompt="¿Dar lugar al detrimento de calidad de vida de la comunidad por la pérdida del bien o servicios o los recursos públicos?" sqref="X12:X61" xr:uid="{5658A827-3C4D-4CD3-9356-00B6B8FD64A5}">
      <formula1>"SI,NO,Escoger un dato de la lista desplegable"</formula1>
    </dataValidation>
    <dataValidation allowBlank="1" showInputMessage="1" showErrorMessage="1" prompt="¿Generar pérdida de información de la Entidad?" sqref="Y11" xr:uid="{ABACE707-DD3B-4D24-9618-1D22398AEDC1}"/>
    <dataValidation type="list" allowBlank="1" showInputMessage="1" showErrorMessage="1" prompt="¿Generar pérdida de información de la Entidad?" sqref="Y12:Y61" xr:uid="{48BB0943-3DE7-4205-A334-8A3337B29838}">
      <formula1>"SI,NO,Escoger un dato de la lista desplegable"</formula1>
    </dataValidation>
    <dataValidation allowBlank="1" showInputMessage="1" showErrorMessage="1" prompt="¿Generar intervención de los órganos de control, de la Fiscalía, u otro ente?" sqref="Z11" xr:uid="{D034F09C-1207-4371-BFC7-E304D45E51FA}"/>
    <dataValidation type="list" allowBlank="1" showInputMessage="1" showErrorMessage="1" prompt="¿Generar intervención de los órganos de control, de la Fiscalía, u otro ente?" sqref="Z12:Z61" xr:uid="{F617AAB9-6E05-482F-9095-2102E4B1018B}">
      <formula1>"SI,NO,Escoger un dato de la lista desplegable"</formula1>
    </dataValidation>
    <dataValidation allowBlank="1" showInputMessage="1" showErrorMessage="1" prompt="¿Dar lugar a procesos sancionatorios?" sqref="AA11" xr:uid="{F1887B19-94D2-427D-A875-3882D17E1993}"/>
    <dataValidation type="list" allowBlank="1" showInputMessage="1" showErrorMessage="1" prompt="¿Dar lugar a procesos sancionatorios?" sqref="AA12:AA61" xr:uid="{E6544EEB-6BE8-4997-AC4D-9A4B77A8EC68}">
      <formula1>"SI,NO,Escoger un dato de la lista desplegable"</formula1>
    </dataValidation>
    <dataValidation allowBlank="1" showInputMessage="1" showErrorMessage="1" prompt="¿Dar lugar a procesos disciplinarios?" sqref="AB11" xr:uid="{8954681B-7D34-4B6A-89BE-D19B8A52CC77}"/>
    <dataValidation type="list" allowBlank="1" showInputMessage="1" showErrorMessage="1" prompt="¿Dar lugar a procesos disciplinarios?" sqref="AB12:AB61" xr:uid="{A406202E-B352-47D5-952B-A13E6393564F}">
      <formula1>"SI,NO,Escoger un dato de la lista desplegable"</formula1>
    </dataValidation>
    <dataValidation allowBlank="1" showInputMessage="1" showErrorMessage="1" prompt="¿Dar lugar a procesos fiscales?" sqref="AC11" xr:uid="{29B3DCFD-3822-4263-B5BF-9AB4418CE278}"/>
    <dataValidation type="list" allowBlank="1" showInputMessage="1" showErrorMessage="1" prompt="¿Dar lugar a procesos fiscales?" sqref="AC12:AC61" xr:uid="{B8A2A273-2FEE-4C53-9346-9EB620605926}">
      <formula1>"SI,NO,Escoger un dato de la lista desplegable"</formula1>
    </dataValidation>
    <dataValidation allowBlank="1" showInputMessage="1" showErrorMessage="1" prompt="¿Dar lugar a procesos penales?" sqref="AD11" xr:uid="{ED0633EA-0604-4C28-AB4C-088A9AB0D958}"/>
    <dataValidation type="list" allowBlank="1" showInputMessage="1" showErrorMessage="1" prompt="¿Dar lugar a procesos penales?" sqref="AD12:AD61" xr:uid="{D6AE689A-630B-4BF1-906A-A19D086F9E71}">
      <formula1>"SI,NO,Escoger un dato de la lista desplegable"</formula1>
    </dataValidation>
    <dataValidation allowBlank="1" showInputMessage="1" showErrorMessage="1" prompt="¿Generar pérdida de credibilidad del sector?" sqref="AE11" xr:uid="{1BD5CBF8-3DCF-4643-8F56-E5374C1DA44E}"/>
    <dataValidation type="list" allowBlank="1" showInputMessage="1" showErrorMessage="1" prompt="¿Generar pérdida de credibilidad del sector?" sqref="AE12:AE61" xr:uid="{7002E5DE-FA2D-4914-9A0D-FACC142A3ACF}">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47AD468-258C-406D-9C4A-253C0FDC292C}"/>
    <dataValidation type="list" allowBlank="1" showInputMessage="1" showErrorMessage="1" prompt="¿Ocasionar lesiones físicas o pérdida de vidas humanas?_x000a_NOTA: si esta respuesta es afirmativa, el impacto sera considerado como catastrófico." sqref="AF12:AF61" xr:uid="{F13AE03E-9887-416F-928C-CD755D4F2A86}">
      <formula1>"SI,NO,Escoger un dato de la lista desplegable"</formula1>
    </dataValidation>
    <dataValidation allowBlank="1" showInputMessage="1" showErrorMessage="1" prompt="¿Afectar la imagen regional?" sqref="AG11" xr:uid="{C4E28DA8-C73B-4EEF-92F2-96FD91F87536}"/>
    <dataValidation type="list" allowBlank="1" showInputMessage="1" showErrorMessage="1" prompt="¿Afectar la imagen regional?" sqref="AG12:AG61" xr:uid="{27D062E4-C469-4FCF-BD57-AE7D56D561BE}">
      <formula1>"SI,NO,Escoger un dato de la lista desplegable"</formula1>
    </dataValidation>
    <dataValidation allowBlank="1" showInputMessage="1" showErrorMessage="1" prompt="¿Afectar la imagen nacional?" sqref="AH11" xr:uid="{DE99A127-D67B-47C9-9A6F-E9E8EAC7D776}"/>
    <dataValidation type="list" allowBlank="1" showInputMessage="1" showErrorMessage="1" prompt="¿Afectar la imagen nacional?" sqref="AH12:AH61" xr:uid="{670E5848-7259-4EFA-8C0D-33C71158FACC}">
      <formula1>"SI,NO,Escoger un dato de la lista desplegable"</formula1>
    </dataValidation>
    <dataValidation allowBlank="1" showInputMessage="1" showErrorMessage="1" prompt="¿Genera Impacto ambiental?" sqref="AI11" xr:uid="{FC0E6FCC-4BFF-48D4-A403-6516F5A72F4E}"/>
    <dataValidation type="list" allowBlank="1" showInputMessage="1" showErrorMessage="1" prompt="¿Genera Impacto ambiental?" sqref="AI12:AI61" xr:uid="{8DE9F80D-DECE-43A7-AF38-69AC4809EC90}">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9092EE28-AAA2-4D28-B4D6-A730B5A01DC4}"/>
    <dataValidation allowBlank="1" showInputMessage="1" showErrorMessage="1" prompt="¿Existen un responsable asignado a la ejecución del control?" sqref="AW11" xr:uid="{A5149E87-AAD4-4A52-AF53-374A3E20AC84}"/>
    <dataValidation allowBlank="1" showInputMessage="1" showErrorMessage="1" prompt="El responsable tiene autoridad y adecuada segregación de funciones en la ejecución del control?" sqref="AX11" xr:uid="{9CAFC101-1D8C-4042-9641-53BE16F29C4D}"/>
    <dataValidation allowBlank="1" showInputMessage="1" showErrorMessage="1" prompt="¿La oportunidad en que se ejecuta el control ayuda a prevenir la mitigación del riesgo o a detectar la materialización del riesgo de manera oportuna?" sqref="AY11" xr:uid="{AC0F5C94-1C6A-4CAF-AF72-AB37D4A1B2E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CD1B9185-DACA-4FEB-8315-E4A72480A418}"/>
    <dataValidation allowBlank="1" showInputMessage="1" showErrorMessage="1" prompt="¿La fuente de información que se utiliza en el desarrollo del control es información confiable que permita mitigar el riesgo?." sqref="BA11" xr:uid="{3F522BC5-86F9-4CA0-B35E-EB4FAA6D6F2B}"/>
    <dataValidation allowBlank="1" showInputMessage="1" showErrorMessage="1" prompt="¿Las observaciones, desviaciones o diferencias identificadas como resultados de la ejecución del control son investigadas y resueltas de manera oportuna?" sqref="BB11" xr:uid="{1192EC4D-C9A0-4AFD-8D13-62CB0F06551A}"/>
    <dataValidation allowBlank="1" showInputMessage="1" showErrorMessage="1" prompt="¿Se deja evidencia o rastro de la ejecución del control, que permita a cualquier tercero con la evidencia, llegar a la misma conclusión?." sqref="BC11" xr:uid="{C7815808-84E8-4C1D-99C1-4ECE71AD454A}"/>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5F6C2E84-82DB-4474-B4DA-0F7DF7BA8DBF}"/>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1ABB684-4F15-4221-BC5A-ADD301242321}">
          <x14:formula1>
            <xm:f>DATOS!$J$15:$J$19</xm:f>
          </x14:formula1>
          <xm:sqref>AM12:AM61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080E6-554F-46FE-9ED6-E751EFB5FE6D}">
  <sheetPr>
    <pageSetUpPr fitToPage="1"/>
  </sheetPr>
  <dimension ref="B2:BS61"/>
  <sheetViews>
    <sheetView zoomScale="55" zoomScaleNormal="75" workbookViewId="0">
      <selection activeCell="D12" sqref="D12:D21"/>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9"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7"/>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96" customHeight="1" x14ac:dyDescent="0.25">
      <c r="B12" s="114">
        <v>1</v>
      </c>
      <c r="C12" s="117" t="s">
        <v>67</v>
      </c>
      <c r="D12" s="120" t="s">
        <v>68</v>
      </c>
      <c r="E12" s="120"/>
      <c r="F12" s="105" t="s">
        <v>44</v>
      </c>
      <c r="G12" s="105" t="s">
        <v>44</v>
      </c>
      <c r="H12" s="105" t="s">
        <v>44</v>
      </c>
      <c r="I12" s="105" t="s">
        <v>44</v>
      </c>
      <c r="J12" s="107" t="str">
        <f>IF(AND((F12="SI"),(G12="SI"),(H12="SI"),(I12="SI")),"Si es Riesgo de Corrupción","No es Riesgo de Corrupción")</f>
        <v>No es Riesgo de Corrupción</v>
      </c>
      <c r="K12" s="22">
        <v>1</v>
      </c>
      <c r="L12" s="41" t="s">
        <v>43</v>
      </c>
      <c r="M12" s="109" t="s">
        <v>69</v>
      </c>
      <c r="N12" s="111" t="s">
        <v>44</v>
      </c>
      <c r="O12" s="101" t="str">
        <f>IF(N12=1,"Rara vez",IF(N12=2,"Improbable",IF(N12=3,"Posible",IF(N12=4,"Probable",IF(N12=5,"Casi seguro","Definir el nivel de probabilidad")))))</f>
        <v>Definir el nivel de probabilidad</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 ← 
Definir el nivel de probabilidad</v>
      </c>
      <c r="Q12" s="97" t="s">
        <v>44</v>
      </c>
      <c r="R12" s="97" t="s">
        <v>44</v>
      </c>
      <c r="S12" s="97" t="s">
        <v>44</v>
      </c>
      <c r="T12" s="97" t="s">
        <v>44</v>
      </c>
      <c r="U12" s="97" t="s">
        <v>44</v>
      </c>
      <c r="V12" s="97" t="s">
        <v>44</v>
      </c>
      <c r="W12" s="97" t="s">
        <v>44</v>
      </c>
      <c r="X12" s="97" t="s">
        <v>44</v>
      </c>
      <c r="Y12" s="97" t="s">
        <v>44</v>
      </c>
      <c r="Z12" s="97" t="s">
        <v>44</v>
      </c>
      <c r="AA12" s="97" t="s">
        <v>44</v>
      </c>
      <c r="AB12" s="97" t="s">
        <v>44</v>
      </c>
      <c r="AC12" s="97" t="s">
        <v>44</v>
      </c>
      <c r="AD12" s="97" t="s">
        <v>44</v>
      </c>
      <c r="AE12" s="97" t="s">
        <v>44</v>
      </c>
      <c r="AF12" s="97" t="s">
        <v>44</v>
      </c>
      <c r="AG12" s="97" t="s">
        <v>44</v>
      </c>
      <c r="AH12" s="97" t="s">
        <v>44</v>
      </c>
      <c r="AI12" s="97" t="s">
        <v>44</v>
      </c>
      <c r="AJ12" s="100">
        <f>IF(AF12="SI","Impacto Catastrófico por lesoines o perdida de vidas humanas",(COUNTIF(Q12:AE21,"SI")+COUNTIF(AG12:AI21,"SI")))</f>
        <v>0</v>
      </c>
      <c r="AK12" s="100" t="str">
        <f>IF(AJ12=0,"",IF(AND(AJ12&gt;0,AJ12&lt;=5),"Moderado",IF(AND(AJ12&gt;5,AJ12&lt;=11),"Mayor","Catastrófico")))</f>
        <v/>
      </c>
      <c r="AL12" s="100" t="str">
        <f>IF(AND(O12="Rara Vez",AK12="Moderado"),"Moderado",IF(AND(O12="Rara Vez",AK12="Mayor"),"Alto",IF(AND(O12="Improbable",AK12="Moderado"),"Moderado",IF(AND(O12="Improbable",AK12="Mayor"),"Alto",IF(AND(O12="Posible",AK12="Moderado"),"Alto",IF(AND(O12="Probable",AK12="Moderado"),"Alto","Extremo"))))))</f>
        <v>Extremo</v>
      </c>
      <c r="AM12" s="82" t="s">
        <v>70</v>
      </c>
      <c r="AN12" s="23">
        <v>1</v>
      </c>
      <c r="AO12" s="46" t="s">
        <v>45</v>
      </c>
      <c r="AP12" s="46"/>
      <c r="AQ12" s="46" t="s">
        <v>44</v>
      </c>
      <c r="AR12" s="46"/>
      <c r="AS12" s="46"/>
      <c r="AT12" s="46"/>
      <c r="AU12" s="46"/>
      <c r="AV12" s="46" t="s">
        <v>44</v>
      </c>
      <c r="AW12" s="47" t="s">
        <v>44</v>
      </c>
      <c r="AX12" s="47" t="s">
        <v>44</v>
      </c>
      <c r="AY12" s="47" t="s">
        <v>44</v>
      </c>
      <c r="AZ12" s="47" t="s">
        <v>44</v>
      </c>
      <c r="BA12" s="47" t="s">
        <v>44</v>
      </c>
      <c r="BB12" s="47" t="s">
        <v>44</v>
      </c>
      <c r="BC12" s="47" t="s">
        <v>44</v>
      </c>
      <c r="BD12" s="58">
        <f t="shared" ref="BD12:BD61" si="0">IF(AW12="Asignado",15,0)+IF(AX12="Adecuado",15,0)+IF(AY12="Oportuna",15,0)+IF(AZ12="Prevenir",15,IF(AZ12="Detectar",10,0))+IF(BA12="Confiable",15,0)+IF(BB12="Se investigan y resuelven oportunamente",15,0)+IF(BC12="Completa",10,IF(BC12="Incompleta",5,0))</f>
        <v>0</v>
      </c>
      <c r="BE12" s="58" t="str">
        <f t="shared" ref="BE12:BE61" si="1">IF(BD12&lt;=85,"Débil",IF(AND(BD12&gt;=86,BD12&lt;=94),"Moderado","Fuerte"))</f>
        <v>Débil</v>
      </c>
      <c r="BF12" s="24"/>
      <c r="BG12" s="54" t="s">
        <v>44</v>
      </c>
      <c r="BH12" s="58" t="str">
        <f t="shared" ref="BH12:BH61" si="2">IF(BG12="Débil","No se ejecuta",IF(BG12="Moderado","Algunas veces se ejecuta",IF(BG12="FUERTE","Siempre se ejecuta","Casilla formulada")))</f>
        <v>Casilla formulada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
      </c>
      <c r="BK12" s="58" t="str">
        <f t="shared" ref="BK12:BK61" si="4">IF(BJ12="DÉBIL",0,IF(BJ12="MODERADO",50,IF(BJ12="FUERTE",100,"")))</f>
        <v/>
      </c>
      <c r="BL12" s="58" t="str">
        <f t="shared" ref="BL12:BL61" si="5">IF(AND(BG12="Fuerte",BE12="Fuerte"),"NO","SI")</f>
        <v>SI</v>
      </c>
      <c r="BM12" s="85" t="e">
        <f>IF(AVERAGE(BK12:BK21)=100,"FUERTE",IF(AND(AVERAGE(BK12:BK21)&lt;=99,AVERAGE(BK12:BK21)&gt;=50),"MODERADA",IF(AVERAGE(BK12:BK21)&lt;50,"DÉBIL",0)))</f>
        <v>#DIV/0!</v>
      </c>
      <c r="BN12" s="88" t="str">
        <f>IFERROR(IF(BM12="DÉBIL","NO DISMINUYE",IF(AVERAGEIF(AV12:AV21,"Preventivo",BK12:BK21)&gt;=50,"DIRECTAMENTE","NO DISMINUYE")),"NO DISMINUYE")</f>
        <v>NO DISMINUYE</v>
      </c>
      <c r="BO12" s="91" t="e">
        <f>IF(N12=1,1,IF(AND(N12=2,BM12="FUERTE",BN12="DIRECTAMENTE"),N12-1,IF(AND(N12&gt;2,BM12="FUERTE",BN12="DIRECTAMENTE"),N12-2,IF(AND(N12&gt;=2,BM12="MODERADA",BN12="DIRECTAMENTE"),N12-1,N12))))</f>
        <v>#DIV/0!</v>
      </c>
      <c r="BP12" s="94" t="e">
        <f>IF(BO12=1,"Rara vez",IF(BO12=2,"Improbable",IF(BO12=3,"Posible",IF(BO12=4,"Probable",IF(BO12=5,"Casi Seguro",0)))))</f>
        <v>#DIV/0!</v>
      </c>
      <c r="BQ12" s="76" t="str">
        <f>AK12</f>
        <v/>
      </c>
      <c r="BR12" s="76" t="e">
        <f>IF(AND(BP12="Rara Vez",BQ12="Moderado"),"Moderado",IF(AND(BP12="Rara Vez",BQ12="Mayor"),"Alto",IF(AND(BP12="Improbable",BQ12="Moderado"),"Moderado",IF(AND(BP12="Improbable",BQ12="Mayor"),"Alto",IF(AND(BP12="Posible",BQ12="Moderado"),"Alto",IF(AND(BP12="Probable",BQ12="Moderado"),"Alto","Extremo"))))))</f>
        <v>#DIV/0!</v>
      </c>
      <c r="BS12" s="79"/>
    </row>
    <row r="13" spans="2:71" s="26" customFormat="1" ht="96" customHeight="1" x14ac:dyDescent="0.25">
      <c r="B13" s="115"/>
      <c r="C13" s="118"/>
      <c r="D13" s="120"/>
      <c r="E13" s="120"/>
      <c r="F13" s="105"/>
      <c r="G13" s="105"/>
      <c r="H13" s="105"/>
      <c r="I13" s="105"/>
      <c r="J13" s="107"/>
      <c r="K13" s="27">
        <v>2</v>
      </c>
      <c r="L13" s="42" t="s">
        <v>43</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45</v>
      </c>
      <c r="AP13" s="48"/>
      <c r="AQ13" s="48" t="s">
        <v>44</v>
      </c>
      <c r="AR13" s="48"/>
      <c r="AS13" s="48"/>
      <c r="AT13" s="48"/>
      <c r="AU13" s="48"/>
      <c r="AV13" s="48" t="s">
        <v>44</v>
      </c>
      <c r="AW13" s="49" t="s">
        <v>44</v>
      </c>
      <c r="AX13" s="49" t="s">
        <v>44</v>
      </c>
      <c r="AY13" s="49" t="s">
        <v>44</v>
      </c>
      <c r="AZ13" s="49" t="s">
        <v>44</v>
      </c>
      <c r="BA13" s="49" t="s">
        <v>44</v>
      </c>
      <c r="BB13" s="49" t="s">
        <v>44</v>
      </c>
      <c r="BC13" s="49" t="s">
        <v>44</v>
      </c>
      <c r="BD13" s="30">
        <f t="shared" si="0"/>
        <v>0</v>
      </c>
      <c r="BE13" s="30" t="str">
        <f t="shared" si="1"/>
        <v>Débil</v>
      </c>
      <c r="BF13" s="29"/>
      <c r="BG13" s="55" t="s">
        <v>44</v>
      </c>
      <c r="BH13" s="30" t="str">
        <f t="shared" si="2"/>
        <v>Casilla formulada</v>
      </c>
      <c r="BI13" s="29"/>
      <c r="BJ13" s="30" t="str">
        <f t="shared" si="3"/>
        <v/>
      </c>
      <c r="BK13" s="30" t="str">
        <f t="shared" si="4"/>
        <v/>
      </c>
      <c r="BL13" s="30" t="str">
        <f t="shared" si="5"/>
        <v>SI</v>
      </c>
      <c r="BM13" s="86"/>
      <c r="BN13" s="89"/>
      <c r="BO13" s="92"/>
      <c r="BP13" s="95"/>
      <c r="BQ13" s="77"/>
      <c r="BR13" s="77"/>
      <c r="BS13" s="80"/>
    </row>
    <row r="14" spans="2:71" s="26" customFormat="1" ht="96"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59">
        <f t="shared" si="0"/>
        <v>0</v>
      </c>
      <c r="BE14" s="59" t="str">
        <f t="shared" si="1"/>
        <v>Débil</v>
      </c>
      <c r="BF14" s="33"/>
      <c r="BG14" s="56" t="s">
        <v>44</v>
      </c>
      <c r="BH14" s="59" t="str">
        <f t="shared" si="2"/>
        <v>Casilla formulada</v>
      </c>
      <c r="BI14" s="33"/>
      <c r="BJ14" s="59" t="str">
        <f t="shared" si="3"/>
        <v/>
      </c>
      <c r="BK14" s="59" t="str">
        <f t="shared" si="4"/>
        <v/>
      </c>
      <c r="BL14" s="59" t="str">
        <f t="shared" si="5"/>
        <v>SI</v>
      </c>
      <c r="BM14" s="86"/>
      <c r="BN14" s="89"/>
      <c r="BO14" s="92"/>
      <c r="BP14" s="95"/>
      <c r="BQ14" s="77"/>
      <c r="BR14" s="77"/>
      <c r="BS14" s="80"/>
    </row>
    <row r="15" spans="2:71" s="26" customFormat="1" ht="96"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96"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96"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96"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96"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96"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96"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168" priority="23" operator="containsText" text="Si es Riesgo de Corrupción">
      <formula>NOT(ISERROR(SEARCH("Si es Riesgo de Corrupción",J12)))</formula>
    </cfRule>
    <cfRule type="containsText" dxfId="167" priority="24" operator="containsText" text="No es Riesgo de Corrupción">
      <formula>NOT(ISERROR(SEARCH("No es Riesgo de Corrupción",J12)))</formula>
    </cfRule>
  </conditionalFormatting>
  <conditionalFormatting sqref="L12:M21">
    <cfRule type="containsText" dxfId="166" priority="22" operator="containsText" text="Espacio para describir ">
      <formula>NOT(ISERROR(SEARCH("Espacio para describir ",L12)))</formula>
    </cfRule>
  </conditionalFormatting>
  <conditionalFormatting sqref="N12:N61 Q12:AI61 AQ12:AQ61 AV12:BC61 BG12:BG61 BO12:BO61">
    <cfRule type="containsText" dxfId="165" priority="21" operator="containsText" text="Escoger un dato de la lista desplegable">
      <formula>NOT(ISERROR(SEARCH("Escoger un dato de la lista desplegable",N12)))</formula>
    </cfRule>
  </conditionalFormatting>
  <conditionalFormatting sqref="AO12:AO61">
    <cfRule type="containsText" dxfId="164" priority="20" operator="containsText" text="REDACTAR CONTROL">
      <formula>NOT(ISERROR(SEARCH("REDACTAR CONTROL",AO12)))</formula>
    </cfRule>
  </conditionalFormatting>
  <conditionalFormatting sqref="AL12 BR12">
    <cfRule type="containsText" dxfId="163" priority="17" operator="containsText" text="Extremo">
      <formula>NOT(ISERROR(SEARCH("Extremo",AL12)))</formula>
    </cfRule>
    <cfRule type="containsText" dxfId="162" priority="18" operator="containsText" text="Alto">
      <formula>NOT(ISERROR(SEARCH("Alto",AL12)))</formula>
    </cfRule>
    <cfRule type="containsText" dxfId="161" priority="19" operator="containsText" text="Moderado">
      <formula>NOT(ISERROR(SEARCH("Moderado",AL12)))</formula>
    </cfRule>
  </conditionalFormatting>
  <conditionalFormatting sqref="L22:M31">
    <cfRule type="containsText" dxfId="160" priority="16" operator="containsText" text="Espacio para describir ">
      <formula>NOT(ISERROR(SEARCH("Espacio para describir ",L22)))</formula>
    </cfRule>
  </conditionalFormatting>
  <conditionalFormatting sqref="AL22 BR22">
    <cfRule type="containsText" dxfId="159" priority="13" operator="containsText" text="Extremo">
      <formula>NOT(ISERROR(SEARCH("Extremo",AL22)))</formula>
    </cfRule>
    <cfRule type="containsText" dxfId="158" priority="14" operator="containsText" text="Alto">
      <formula>NOT(ISERROR(SEARCH("Alto",AL22)))</formula>
    </cfRule>
    <cfRule type="containsText" dxfId="157" priority="15" operator="containsText" text="Moderado">
      <formula>NOT(ISERROR(SEARCH("Moderado",AL22)))</formula>
    </cfRule>
  </conditionalFormatting>
  <conditionalFormatting sqref="L32:M41">
    <cfRule type="containsText" dxfId="156" priority="12" operator="containsText" text="Espacio para describir ">
      <formula>NOT(ISERROR(SEARCH("Espacio para describir ",L32)))</formula>
    </cfRule>
  </conditionalFormatting>
  <conditionalFormatting sqref="AL32 BR32">
    <cfRule type="containsText" dxfId="155" priority="9" operator="containsText" text="Extremo">
      <formula>NOT(ISERROR(SEARCH("Extremo",AL32)))</formula>
    </cfRule>
    <cfRule type="containsText" dxfId="154" priority="10" operator="containsText" text="Alto">
      <formula>NOT(ISERROR(SEARCH("Alto",AL32)))</formula>
    </cfRule>
    <cfRule type="containsText" dxfId="153" priority="11" operator="containsText" text="Moderado">
      <formula>NOT(ISERROR(SEARCH("Moderado",AL32)))</formula>
    </cfRule>
  </conditionalFormatting>
  <conditionalFormatting sqref="L42:M51">
    <cfRule type="containsText" dxfId="152" priority="8" operator="containsText" text="Espacio para describir ">
      <formula>NOT(ISERROR(SEARCH("Espacio para describir ",L42)))</formula>
    </cfRule>
  </conditionalFormatting>
  <conditionalFormatting sqref="AL42 BR42">
    <cfRule type="containsText" dxfId="151" priority="5" operator="containsText" text="Extremo">
      <formula>NOT(ISERROR(SEARCH("Extremo",AL42)))</formula>
    </cfRule>
    <cfRule type="containsText" dxfId="150" priority="6" operator="containsText" text="Alto">
      <formula>NOT(ISERROR(SEARCH("Alto",AL42)))</formula>
    </cfRule>
    <cfRule type="containsText" dxfId="149" priority="7" operator="containsText" text="Moderado">
      <formula>NOT(ISERROR(SEARCH("Moderado",AL42)))</formula>
    </cfRule>
  </conditionalFormatting>
  <conditionalFormatting sqref="L52:M61">
    <cfRule type="containsText" dxfId="148" priority="4" operator="containsText" text="Espacio para describir ">
      <formula>NOT(ISERROR(SEARCH("Espacio para describir ",L52)))</formula>
    </cfRule>
  </conditionalFormatting>
  <conditionalFormatting sqref="AL52 BR52">
    <cfRule type="containsText" dxfId="147" priority="1" operator="containsText" text="Extremo">
      <formula>NOT(ISERROR(SEARCH("Extremo",AL52)))</formula>
    </cfRule>
    <cfRule type="containsText" dxfId="146" priority="2" operator="containsText" text="Alto">
      <formula>NOT(ISERROR(SEARCH("Alto",AL52)))</formula>
    </cfRule>
    <cfRule type="containsText" dxfId="145"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71F89372-3C38-4A39-8C65-BC45295DF0E4}"/>
    <dataValidation allowBlank="1" showInputMessage="1" showErrorMessage="1" prompt="¿Se deja evidencia o rastro de la ejecución del control, que permita a cualquier tercero con la evidencia, llegar a la misma conclusión?." sqref="BC11" xr:uid="{25DEB2AA-F8CA-433D-8ED9-5EEBC7751765}"/>
    <dataValidation allowBlank="1" showInputMessage="1" showErrorMessage="1" prompt="¿Las observaciones, desviaciones o diferencias identificadas como resultados de la ejecución del control son investigadas y resueltas de manera oportuna?" sqref="BB11" xr:uid="{9144838A-2258-40E7-BD8D-FB53600E98D8}"/>
    <dataValidation allowBlank="1" showInputMessage="1" showErrorMessage="1" prompt="¿La fuente de información que se utiliza en el desarrollo del control es información confiable que permita mitigar el riesgo?." sqref="BA11" xr:uid="{4006FC00-5587-4A37-B32E-3F3EB9246B1E}"/>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17BF9BD2-2F3C-4413-A7C8-BB6D9CC1CF05}"/>
    <dataValidation allowBlank="1" showInputMessage="1" showErrorMessage="1" prompt="¿La oportunidad en que se ejecuta el control ayuda a prevenir la mitigación del riesgo o a detectar la materialización del riesgo de manera oportuna?" sqref="AY11" xr:uid="{A4E1BDF7-4ECD-4B46-9B65-37DA886A51F2}"/>
    <dataValidation allowBlank="1" showInputMessage="1" showErrorMessage="1" prompt="El responsable tiene autoridad y adecuada segregación de funciones en la ejecución del control?" sqref="AX11" xr:uid="{AA6D1DE2-9411-4B6A-9B8D-1F3083E0C43C}"/>
    <dataValidation allowBlank="1" showInputMessage="1" showErrorMessage="1" prompt="¿Existen un responsable asignado a la ejecución del control?" sqref="AW11" xr:uid="{A9A3A2AC-7858-47F3-AC95-FA6833F3CCBE}"/>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A93567D-0FF5-4B31-B87E-4B78854DE767}"/>
    <dataValidation type="list" allowBlank="1" showInputMessage="1" showErrorMessage="1" prompt="¿Genera Impacto ambiental?" sqref="AI12:AI61" xr:uid="{0D4A7D12-19B1-4C69-970F-608D75B1FF5A}">
      <formula1>"SI,NO,Escoger un dato de la lista desplegable"</formula1>
    </dataValidation>
    <dataValidation allowBlank="1" showInputMessage="1" showErrorMessage="1" prompt="¿Genera Impacto ambiental?" sqref="AI11" xr:uid="{532EA8D0-4236-42FB-A4BE-5811C093242D}"/>
    <dataValidation type="list" allowBlank="1" showInputMessage="1" showErrorMessage="1" prompt="¿Afectar la imagen nacional?" sqref="AH12:AH61" xr:uid="{9CFB21AA-098C-4218-A8E4-6E803F5222AD}">
      <formula1>"SI,NO,Escoger un dato de la lista desplegable"</formula1>
    </dataValidation>
    <dataValidation allowBlank="1" showInputMessage="1" showErrorMessage="1" prompt="¿Afectar la imagen nacional?" sqref="AH11" xr:uid="{05CB6C38-981F-4A47-9783-A59A0551A816}"/>
    <dataValidation type="list" allowBlank="1" showInputMessage="1" showErrorMessage="1" prompt="¿Afectar la imagen regional?" sqref="AG12:AG61" xr:uid="{E838B43A-D6B3-4173-8C91-E951CC0FCC03}">
      <formula1>"SI,NO,Escoger un dato de la lista desplegable"</formula1>
    </dataValidation>
    <dataValidation allowBlank="1" showInputMessage="1" showErrorMessage="1" prompt="¿Afectar la imagen regional?" sqref="AG11" xr:uid="{16A0A8F1-E192-4DC3-BB74-A44971CB75E6}"/>
    <dataValidation type="list" allowBlank="1" showInputMessage="1" showErrorMessage="1" prompt="¿Ocasionar lesiones físicas o pérdida de vidas humanas?_x000a_NOTA: si esta respuesta es afirmativa, el impacto sera considerado como catastrófico." sqref="AF12:AF61" xr:uid="{B36D4C3E-DA2B-49EA-AFA2-1F7400E159E2}">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B088B83-4E49-4C73-BC37-4AA375EDCD5F}"/>
    <dataValidation type="list" allowBlank="1" showInputMessage="1" showErrorMessage="1" prompt="¿Generar pérdida de credibilidad del sector?" sqref="AE12:AE61" xr:uid="{B148464D-4FAB-4DCC-B40D-BE93E208DD2C}">
      <formula1>"SI,NO,Escoger un dato de la lista desplegable"</formula1>
    </dataValidation>
    <dataValidation allowBlank="1" showInputMessage="1" showErrorMessage="1" prompt="¿Generar pérdida de credibilidad del sector?" sqref="AE11" xr:uid="{FF5D6C06-6D0B-4FA4-A80A-AEFB69B048F1}"/>
    <dataValidation type="list" allowBlank="1" showInputMessage="1" showErrorMessage="1" prompt="¿Dar lugar a procesos penales?" sqref="AD12:AD61" xr:uid="{1988FC6E-8D85-4DCE-B6E0-C4708CFF50CC}">
      <formula1>"SI,NO,Escoger un dato de la lista desplegable"</formula1>
    </dataValidation>
    <dataValidation allowBlank="1" showInputMessage="1" showErrorMessage="1" prompt="¿Dar lugar a procesos penales?" sqref="AD11" xr:uid="{73CD2435-1FA9-4ED4-BC95-570CFFC41EE6}"/>
    <dataValidation type="list" allowBlank="1" showInputMessage="1" showErrorMessage="1" prompt="¿Dar lugar a procesos fiscales?" sqref="AC12:AC61" xr:uid="{C1EDCDA7-5F34-4711-89F7-C33F4B402048}">
      <formula1>"SI,NO,Escoger un dato de la lista desplegable"</formula1>
    </dataValidation>
    <dataValidation allowBlank="1" showInputMessage="1" showErrorMessage="1" prompt="¿Dar lugar a procesos fiscales?" sqref="AC11" xr:uid="{AFFD5716-F3C9-43D1-96F9-AAF8C274991F}"/>
    <dataValidation type="list" allowBlank="1" showInputMessage="1" showErrorMessage="1" prompt="¿Dar lugar a procesos disciplinarios?" sqref="AB12:AB61" xr:uid="{3D63E6E3-FBD8-4C2C-9F6E-EFD1606916AE}">
      <formula1>"SI,NO,Escoger un dato de la lista desplegable"</formula1>
    </dataValidation>
    <dataValidation allowBlank="1" showInputMessage="1" showErrorMessage="1" prompt="¿Dar lugar a procesos disciplinarios?" sqref="AB11" xr:uid="{8F9BD458-2974-4242-8DB8-8D8A1D56DB82}"/>
    <dataValidation type="list" allowBlank="1" showInputMessage="1" showErrorMessage="1" prompt="¿Dar lugar a procesos sancionatorios?" sqref="AA12:AA61" xr:uid="{82009241-9133-4402-AC41-E69C7EDA52F1}">
      <formula1>"SI,NO,Escoger un dato de la lista desplegable"</formula1>
    </dataValidation>
    <dataValidation allowBlank="1" showInputMessage="1" showErrorMessage="1" prompt="¿Dar lugar a procesos sancionatorios?" sqref="AA11" xr:uid="{CD627BA1-93F3-4027-8C4E-C2A24679E77C}"/>
    <dataValidation type="list" allowBlank="1" showInputMessage="1" showErrorMessage="1" prompt="¿Generar intervención de los órganos de control, de la Fiscalía, u otro ente?" sqref="Z12:Z61" xr:uid="{8A92380F-D3D1-47F3-A0F8-E3F5BF1D74D2}">
      <formula1>"SI,NO,Escoger un dato de la lista desplegable"</formula1>
    </dataValidation>
    <dataValidation allowBlank="1" showInputMessage="1" showErrorMessage="1" prompt="¿Generar intervención de los órganos de control, de la Fiscalía, u otro ente?" sqref="Z11" xr:uid="{743BB0B7-706B-4227-B51E-3874BE7555D4}"/>
    <dataValidation type="list" allowBlank="1" showInputMessage="1" showErrorMessage="1" prompt="¿Generar pérdida de información de la Entidad?" sqref="Y12:Y61" xr:uid="{3D0133C6-8121-4450-83B4-0695558AA20A}">
      <formula1>"SI,NO,Escoger un dato de la lista desplegable"</formula1>
    </dataValidation>
    <dataValidation allowBlank="1" showInputMessage="1" showErrorMessage="1" prompt="¿Generar pérdida de información de la Entidad?" sqref="Y11" xr:uid="{25B91FA6-0F8D-49BB-8032-945F76278505}"/>
    <dataValidation type="list" allowBlank="1" showInputMessage="1" showErrorMessage="1" prompt="¿Dar lugar al detrimento de calidad de vida de la comunidad por la pérdida del bien o servicios o los recursos públicos?" sqref="X12:X61" xr:uid="{BF43F1A7-870D-4C5B-91C7-BA533A3FF6A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DA993808-35D5-4643-ACAE-2162903CE575}"/>
    <dataValidation type="list" allowBlank="1" showInputMessage="1" showErrorMessage="1" prompt="¿Afectar la generación de los productos o la prestación de servicios?" sqref="W12:W61" xr:uid="{A013AA78-312B-46D5-94DA-CF1C12A828DD}">
      <formula1>"SI,NO,Escoger un dato de la lista desplegable"</formula1>
    </dataValidation>
    <dataValidation allowBlank="1" showInputMessage="1" showErrorMessage="1" prompt="¿Afectar la generación de los productos o la prestación de servicios?" sqref="W11" xr:uid="{3A0B7DBC-BE43-4C96-A379-10C563FDAD44}"/>
    <dataValidation type="list" allowBlank="1" showInputMessage="1" showErrorMessage="1" prompt="¿Generar pérdida de recursos económicos?" sqref="V12:V61" xr:uid="{1669CA07-0B31-4F9E-968D-1D6A4B97E624}">
      <formula1>"SI,NO,Escoger un dato de la lista desplegable"</formula1>
    </dataValidation>
    <dataValidation allowBlank="1" showInputMessage="1" showErrorMessage="1" prompt="¿Generar pérdida de recursos económicos?" sqref="V11" xr:uid="{03F3AAF1-4458-4D44-9CF5-393C811C0E09}"/>
    <dataValidation type="list" allowBlank="1" showInputMessage="1" showErrorMessage="1" prompt="¿Generar pérdida de confianza de la Entidad, afectando su reputación?" sqref="U12:U61" xr:uid="{224FFDB6-5B18-4EED-AD06-B2B53B1D2F3E}">
      <formula1>"SI,NO,Escoger un dato de la lista desplegable"</formula1>
    </dataValidation>
    <dataValidation allowBlank="1" showInputMessage="1" showErrorMessage="1" prompt="¿Generar pérdida de confianza de la Entidad, afectando su reputación?" sqref="U11" xr:uid="{7857B634-1324-4400-94E9-8AAF189324CC}"/>
    <dataValidation type="list" allowBlank="1" showInputMessage="1" showErrorMessage="1" prompt="¿Afectar el cumplimiento de la misión del sector al que pertenece la Entidad?" sqref="T12:T61" xr:uid="{47FB943A-AE40-4BBF-9D3E-5573DF7C17A8}">
      <formula1>"SI,NO,Escoger un dato de la lista desplegable"</formula1>
    </dataValidation>
    <dataValidation allowBlank="1" showInputMessage="1" showErrorMessage="1" prompt="¿Afectar el cumplimiento de la misión del sector al que pertenece la Entidad?" sqref="T11" xr:uid="{83C8E850-A536-4908-9275-88120B031ECE}"/>
    <dataValidation type="list" allowBlank="1" showInputMessage="1" showErrorMessage="1" prompt="¿Afectar el cumplimiento de misión de la Entidad?" sqref="S12:S61" xr:uid="{8B5F475F-765B-423A-B539-4B6556901EC2}">
      <formula1>"SI,NO,Escoger un dato de la lista desplegable"</formula1>
    </dataValidation>
    <dataValidation allowBlank="1" showInputMessage="1" showErrorMessage="1" prompt="¿Afectar el cumplimiento de misión de la Entidad?" sqref="S11" xr:uid="{BDC58BDD-139A-460E-90C9-57532441EF4C}"/>
    <dataValidation type="list" allowBlank="1" showInputMessage="1" showErrorMessage="1" prompt="¿Afectar el cumplimiento de metas y objetivos de la dependencia?" sqref="R12:R61" xr:uid="{BF8D7A68-D1CC-43FB-9FD1-BBADBAE03B89}">
      <formula1>"SI,NO,Escoger un dato de la lista desplegable"</formula1>
    </dataValidation>
    <dataValidation allowBlank="1" showInputMessage="1" showErrorMessage="1" prompt="¿Afectar el cumplimiento de metas y objetivos de la dependencia?" sqref="R11" xr:uid="{DF5F94D9-4FF3-4CE7-A69D-82D46252F1BB}"/>
    <dataValidation type="list" allowBlank="1" showInputMessage="1" showErrorMessage="1" prompt="¿Afectar al grupo de funcionarios del proceso?" sqref="Q12:Q61" xr:uid="{B7EA69CA-66E9-48B8-A2D7-512E70818B96}">
      <formula1>"SI,NO,Escoger un dato de la lista desplegable"</formula1>
    </dataValidation>
    <dataValidation allowBlank="1" showInputMessage="1" showErrorMessage="1" prompt="¿Afectar al grupo de funcionarios del proceso?" sqref="Q11" xr:uid="{39EBB443-319A-4ECC-9C5D-B67F596BBD8B}"/>
    <dataValidation allowBlank="1" showInputMessage="1" showErrorMessage="1" prompt="Son los efectos ocasionados por la ocurrencia de un riesgo que afecta los objetivos o procesos de la entidad. Pueden ser una pérdida, un daño, un perjuicio, un detrimento." sqref="M9:M11" xr:uid="{5798F6BA-73E3-4ED8-AF46-DA52231BD53F}"/>
    <dataValidation type="list" allowBlank="1" showInputMessage="1" showErrorMessage="1" sqref="BG12:BG61" xr:uid="{1970B4E5-D615-4641-BACD-D3712B9016BE}">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E6EDE4A0-AC73-4BAD-9C54-7B962C0CED1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4D64ACFD-D7AB-44E1-A328-9EF6460166B5}">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228CAB2D-D92E-4E56-939E-68329638CC8C}">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EF2C33BF-6703-4F94-9705-5FA05AF34FE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8B4C5329-D23F-458D-84C5-7DB90AB84EE0}">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4726CB42-515A-44B7-85AA-E836AFB8C973}">
      <formula1>"Adecuado,Inadecuado,Escoger un dato de la lista desplegable"</formula1>
    </dataValidation>
    <dataValidation type="list" allowBlank="1" showInputMessage="1" showErrorMessage="1" prompt="¿Existen un responsable asignado a la ejecución del control?" sqref="AW12:AW61" xr:uid="{3350C9D6-CD36-47DC-BB07-9FF37DB78EDB}">
      <formula1>"Asignado,No Asignado,Escoger un dato de la lista desplegable"</formula1>
    </dataValidation>
    <dataValidation type="list" allowBlank="1" showInputMessage="1" showErrorMessage="1" sqref="AV12:AV61" xr:uid="{C854DE8E-B7B0-4FE8-971B-ABB5ECEF1362}">
      <formula1>"Escoger un dato de la lista desplegable,Preventivo,Detectivo"</formula1>
    </dataValidation>
    <dataValidation type="list" allowBlank="1" showInputMessage="1" showErrorMessage="1" sqref="AQ12:AQ61" xr:uid="{8DCA2C05-C9D7-40BA-849C-9D7E63BBAF8D}">
      <formula1>"Escoger un dato de la lista desplegable,Por Tramite, Diario, Semanal, Quincenal, Mensual, Bimestral, Trimestral, Semestral,Anual"</formula1>
    </dataValidation>
    <dataValidation type="list" allowBlank="1" showInputMessage="1" showErrorMessage="1" sqref="F12:I61" xr:uid="{6D1BAA80-1F98-4EEB-9C14-BA035CB82D4D}">
      <formula1>"SI,NO,Escoger un dato de la lista desplegable"</formula1>
    </dataValidation>
    <dataValidation type="list" allowBlank="1" showInputMessage="1" showErrorMessage="1" sqref="N12:N61" xr:uid="{38886421-BF65-44D9-A567-2A8EE9920035}">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51D640D-8A9B-4DA2-BD3C-8A404F6027DC}">
          <x14:formula1>
            <xm:f>DATOS!$J$15:$J$19</xm:f>
          </x14:formula1>
          <xm:sqref>AM12:AM61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0696-855F-4DB9-97BF-05E88557D5DC}">
  <sheetPr>
    <pageSetUpPr fitToPage="1"/>
  </sheetPr>
  <dimension ref="B1:BJ19"/>
  <sheetViews>
    <sheetView view="pageBreakPreview" topLeftCell="B1" zoomScale="60" zoomScaleNormal="80" workbookViewId="0">
      <selection activeCell="D3" sqref="D3:J3"/>
    </sheetView>
  </sheetViews>
  <sheetFormatPr baseColWidth="10" defaultColWidth="11.5703125" defaultRowHeight="12" x14ac:dyDescent="0.2"/>
  <cols>
    <col min="1" max="1" width="2.28515625" style="9" customWidth="1"/>
    <col min="2" max="3" width="11.5703125" style="12"/>
    <col min="4" max="4" width="16" style="9" customWidth="1"/>
    <col min="5" max="5" width="12.85546875" style="9" customWidth="1"/>
    <col min="6" max="6" width="2.28515625" style="9" customWidth="1"/>
    <col min="7" max="8" width="9.85546875" style="12" customWidth="1"/>
    <col min="9" max="10" width="47.28515625" style="9" customWidth="1"/>
    <col min="11" max="16384" width="11.5703125" style="9"/>
  </cols>
  <sheetData>
    <row r="1" spans="2:62" s="1" customFormat="1" ht="14.25" x14ac:dyDescent="0.2">
      <c r="BG1" s="5"/>
      <c r="BI1" s="5"/>
      <c r="BJ1" s="5"/>
    </row>
    <row r="2" spans="2:62" s="2" customFormat="1" ht="19.5" customHeight="1" x14ac:dyDescent="0.25">
      <c r="B2" s="205"/>
      <c r="C2" s="206"/>
      <c r="D2" s="198" t="s">
        <v>0</v>
      </c>
      <c r="E2" s="199"/>
      <c r="F2" s="199"/>
      <c r="G2" s="199"/>
      <c r="H2" s="199"/>
      <c r="I2" s="199"/>
      <c r="J2" s="200"/>
    </row>
    <row r="3" spans="2:62" s="2" customFormat="1" ht="45" customHeight="1" x14ac:dyDescent="0.25">
      <c r="B3" s="207"/>
      <c r="C3" s="208"/>
      <c r="D3" s="201" t="s">
        <v>1</v>
      </c>
      <c r="E3" s="202"/>
      <c r="F3" s="202"/>
      <c r="G3" s="202"/>
      <c r="H3" s="202"/>
      <c r="I3" s="202"/>
      <c r="J3" s="203"/>
    </row>
    <row r="4" spans="2:62" s="4" customFormat="1" ht="24.75" customHeight="1" x14ac:dyDescent="0.25">
      <c r="B4" s="209"/>
      <c r="C4" s="210"/>
      <c r="D4" s="204" t="s">
        <v>65</v>
      </c>
      <c r="E4" s="204"/>
      <c r="F4" s="204"/>
      <c r="G4" s="204"/>
      <c r="H4" s="204"/>
      <c r="I4" s="6" t="s">
        <v>79</v>
      </c>
      <c r="J4" s="6" t="s">
        <v>80</v>
      </c>
    </row>
    <row r="5" spans="2:62" s="3" customFormat="1" ht="12.75" x14ac:dyDescent="0.2"/>
    <row r="6" spans="2:62" s="3" customFormat="1" ht="12.75" x14ac:dyDescent="0.2">
      <c r="B6" s="197" t="s">
        <v>33</v>
      </c>
      <c r="C6" s="197"/>
      <c r="D6" s="197"/>
      <c r="E6" s="197"/>
      <c r="G6" s="197" t="s">
        <v>35</v>
      </c>
      <c r="H6" s="197"/>
      <c r="I6" s="197"/>
      <c r="J6" s="197"/>
    </row>
    <row r="7" spans="2:62" s="3" customFormat="1" ht="12.75" x14ac:dyDescent="0.2">
      <c r="B7" s="63" t="s">
        <v>81</v>
      </c>
      <c r="C7" s="64" t="s">
        <v>82</v>
      </c>
      <c r="D7" s="64" t="s">
        <v>83</v>
      </c>
      <c r="E7" s="64" t="s">
        <v>84</v>
      </c>
      <c r="G7" s="63" t="s">
        <v>81</v>
      </c>
      <c r="H7" s="64" t="s">
        <v>81</v>
      </c>
      <c r="I7" s="64" t="s">
        <v>91</v>
      </c>
      <c r="J7" s="64" t="s">
        <v>92</v>
      </c>
    </row>
    <row r="8" spans="2:62" s="3" customFormat="1" ht="132" x14ac:dyDescent="0.2">
      <c r="B8" s="10">
        <v>5</v>
      </c>
      <c r="C8" s="8" t="s">
        <v>85</v>
      </c>
      <c r="D8" s="8" t="s">
        <v>86</v>
      </c>
      <c r="E8" s="8" t="s">
        <v>87</v>
      </c>
      <c r="F8" s="9"/>
      <c r="G8" s="10">
        <v>5</v>
      </c>
      <c r="H8" s="8" t="s">
        <v>93</v>
      </c>
      <c r="I8" s="8" t="s">
        <v>94</v>
      </c>
      <c r="J8" s="8" t="s">
        <v>95</v>
      </c>
    </row>
    <row r="9" spans="2:62" s="3" customFormat="1" ht="132" x14ac:dyDescent="0.2">
      <c r="B9" s="10">
        <v>4</v>
      </c>
      <c r="C9" s="8" t="s">
        <v>88</v>
      </c>
      <c r="D9" s="8" t="s">
        <v>89</v>
      </c>
      <c r="E9" s="8" t="s">
        <v>90</v>
      </c>
      <c r="F9" s="9"/>
      <c r="G9" s="10">
        <v>4</v>
      </c>
      <c r="H9" s="8" t="s">
        <v>96</v>
      </c>
      <c r="I9" s="8" t="s">
        <v>97</v>
      </c>
      <c r="J9" s="8" t="s">
        <v>98</v>
      </c>
    </row>
    <row r="10" spans="2:62" s="7" customFormat="1" ht="116.45" customHeight="1" x14ac:dyDescent="0.2">
      <c r="B10" s="10">
        <v>3</v>
      </c>
      <c r="C10" s="10" t="s">
        <v>47</v>
      </c>
      <c r="D10" s="8" t="s">
        <v>48</v>
      </c>
      <c r="E10" s="8" t="s">
        <v>49</v>
      </c>
      <c r="G10" s="10">
        <v>3</v>
      </c>
      <c r="H10" s="10" t="s">
        <v>56</v>
      </c>
      <c r="I10" s="8" t="s">
        <v>57</v>
      </c>
      <c r="J10" s="8" t="s">
        <v>58</v>
      </c>
    </row>
    <row r="11" spans="2:62" s="7" customFormat="1" ht="116.45" customHeight="1" x14ac:dyDescent="0.2">
      <c r="B11" s="10">
        <v>2</v>
      </c>
      <c r="C11" s="10" t="s">
        <v>50</v>
      </c>
      <c r="D11" s="8" t="s">
        <v>51</v>
      </c>
      <c r="E11" s="8" t="s">
        <v>52</v>
      </c>
      <c r="G11" s="10">
        <v>2</v>
      </c>
      <c r="H11" s="10" t="s">
        <v>59</v>
      </c>
      <c r="I11" s="8" t="s">
        <v>60</v>
      </c>
      <c r="J11" s="8" t="s">
        <v>61</v>
      </c>
    </row>
    <row r="12" spans="2:62" s="7" customFormat="1" ht="116.45" customHeight="1" x14ac:dyDescent="0.2">
      <c r="B12" s="10">
        <v>1</v>
      </c>
      <c r="C12" s="10" t="s">
        <v>53</v>
      </c>
      <c r="D12" s="8" t="s">
        <v>54</v>
      </c>
      <c r="E12" s="8" t="s">
        <v>55</v>
      </c>
      <c r="G12" s="10">
        <v>1</v>
      </c>
      <c r="H12" s="10" t="s">
        <v>62</v>
      </c>
      <c r="I12" s="8" t="s">
        <v>63</v>
      </c>
      <c r="J12" s="8" t="s">
        <v>64</v>
      </c>
    </row>
    <row r="13" spans="2:62" s="7" customFormat="1" x14ac:dyDescent="0.2">
      <c r="B13" s="11"/>
      <c r="C13" s="11"/>
      <c r="G13" s="11"/>
      <c r="H13" s="11"/>
    </row>
    <row r="15" spans="2:62" s="7" customFormat="1" x14ac:dyDescent="0.2">
      <c r="B15" s="11"/>
      <c r="C15" s="11"/>
      <c r="G15" s="11"/>
      <c r="H15" s="11"/>
      <c r="J15" s="7" t="s">
        <v>70</v>
      </c>
    </row>
    <row r="16" spans="2:62" s="7" customFormat="1" ht="60" x14ac:dyDescent="0.2">
      <c r="B16" s="11"/>
      <c r="C16" s="11"/>
      <c r="G16" s="11"/>
      <c r="H16" s="11"/>
      <c r="J16" s="7" t="s">
        <v>71</v>
      </c>
    </row>
    <row r="17" spans="2:10" s="7" customFormat="1" ht="60" x14ac:dyDescent="0.2">
      <c r="B17" s="11"/>
      <c r="C17" s="11"/>
      <c r="G17" s="11"/>
      <c r="H17" s="11"/>
      <c r="J17" s="7" t="s">
        <v>72</v>
      </c>
    </row>
    <row r="18" spans="2:10" s="7" customFormat="1" ht="60" x14ac:dyDescent="0.2">
      <c r="B18" s="11"/>
      <c r="C18" s="11"/>
      <c r="G18" s="11"/>
      <c r="H18" s="11"/>
      <c r="J18" s="7" t="s">
        <v>73</v>
      </c>
    </row>
    <row r="19" spans="2:10" s="7" customFormat="1" ht="72" x14ac:dyDescent="0.2">
      <c r="B19" s="11"/>
      <c r="C19" s="11"/>
      <c r="G19" s="11"/>
      <c r="H19" s="11"/>
      <c r="J19" s="7" t="s">
        <v>74</v>
      </c>
    </row>
  </sheetData>
  <mergeCells count="6">
    <mergeCell ref="B6:E6"/>
    <mergeCell ref="G6:J6"/>
    <mergeCell ref="D2:J2"/>
    <mergeCell ref="D3:J3"/>
    <mergeCell ref="D4:H4"/>
    <mergeCell ref="B2:C4"/>
  </mergeCells>
  <pageMargins left="0.7" right="0.7" top="0.75" bottom="0.75" header="0.3" footer="0.3"/>
  <pageSetup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0F63F-29E0-4E64-8226-13116EDF23EC}">
  <sheetPr codeName="Hoja1">
    <tabColor rgb="FF8C2954"/>
    <pageSetUpPr fitToPage="1"/>
  </sheetPr>
  <dimension ref="B2:BS61"/>
  <sheetViews>
    <sheetView zoomScale="24" zoomScaleNormal="75" workbookViewId="0">
      <selection activeCell="P12" sqref="P12:P21"/>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8.855468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7"/>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19">
        <v>1</v>
      </c>
      <c r="R11" s="19">
        <v>2</v>
      </c>
      <c r="S11" s="19">
        <v>3</v>
      </c>
      <c r="T11" s="19">
        <v>4</v>
      </c>
      <c r="U11" s="19">
        <v>5</v>
      </c>
      <c r="V11" s="19">
        <v>6</v>
      </c>
      <c r="W11" s="19">
        <v>7</v>
      </c>
      <c r="X11" s="19">
        <v>8</v>
      </c>
      <c r="Y11" s="19">
        <v>9</v>
      </c>
      <c r="Z11" s="19">
        <v>10</v>
      </c>
      <c r="AA11" s="19">
        <v>11</v>
      </c>
      <c r="AB11" s="19">
        <v>12</v>
      </c>
      <c r="AC11" s="19">
        <v>13</v>
      </c>
      <c r="AD11" s="19">
        <v>14</v>
      </c>
      <c r="AE11" s="19">
        <v>15</v>
      </c>
      <c r="AF11" s="19">
        <v>16</v>
      </c>
      <c r="AG11" s="19">
        <v>17</v>
      </c>
      <c r="AH11" s="19">
        <v>18</v>
      </c>
      <c r="AI11" s="19">
        <v>19</v>
      </c>
      <c r="AJ11" s="124"/>
      <c r="AK11" s="124"/>
      <c r="AL11" s="124"/>
      <c r="AM11" s="126"/>
      <c r="AN11" s="154"/>
      <c r="AO11" s="142"/>
      <c r="AP11" s="142"/>
      <c r="AQ11" s="142"/>
      <c r="AR11" s="142"/>
      <c r="AS11" s="142"/>
      <c r="AT11" s="142"/>
      <c r="AU11" s="142"/>
      <c r="AV11" s="142"/>
      <c r="AW11" s="20" t="s">
        <v>38</v>
      </c>
      <c r="AX11" s="20" t="s">
        <v>39</v>
      </c>
      <c r="AY11" s="20">
        <v>2</v>
      </c>
      <c r="AZ11" s="20">
        <v>3</v>
      </c>
      <c r="BA11" s="20">
        <v>4</v>
      </c>
      <c r="BB11" s="20">
        <v>5</v>
      </c>
      <c r="BC11" s="20">
        <v>6</v>
      </c>
      <c r="BD11" s="136"/>
      <c r="BE11" s="137"/>
      <c r="BF11" s="139"/>
      <c r="BG11" s="136"/>
      <c r="BH11" s="137"/>
      <c r="BI11" s="139"/>
      <c r="BJ11" s="136"/>
      <c r="BK11" s="137"/>
      <c r="BL11" s="141"/>
      <c r="BM11" s="143"/>
      <c r="BN11" s="145"/>
      <c r="BO11" s="127" t="s">
        <v>33</v>
      </c>
      <c r="BP11" s="128"/>
      <c r="BQ11" s="21" t="s">
        <v>35</v>
      </c>
      <c r="BR11" s="21" t="s">
        <v>40</v>
      </c>
      <c r="BS11" s="161"/>
    </row>
    <row r="12" spans="2:71" s="26" customFormat="1" ht="96" customHeight="1" x14ac:dyDescent="0.25">
      <c r="B12" s="114">
        <v>1</v>
      </c>
      <c r="C12" s="117" t="s">
        <v>67</v>
      </c>
      <c r="D12" s="120" t="s">
        <v>68</v>
      </c>
      <c r="E12" s="120"/>
      <c r="F12" s="105" t="s">
        <v>44</v>
      </c>
      <c r="G12" s="105" t="s">
        <v>44</v>
      </c>
      <c r="H12" s="105" t="s">
        <v>44</v>
      </c>
      <c r="I12" s="105" t="s">
        <v>44</v>
      </c>
      <c r="J12" s="107" t="str">
        <f>IF(AND((F12="SI"),(G12="SI"),(H12="SI"),(I12="SI")),"Si es Riesgo de Corrupción","No es Riesgo de Corrupción")</f>
        <v>No es Riesgo de Corrupción</v>
      </c>
      <c r="K12" s="22">
        <v>1</v>
      </c>
      <c r="L12" s="41" t="s">
        <v>43</v>
      </c>
      <c r="M12" s="109" t="s">
        <v>69</v>
      </c>
      <c r="N12" s="111" t="s">
        <v>44</v>
      </c>
      <c r="O12" s="101" t="str">
        <f>IF(N12=1,"Rara vez",IF(N12=2,"Improbable",IF(N12=3,"Posible",IF(N12=4,"Probable",IF(N12=5,"Casi seguro","Definir el nivel de probabilidad")))))</f>
        <v>Definir el nivel de probabilidad</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 ← 
Definir el nivel de probabilidad</v>
      </c>
      <c r="Q12" s="97" t="s">
        <v>44</v>
      </c>
      <c r="R12" s="97" t="s">
        <v>44</v>
      </c>
      <c r="S12" s="97" t="s">
        <v>44</v>
      </c>
      <c r="T12" s="97" t="s">
        <v>44</v>
      </c>
      <c r="U12" s="97" t="s">
        <v>44</v>
      </c>
      <c r="V12" s="97" t="s">
        <v>44</v>
      </c>
      <c r="W12" s="97" t="s">
        <v>44</v>
      </c>
      <c r="X12" s="97" t="s">
        <v>44</v>
      </c>
      <c r="Y12" s="97" t="s">
        <v>44</v>
      </c>
      <c r="Z12" s="97" t="s">
        <v>44</v>
      </c>
      <c r="AA12" s="97" t="s">
        <v>44</v>
      </c>
      <c r="AB12" s="97" t="s">
        <v>44</v>
      </c>
      <c r="AC12" s="97" t="s">
        <v>44</v>
      </c>
      <c r="AD12" s="97" t="s">
        <v>44</v>
      </c>
      <c r="AE12" s="97" t="s">
        <v>44</v>
      </c>
      <c r="AF12" s="97" t="s">
        <v>44</v>
      </c>
      <c r="AG12" s="97" t="s">
        <v>44</v>
      </c>
      <c r="AH12" s="97" t="s">
        <v>44</v>
      </c>
      <c r="AI12" s="97" t="s">
        <v>44</v>
      </c>
      <c r="AJ12" s="100">
        <f>IF(AF12="SI","Impacto Catastrófico por lesoines o perdida de vidas humanas",(COUNTIF(Q12:AE21,"SI")+COUNTIF(AG12:AI21,"SI")))</f>
        <v>0</v>
      </c>
      <c r="AK12" s="100" t="str">
        <f>IF(AJ12=0,"",IF(AND(AJ12&gt;0,AJ12&lt;=5),"Moderado",IF(AND(AJ12&gt;5,AJ12&lt;=11),"Mayor","Catastrófico")))</f>
        <v/>
      </c>
      <c r="AL12" s="100" t="str">
        <f>IF(AND(O12="Rara Vez",AK12="Moderado"),"Moderado",IF(AND(O12="Rara Vez",AK12="Mayor"),"Alto",IF(AND(O12="Improbable",AK12="Moderado"),"Moderado",IF(AND(O12="Improbable",AK12="Mayor"),"Alto",IF(AND(O12="Posible",AK12="Moderado"),"Alto",IF(AND(O12="Probable",AK12="Moderado"),"Alto","Extremo"))))))</f>
        <v>Extremo</v>
      </c>
      <c r="AM12" s="82" t="s">
        <v>70</v>
      </c>
      <c r="AN12" s="23">
        <v>1</v>
      </c>
      <c r="AO12" s="46" t="s">
        <v>45</v>
      </c>
      <c r="AP12" s="46"/>
      <c r="AQ12" s="46" t="s">
        <v>44</v>
      </c>
      <c r="AR12" s="46"/>
      <c r="AS12" s="46"/>
      <c r="AT12" s="46"/>
      <c r="AU12" s="46"/>
      <c r="AV12" s="46" t="s">
        <v>44</v>
      </c>
      <c r="AW12" s="47" t="s">
        <v>44</v>
      </c>
      <c r="AX12" s="47" t="s">
        <v>44</v>
      </c>
      <c r="AY12" s="47" t="s">
        <v>44</v>
      </c>
      <c r="AZ12" s="47" t="s">
        <v>44</v>
      </c>
      <c r="BA12" s="47" t="s">
        <v>44</v>
      </c>
      <c r="BB12" s="47" t="s">
        <v>44</v>
      </c>
      <c r="BC12" s="47" t="s">
        <v>44</v>
      </c>
      <c r="BD12" s="25">
        <f t="shared" ref="BD12:BD21" si="0">IF(AW12="Asignado",15,0)+IF(AX12="Adecuado",15,0)+IF(AY12="Oportuna",15,0)+IF(AZ12="Prevenir",15,IF(AZ12="Detectar",10,0))+IF(BA12="Confiable",15,0)+IF(BB12="Se investigan y resuelven oportunamente",15,0)+IF(BC12="Completa",10,IF(BC12="Incompleta",5,0))</f>
        <v>0</v>
      </c>
      <c r="BE12" s="25" t="str">
        <f t="shared" ref="BE12:BE61" si="1">IF(BD12&lt;=85,"Débil",IF(AND(BD12&gt;=86,BD12&lt;=94),"Moderado","Fuerte"))</f>
        <v>Débil</v>
      </c>
      <c r="BF12" s="24"/>
      <c r="BG12" s="54" t="s">
        <v>44</v>
      </c>
      <c r="BH12" s="25" t="str">
        <f t="shared" ref="BH12:BH61" si="2">IF(BG12="Débil","No se ejecuta",IF(BG12="Moderado","Algunas veces se ejecuta",IF(BG12="FUERTE","Siempre se ejecuta","Casilla formulada")))</f>
        <v>Casilla formulada</v>
      </c>
      <c r="BI12" s="24"/>
      <c r="BJ12" s="25" t="str">
        <f t="shared" ref="BJ12:BJ2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
      </c>
      <c r="BK12" s="25" t="str">
        <f t="shared" ref="BK12:BK61" si="4">IF(BJ12="DÉBIL",0,IF(BJ12="MODERADO",50,IF(BJ12="FUERTE",100,"")))</f>
        <v/>
      </c>
      <c r="BL12" s="25" t="str">
        <f t="shared" ref="BL12:BL21" si="5">IF(AND(BG12="Fuerte",BE12="Fuerte"),"NO","SI")</f>
        <v>SI</v>
      </c>
      <c r="BM12" s="85" t="e">
        <f>IF(AVERAGE(BK12:BK21)=100,"FUERTE",IF(AND(AVERAGE(BK12:BK21)&lt;=99,AVERAGE(BK12:BK21)&gt;=50),"MODERADA",IF(AVERAGE(BK12:BK21)&lt;50,"DÉBIL",0)))</f>
        <v>#DIV/0!</v>
      </c>
      <c r="BN12" s="88" t="str">
        <f>IFERROR(IF(BM12="DÉBIL","NO DISMINUYE",IF(AVERAGEIF(AV12:AV21,"Preventivo",BK12:BK21)&gt;=50,"DIRECTAMENTE","NO DISMINUYE")),"NO DISMINUYE")</f>
        <v>NO DISMINUYE</v>
      </c>
      <c r="BO12" s="91" t="e">
        <f>IF(N12=1,1,IF(AND(N12=2,BM12="FUERTE",BN12="DIRECTAMENTE"),N12-1,IF(AND(N12&gt;2,BM12="FUERTE",BN12="DIRECTAMENTE"),N12-2,IF(AND(N12&gt;=2,BM12="MODERADA",BN12="DIRECTAMENTE"),N12-1,N12))))</f>
        <v>#DIV/0!</v>
      </c>
      <c r="BP12" s="94" t="e">
        <f>IF(BO12=1,"Rara vez",IF(BO12=2,"Improbable",IF(BO12=3,"Posible",IF(BO12=4,"Probable",IF(BO12=5,"Casi Seguro",0)))))</f>
        <v>#DIV/0!</v>
      </c>
      <c r="BQ12" s="76" t="str">
        <f>AK12</f>
        <v/>
      </c>
      <c r="BR12" s="76" t="e">
        <f>IF(AND(BP12="Rara Vez",BQ12="Moderado"),"Moderado",IF(AND(BP12="Rara Vez",BQ12="Mayor"),"Alto",IF(AND(BP12="Improbable",BQ12="Moderado"),"Moderado",IF(AND(BP12="Improbable",BQ12="Mayor"),"Alto",IF(AND(BP12="Posible",BQ12="Moderado"),"Alto",IF(AND(BP12="Probable",BQ12="Moderado"),"Alto","Extremo"))))))</f>
        <v>#DIV/0!</v>
      </c>
      <c r="BS12" s="79"/>
    </row>
    <row r="13" spans="2:71" s="26" customFormat="1" ht="96" customHeight="1" x14ac:dyDescent="0.25">
      <c r="B13" s="115"/>
      <c r="C13" s="118"/>
      <c r="D13" s="120"/>
      <c r="E13" s="120"/>
      <c r="F13" s="105"/>
      <c r="G13" s="105"/>
      <c r="H13" s="105"/>
      <c r="I13" s="105"/>
      <c r="J13" s="107"/>
      <c r="K13" s="27">
        <v>2</v>
      </c>
      <c r="L13" s="42" t="s">
        <v>43</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45</v>
      </c>
      <c r="AP13" s="48"/>
      <c r="AQ13" s="48" t="s">
        <v>44</v>
      </c>
      <c r="AR13" s="48"/>
      <c r="AS13" s="48"/>
      <c r="AT13" s="48"/>
      <c r="AU13" s="48"/>
      <c r="AV13" s="48" t="s">
        <v>44</v>
      </c>
      <c r="AW13" s="49" t="s">
        <v>44</v>
      </c>
      <c r="AX13" s="49" t="s">
        <v>44</v>
      </c>
      <c r="AY13" s="49" t="s">
        <v>44</v>
      </c>
      <c r="AZ13" s="49" t="s">
        <v>44</v>
      </c>
      <c r="BA13" s="49" t="s">
        <v>44</v>
      </c>
      <c r="BB13" s="49" t="s">
        <v>44</v>
      </c>
      <c r="BC13" s="49" t="s">
        <v>44</v>
      </c>
      <c r="BD13" s="30">
        <f t="shared" si="0"/>
        <v>0</v>
      </c>
      <c r="BE13" s="30" t="str">
        <f t="shared" si="1"/>
        <v>Débil</v>
      </c>
      <c r="BF13" s="29"/>
      <c r="BG13" s="55" t="s">
        <v>44</v>
      </c>
      <c r="BH13" s="30" t="str">
        <f t="shared" si="2"/>
        <v>Casilla formulada</v>
      </c>
      <c r="BI13" s="29"/>
      <c r="BJ13" s="30" t="str">
        <f t="shared" si="3"/>
        <v/>
      </c>
      <c r="BK13" s="30" t="str">
        <f t="shared" si="4"/>
        <v/>
      </c>
      <c r="BL13" s="30" t="str">
        <f t="shared" si="5"/>
        <v>SI</v>
      </c>
      <c r="BM13" s="86"/>
      <c r="BN13" s="89"/>
      <c r="BO13" s="92"/>
      <c r="BP13" s="95"/>
      <c r="BQ13" s="77"/>
      <c r="BR13" s="77"/>
      <c r="BS13" s="80"/>
    </row>
    <row r="14" spans="2:71" s="26" customFormat="1" ht="96"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34">
        <f t="shared" si="0"/>
        <v>0</v>
      </c>
      <c r="BE14" s="34" t="str">
        <f t="shared" si="1"/>
        <v>Débil</v>
      </c>
      <c r="BF14" s="33"/>
      <c r="BG14" s="56" t="s">
        <v>44</v>
      </c>
      <c r="BH14" s="34" t="str">
        <f t="shared" si="2"/>
        <v>Casilla formulada</v>
      </c>
      <c r="BI14" s="33"/>
      <c r="BJ14" s="34" t="str">
        <f t="shared" si="3"/>
        <v/>
      </c>
      <c r="BK14" s="34" t="str">
        <f t="shared" si="4"/>
        <v/>
      </c>
      <c r="BL14" s="34" t="str">
        <f t="shared" si="5"/>
        <v>SI</v>
      </c>
      <c r="BM14" s="86"/>
      <c r="BN14" s="89"/>
      <c r="BO14" s="92"/>
      <c r="BP14" s="95"/>
      <c r="BQ14" s="77"/>
      <c r="BR14" s="77"/>
      <c r="BS14" s="80"/>
    </row>
    <row r="15" spans="2:71" s="26" customFormat="1" ht="96"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96"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34">
        <f t="shared" si="0"/>
        <v>0</v>
      </c>
      <c r="BE16" s="34" t="str">
        <f t="shared" si="1"/>
        <v>Débil</v>
      </c>
      <c r="BF16" s="33"/>
      <c r="BG16" s="56" t="s">
        <v>44</v>
      </c>
      <c r="BH16" s="34" t="str">
        <f t="shared" si="2"/>
        <v>Casilla formulada</v>
      </c>
      <c r="BI16" s="33"/>
      <c r="BJ16" s="34" t="str">
        <f t="shared" si="3"/>
        <v/>
      </c>
      <c r="BK16" s="34" t="str">
        <f t="shared" si="4"/>
        <v/>
      </c>
      <c r="BL16" s="34" t="str">
        <f t="shared" si="5"/>
        <v>SI</v>
      </c>
      <c r="BM16" s="86"/>
      <c r="BN16" s="89"/>
      <c r="BO16" s="92"/>
      <c r="BP16" s="95"/>
      <c r="BQ16" s="77"/>
      <c r="BR16" s="77"/>
      <c r="BS16" s="80"/>
    </row>
    <row r="17" spans="2:71" s="26" customFormat="1" ht="96"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96"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34">
        <f t="shared" si="0"/>
        <v>0</v>
      </c>
      <c r="BE18" s="34" t="str">
        <f t="shared" si="1"/>
        <v>Débil</v>
      </c>
      <c r="BF18" s="33"/>
      <c r="BG18" s="56" t="s">
        <v>44</v>
      </c>
      <c r="BH18" s="34" t="str">
        <f t="shared" si="2"/>
        <v>Casilla formulada</v>
      </c>
      <c r="BI18" s="33"/>
      <c r="BJ18" s="34" t="str">
        <f t="shared" si="3"/>
        <v/>
      </c>
      <c r="BK18" s="34" t="str">
        <f t="shared" si="4"/>
        <v/>
      </c>
      <c r="BL18" s="34" t="str">
        <f t="shared" si="5"/>
        <v>SI</v>
      </c>
      <c r="BM18" s="86"/>
      <c r="BN18" s="89"/>
      <c r="BO18" s="92"/>
      <c r="BP18" s="95"/>
      <c r="BQ18" s="77"/>
      <c r="BR18" s="77"/>
      <c r="BS18" s="80"/>
    </row>
    <row r="19" spans="2:71" s="26" customFormat="1" ht="96"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96"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34">
        <f t="shared" si="0"/>
        <v>0</v>
      </c>
      <c r="BE20" s="34" t="str">
        <f t="shared" si="1"/>
        <v>Débil</v>
      </c>
      <c r="BF20" s="33"/>
      <c r="BG20" s="56" t="s">
        <v>44</v>
      </c>
      <c r="BH20" s="34" t="str">
        <f t="shared" si="2"/>
        <v>Casilla formulada</v>
      </c>
      <c r="BI20" s="33"/>
      <c r="BJ20" s="34" t="str">
        <f t="shared" si="3"/>
        <v/>
      </c>
      <c r="BK20" s="34" t="str">
        <f t="shared" si="4"/>
        <v/>
      </c>
      <c r="BL20" s="34" t="str">
        <f t="shared" si="5"/>
        <v>SI</v>
      </c>
      <c r="BM20" s="86"/>
      <c r="BN20" s="89"/>
      <c r="BO20" s="92"/>
      <c r="BP20" s="95"/>
      <c r="BQ20" s="77"/>
      <c r="BR20" s="77"/>
      <c r="BS20" s="80"/>
    </row>
    <row r="21" spans="2:71" s="26" customFormat="1" ht="96"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25">
        <f t="shared" ref="BD22:BD61" si="6">IF(AW22="Asignado",15,0)+IF(AX22="Adecuado",15,0)+IF(AY22="Oportuna",15,0)+IF(AZ22="Prevenir",15,IF(AZ22="Detectar",10,0))+IF(BA22="Confiable",15,0)+IF(BB22="Se investigan y resuelven oportunamente",15,0)+IF(BC22="Completa",10,IF(BC22="Incompleta",5,0))</f>
        <v>0</v>
      </c>
      <c r="BE22" s="25" t="str">
        <f t="shared" si="1"/>
        <v>Débil</v>
      </c>
      <c r="BF22" s="24"/>
      <c r="BG22" s="54" t="s">
        <v>44</v>
      </c>
      <c r="BH22" s="25" t="str">
        <f t="shared" si="2"/>
        <v>Casilla formulada</v>
      </c>
      <c r="BI22" s="24"/>
      <c r="BJ22" s="25" t="str">
        <f t="shared" ref="BJ22:BJ61" si="7">IF(AND(BG22="Fuerte",BE22="Fuerte"),"FUERTE",IF(AND(BG22="Fuerte",BE22="Moderado"),"MODERADO",IF(AND(BG22="Fuerte",BE22="Débil"),"DÉBIL",IF(AND(BG22="Moderado",BE22="Fuerte"),"MODERADO",IF(AND(BG22="Moderado",BE22="Moderado"),"MODERADO",IF(AND(BG22="Moderado",BE22="Débil"),"DÉBIL",IF(AND(BG22="Débil",BE22="Fuerte"),"DÉBIL",IF(AND(BG22="Débil",BE22="Moderado"),"DÉBIL",IF(AND(BG22="Débil",BE22="Débil"),"DÉBIL","")))))))))</f>
        <v/>
      </c>
      <c r="BK22" s="25" t="str">
        <f t="shared" si="4"/>
        <v/>
      </c>
      <c r="BL22" s="25" t="str">
        <f t="shared" ref="BL22:BL61" si="8">IF(AND(BG22="Fuerte",BE22="Fuerte"),"NO","SI")</f>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6"/>
        <v>0</v>
      </c>
      <c r="BE23" s="30" t="str">
        <f t="shared" si="1"/>
        <v>Débil</v>
      </c>
      <c r="BF23" s="29"/>
      <c r="BG23" s="55" t="s">
        <v>44</v>
      </c>
      <c r="BH23" s="30" t="str">
        <f t="shared" si="2"/>
        <v>Casilla formulada</v>
      </c>
      <c r="BI23" s="29"/>
      <c r="BJ23" s="30" t="str">
        <f t="shared" si="7"/>
        <v/>
      </c>
      <c r="BK23" s="30" t="str">
        <f t="shared" si="4"/>
        <v/>
      </c>
      <c r="BL23" s="30" t="str">
        <f t="shared" si="8"/>
        <v>SI</v>
      </c>
      <c r="BM23" s="86"/>
      <c r="BN23" s="89"/>
      <c r="BO23" s="92"/>
      <c r="BP23" s="95"/>
      <c r="BQ23" s="77"/>
      <c r="BR23" s="77"/>
      <c r="BS23" s="80"/>
    </row>
    <row r="24" spans="2:71" s="26" customFormat="1" ht="96"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34">
        <f t="shared" si="6"/>
        <v>0</v>
      </c>
      <c r="BE24" s="34" t="str">
        <f t="shared" si="1"/>
        <v>Débil</v>
      </c>
      <c r="BF24" s="33"/>
      <c r="BG24" s="56" t="s">
        <v>44</v>
      </c>
      <c r="BH24" s="34" t="str">
        <f t="shared" si="2"/>
        <v>Casilla formulada</v>
      </c>
      <c r="BI24" s="33"/>
      <c r="BJ24" s="34" t="str">
        <f t="shared" si="7"/>
        <v/>
      </c>
      <c r="BK24" s="34" t="str">
        <f t="shared" si="4"/>
        <v/>
      </c>
      <c r="BL24" s="34" t="str">
        <f t="shared" si="8"/>
        <v>SI</v>
      </c>
      <c r="BM24" s="86"/>
      <c r="BN24" s="89"/>
      <c r="BO24" s="92"/>
      <c r="BP24" s="95"/>
      <c r="BQ24" s="77"/>
      <c r="BR24" s="77"/>
      <c r="BS24" s="80"/>
    </row>
    <row r="25" spans="2:71" s="26" customFormat="1" ht="96"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6"/>
        <v>0</v>
      </c>
      <c r="BE25" s="30" t="str">
        <f t="shared" si="1"/>
        <v>Débil</v>
      </c>
      <c r="BF25" s="29"/>
      <c r="BG25" s="55" t="s">
        <v>44</v>
      </c>
      <c r="BH25" s="30" t="str">
        <f t="shared" si="2"/>
        <v>Casilla formulada</v>
      </c>
      <c r="BI25" s="29"/>
      <c r="BJ25" s="30" t="str">
        <f t="shared" si="7"/>
        <v/>
      </c>
      <c r="BK25" s="30" t="str">
        <f t="shared" si="4"/>
        <v/>
      </c>
      <c r="BL25" s="30" t="str">
        <f t="shared" si="8"/>
        <v>SI</v>
      </c>
      <c r="BM25" s="86"/>
      <c r="BN25" s="89"/>
      <c r="BO25" s="92"/>
      <c r="BP25" s="95"/>
      <c r="BQ25" s="77"/>
      <c r="BR25" s="77"/>
      <c r="BS25" s="80"/>
    </row>
    <row r="26" spans="2:71" s="26" customFormat="1" ht="96"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34">
        <f t="shared" si="6"/>
        <v>0</v>
      </c>
      <c r="BE26" s="34" t="str">
        <f t="shared" si="1"/>
        <v>Débil</v>
      </c>
      <c r="BF26" s="33"/>
      <c r="BG26" s="56" t="s">
        <v>44</v>
      </c>
      <c r="BH26" s="34" t="str">
        <f t="shared" si="2"/>
        <v>Casilla formulada</v>
      </c>
      <c r="BI26" s="33"/>
      <c r="BJ26" s="34" t="str">
        <f t="shared" si="7"/>
        <v/>
      </c>
      <c r="BK26" s="34" t="str">
        <f t="shared" si="4"/>
        <v/>
      </c>
      <c r="BL26" s="34" t="str">
        <f t="shared" si="8"/>
        <v>SI</v>
      </c>
      <c r="BM26" s="86"/>
      <c r="BN26" s="89"/>
      <c r="BO26" s="92"/>
      <c r="BP26" s="95"/>
      <c r="BQ26" s="77"/>
      <c r="BR26" s="77"/>
      <c r="BS26" s="80"/>
    </row>
    <row r="27" spans="2:71" s="26" customFormat="1" ht="96"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6"/>
        <v>0</v>
      </c>
      <c r="BE27" s="30" t="str">
        <f t="shared" si="1"/>
        <v>Débil</v>
      </c>
      <c r="BF27" s="29"/>
      <c r="BG27" s="55" t="s">
        <v>44</v>
      </c>
      <c r="BH27" s="30" t="str">
        <f t="shared" si="2"/>
        <v>Casilla formulada</v>
      </c>
      <c r="BI27" s="29"/>
      <c r="BJ27" s="30" t="str">
        <f t="shared" si="7"/>
        <v/>
      </c>
      <c r="BK27" s="30" t="str">
        <f t="shared" si="4"/>
        <v/>
      </c>
      <c r="BL27" s="30" t="str">
        <f t="shared" si="8"/>
        <v>SI</v>
      </c>
      <c r="BM27" s="86"/>
      <c r="BN27" s="89"/>
      <c r="BO27" s="92"/>
      <c r="BP27" s="95"/>
      <c r="BQ27" s="77"/>
      <c r="BR27" s="77"/>
      <c r="BS27" s="80"/>
    </row>
    <row r="28" spans="2:71" s="26" customFormat="1" ht="96"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34">
        <f t="shared" si="6"/>
        <v>0</v>
      </c>
      <c r="BE28" s="34" t="str">
        <f t="shared" si="1"/>
        <v>Débil</v>
      </c>
      <c r="BF28" s="33"/>
      <c r="BG28" s="56" t="s">
        <v>44</v>
      </c>
      <c r="BH28" s="34" t="str">
        <f t="shared" si="2"/>
        <v>Casilla formulada</v>
      </c>
      <c r="BI28" s="33"/>
      <c r="BJ28" s="34" t="str">
        <f t="shared" si="7"/>
        <v/>
      </c>
      <c r="BK28" s="34" t="str">
        <f t="shared" si="4"/>
        <v/>
      </c>
      <c r="BL28" s="34" t="str">
        <f t="shared" si="8"/>
        <v>SI</v>
      </c>
      <c r="BM28" s="86"/>
      <c r="BN28" s="89"/>
      <c r="BO28" s="92"/>
      <c r="BP28" s="95"/>
      <c r="BQ28" s="77"/>
      <c r="BR28" s="77"/>
      <c r="BS28" s="80"/>
    </row>
    <row r="29" spans="2:71" s="26" customFormat="1" ht="96"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6"/>
        <v>0</v>
      </c>
      <c r="BE29" s="30" t="str">
        <f t="shared" si="1"/>
        <v>Débil</v>
      </c>
      <c r="BF29" s="29"/>
      <c r="BG29" s="55" t="s">
        <v>44</v>
      </c>
      <c r="BH29" s="30" t="str">
        <f t="shared" si="2"/>
        <v>Casilla formulada</v>
      </c>
      <c r="BI29" s="29"/>
      <c r="BJ29" s="30" t="str">
        <f t="shared" si="7"/>
        <v/>
      </c>
      <c r="BK29" s="30" t="str">
        <f t="shared" si="4"/>
        <v/>
      </c>
      <c r="BL29" s="30" t="str">
        <f t="shared" si="8"/>
        <v>SI</v>
      </c>
      <c r="BM29" s="86"/>
      <c r="BN29" s="89"/>
      <c r="BO29" s="92"/>
      <c r="BP29" s="95"/>
      <c r="BQ29" s="77"/>
      <c r="BR29" s="77"/>
      <c r="BS29" s="80"/>
    </row>
    <row r="30" spans="2:71" s="26" customFormat="1" ht="96"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34">
        <f t="shared" si="6"/>
        <v>0</v>
      </c>
      <c r="BE30" s="34" t="str">
        <f t="shared" si="1"/>
        <v>Débil</v>
      </c>
      <c r="BF30" s="33"/>
      <c r="BG30" s="56" t="s">
        <v>44</v>
      </c>
      <c r="BH30" s="34" t="str">
        <f t="shared" si="2"/>
        <v>Casilla formulada</v>
      </c>
      <c r="BI30" s="33"/>
      <c r="BJ30" s="34" t="str">
        <f t="shared" si="7"/>
        <v/>
      </c>
      <c r="BK30" s="34" t="str">
        <f t="shared" si="4"/>
        <v/>
      </c>
      <c r="BL30" s="34" t="str">
        <f t="shared" si="8"/>
        <v>SI</v>
      </c>
      <c r="BM30" s="86"/>
      <c r="BN30" s="89"/>
      <c r="BO30" s="92"/>
      <c r="BP30" s="95"/>
      <c r="BQ30" s="77"/>
      <c r="BR30" s="77"/>
      <c r="BS30" s="80"/>
    </row>
    <row r="31" spans="2:71" s="26" customFormat="1" ht="96"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6"/>
        <v>0</v>
      </c>
      <c r="BE31" s="38" t="str">
        <f t="shared" si="1"/>
        <v>Débil</v>
      </c>
      <c r="BF31" s="37"/>
      <c r="BG31" s="57" t="s">
        <v>44</v>
      </c>
      <c r="BH31" s="38" t="str">
        <f t="shared" si="2"/>
        <v>Casilla formulada</v>
      </c>
      <c r="BI31" s="37"/>
      <c r="BJ31" s="38" t="str">
        <f t="shared" si="7"/>
        <v/>
      </c>
      <c r="BK31" s="38" t="str">
        <f t="shared" si="4"/>
        <v/>
      </c>
      <c r="BL31" s="38" t="str">
        <f t="shared" si="8"/>
        <v>SI</v>
      </c>
      <c r="BM31" s="87"/>
      <c r="BN31" s="90"/>
      <c r="BO31" s="93"/>
      <c r="BP31" s="96"/>
      <c r="BQ31" s="78"/>
      <c r="BR31" s="78"/>
      <c r="BS31" s="81"/>
    </row>
    <row r="32" spans="2:71" s="26" customFormat="1" ht="96"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25">
        <f t="shared" si="6"/>
        <v>0</v>
      </c>
      <c r="BE32" s="25" t="str">
        <f t="shared" si="1"/>
        <v>Débil</v>
      </c>
      <c r="BF32" s="24"/>
      <c r="BG32" s="54" t="s">
        <v>44</v>
      </c>
      <c r="BH32" s="25" t="str">
        <f t="shared" si="2"/>
        <v>Casilla formulada</v>
      </c>
      <c r="BI32" s="24"/>
      <c r="BJ32" s="25" t="str">
        <f t="shared" si="7"/>
        <v/>
      </c>
      <c r="BK32" s="25" t="str">
        <f t="shared" si="4"/>
        <v/>
      </c>
      <c r="BL32" s="25" t="str">
        <f t="shared" si="8"/>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6"/>
        <v>0</v>
      </c>
      <c r="BE33" s="30" t="str">
        <f t="shared" si="1"/>
        <v>Débil</v>
      </c>
      <c r="BF33" s="29"/>
      <c r="BG33" s="55" t="s">
        <v>44</v>
      </c>
      <c r="BH33" s="30" t="str">
        <f t="shared" si="2"/>
        <v>Casilla formulada</v>
      </c>
      <c r="BI33" s="29"/>
      <c r="BJ33" s="30" t="str">
        <f t="shared" si="7"/>
        <v/>
      </c>
      <c r="BK33" s="30" t="str">
        <f t="shared" si="4"/>
        <v/>
      </c>
      <c r="BL33" s="30" t="str">
        <f t="shared" si="8"/>
        <v>SI</v>
      </c>
      <c r="BM33" s="86"/>
      <c r="BN33" s="89"/>
      <c r="BO33" s="92"/>
      <c r="BP33" s="95"/>
      <c r="BQ33" s="77"/>
      <c r="BR33" s="77"/>
      <c r="BS33" s="80"/>
    </row>
    <row r="34" spans="2:71" s="26" customFormat="1" ht="96"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34">
        <f t="shared" si="6"/>
        <v>0</v>
      </c>
      <c r="BE34" s="34" t="str">
        <f t="shared" si="1"/>
        <v>Débil</v>
      </c>
      <c r="BF34" s="33"/>
      <c r="BG34" s="56" t="s">
        <v>44</v>
      </c>
      <c r="BH34" s="34" t="str">
        <f t="shared" si="2"/>
        <v>Casilla formulada</v>
      </c>
      <c r="BI34" s="33"/>
      <c r="BJ34" s="34" t="str">
        <f t="shared" si="7"/>
        <v/>
      </c>
      <c r="BK34" s="34" t="str">
        <f t="shared" si="4"/>
        <v/>
      </c>
      <c r="BL34" s="34" t="str">
        <f t="shared" si="8"/>
        <v>SI</v>
      </c>
      <c r="BM34" s="86"/>
      <c r="BN34" s="89"/>
      <c r="BO34" s="92"/>
      <c r="BP34" s="95"/>
      <c r="BQ34" s="77"/>
      <c r="BR34" s="77"/>
      <c r="BS34" s="80"/>
    </row>
    <row r="35" spans="2:71" s="26" customFormat="1" ht="96"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6"/>
        <v>0</v>
      </c>
      <c r="BE35" s="30" t="str">
        <f t="shared" si="1"/>
        <v>Débil</v>
      </c>
      <c r="BF35" s="29"/>
      <c r="BG35" s="55" t="s">
        <v>44</v>
      </c>
      <c r="BH35" s="30" t="str">
        <f t="shared" si="2"/>
        <v>Casilla formulada</v>
      </c>
      <c r="BI35" s="29"/>
      <c r="BJ35" s="30" t="str">
        <f t="shared" si="7"/>
        <v/>
      </c>
      <c r="BK35" s="30" t="str">
        <f t="shared" si="4"/>
        <v/>
      </c>
      <c r="BL35" s="30" t="str">
        <f t="shared" si="8"/>
        <v>SI</v>
      </c>
      <c r="BM35" s="86"/>
      <c r="BN35" s="89"/>
      <c r="BO35" s="92"/>
      <c r="BP35" s="95"/>
      <c r="BQ35" s="77"/>
      <c r="BR35" s="77"/>
      <c r="BS35" s="80"/>
    </row>
    <row r="36" spans="2:71" s="26" customFormat="1" ht="96"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34">
        <f t="shared" si="6"/>
        <v>0</v>
      </c>
      <c r="BE36" s="34" t="str">
        <f t="shared" si="1"/>
        <v>Débil</v>
      </c>
      <c r="BF36" s="33"/>
      <c r="BG36" s="56" t="s">
        <v>44</v>
      </c>
      <c r="BH36" s="34" t="str">
        <f t="shared" si="2"/>
        <v>Casilla formulada</v>
      </c>
      <c r="BI36" s="33"/>
      <c r="BJ36" s="34" t="str">
        <f t="shared" si="7"/>
        <v/>
      </c>
      <c r="BK36" s="34" t="str">
        <f t="shared" si="4"/>
        <v/>
      </c>
      <c r="BL36" s="34" t="str">
        <f t="shared" si="8"/>
        <v>SI</v>
      </c>
      <c r="BM36" s="86"/>
      <c r="BN36" s="89"/>
      <c r="BO36" s="92"/>
      <c r="BP36" s="95"/>
      <c r="BQ36" s="77"/>
      <c r="BR36" s="77"/>
      <c r="BS36" s="80"/>
    </row>
    <row r="37" spans="2:71" s="26" customFormat="1" ht="96"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6"/>
        <v>0</v>
      </c>
      <c r="BE37" s="30" t="str">
        <f t="shared" si="1"/>
        <v>Débil</v>
      </c>
      <c r="BF37" s="29"/>
      <c r="BG37" s="55" t="s">
        <v>44</v>
      </c>
      <c r="BH37" s="30" t="str">
        <f t="shared" si="2"/>
        <v>Casilla formulada</v>
      </c>
      <c r="BI37" s="29"/>
      <c r="BJ37" s="30" t="str">
        <f t="shared" si="7"/>
        <v/>
      </c>
      <c r="BK37" s="30" t="str">
        <f t="shared" si="4"/>
        <v/>
      </c>
      <c r="BL37" s="30" t="str">
        <f t="shared" si="8"/>
        <v>SI</v>
      </c>
      <c r="BM37" s="86"/>
      <c r="BN37" s="89"/>
      <c r="BO37" s="92"/>
      <c r="BP37" s="95"/>
      <c r="BQ37" s="77"/>
      <c r="BR37" s="77"/>
      <c r="BS37" s="80"/>
    </row>
    <row r="38" spans="2:71" s="26" customFormat="1" ht="96"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34">
        <f t="shared" si="6"/>
        <v>0</v>
      </c>
      <c r="BE38" s="34" t="str">
        <f t="shared" si="1"/>
        <v>Débil</v>
      </c>
      <c r="BF38" s="33"/>
      <c r="BG38" s="56" t="s">
        <v>44</v>
      </c>
      <c r="BH38" s="34" t="str">
        <f t="shared" si="2"/>
        <v>Casilla formulada</v>
      </c>
      <c r="BI38" s="33"/>
      <c r="BJ38" s="34" t="str">
        <f t="shared" si="7"/>
        <v/>
      </c>
      <c r="BK38" s="34" t="str">
        <f t="shared" si="4"/>
        <v/>
      </c>
      <c r="BL38" s="34" t="str">
        <f t="shared" si="8"/>
        <v>SI</v>
      </c>
      <c r="BM38" s="86"/>
      <c r="BN38" s="89"/>
      <c r="BO38" s="92"/>
      <c r="BP38" s="95"/>
      <c r="BQ38" s="77"/>
      <c r="BR38" s="77"/>
      <c r="BS38" s="80"/>
    </row>
    <row r="39" spans="2:71" s="26" customFormat="1" ht="96"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6"/>
        <v>0</v>
      </c>
      <c r="BE39" s="30" t="str">
        <f t="shared" si="1"/>
        <v>Débil</v>
      </c>
      <c r="BF39" s="29"/>
      <c r="BG39" s="55" t="s">
        <v>44</v>
      </c>
      <c r="BH39" s="30" t="str">
        <f t="shared" si="2"/>
        <v>Casilla formulada</v>
      </c>
      <c r="BI39" s="29"/>
      <c r="BJ39" s="30" t="str">
        <f t="shared" si="7"/>
        <v/>
      </c>
      <c r="BK39" s="30" t="str">
        <f t="shared" si="4"/>
        <v/>
      </c>
      <c r="BL39" s="30" t="str">
        <f t="shared" si="8"/>
        <v>SI</v>
      </c>
      <c r="BM39" s="86"/>
      <c r="BN39" s="89"/>
      <c r="BO39" s="92"/>
      <c r="BP39" s="95"/>
      <c r="BQ39" s="77"/>
      <c r="BR39" s="77"/>
      <c r="BS39" s="80"/>
    </row>
    <row r="40" spans="2:71" s="26" customFormat="1" ht="96"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34">
        <f t="shared" si="6"/>
        <v>0</v>
      </c>
      <c r="BE40" s="34" t="str">
        <f t="shared" si="1"/>
        <v>Débil</v>
      </c>
      <c r="BF40" s="33"/>
      <c r="BG40" s="56" t="s">
        <v>44</v>
      </c>
      <c r="BH40" s="34" t="str">
        <f t="shared" si="2"/>
        <v>Casilla formulada</v>
      </c>
      <c r="BI40" s="33"/>
      <c r="BJ40" s="34" t="str">
        <f t="shared" si="7"/>
        <v/>
      </c>
      <c r="BK40" s="34" t="str">
        <f t="shared" si="4"/>
        <v/>
      </c>
      <c r="BL40" s="34" t="str">
        <f t="shared" si="8"/>
        <v>SI</v>
      </c>
      <c r="BM40" s="86"/>
      <c r="BN40" s="89"/>
      <c r="BO40" s="92"/>
      <c r="BP40" s="95"/>
      <c r="BQ40" s="77"/>
      <c r="BR40" s="77"/>
      <c r="BS40" s="80"/>
    </row>
    <row r="41" spans="2:71" s="26" customFormat="1" ht="96"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6"/>
        <v>0</v>
      </c>
      <c r="BE41" s="38" t="str">
        <f t="shared" si="1"/>
        <v>Débil</v>
      </c>
      <c r="BF41" s="37"/>
      <c r="BG41" s="57" t="s">
        <v>44</v>
      </c>
      <c r="BH41" s="38" t="str">
        <f t="shared" si="2"/>
        <v>Casilla formulada</v>
      </c>
      <c r="BI41" s="37"/>
      <c r="BJ41" s="38" t="str">
        <f t="shared" si="7"/>
        <v/>
      </c>
      <c r="BK41" s="38" t="str">
        <f t="shared" si="4"/>
        <v/>
      </c>
      <c r="BL41" s="38" t="str">
        <f t="shared" si="8"/>
        <v>SI</v>
      </c>
      <c r="BM41" s="87"/>
      <c r="BN41" s="90"/>
      <c r="BO41" s="93"/>
      <c r="BP41" s="96"/>
      <c r="BQ41" s="78"/>
      <c r="BR41" s="78"/>
      <c r="BS41" s="81"/>
    </row>
    <row r="42" spans="2:71" s="26" customFormat="1" ht="96"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25">
        <f t="shared" si="6"/>
        <v>0</v>
      </c>
      <c r="BE42" s="25" t="str">
        <f t="shared" si="1"/>
        <v>Débil</v>
      </c>
      <c r="BF42" s="24"/>
      <c r="BG42" s="54" t="s">
        <v>44</v>
      </c>
      <c r="BH42" s="25" t="str">
        <f t="shared" si="2"/>
        <v>Casilla formulada</v>
      </c>
      <c r="BI42" s="24"/>
      <c r="BJ42" s="25" t="str">
        <f t="shared" si="7"/>
        <v/>
      </c>
      <c r="BK42" s="25" t="str">
        <f t="shared" si="4"/>
        <v/>
      </c>
      <c r="BL42" s="25" t="str">
        <f t="shared" si="8"/>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6"/>
        <v>0</v>
      </c>
      <c r="BE43" s="30" t="str">
        <f t="shared" si="1"/>
        <v>Débil</v>
      </c>
      <c r="BF43" s="29"/>
      <c r="BG43" s="55" t="s">
        <v>44</v>
      </c>
      <c r="BH43" s="30" t="str">
        <f t="shared" si="2"/>
        <v>Casilla formulada</v>
      </c>
      <c r="BI43" s="29"/>
      <c r="BJ43" s="30" t="str">
        <f t="shared" si="7"/>
        <v/>
      </c>
      <c r="BK43" s="30" t="str">
        <f t="shared" si="4"/>
        <v/>
      </c>
      <c r="BL43" s="30" t="str">
        <f t="shared" si="8"/>
        <v>SI</v>
      </c>
      <c r="BM43" s="86"/>
      <c r="BN43" s="89"/>
      <c r="BO43" s="92"/>
      <c r="BP43" s="95"/>
      <c r="BQ43" s="77"/>
      <c r="BR43" s="77"/>
      <c r="BS43" s="80"/>
    </row>
    <row r="44" spans="2:71" s="26" customFormat="1" ht="96"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34">
        <f t="shared" si="6"/>
        <v>0</v>
      </c>
      <c r="BE44" s="34" t="str">
        <f t="shared" si="1"/>
        <v>Débil</v>
      </c>
      <c r="BF44" s="33"/>
      <c r="BG44" s="56" t="s">
        <v>44</v>
      </c>
      <c r="BH44" s="34" t="str">
        <f t="shared" si="2"/>
        <v>Casilla formulada</v>
      </c>
      <c r="BI44" s="33"/>
      <c r="BJ44" s="34" t="str">
        <f t="shared" si="7"/>
        <v/>
      </c>
      <c r="BK44" s="34" t="str">
        <f t="shared" si="4"/>
        <v/>
      </c>
      <c r="BL44" s="34" t="str">
        <f t="shared" si="8"/>
        <v>SI</v>
      </c>
      <c r="BM44" s="86"/>
      <c r="BN44" s="89"/>
      <c r="BO44" s="92"/>
      <c r="BP44" s="95"/>
      <c r="BQ44" s="77"/>
      <c r="BR44" s="77"/>
      <c r="BS44" s="80"/>
    </row>
    <row r="45" spans="2:71" s="26" customFormat="1" ht="96"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6"/>
        <v>0</v>
      </c>
      <c r="BE45" s="30" t="str">
        <f t="shared" si="1"/>
        <v>Débil</v>
      </c>
      <c r="BF45" s="29"/>
      <c r="BG45" s="55" t="s">
        <v>44</v>
      </c>
      <c r="BH45" s="30" t="str">
        <f t="shared" si="2"/>
        <v>Casilla formulada</v>
      </c>
      <c r="BI45" s="29"/>
      <c r="BJ45" s="30" t="str">
        <f t="shared" si="7"/>
        <v/>
      </c>
      <c r="BK45" s="30" t="str">
        <f t="shared" si="4"/>
        <v/>
      </c>
      <c r="BL45" s="30" t="str">
        <f t="shared" si="8"/>
        <v>SI</v>
      </c>
      <c r="BM45" s="86"/>
      <c r="BN45" s="89"/>
      <c r="BO45" s="92"/>
      <c r="BP45" s="95"/>
      <c r="BQ45" s="77"/>
      <c r="BR45" s="77"/>
      <c r="BS45" s="80"/>
    </row>
    <row r="46" spans="2:71" s="26" customFormat="1" ht="96"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34">
        <f t="shared" si="6"/>
        <v>0</v>
      </c>
      <c r="BE46" s="34" t="str">
        <f t="shared" si="1"/>
        <v>Débil</v>
      </c>
      <c r="BF46" s="33"/>
      <c r="BG46" s="56" t="s">
        <v>44</v>
      </c>
      <c r="BH46" s="34" t="str">
        <f t="shared" si="2"/>
        <v>Casilla formulada</v>
      </c>
      <c r="BI46" s="33"/>
      <c r="BJ46" s="34" t="str">
        <f t="shared" si="7"/>
        <v/>
      </c>
      <c r="BK46" s="34" t="str">
        <f t="shared" si="4"/>
        <v/>
      </c>
      <c r="BL46" s="34" t="str">
        <f t="shared" si="8"/>
        <v>SI</v>
      </c>
      <c r="BM46" s="86"/>
      <c r="BN46" s="89"/>
      <c r="BO46" s="92"/>
      <c r="BP46" s="95"/>
      <c r="BQ46" s="77"/>
      <c r="BR46" s="77"/>
      <c r="BS46" s="80"/>
    </row>
    <row r="47" spans="2:71" s="26" customFormat="1" ht="96"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6"/>
        <v>0</v>
      </c>
      <c r="BE47" s="30" t="str">
        <f t="shared" si="1"/>
        <v>Débil</v>
      </c>
      <c r="BF47" s="29"/>
      <c r="BG47" s="55" t="s">
        <v>44</v>
      </c>
      <c r="BH47" s="30" t="str">
        <f t="shared" si="2"/>
        <v>Casilla formulada</v>
      </c>
      <c r="BI47" s="29"/>
      <c r="BJ47" s="30" t="str">
        <f t="shared" si="7"/>
        <v/>
      </c>
      <c r="BK47" s="30" t="str">
        <f t="shared" si="4"/>
        <v/>
      </c>
      <c r="BL47" s="30" t="str">
        <f t="shared" si="8"/>
        <v>SI</v>
      </c>
      <c r="BM47" s="86"/>
      <c r="BN47" s="89"/>
      <c r="BO47" s="92"/>
      <c r="BP47" s="95"/>
      <c r="BQ47" s="77"/>
      <c r="BR47" s="77"/>
      <c r="BS47" s="80"/>
    </row>
    <row r="48" spans="2:71" s="26" customFormat="1" ht="96"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34">
        <f t="shared" si="6"/>
        <v>0</v>
      </c>
      <c r="BE48" s="34" t="str">
        <f t="shared" si="1"/>
        <v>Débil</v>
      </c>
      <c r="BF48" s="33"/>
      <c r="BG48" s="56" t="s">
        <v>44</v>
      </c>
      <c r="BH48" s="34" t="str">
        <f t="shared" si="2"/>
        <v>Casilla formulada</v>
      </c>
      <c r="BI48" s="33"/>
      <c r="BJ48" s="34" t="str">
        <f t="shared" si="7"/>
        <v/>
      </c>
      <c r="BK48" s="34" t="str">
        <f t="shared" si="4"/>
        <v/>
      </c>
      <c r="BL48" s="34" t="str">
        <f t="shared" si="8"/>
        <v>SI</v>
      </c>
      <c r="BM48" s="86"/>
      <c r="BN48" s="89"/>
      <c r="BO48" s="92"/>
      <c r="BP48" s="95"/>
      <c r="BQ48" s="77"/>
      <c r="BR48" s="77"/>
      <c r="BS48" s="80"/>
    </row>
    <row r="49" spans="2:71" s="26" customFormat="1" ht="96"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6"/>
        <v>0</v>
      </c>
      <c r="BE49" s="30" t="str">
        <f t="shared" si="1"/>
        <v>Débil</v>
      </c>
      <c r="BF49" s="29"/>
      <c r="BG49" s="55" t="s">
        <v>44</v>
      </c>
      <c r="BH49" s="30" t="str">
        <f t="shared" si="2"/>
        <v>Casilla formulada</v>
      </c>
      <c r="BI49" s="29"/>
      <c r="BJ49" s="30" t="str">
        <f t="shared" si="7"/>
        <v/>
      </c>
      <c r="BK49" s="30" t="str">
        <f t="shared" si="4"/>
        <v/>
      </c>
      <c r="BL49" s="30" t="str">
        <f t="shared" si="8"/>
        <v>SI</v>
      </c>
      <c r="BM49" s="86"/>
      <c r="BN49" s="89"/>
      <c r="BO49" s="92"/>
      <c r="BP49" s="95"/>
      <c r="BQ49" s="77"/>
      <c r="BR49" s="77"/>
      <c r="BS49" s="80"/>
    </row>
    <row r="50" spans="2:71" s="26" customFormat="1" ht="96"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34">
        <f t="shared" si="6"/>
        <v>0</v>
      </c>
      <c r="BE50" s="34" t="str">
        <f t="shared" si="1"/>
        <v>Débil</v>
      </c>
      <c r="BF50" s="33"/>
      <c r="BG50" s="56" t="s">
        <v>44</v>
      </c>
      <c r="BH50" s="34" t="str">
        <f t="shared" si="2"/>
        <v>Casilla formulada</v>
      </c>
      <c r="BI50" s="33"/>
      <c r="BJ50" s="34" t="str">
        <f t="shared" si="7"/>
        <v/>
      </c>
      <c r="BK50" s="34" t="str">
        <f t="shared" si="4"/>
        <v/>
      </c>
      <c r="BL50" s="34" t="str">
        <f t="shared" si="8"/>
        <v>SI</v>
      </c>
      <c r="BM50" s="86"/>
      <c r="BN50" s="89"/>
      <c r="BO50" s="92"/>
      <c r="BP50" s="95"/>
      <c r="BQ50" s="77"/>
      <c r="BR50" s="77"/>
      <c r="BS50" s="80"/>
    </row>
    <row r="51" spans="2:71" s="26" customFormat="1" ht="96"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6"/>
        <v>0</v>
      </c>
      <c r="BE51" s="38" t="str">
        <f t="shared" si="1"/>
        <v>Débil</v>
      </c>
      <c r="BF51" s="37"/>
      <c r="BG51" s="57" t="s">
        <v>44</v>
      </c>
      <c r="BH51" s="38" t="str">
        <f t="shared" si="2"/>
        <v>Casilla formulada</v>
      </c>
      <c r="BI51" s="37"/>
      <c r="BJ51" s="38" t="str">
        <f t="shared" si="7"/>
        <v/>
      </c>
      <c r="BK51" s="38" t="str">
        <f t="shared" si="4"/>
        <v/>
      </c>
      <c r="BL51" s="38" t="str">
        <f t="shared" si="8"/>
        <v>SI</v>
      </c>
      <c r="BM51" s="87"/>
      <c r="BN51" s="90"/>
      <c r="BO51" s="93"/>
      <c r="BP51" s="96"/>
      <c r="BQ51" s="78"/>
      <c r="BR51" s="78"/>
      <c r="BS51" s="81"/>
    </row>
    <row r="52" spans="2:71" s="26" customFormat="1" ht="96"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25">
        <f t="shared" si="6"/>
        <v>0</v>
      </c>
      <c r="BE52" s="25" t="str">
        <f t="shared" si="1"/>
        <v>Débil</v>
      </c>
      <c r="BF52" s="24"/>
      <c r="BG52" s="54" t="s">
        <v>44</v>
      </c>
      <c r="BH52" s="25" t="str">
        <f t="shared" si="2"/>
        <v>Casilla formulada</v>
      </c>
      <c r="BI52" s="24"/>
      <c r="BJ52" s="25" t="str">
        <f t="shared" si="7"/>
        <v/>
      </c>
      <c r="BK52" s="25" t="str">
        <f t="shared" si="4"/>
        <v/>
      </c>
      <c r="BL52" s="25" t="str">
        <f t="shared" si="8"/>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6"/>
        <v>0</v>
      </c>
      <c r="BE53" s="30" t="str">
        <f t="shared" si="1"/>
        <v>Débil</v>
      </c>
      <c r="BF53" s="29"/>
      <c r="BG53" s="55" t="s">
        <v>44</v>
      </c>
      <c r="BH53" s="30" t="str">
        <f t="shared" si="2"/>
        <v>Casilla formulada</v>
      </c>
      <c r="BI53" s="29"/>
      <c r="BJ53" s="30" t="str">
        <f t="shared" si="7"/>
        <v/>
      </c>
      <c r="BK53" s="30" t="str">
        <f t="shared" si="4"/>
        <v/>
      </c>
      <c r="BL53" s="30" t="str">
        <f t="shared" si="8"/>
        <v>SI</v>
      </c>
      <c r="BM53" s="86"/>
      <c r="BN53" s="89"/>
      <c r="BO53" s="92"/>
      <c r="BP53" s="95"/>
      <c r="BQ53" s="77"/>
      <c r="BR53" s="77"/>
      <c r="BS53" s="80"/>
    </row>
    <row r="54" spans="2:71" s="26" customFormat="1" ht="96"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34">
        <f t="shared" si="6"/>
        <v>0</v>
      </c>
      <c r="BE54" s="34" t="str">
        <f t="shared" si="1"/>
        <v>Débil</v>
      </c>
      <c r="BF54" s="33"/>
      <c r="BG54" s="56" t="s">
        <v>44</v>
      </c>
      <c r="BH54" s="34" t="str">
        <f t="shared" si="2"/>
        <v>Casilla formulada</v>
      </c>
      <c r="BI54" s="33"/>
      <c r="BJ54" s="34" t="str">
        <f t="shared" si="7"/>
        <v/>
      </c>
      <c r="BK54" s="34" t="str">
        <f t="shared" si="4"/>
        <v/>
      </c>
      <c r="BL54" s="34" t="str">
        <f t="shared" si="8"/>
        <v>SI</v>
      </c>
      <c r="BM54" s="86"/>
      <c r="BN54" s="89"/>
      <c r="BO54" s="92"/>
      <c r="BP54" s="95"/>
      <c r="BQ54" s="77"/>
      <c r="BR54" s="77"/>
      <c r="BS54" s="80"/>
    </row>
    <row r="55" spans="2:71" s="26" customFormat="1" ht="96"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6"/>
        <v>0</v>
      </c>
      <c r="BE55" s="30" t="str">
        <f t="shared" si="1"/>
        <v>Débil</v>
      </c>
      <c r="BF55" s="29"/>
      <c r="BG55" s="55" t="s">
        <v>44</v>
      </c>
      <c r="BH55" s="30" t="str">
        <f t="shared" si="2"/>
        <v>Casilla formulada</v>
      </c>
      <c r="BI55" s="29"/>
      <c r="BJ55" s="30" t="str">
        <f t="shared" si="7"/>
        <v/>
      </c>
      <c r="BK55" s="30" t="str">
        <f t="shared" si="4"/>
        <v/>
      </c>
      <c r="BL55" s="30" t="str">
        <f t="shared" si="8"/>
        <v>SI</v>
      </c>
      <c r="BM55" s="86"/>
      <c r="BN55" s="89"/>
      <c r="BO55" s="92"/>
      <c r="BP55" s="95"/>
      <c r="BQ55" s="77"/>
      <c r="BR55" s="77"/>
      <c r="BS55" s="80"/>
    </row>
    <row r="56" spans="2:71" s="26" customFormat="1" ht="96"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34">
        <f t="shared" si="6"/>
        <v>0</v>
      </c>
      <c r="BE56" s="34" t="str">
        <f t="shared" si="1"/>
        <v>Débil</v>
      </c>
      <c r="BF56" s="33"/>
      <c r="BG56" s="56" t="s">
        <v>44</v>
      </c>
      <c r="BH56" s="34" t="str">
        <f t="shared" si="2"/>
        <v>Casilla formulada</v>
      </c>
      <c r="BI56" s="33"/>
      <c r="BJ56" s="34" t="str">
        <f t="shared" si="7"/>
        <v/>
      </c>
      <c r="BK56" s="34" t="str">
        <f t="shared" si="4"/>
        <v/>
      </c>
      <c r="BL56" s="34" t="str">
        <f t="shared" si="8"/>
        <v>SI</v>
      </c>
      <c r="BM56" s="86"/>
      <c r="BN56" s="89"/>
      <c r="BO56" s="92"/>
      <c r="BP56" s="95"/>
      <c r="BQ56" s="77"/>
      <c r="BR56" s="77"/>
      <c r="BS56" s="80"/>
    </row>
    <row r="57" spans="2:71" s="26" customFormat="1" ht="96"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6"/>
        <v>0</v>
      </c>
      <c r="BE57" s="30" t="str">
        <f t="shared" si="1"/>
        <v>Débil</v>
      </c>
      <c r="BF57" s="29"/>
      <c r="BG57" s="55" t="s">
        <v>44</v>
      </c>
      <c r="BH57" s="30" t="str">
        <f t="shared" si="2"/>
        <v>Casilla formulada</v>
      </c>
      <c r="BI57" s="29"/>
      <c r="BJ57" s="30" t="str">
        <f t="shared" si="7"/>
        <v/>
      </c>
      <c r="BK57" s="30" t="str">
        <f t="shared" si="4"/>
        <v/>
      </c>
      <c r="BL57" s="30" t="str">
        <f t="shared" si="8"/>
        <v>SI</v>
      </c>
      <c r="BM57" s="86"/>
      <c r="BN57" s="89"/>
      <c r="BO57" s="92"/>
      <c r="BP57" s="95"/>
      <c r="BQ57" s="77"/>
      <c r="BR57" s="77"/>
      <c r="BS57" s="80"/>
    </row>
    <row r="58" spans="2:71" s="26" customFormat="1" ht="96"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34">
        <f t="shared" si="6"/>
        <v>0</v>
      </c>
      <c r="BE58" s="34" t="str">
        <f t="shared" si="1"/>
        <v>Débil</v>
      </c>
      <c r="BF58" s="33"/>
      <c r="BG58" s="56" t="s">
        <v>44</v>
      </c>
      <c r="BH58" s="34" t="str">
        <f t="shared" si="2"/>
        <v>Casilla formulada</v>
      </c>
      <c r="BI58" s="33"/>
      <c r="BJ58" s="34" t="str">
        <f t="shared" si="7"/>
        <v/>
      </c>
      <c r="BK58" s="34" t="str">
        <f t="shared" si="4"/>
        <v/>
      </c>
      <c r="BL58" s="34" t="str">
        <f t="shared" si="8"/>
        <v>SI</v>
      </c>
      <c r="BM58" s="86"/>
      <c r="BN58" s="89"/>
      <c r="BO58" s="92"/>
      <c r="BP58" s="95"/>
      <c r="BQ58" s="77"/>
      <c r="BR58" s="77"/>
      <c r="BS58" s="80"/>
    </row>
    <row r="59" spans="2:71" s="26" customFormat="1" ht="96"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6"/>
        <v>0</v>
      </c>
      <c r="BE59" s="30" t="str">
        <f t="shared" si="1"/>
        <v>Débil</v>
      </c>
      <c r="BF59" s="29"/>
      <c r="BG59" s="55" t="s">
        <v>44</v>
      </c>
      <c r="BH59" s="30" t="str">
        <f t="shared" si="2"/>
        <v>Casilla formulada</v>
      </c>
      <c r="BI59" s="29"/>
      <c r="BJ59" s="30" t="str">
        <f t="shared" si="7"/>
        <v/>
      </c>
      <c r="BK59" s="30" t="str">
        <f t="shared" si="4"/>
        <v/>
      </c>
      <c r="BL59" s="30" t="str">
        <f t="shared" si="8"/>
        <v>SI</v>
      </c>
      <c r="BM59" s="86"/>
      <c r="BN59" s="89"/>
      <c r="BO59" s="92"/>
      <c r="BP59" s="95"/>
      <c r="BQ59" s="77"/>
      <c r="BR59" s="77"/>
      <c r="BS59" s="80"/>
    </row>
    <row r="60" spans="2:71" s="26" customFormat="1" ht="96"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34">
        <f t="shared" si="6"/>
        <v>0</v>
      </c>
      <c r="BE60" s="34" t="str">
        <f t="shared" si="1"/>
        <v>Débil</v>
      </c>
      <c r="BF60" s="33"/>
      <c r="BG60" s="56" t="s">
        <v>44</v>
      </c>
      <c r="BH60" s="34" t="str">
        <f t="shared" si="2"/>
        <v>Casilla formulada</v>
      </c>
      <c r="BI60" s="33"/>
      <c r="BJ60" s="34" t="str">
        <f t="shared" si="7"/>
        <v/>
      </c>
      <c r="BK60" s="34" t="str">
        <f t="shared" si="4"/>
        <v/>
      </c>
      <c r="BL60" s="34" t="str">
        <f t="shared" si="8"/>
        <v>SI</v>
      </c>
      <c r="BM60" s="86"/>
      <c r="BN60" s="89"/>
      <c r="BO60" s="92"/>
      <c r="BP60" s="95"/>
      <c r="BQ60" s="77"/>
      <c r="BR60" s="77"/>
      <c r="BS60" s="80"/>
    </row>
    <row r="61" spans="2:71" s="26" customFormat="1" ht="96"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6"/>
        <v>0</v>
      </c>
      <c r="BE61" s="38" t="str">
        <f t="shared" si="1"/>
        <v>Débil</v>
      </c>
      <c r="BF61" s="37"/>
      <c r="BG61" s="57" t="s">
        <v>44</v>
      </c>
      <c r="BH61" s="38" t="str">
        <f t="shared" si="2"/>
        <v>Casilla formulada</v>
      </c>
      <c r="BI61" s="37"/>
      <c r="BJ61" s="38" t="str">
        <f t="shared" si="7"/>
        <v/>
      </c>
      <c r="BK61" s="38" t="str">
        <f t="shared" si="4"/>
        <v/>
      </c>
      <c r="BL61" s="38" t="str">
        <f t="shared" si="8"/>
        <v>SI</v>
      </c>
      <c r="BM61" s="87"/>
      <c r="BN61" s="90"/>
      <c r="BO61" s="93"/>
      <c r="BP61" s="96"/>
      <c r="BQ61" s="78"/>
      <c r="BR61" s="78"/>
      <c r="BS61" s="81"/>
    </row>
  </sheetData>
  <mergeCells count="266">
    <mergeCell ref="C12:C21"/>
    <mergeCell ref="D12:D21"/>
    <mergeCell ref="E12:E21"/>
    <mergeCell ref="F12:F21"/>
    <mergeCell ref="G12:G21"/>
    <mergeCell ref="H12:H21"/>
    <mergeCell ref="I12:I21"/>
    <mergeCell ref="J12:J21"/>
    <mergeCell ref="M12:M21"/>
    <mergeCell ref="C9:C11"/>
    <mergeCell ref="D9:D11"/>
    <mergeCell ref="E9:E11"/>
    <mergeCell ref="F9:J9"/>
    <mergeCell ref="F10:F11"/>
    <mergeCell ref="G10:G11"/>
    <mergeCell ref="H10:H11"/>
    <mergeCell ref="B8:M8"/>
    <mergeCell ref="B9:B11"/>
    <mergeCell ref="I10:I11"/>
    <mergeCell ref="J10:J11"/>
    <mergeCell ref="K9:L11"/>
    <mergeCell ref="M9:M11"/>
    <mergeCell ref="E4:R4"/>
    <mergeCell ref="S4:AT4"/>
    <mergeCell ref="AU4:BS4"/>
    <mergeCell ref="E3:BS3"/>
    <mergeCell ref="E2:BS2"/>
    <mergeCell ref="C6:D6"/>
    <mergeCell ref="E6:I6"/>
    <mergeCell ref="B2:D4"/>
    <mergeCell ref="N8:AM8"/>
    <mergeCell ref="N12:N21"/>
    <mergeCell ref="O12:O21"/>
    <mergeCell ref="P12:P21"/>
    <mergeCell ref="Q12:Q21"/>
    <mergeCell ref="R12:R21"/>
    <mergeCell ref="S12:S21"/>
    <mergeCell ref="T12:T21"/>
    <mergeCell ref="U12:U21"/>
    <mergeCell ref="V12:V21"/>
    <mergeCell ref="W12:W21"/>
    <mergeCell ref="X12:X21"/>
    <mergeCell ref="Y12:Y21"/>
    <mergeCell ref="Z12:Z21"/>
    <mergeCell ref="AA12:AA21"/>
    <mergeCell ref="AB12:AB21"/>
    <mergeCell ref="AJ10:AK11"/>
    <mergeCell ref="AL10:AL11"/>
    <mergeCell ref="AM10:AM11"/>
    <mergeCell ref="Q10:AI10"/>
    <mergeCell ref="BM9:BM11"/>
    <mergeCell ref="BN9:BN11"/>
    <mergeCell ref="AR9:AR11"/>
    <mergeCell ref="AS9:AS11"/>
    <mergeCell ref="AT9:AT11"/>
    <mergeCell ref="AU9:AU11"/>
    <mergeCell ref="AV9:AV11"/>
    <mergeCell ref="AM12:AM21"/>
    <mergeCell ref="AN9:AN11"/>
    <mergeCell ref="AO9:AO11"/>
    <mergeCell ref="AP9:AP11"/>
    <mergeCell ref="AQ9:AQ11"/>
    <mergeCell ref="N9:AM9"/>
    <mergeCell ref="N10:P11"/>
    <mergeCell ref="AH12:AH21"/>
    <mergeCell ref="AI12:AI21"/>
    <mergeCell ref="AJ12:AJ21"/>
    <mergeCell ref="AK12:AK21"/>
    <mergeCell ref="AL12:AL21"/>
    <mergeCell ref="AC12:AC21"/>
    <mergeCell ref="AD12:AD21"/>
    <mergeCell ref="AE12:AE21"/>
    <mergeCell ref="AF12:AF21"/>
    <mergeCell ref="AG12:AG21"/>
    <mergeCell ref="B12:B21"/>
    <mergeCell ref="B22:B31"/>
    <mergeCell ref="C22:C31"/>
    <mergeCell ref="D22:D31"/>
    <mergeCell ref="E22:E31"/>
    <mergeCell ref="BM12:BM21"/>
    <mergeCell ref="BN12:BN21"/>
    <mergeCell ref="BO8:BR10"/>
    <mergeCell ref="BS8:BS11"/>
    <mergeCell ref="BO11:BP11"/>
    <mergeCell ref="BO12:BO21"/>
    <mergeCell ref="BP12:BP21"/>
    <mergeCell ref="BQ12:BQ21"/>
    <mergeCell ref="BR12:BR21"/>
    <mergeCell ref="BS12:BS21"/>
    <mergeCell ref="AN8:AV8"/>
    <mergeCell ref="AW9:BC10"/>
    <mergeCell ref="AW8:BN8"/>
    <mergeCell ref="BD9:BE11"/>
    <mergeCell ref="BF9:BF11"/>
    <mergeCell ref="BG9:BH11"/>
    <mergeCell ref="BI9:BI11"/>
    <mergeCell ref="BJ9:BK11"/>
    <mergeCell ref="BL9:BL11"/>
    <mergeCell ref="M22:M31"/>
    <mergeCell ref="N22:N31"/>
    <mergeCell ref="O22:O31"/>
    <mergeCell ref="P22:P31"/>
    <mergeCell ref="Q22:Q31"/>
    <mergeCell ref="F22:F31"/>
    <mergeCell ref="G22:G31"/>
    <mergeCell ref="H22:H31"/>
    <mergeCell ref="I22:I31"/>
    <mergeCell ref="J22:J31"/>
    <mergeCell ref="M32:M41"/>
    <mergeCell ref="N32:N41"/>
    <mergeCell ref="O32:O41"/>
    <mergeCell ref="AL22:AL31"/>
    <mergeCell ref="AM22:AM31"/>
    <mergeCell ref="BM22:BM31"/>
    <mergeCell ref="BN22:BN31"/>
    <mergeCell ref="BO22:BO31"/>
    <mergeCell ref="AG22:AG31"/>
    <mergeCell ref="AH22:AH31"/>
    <mergeCell ref="AI22:AI31"/>
    <mergeCell ref="AJ22:AJ31"/>
    <mergeCell ref="AK22:AK31"/>
    <mergeCell ref="AB22:AB31"/>
    <mergeCell ref="AC22:AC31"/>
    <mergeCell ref="AD22:AD31"/>
    <mergeCell ref="AE22:AE31"/>
    <mergeCell ref="AF22:AF31"/>
    <mergeCell ref="W22:W31"/>
    <mergeCell ref="X22:X31"/>
    <mergeCell ref="Y22:Y31"/>
    <mergeCell ref="Z22:Z31"/>
    <mergeCell ref="AA22:AA31"/>
    <mergeCell ref="R22:R31"/>
    <mergeCell ref="B32:B41"/>
    <mergeCell ref="C32:C41"/>
    <mergeCell ref="D32:D41"/>
    <mergeCell ref="E32:E41"/>
    <mergeCell ref="F32:F41"/>
    <mergeCell ref="G32:G41"/>
    <mergeCell ref="H32:H41"/>
    <mergeCell ref="I32:I41"/>
    <mergeCell ref="J32:J41"/>
    <mergeCell ref="P32:P41"/>
    <mergeCell ref="Q32:Q41"/>
    <mergeCell ref="R32:R41"/>
    <mergeCell ref="S32:S41"/>
    <mergeCell ref="T32:T41"/>
    <mergeCell ref="BP22:BP31"/>
    <mergeCell ref="BQ22:BQ31"/>
    <mergeCell ref="BR22:BR31"/>
    <mergeCell ref="BS22:BS31"/>
    <mergeCell ref="S22:S31"/>
    <mergeCell ref="T22:T31"/>
    <mergeCell ref="U22:U31"/>
    <mergeCell ref="V22:V31"/>
    <mergeCell ref="Z32:Z41"/>
    <mergeCell ref="AA32:AA41"/>
    <mergeCell ref="AB32:AB41"/>
    <mergeCell ref="AC32:AC41"/>
    <mergeCell ref="AD32:AD41"/>
    <mergeCell ref="U32:U41"/>
    <mergeCell ref="V32:V41"/>
    <mergeCell ref="W32:W41"/>
    <mergeCell ref="X32:X41"/>
    <mergeCell ref="Y32:Y41"/>
    <mergeCell ref="BQ32:BQ41"/>
    <mergeCell ref="BR32:BR41"/>
    <mergeCell ref="AJ32:AJ41"/>
    <mergeCell ref="AK32:AK41"/>
    <mergeCell ref="AL32:AL41"/>
    <mergeCell ref="AM32:AM41"/>
    <mergeCell ref="BM32:BM41"/>
    <mergeCell ref="AE32:AE41"/>
    <mergeCell ref="AF32:AF41"/>
    <mergeCell ref="AG32:AG41"/>
    <mergeCell ref="AH32:AH41"/>
    <mergeCell ref="AI32:AI41"/>
    <mergeCell ref="S42:S51"/>
    <mergeCell ref="T42:T51"/>
    <mergeCell ref="U42:U51"/>
    <mergeCell ref="V42:V51"/>
    <mergeCell ref="W42:W51"/>
    <mergeCell ref="BS32:BS41"/>
    <mergeCell ref="B42:B51"/>
    <mergeCell ref="C42:C51"/>
    <mergeCell ref="D42:D51"/>
    <mergeCell ref="E42:E51"/>
    <mergeCell ref="F42:F51"/>
    <mergeCell ref="G42:G51"/>
    <mergeCell ref="H42:H51"/>
    <mergeCell ref="I42:I51"/>
    <mergeCell ref="J42:J51"/>
    <mergeCell ref="M42:M51"/>
    <mergeCell ref="N42:N51"/>
    <mergeCell ref="O42:O51"/>
    <mergeCell ref="P42:P51"/>
    <mergeCell ref="Q42:Q51"/>
    <mergeCell ref="R42:R51"/>
    <mergeCell ref="BN32:BN41"/>
    <mergeCell ref="BO32:BO41"/>
    <mergeCell ref="BP32:BP41"/>
    <mergeCell ref="AK42:AK51"/>
    <mergeCell ref="AL42:AL51"/>
    <mergeCell ref="AC42:AC51"/>
    <mergeCell ref="AD42:AD51"/>
    <mergeCell ref="AE42:AE51"/>
    <mergeCell ref="AF42:AF51"/>
    <mergeCell ref="AG42:AG51"/>
    <mergeCell ref="X42:X51"/>
    <mergeCell ref="Y42:Y51"/>
    <mergeCell ref="Z42:Z51"/>
    <mergeCell ref="AA42:AA51"/>
    <mergeCell ref="AB42:AB51"/>
    <mergeCell ref="BQ42:BQ51"/>
    <mergeCell ref="BR42:BR51"/>
    <mergeCell ref="BS42:BS51"/>
    <mergeCell ref="B52:B61"/>
    <mergeCell ref="C52:C61"/>
    <mergeCell ref="D52:D61"/>
    <mergeCell ref="E52:E61"/>
    <mergeCell ref="F52:F61"/>
    <mergeCell ref="G52:G61"/>
    <mergeCell ref="H52:H61"/>
    <mergeCell ref="I52:I61"/>
    <mergeCell ref="J52:J61"/>
    <mergeCell ref="M52:M61"/>
    <mergeCell ref="N52:N61"/>
    <mergeCell ref="O52:O61"/>
    <mergeCell ref="P52:P61"/>
    <mergeCell ref="AM42:AM51"/>
    <mergeCell ref="BM42:BM51"/>
    <mergeCell ref="BN42:BN51"/>
    <mergeCell ref="BO42:BO51"/>
    <mergeCell ref="BP42:BP51"/>
    <mergeCell ref="AH42:AH51"/>
    <mergeCell ref="AI42:AI51"/>
    <mergeCell ref="AJ42:AJ51"/>
    <mergeCell ref="V52:V61"/>
    <mergeCell ref="W52:W61"/>
    <mergeCell ref="X52:X61"/>
    <mergeCell ref="Y52:Y61"/>
    <mergeCell ref="Z52:Z61"/>
    <mergeCell ref="Q52:Q61"/>
    <mergeCell ref="R52:R61"/>
    <mergeCell ref="S52:S61"/>
    <mergeCell ref="T52:T61"/>
    <mergeCell ref="U52:U61"/>
    <mergeCell ref="AF52:AF61"/>
    <mergeCell ref="AG52:AG61"/>
    <mergeCell ref="AH52:AH61"/>
    <mergeCell ref="AI52:AI61"/>
    <mergeCell ref="AJ52:AJ61"/>
    <mergeCell ref="AA52:AA61"/>
    <mergeCell ref="AB52:AB61"/>
    <mergeCell ref="AC52:AC61"/>
    <mergeCell ref="AD52:AD61"/>
    <mergeCell ref="AE52:AE61"/>
    <mergeCell ref="BO52:BO61"/>
    <mergeCell ref="BP52:BP61"/>
    <mergeCell ref="BQ52:BQ61"/>
    <mergeCell ref="BR52:BR61"/>
    <mergeCell ref="BS52:BS61"/>
    <mergeCell ref="AK52:AK61"/>
    <mergeCell ref="AL52:AL61"/>
    <mergeCell ref="AM52:AM61"/>
    <mergeCell ref="BM52:BM61"/>
    <mergeCell ref="BN52:BN61"/>
  </mergeCells>
  <conditionalFormatting sqref="J12:J61">
    <cfRule type="containsText" dxfId="480" priority="24" operator="containsText" text="Si es Riesgo de Corrupción">
      <formula>NOT(ISERROR(SEARCH("Si es Riesgo de Corrupción",J12)))</formula>
    </cfRule>
    <cfRule type="containsText" dxfId="479" priority="25" operator="containsText" text="No es Riesgo de Corrupción">
      <formula>NOT(ISERROR(SEARCH("No es Riesgo de Corrupción",J12)))</formula>
    </cfRule>
  </conditionalFormatting>
  <conditionalFormatting sqref="L12:M21">
    <cfRule type="containsText" dxfId="478" priority="23" operator="containsText" text="Espacio para describir ">
      <formula>NOT(ISERROR(SEARCH("Espacio para describir ",L12)))</formula>
    </cfRule>
  </conditionalFormatting>
  <conditionalFormatting sqref="N12:N61 Q12:AI61 AQ12:AQ61 AV12:BC61 BG12:BG61 BO12:BO61">
    <cfRule type="containsText" dxfId="477" priority="22" operator="containsText" text="Escoger un dato de la lista desplegable">
      <formula>NOT(ISERROR(SEARCH("Escoger un dato de la lista desplegable",N12)))</formula>
    </cfRule>
  </conditionalFormatting>
  <conditionalFormatting sqref="AO12:AO61">
    <cfRule type="containsText" dxfId="476" priority="21" operator="containsText" text="REDACTAR CONTROL">
      <formula>NOT(ISERROR(SEARCH("REDACTAR CONTROL",AO12)))</formula>
    </cfRule>
  </conditionalFormatting>
  <conditionalFormatting sqref="AL12 BR12">
    <cfRule type="containsText" dxfId="475" priority="17" operator="containsText" text="Extremo">
      <formula>NOT(ISERROR(SEARCH("Extremo",AL12)))</formula>
    </cfRule>
    <cfRule type="containsText" dxfId="474" priority="19" operator="containsText" text="Alto">
      <formula>NOT(ISERROR(SEARCH("Alto",AL12)))</formula>
    </cfRule>
    <cfRule type="containsText" dxfId="473" priority="20" operator="containsText" text="Moderado">
      <formula>NOT(ISERROR(SEARCH("Moderado",AL12)))</formula>
    </cfRule>
  </conditionalFormatting>
  <conditionalFormatting sqref="L22:M31">
    <cfRule type="containsText" dxfId="472" priority="16" operator="containsText" text="Espacio para describir ">
      <formula>NOT(ISERROR(SEARCH("Espacio para describir ",L22)))</formula>
    </cfRule>
  </conditionalFormatting>
  <conditionalFormatting sqref="AL22 BR22">
    <cfRule type="containsText" dxfId="471" priority="13" operator="containsText" text="Extremo">
      <formula>NOT(ISERROR(SEARCH("Extremo",AL22)))</formula>
    </cfRule>
    <cfRule type="containsText" dxfId="470" priority="14" operator="containsText" text="Alto">
      <formula>NOT(ISERROR(SEARCH("Alto",AL22)))</formula>
    </cfRule>
    <cfRule type="containsText" dxfId="469" priority="15" operator="containsText" text="Moderado">
      <formula>NOT(ISERROR(SEARCH("Moderado",AL22)))</formula>
    </cfRule>
  </conditionalFormatting>
  <conditionalFormatting sqref="L32:M41">
    <cfRule type="containsText" dxfId="468" priority="12" operator="containsText" text="Espacio para describir ">
      <formula>NOT(ISERROR(SEARCH("Espacio para describir ",L32)))</formula>
    </cfRule>
  </conditionalFormatting>
  <conditionalFormatting sqref="AL32 BR32">
    <cfRule type="containsText" dxfId="467" priority="9" operator="containsText" text="Extremo">
      <formula>NOT(ISERROR(SEARCH("Extremo",AL32)))</formula>
    </cfRule>
    <cfRule type="containsText" dxfId="466" priority="10" operator="containsText" text="Alto">
      <formula>NOT(ISERROR(SEARCH("Alto",AL32)))</formula>
    </cfRule>
    <cfRule type="containsText" dxfId="465" priority="11" operator="containsText" text="Moderado">
      <formula>NOT(ISERROR(SEARCH("Moderado",AL32)))</formula>
    </cfRule>
  </conditionalFormatting>
  <conditionalFormatting sqref="L42:M51">
    <cfRule type="containsText" dxfId="464" priority="8" operator="containsText" text="Espacio para describir ">
      <formula>NOT(ISERROR(SEARCH("Espacio para describir ",L42)))</formula>
    </cfRule>
  </conditionalFormatting>
  <conditionalFormatting sqref="AL42 BR42">
    <cfRule type="containsText" dxfId="463" priority="5" operator="containsText" text="Extremo">
      <formula>NOT(ISERROR(SEARCH("Extremo",AL42)))</formula>
    </cfRule>
    <cfRule type="containsText" dxfId="462" priority="6" operator="containsText" text="Alto">
      <formula>NOT(ISERROR(SEARCH("Alto",AL42)))</formula>
    </cfRule>
    <cfRule type="containsText" dxfId="461" priority="7" operator="containsText" text="Moderado">
      <formula>NOT(ISERROR(SEARCH("Moderado",AL42)))</formula>
    </cfRule>
  </conditionalFormatting>
  <conditionalFormatting sqref="L52:M61">
    <cfRule type="containsText" dxfId="460" priority="4" operator="containsText" text="Espacio para describir ">
      <formula>NOT(ISERROR(SEARCH("Espacio para describir ",L52)))</formula>
    </cfRule>
  </conditionalFormatting>
  <conditionalFormatting sqref="AL52 BR52">
    <cfRule type="containsText" dxfId="459" priority="1" operator="containsText" text="Extremo">
      <formula>NOT(ISERROR(SEARCH("Extremo",AL52)))</formula>
    </cfRule>
    <cfRule type="containsText" dxfId="458" priority="2" operator="containsText" text="Alto">
      <formula>NOT(ISERROR(SEARCH("Alto",AL52)))</formula>
    </cfRule>
    <cfRule type="containsText" dxfId="457" priority="3" operator="containsText" text="Moderado">
      <formula>NOT(ISERROR(SEARCH("Moderado",AL52)))</formula>
    </cfRule>
  </conditionalFormatting>
  <dataValidations count="60">
    <dataValidation type="list" allowBlank="1" showInputMessage="1" showErrorMessage="1" sqref="N12:N61" xr:uid="{ADF55940-4764-407C-9318-374FDBFC1BB4}">
      <formula1>"Escoger un dato de la lista desplegable,5,4,3,2,1"</formula1>
    </dataValidation>
    <dataValidation type="list" allowBlank="1" showInputMessage="1" showErrorMessage="1" sqref="F12:I61" xr:uid="{D3C47ABD-351D-49D7-BC95-E9EC36FEEFEC}">
      <formula1>"SI,NO,Escoger un dato de la lista desplegable"</formula1>
    </dataValidation>
    <dataValidation type="list" allowBlank="1" showInputMessage="1" showErrorMessage="1" sqref="AQ12:AQ61" xr:uid="{6C205683-94DD-40CA-A6EA-A08A791D6FC9}">
      <formula1>"Escoger un dato de la lista desplegable,Por Tramite, Diario, Semanal, Quincenal, Mensual, Bimestral, Trimestral, Semestral,Anual"</formula1>
    </dataValidation>
    <dataValidation type="list" allowBlank="1" showInputMessage="1" showErrorMessage="1" sqref="AV12:AV61" xr:uid="{13C35C82-885A-409A-B5B4-CFA40605EB88}">
      <formula1>"Escoger un dato de la lista desplegable,Preventivo,Detectivo"</formula1>
    </dataValidation>
    <dataValidation type="list" allowBlank="1" showInputMessage="1" showErrorMessage="1" prompt="¿Existen un responsable asignado a la ejecución del control?" sqref="AW12:AW61" xr:uid="{68C6A8F3-1E8E-48A1-9DB5-BF8DEC4552CE}">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C3B58136-4A6C-4462-AF2A-9C4578681D9B}">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9D0C1BF9-02ED-43DD-98A6-2C2CAB6BBAEA}">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13BEBFB-B5E2-475A-8BDE-F66EB5AC0FA6}">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709746B0-6483-44B7-9A71-DA3D7315F860}">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42DD5DB7-D429-4F86-BEDF-A3FAE6DEC7B6}">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C45E28FF-1D3F-4FD9-A7A1-A7F24D2F7382}">
      <formula1>"Escoger un dato de la lista desplegable,Completa,Incompleta,No existe"</formula1>
    </dataValidation>
    <dataValidation type="list" allowBlank="1" showInputMessage="1" showErrorMessage="1" sqref="BG12:BG61" xr:uid="{D7D0BB71-2401-4BC7-9CC5-DEDC474100EE}">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C63C8F63-4AF7-4A59-8319-D5BC5D3B54E0}"/>
    <dataValidation allowBlank="1" showInputMessage="1" showErrorMessage="1" prompt="¿Afectar al grupo de funcionarios del proceso?" sqref="Q11" xr:uid="{E65491F8-A87A-4ECE-B5F3-E4F311B671BE}"/>
    <dataValidation type="list" allowBlank="1" showInputMessage="1" showErrorMessage="1" prompt="¿Afectar al grupo de funcionarios del proceso?" sqref="Q12:Q61" xr:uid="{C9DCB4A3-43EC-476D-8C98-121EC621CA54}">
      <formula1>"SI,NO,Escoger un dato de la lista desplegable"</formula1>
    </dataValidation>
    <dataValidation allowBlank="1" showInputMessage="1" showErrorMessage="1" prompt="¿Afectar el cumplimiento de metas y objetivos de la dependencia?" sqref="R11" xr:uid="{A87245CE-4140-4098-95B7-EDB54D1E29A5}"/>
    <dataValidation type="list" allowBlank="1" showInputMessage="1" showErrorMessage="1" prompt="¿Afectar el cumplimiento de metas y objetivos de la dependencia?" sqref="R12:R61" xr:uid="{4AAC8277-F9ED-4B90-A1AC-C898E9B40543}">
      <formula1>"SI,NO,Escoger un dato de la lista desplegable"</formula1>
    </dataValidation>
    <dataValidation allowBlank="1" showInputMessage="1" showErrorMessage="1" prompt="¿Afectar el cumplimiento de misión de la Entidad?" sqref="S11" xr:uid="{9251D5F9-74BD-4385-BB69-294860EB566D}"/>
    <dataValidation type="list" allowBlank="1" showInputMessage="1" showErrorMessage="1" prompt="¿Afectar el cumplimiento de misión de la Entidad?" sqref="S12:S61" xr:uid="{EE6245C0-ABEE-4E25-9A22-638E731A9C40}">
      <formula1>"SI,NO,Escoger un dato de la lista desplegable"</formula1>
    </dataValidation>
    <dataValidation allowBlank="1" showInputMessage="1" showErrorMessage="1" prompt="¿Afectar el cumplimiento de la misión del sector al que pertenece la Entidad?" sqref="T11" xr:uid="{1A6A4F5E-8E8D-4DA4-9E58-5407C558D6EF}"/>
    <dataValidation type="list" allowBlank="1" showInputMessage="1" showErrorMessage="1" prompt="¿Afectar el cumplimiento de la misión del sector al que pertenece la Entidad?" sqref="T12:T61" xr:uid="{4225ACC9-DA26-4C3E-9BB2-55C688FD7E5F}">
      <formula1>"SI,NO,Escoger un dato de la lista desplegable"</formula1>
    </dataValidation>
    <dataValidation allowBlank="1" showInputMessage="1" showErrorMessage="1" prompt="¿Generar pérdida de confianza de la Entidad, afectando su reputación?" sqref="U11" xr:uid="{7FF9D455-63D2-49B4-8E24-E9BA6C81F8BB}"/>
    <dataValidation type="list" allowBlank="1" showInputMessage="1" showErrorMessage="1" prompt="¿Generar pérdida de confianza de la Entidad, afectando su reputación?" sqref="U12:U61" xr:uid="{6F0435E1-A4A9-4EC1-A5CB-EDBED4A88C2C}">
      <formula1>"SI,NO,Escoger un dato de la lista desplegable"</formula1>
    </dataValidation>
    <dataValidation allowBlank="1" showInputMessage="1" showErrorMessage="1" prompt="¿Generar pérdida de recursos económicos?" sqref="V11" xr:uid="{792C527B-BC26-4795-BF48-8A37397E1529}"/>
    <dataValidation type="list" allowBlank="1" showInputMessage="1" showErrorMessage="1" prompt="¿Generar pérdida de recursos económicos?" sqref="V12:V61" xr:uid="{B97E072D-0B8C-4C50-BEE3-7967CDBD86A2}">
      <formula1>"SI,NO,Escoger un dato de la lista desplegable"</formula1>
    </dataValidation>
    <dataValidation allowBlank="1" showInputMessage="1" showErrorMessage="1" prompt="¿Afectar la generación de los productos o la prestación de servicios?" sqref="W11" xr:uid="{CBCA9914-C607-46FC-A886-999B78BA6517}"/>
    <dataValidation type="list" allowBlank="1" showInputMessage="1" showErrorMessage="1" prompt="¿Afectar la generación de los productos o la prestación de servicios?" sqref="W12:W61" xr:uid="{AE968AC6-499F-4ADA-B6F3-4CB3C54B904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BFE4E532-1B34-4308-9455-42C424D27F86}"/>
    <dataValidation type="list" allowBlank="1" showInputMessage="1" showErrorMessage="1" prompt="¿Dar lugar al detrimento de calidad de vida de la comunidad por la pérdida del bien o servicios o los recursos públicos?" sqref="X12:X61" xr:uid="{F7DCA084-0C4A-4C8A-90F1-E707D3B89C68}">
      <formula1>"SI,NO,Escoger un dato de la lista desplegable"</formula1>
    </dataValidation>
    <dataValidation allowBlank="1" showInputMessage="1" showErrorMessage="1" prompt="¿Generar pérdida de información de la Entidad?" sqref="Y11" xr:uid="{3CFF5356-261E-4BC9-B70A-3EAA789259B8}"/>
    <dataValidation type="list" allowBlank="1" showInputMessage="1" showErrorMessage="1" prompt="¿Generar pérdida de información de la Entidad?" sqref="Y12:Y61" xr:uid="{98FE45CA-1508-43BF-8AB2-2F2FBBA13CB0}">
      <formula1>"SI,NO,Escoger un dato de la lista desplegable"</formula1>
    </dataValidation>
    <dataValidation allowBlank="1" showInputMessage="1" showErrorMessage="1" prompt="¿Generar intervención de los órganos de control, de la Fiscalía, u otro ente?" sqref="Z11" xr:uid="{E5FAA02E-65AA-4F36-8C67-ACF930C23059}"/>
    <dataValidation type="list" allowBlank="1" showInputMessage="1" showErrorMessage="1" prompt="¿Generar intervención de los órganos de control, de la Fiscalía, u otro ente?" sqref="Z12:Z61" xr:uid="{35589E8C-F79B-4A36-BA60-EF1BAFA9C928}">
      <formula1>"SI,NO,Escoger un dato de la lista desplegable"</formula1>
    </dataValidation>
    <dataValidation allowBlank="1" showInputMessage="1" showErrorMessage="1" prompt="¿Dar lugar a procesos sancionatorios?" sqref="AA11" xr:uid="{303E345C-B370-4DBE-BC01-CE7C21182041}"/>
    <dataValidation type="list" allowBlank="1" showInputMessage="1" showErrorMessage="1" prompt="¿Dar lugar a procesos sancionatorios?" sqref="AA12:AA61" xr:uid="{D20D0DF7-C833-4EC0-BA6F-D09E5650A175}">
      <formula1>"SI,NO,Escoger un dato de la lista desplegable"</formula1>
    </dataValidation>
    <dataValidation allowBlank="1" showInputMessage="1" showErrorMessage="1" prompt="¿Dar lugar a procesos disciplinarios?" sqref="AB11" xr:uid="{1C48C228-9ADF-4438-B432-69B21868852B}"/>
    <dataValidation type="list" allowBlank="1" showInputMessage="1" showErrorMessage="1" prompt="¿Dar lugar a procesos disciplinarios?" sqref="AB12:AB61" xr:uid="{63185C60-0EF8-44F2-B105-453F63336B16}">
      <formula1>"SI,NO,Escoger un dato de la lista desplegable"</formula1>
    </dataValidation>
    <dataValidation allowBlank="1" showInputMessage="1" showErrorMessage="1" prompt="¿Dar lugar a procesos fiscales?" sqref="AC11" xr:uid="{291FCCAA-CBE2-404A-92C2-5A8F676EDA8E}"/>
    <dataValidation type="list" allowBlank="1" showInputMessage="1" showErrorMessage="1" prompt="¿Dar lugar a procesos fiscales?" sqref="AC12:AC61" xr:uid="{00B0538D-AD47-4F2E-9379-887848A930D5}">
      <formula1>"SI,NO,Escoger un dato de la lista desplegable"</formula1>
    </dataValidation>
    <dataValidation allowBlank="1" showInputMessage="1" showErrorMessage="1" prompt="¿Dar lugar a procesos penales?" sqref="AD11" xr:uid="{57675065-C551-4682-A641-6FDDFC3A6D7C}"/>
    <dataValidation type="list" allowBlank="1" showInputMessage="1" showErrorMessage="1" prompt="¿Dar lugar a procesos penales?" sqref="AD12:AD61" xr:uid="{C0984D92-7E13-4EC8-8818-8917AB8EE02B}">
      <formula1>"SI,NO,Escoger un dato de la lista desplegable"</formula1>
    </dataValidation>
    <dataValidation allowBlank="1" showInputMessage="1" showErrorMessage="1" prompt="¿Generar pérdida de credibilidad del sector?" sqref="AE11" xr:uid="{5D271624-872B-4759-BEFB-5CF8C527A14A}"/>
    <dataValidation type="list" allowBlank="1" showInputMessage="1" showErrorMessage="1" prompt="¿Generar pérdida de credibilidad del sector?" sqref="AE12:AE61" xr:uid="{D9BDC40A-2EB7-4FAD-8589-485AA7C2B18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A188664C-3339-4081-9DE8-B641205A0AFB}"/>
    <dataValidation type="list" allowBlank="1" showInputMessage="1" showErrorMessage="1" prompt="¿Ocasionar lesiones físicas o pérdida de vidas humanas?_x000a_NOTA: si esta respuesta es afirmativa, el impacto sera considerado como catastrófico." sqref="AF12:AF61" xr:uid="{881C4276-C589-428E-B56A-4E6679CE757D}">
      <formula1>"SI,NO,Escoger un dato de la lista desplegable"</formula1>
    </dataValidation>
    <dataValidation allowBlank="1" showInputMessage="1" showErrorMessage="1" prompt="¿Afectar la imagen regional?" sqref="AG11" xr:uid="{4B88CBC3-0621-44C3-BBB2-F491A9AACF4E}"/>
    <dataValidation type="list" allowBlank="1" showInputMessage="1" showErrorMessage="1" prompt="¿Afectar la imagen regional?" sqref="AG12:AG61" xr:uid="{7699739E-E5E1-44FC-99D4-E0AFBEF94062}">
      <formula1>"SI,NO,Escoger un dato de la lista desplegable"</formula1>
    </dataValidation>
    <dataValidation allowBlank="1" showInputMessage="1" showErrorMessage="1" prompt="¿Afectar la imagen nacional?" sqref="AH11" xr:uid="{E3D07696-436A-460A-9C23-D50D58610D27}"/>
    <dataValidation type="list" allowBlank="1" showInputMessage="1" showErrorMessage="1" prompt="¿Afectar la imagen nacional?" sqref="AH12:AH61" xr:uid="{495C7CEE-8B02-477C-9780-8EF1D0EC4D25}">
      <formula1>"SI,NO,Escoger un dato de la lista desplegable"</formula1>
    </dataValidation>
    <dataValidation allowBlank="1" showInputMessage="1" showErrorMessage="1" prompt="¿Genera Impacto ambiental?" sqref="AI11" xr:uid="{71C831AD-ACEE-4735-931D-C5AB7C357572}"/>
    <dataValidation type="list" allowBlank="1" showInputMessage="1" showErrorMessage="1" prompt="¿Genera Impacto ambiental?" sqref="AI12:AI61" xr:uid="{3118C7D3-F47F-46A0-82B7-BBB13B656479}">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711F01EF-B7F7-4709-833F-F29D45A628C1}"/>
    <dataValidation allowBlank="1" showInputMessage="1" showErrorMessage="1" prompt="¿Existen un responsable asignado a la ejecución del control?" sqref="AW11" xr:uid="{7A567D67-022A-4B86-94AD-45F82F604E0B}"/>
    <dataValidation allowBlank="1" showInputMessage="1" showErrorMessage="1" prompt="El responsable tiene autoridad y adecuada segregación de funciones en la ejecución del control?" sqref="AX11" xr:uid="{0222597E-433C-4C38-BCB4-906EF78F3F1B}"/>
    <dataValidation allowBlank="1" showInputMessage="1" showErrorMessage="1" prompt="¿La oportunidad en que se ejecuta el control ayuda a prevenir la mitigación del riesgo o a detectar la materialización del riesgo de manera oportuna?" sqref="AY11" xr:uid="{B2C2465B-CCE0-4A3A-B479-3DC68EA84D35}"/>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FC92599-6F40-48A7-A8B8-3EED0F1034A2}"/>
    <dataValidation allowBlank="1" showInputMessage="1" showErrorMessage="1" prompt="¿La fuente de información que se utiliza en el desarrollo del control es información confiable que permita mitigar el riesgo?." sqref="BA11" xr:uid="{9C5044C5-D445-4C65-AFDF-E2A62B7C1813}"/>
    <dataValidation allowBlank="1" showInputMessage="1" showErrorMessage="1" prompt="¿Las observaciones, desviaciones o diferencias identificadas como resultados de la ejecución del control son investigadas y resueltas de manera oportuna?" sqref="BB11" xr:uid="{2422991E-04C5-4290-AF05-72BAFC437D71}"/>
    <dataValidation allowBlank="1" showInputMessage="1" showErrorMessage="1" prompt="¿Se deja evidencia o rastro de la ejecución del control, que permita a cualquier tercero con la evidencia, llegar a la misma conclusión?." sqref="BC11" xr:uid="{4799493F-0FFA-47B2-BA63-71FF95E99367}"/>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9463FBFD-2812-44D4-AB76-4B3E09FE2F93}"/>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5EA347C-0E7A-4701-9884-70ED5265FF04}">
          <x14:formula1>
            <xm:f>DATOS!$J$15:$J$19</xm:f>
          </x14:formula1>
          <xm:sqref>AM12:AM61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2DC38-3C7E-4AA4-A58F-F61B0DC7C09E}">
  <sheetPr>
    <tabColor rgb="FF8C2954"/>
    <pageSetUpPr fitToPage="1"/>
  </sheetPr>
  <dimension ref="B2:BS61"/>
  <sheetViews>
    <sheetView topLeftCell="A3" zoomScale="72" zoomScaleNormal="115" workbookViewId="0">
      <selection activeCell="AT13" sqref="AT13"/>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8.855468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45646</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102" x14ac:dyDescent="0.25">
      <c r="B12" s="114">
        <v>1</v>
      </c>
      <c r="C12" s="117" t="s">
        <v>148</v>
      </c>
      <c r="D12" s="120" t="s">
        <v>149</v>
      </c>
      <c r="E12" s="120" t="s">
        <v>150</v>
      </c>
      <c r="F12" s="105" t="s">
        <v>104</v>
      </c>
      <c r="G12" s="105" t="s">
        <v>104</v>
      </c>
      <c r="H12" s="105" t="s">
        <v>104</v>
      </c>
      <c r="I12" s="105" t="s">
        <v>104</v>
      </c>
      <c r="J12" s="107" t="str">
        <f>IF(AND((F12="SI"),(G12="SI"),(H12="SI"),(I12="SI")),"Si es Riesgo de Corrupción","No es Riesgo de Corrupción")</f>
        <v>Si es Riesgo de Corrupción</v>
      </c>
      <c r="K12" s="22">
        <v>1</v>
      </c>
      <c r="L12" s="41" t="s">
        <v>151</v>
      </c>
      <c r="M12" s="109" t="s">
        <v>153</v>
      </c>
      <c r="N12" s="111">
        <v>1</v>
      </c>
      <c r="O12" s="101" t="str">
        <f>IF(N12=1,"Rara vez",IF(N12=2,"Improbable",IF(N12=3,"Posible",IF(N12=4,"Probable",IF(N12=5,"Casi seguro","Definir el nivel de probabilidad")))))</f>
        <v>Rara vez</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97" t="s">
        <v>104</v>
      </c>
      <c r="R12" s="97" t="s">
        <v>109</v>
      </c>
      <c r="S12" s="97" t="s">
        <v>109</v>
      </c>
      <c r="T12" s="97" t="s">
        <v>109</v>
      </c>
      <c r="U12" s="97" t="s">
        <v>104</v>
      </c>
      <c r="V12" s="97" t="s">
        <v>109</v>
      </c>
      <c r="W12" s="97" t="s">
        <v>104</v>
      </c>
      <c r="X12" s="97" t="s">
        <v>109</v>
      </c>
      <c r="Y12" s="97" t="s">
        <v>104</v>
      </c>
      <c r="Z12" s="97" t="s">
        <v>104</v>
      </c>
      <c r="AA12" s="97" t="s">
        <v>104</v>
      </c>
      <c r="AB12" s="97" t="s">
        <v>104</v>
      </c>
      <c r="AC12" s="97" t="s">
        <v>104</v>
      </c>
      <c r="AD12" s="97" t="s">
        <v>104</v>
      </c>
      <c r="AE12" s="97" t="s">
        <v>109</v>
      </c>
      <c r="AF12" s="97" t="s">
        <v>109</v>
      </c>
      <c r="AG12" s="97" t="s">
        <v>104</v>
      </c>
      <c r="AH12" s="97" t="s">
        <v>109</v>
      </c>
      <c r="AI12" s="97" t="s">
        <v>109</v>
      </c>
      <c r="AJ12" s="100">
        <f>IF(AF12="SI","Impacto Catastrófico por lesoines o perdida de vidas humanas",(COUNTIF(Q12:AE21,"SI")+COUNTIF(AG12:AI21,"SI")))</f>
        <v>10</v>
      </c>
      <c r="AK12" s="100" t="str">
        <f>IF(AJ12=0,"",IF(AND(AJ12&gt;0,AJ12&lt;=5),"Moderado",IF(AND(AJ12&gt;5,AJ12&lt;=11),"Mayor","Catastrófico")))</f>
        <v>Mayor</v>
      </c>
      <c r="AL12" s="100" t="str">
        <f>IF(AND(O12="Rara Vez",AK12="Moderado"),"Moderado",IF(AND(O12="Rara Vez",AK12="Mayor"),"Alto",IF(AND(O12="Improbable",AK12="Moderado"),"Moderado",IF(AND(O12="Improbable",AK12="Mayor"),"Alto",IF(AND(O12="Posible",AK12="Moderado"),"Alto",IF(AND(O12="Probable",AK12="Moderado"),"Alto","Extremo"))))))</f>
        <v>Alto</v>
      </c>
      <c r="AM12" s="82" t="s">
        <v>73</v>
      </c>
      <c r="AN12" s="23">
        <v>1</v>
      </c>
      <c r="AO12" s="46" t="s">
        <v>161</v>
      </c>
      <c r="AP12" s="46" t="s">
        <v>163</v>
      </c>
      <c r="AQ12" s="46" t="s">
        <v>124</v>
      </c>
      <c r="AR12" s="46" t="s">
        <v>154</v>
      </c>
      <c r="AS12" s="46" t="s">
        <v>165</v>
      </c>
      <c r="AT12" s="46" t="s">
        <v>155</v>
      </c>
      <c r="AU12" s="46" t="s">
        <v>156</v>
      </c>
      <c r="AV12" s="46" t="s">
        <v>134</v>
      </c>
      <c r="AW12" s="47" t="s">
        <v>115</v>
      </c>
      <c r="AX12" s="47" t="s">
        <v>116</v>
      </c>
      <c r="AY12" s="47" t="s">
        <v>117</v>
      </c>
      <c r="AZ12" s="47" t="s">
        <v>135</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100</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Mayor</v>
      </c>
      <c r="BR12" s="76" t="str">
        <f>IF(AND(BP12="Rara Vez",BQ12="Moderado"),"Moderado",IF(AND(BP12="Rara Vez",BQ12="Mayor"),"Alto",IF(AND(BP12="Improbable",BQ12="Moderado"),"Moderado",IF(AND(BP12="Improbable",BQ12="Mayor"),"Alto",IF(AND(BP12="Posible",BQ12="Moderado"),"Alto",IF(AND(BP12="Probable",BQ12="Moderado"),"Alto","Extremo"))))))</f>
        <v>Alto</v>
      </c>
      <c r="BS12" s="79" t="s">
        <v>160</v>
      </c>
    </row>
    <row r="13" spans="2:71" s="26" customFormat="1" ht="102" x14ac:dyDescent="0.25">
      <c r="B13" s="115"/>
      <c r="C13" s="118"/>
      <c r="D13" s="120"/>
      <c r="E13" s="120"/>
      <c r="F13" s="105"/>
      <c r="G13" s="105"/>
      <c r="H13" s="105"/>
      <c r="I13" s="105"/>
      <c r="J13" s="107"/>
      <c r="K13" s="27">
        <v>2</v>
      </c>
      <c r="L13" s="42" t="s">
        <v>152</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162</v>
      </c>
      <c r="AP13" s="48" t="s">
        <v>164</v>
      </c>
      <c r="AQ13" s="48" t="s">
        <v>124</v>
      </c>
      <c r="AR13" s="48" t="s">
        <v>157</v>
      </c>
      <c r="AS13" s="48" t="s">
        <v>166</v>
      </c>
      <c r="AT13" s="48" t="s">
        <v>158</v>
      </c>
      <c r="AU13" s="48" t="s">
        <v>167</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2"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59">
        <f t="shared" si="0"/>
        <v>0</v>
      </c>
      <c r="BE14" s="59" t="str">
        <f t="shared" si="1"/>
        <v>Débil</v>
      </c>
      <c r="BF14" s="33"/>
      <c r="BG14" s="56" t="s">
        <v>44</v>
      </c>
      <c r="BH14" s="59" t="str">
        <f t="shared" si="2"/>
        <v>Casilla formulada</v>
      </c>
      <c r="BI14" s="33"/>
      <c r="BJ14" s="59" t="str">
        <f t="shared" si="3"/>
        <v/>
      </c>
      <c r="BK14" s="59" t="str">
        <f t="shared" si="4"/>
        <v/>
      </c>
      <c r="BL14" s="59" t="str">
        <f t="shared" si="5"/>
        <v>SI</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56" priority="23" operator="containsText" text="Si es Riesgo de Corrupción">
      <formula>NOT(ISERROR(SEARCH("Si es Riesgo de Corrupción",J12)))</formula>
    </cfRule>
    <cfRule type="containsText" dxfId="455" priority="24" operator="containsText" text="No es Riesgo de Corrupción">
      <formula>NOT(ISERROR(SEARCH("No es Riesgo de Corrupción",J12)))</formula>
    </cfRule>
  </conditionalFormatting>
  <conditionalFormatting sqref="L12:M21">
    <cfRule type="containsText" dxfId="454" priority="22" operator="containsText" text="Espacio para describir ">
      <formula>NOT(ISERROR(SEARCH("Espacio para describir ",L12)))</formula>
    </cfRule>
  </conditionalFormatting>
  <conditionalFormatting sqref="N12:N61 Q12:AI61 AQ12:AQ61 AV12:BC61 BG12:BG61 BO12:BO61">
    <cfRule type="containsText" dxfId="453" priority="21" operator="containsText" text="Escoger un dato de la lista desplegable">
      <formula>NOT(ISERROR(SEARCH("Escoger un dato de la lista desplegable",N12)))</formula>
    </cfRule>
  </conditionalFormatting>
  <conditionalFormatting sqref="AO12:AO61">
    <cfRule type="containsText" dxfId="452" priority="20" operator="containsText" text="REDACTAR CONTROL">
      <formula>NOT(ISERROR(SEARCH("REDACTAR CONTROL",AO12)))</formula>
    </cfRule>
  </conditionalFormatting>
  <conditionalFormatting sqref="AL12 BR12">
    <cfRule type="containsText" dxfId="451" priority="17" operator="containsText" text="Extremo">
      <formula>NOT(ISERROR(SEARCH("Extremo",AL12)))</formula>
    </cfRule>
    <cfRule type="containsText" dxfId="450" priority="18" operator="containsText" text="Alto">
      <formula>NOT(ISERROR(SEARCH("Alto",AL12)))</formula>
    </cfRule>
    <cfRule type="containsText" dxfId="449" priority="19" operator="containsText" text="Moderado">
      <formula>NOT(ISERROR(SEARCH("Moderado",AL12)))</formula>
    </cfRule>
  </conditionalFormatting>
  <conditionalFormatting sqref="L22:M31">
    <cfRule type="containsText" dxfId="448" priority="16" operator="containsText" text="Espacio para describir ">
      <formula>NOT(ISERROR(SEARCH("Espacio para describir ",L22)))</formula>
    </cfRule>
  </conditionalFormatting>
  <conditionalFormatting sqref="AL22 BR22">
    <cfRule type="containsText" dxfId="447" priority="13" operator="containsText" text="Extremo">
      <formula>NOT(ISERROR(SEARCH("Extremo",AL22)))</formula>
    </cfRule>
    <cfRule type="containsText" dxfId="446" priority="14" operator="containsText" text="Alto">
      <formula>NOT(ISERROR(SEARCH("Alto",AL22)))</formula>
    </cfRule>
    <cfRule type="containsText" dxfId="445" priority="15" operator="containsText" text="Moderado">
      <formula>NOT(ISERROR(SEARCH("Moderado",AL22)))</formula>
    </cfRule>
  </conditionalFormatting>
  <conditionalFormatting sqref="L32:M41">
    <cfRule type="containsText" dxfId="444" priority="12" operator="containsText" text="Espacio para describir ">
      <formula>NOT(ISERROR(SEARCH("Espacio para describir ",L32)))</formula>
    </cfRule>
  </conditionalFormatting>
  <conditionalFormatting sqref="AL32 BR32">
    <cfRule type="containsText" dxfId="443" priority="9" operator="containsText" text="Extremo">
      <formula>NOT(ISERROR(SEARCH("Extremo",AL32)))</formula>
    </cfRule>
    <cfRule type="containsText" dxfId="442" priority="10" operator="containsText" text="Alto">
      <formula>NOT(ISERROR(SEARCH("Alto",AL32)))</formula>
    </cfRule>
    <cfRule type="containsText" dxfId="441" priority="11" operator="containsText" text="Moderado">
      <formula>NOT(ISERROR(SEARCH("Moderado",AL32)))</formula>
    </cfRule>
  </conditionalFormatting>
  <conditionalFormatting sqref="L42:M51">
    <cfRule type="containsText" dxfId="440" priority="8" operator="containsText" text="Espacio para describir ">
      <formula>NOT(ISERROR(SEARCH("Espacio para describir ",L42)))</formula>
    </cfRule>
  </conditionalFormatting>
  <conditionalFormatting sqref="AL42 BR42">
    <cfRule type="containsText" dxfId="439" priority="5" operator="containsText" text="Extremo">
      <formula>NOT(ISERROR(SEARCH("Extremo",AL42)))</formula>
    </cfRule>
    <cfRule type="containsText" dxfId="438" priority="6" operator="containsText" text="Alto">
      <formula>NOT(ISERROR(SEARCH("Alto",AL42)))</formula>
    </cfRule>
    <cfRule type="containsText" dxfId="437" priority="7" operator="containsText" text="Moderado">
      <formula>NOT(ISERROR(SEARCH("Moderado",AL42)))</formula>
    </cfRule>
  </conditionalFormatting>
  <conditionalFormatting sqref="L52:M61">
    <cfRule type="containsText" dxfId="436" priority="4" operator="containsText" text="Espacio para describir ">
      <formula>NOT(ISERROR(SEARCH("Espacio para describir ",L52)))</formula>
    </cfRule>
  </conditionalFormatting>
  <conditionalFormatting sqref="AL52 BR52">
    <cfRule type="containsText" dxfId="435" priority="1" operator="containsText" text="Extremo">
      <formula>NOT(ISERROR(SEARCH("Extremo",AL52)))</formula>
    </cfRule>
    <cfRule type="containsText" dxfId="434" priority="2" operator="containsText" text="Alto">
      <formula>NOT(ISERROR(SEARCH("Alto",AL52)))</formula>
    </cfRule>
    <cfRule type="containsText" dxfId="433" priority="3" operator="containsText" text="Moderado">
      <formula>NOT(ISERROR(SEARCH("Moderado",AL52)))</formula>
    </cfRule>
  </conditionalFormatting>
  <dataValidations count="60">
    <dataValidation type="list" allowBlank="1" showInputMessage="1" showErrorMessage="1" sqref="N12:N61" xr:uid="{360E0FCB-599B-4D00-8F66-8FC173F89CD4}">
      <formula1>"Escoger un dato de la lista desplegable,5,4,3,2,1"</formula1>
    </dataValidation>
    <dataValidation type="list" allowBlank="1" showInputMessage="1" showErrorMessage="1" sqref="F12:I61" xr:uid="{1A141452-FA93-4C4F-9EC9-FA633D644E6F}">
      <formula1>"SI,NO,Escoger un dato de la lista desplegable"</formula1>
    </dataValidation>
    <dataValidation type="list" allowBlank="1" showInputMessage="1" showErrorMessage="1" sqref="AQ12:AQ61" xr:uid="{E165F48C-D2C3-4E74-9E01-0B3A0E74F5F5}">
      <formula1>"Escoger un dato de la lista desplegable,Por Tramite, Diario, Semanal, Quincenal, Mensual, Bimestral, Trimestral, Semestral,Anual"</formula1>
    </dataValidation>
    <dataValidation type="list" allowBlank="1" showInputMessage="1" showErrorMessage="1" sqref="AV12:AV61" xr:uid="{77AEAACE-48E6-4134-AFC7-E4AD3D663311}">
      <formula1>"Escoger un dato de la lista desplegable,Preventivo,Detectivo"</formula1>
    </dataValidation>
    <dataValidation type="list" allowBlank="1" showInputMessage="1" showErrorMessage="1" prompt="¿Existen un responsable asignado a la ejecución del control?" sqref="AW12:AW61" xr:uid="{C899208A-BD17-415B-B963-DDD4F7361FB4}">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B0A3C18E-3C7C-4047-8331-89164DCE7C33}">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CBD93F7A-D3DD-4C42-BA80-B8819FD6F4EA}">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A5279B9-5C43-4E07-8F5B-3D357CED6322}">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EBCC9399-4DBC-4CE2-B9CB-D7B38F511A13}">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D4FCAF1B-BB03-4820-8BF1-AC6F61D5E606}">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24566F92-D849-439A-A861-28C0F637D476}">
      <formula1>"Escoger un dato de la lista desplegable,Completa,Incompleta,No existe"</formula1>
    </dataValidation>
    <dataValidation type="list" allowBlank="1" showInputMessage="1" showErrorMessage="1" sqref="BG12:BG61" xr:uid="{2FAB4898-9EBF-4E3F-A627-2A9E95D1CEDF}">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2665242E-3483-4CAD-83D5-ED8B6B35574C}"/>
    <dataValidation allowBlank="1" showInputMessage="1" showErrorMessage="1" prompt="¿Afectar al grupo de funcionarios del proceso?" sqref="Q11" xr:uid="{7B8543ED-608A-4AA6-93F2-46C504CC009F}"/>
    <dataValidation type="list" allowBlank="1" showInputMessage="1" showErrorMessage="1" prompt="¿Afectar al grupo de funcionarios del proceso?" sqref="Q12:Q61" xr:uid="{4FE7A2EB-A556-4075-AF15-7E80394E51C6}">
      <formula1>"SI,NO,Escoger un dato de la lista desplegable"</formula1>
    </dataValidation>
    <dataValidation allowBlank="1" showInputMessage="1" showErrorMessage="1" prompt="¿Afectar el cumplimiento de metas y objetivos de la dependencia?" sqref="R11" xr:uid="{CA5C54AD-A697-4F22-B918-3CF76E5956C7}"/>
    <dataValidation type="list" allowBlank="1" showInputMessage="1" showErrorMessage="1" prompt="¿Afectar el cumplimiento de metas y objetivos de la dependencia?" sqref="R12:R61" xr:uid="{E2132B2D-6F61-4349-99A0-16072F9950B4}">
      <formula1>"SI,NO,Escoger un dato de la lista desplegable"</formula1>
    </dataValidation>
    <dataValidation allowBlank="1" showInputMessage="1" showErrorMessage="1" prompt="¿Afectar el cumplimiento de misión de la Entidad?" sqref="S11" xr:uid="{51F56B12-2725-468F-8D83-9B5D995BA410}"/>
    <dataValidation type="list" allowBlank="1" showInputMessage="1" showErrorMessage="1" prompt="¿Afectar el cumplimiento de misión de la Entidad?" sqref="S12:S61" xr:uid="{86B9236C-6165-47DF-BAC6-A02303C2E27C}">
      <formula1>"SI,NO,Escoger un dato de la lista desplegable"</formula1>
    </dataValidation>
    <dataValidation allowBlank="1" showInputMessage="1" showErrorMessage="1" prompt="¿Afectar el cumplimiento de la misión del sector al que pertenece la Entidad?" sqref="T11" xr:uid="{AEEE86A3-4F54-4191-8FFA-BC10B06BF074}"/>
    <dataValidation type="list" allowBlank="1" showInputMessage="1" showErrorMessage="1" prompt="¿Afectar el cumplimiento de la misión del sector al que pertenece la Entidad?" sqref="T12:T61" xr:uid="{62D5D6CE-69F6-43F4-B68C-D2A7A5BF062F}">
      <formula1>"SI,NO,Escoger un dato de la lista desplegable"</formula1>
    </dataValidation>
    <dataValidation allowBlank="1" showInputMessage="1" showErrorMessage="1" prompt="¿Generar pérdida de confianza de la Entidad, afectando su reputación?" sqref="U11" xr:uid="{3F77E521-63CB-47AC-B4BA-182E178AD451}"/>
    <dataValidation type="list" allowBlank="1" showInputMessage="1" showErrorMessage="1" prompt="¿Generar pérdida de confianza de la Entidad, afectando su reputación?" sqref="U12:U61" xr:uid="{E4D0F8E8-2427-4C90-8180-80CCC479A8E7}">
      <formula1>"SI,NO,Escoger un dato de la lista desplegable"</formula1>
    </dataValidation>
    <dataValidation allowBlank="1" showInputMessage="1" showErrorMessage="1" prompt="¿Generar pérdida de recursos económicos?" sqref="V11" xr:uid="{9A0ABCDE-146A-4949-B78A-EACAA79A3773}"/>
    <dataValidation type="list" allowBlank="1" showInputMessage="1" showErrorMessage="1" prompt="¿Generar pérdida de recursos económicos?" sqref="V12:V61" xr:uid="{F797AA6B-CFAA-45D1-A176-FAC2FBE1A5CA}">
      <formula1>"SI,NO,Escoger un dato de la lista desplegable"</formula1>
    </dataValidation>
    <dataValidation allowBlank="1" showInputMessage="1" showErrorMessage="1" prompt="¿Afectar la generación de los productos o la prestación de servicios?" sqref="W11" xr:uid="{7450928B-A2E3-47D9-9756-BA510BC9766D}"/>
    <dataValidation type="list" allowBlank="1" showInputMessage="1" showErrorMessage="1" prompt="¿Afectar la generación de los productos o la prestación de servicios?" sqref="W12:W61" xr:uid="{DA0B7690-77A9-42BC-B438-222B35BF540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3614A579-1BE3-4E7F-B997-3A5B38D778A1}"/>
    <dataValidation type="list" allowBlank="1" showInputMessage="1" showErrorMessage="1" prompt="¿Dar lugar al detrimento de calidad de vida de la comunidad por la pérdida del bien o servicios o los recursos públicos?" sqref="X12:X61" xr:uid="{EB295673-3159-43AF-ABFB-5C3C3D041707}">
      <formula1>"SI,NO,Escoger un dato de la lista desplegable"</formula1>
    </dataValidation>
    <dataValidation allowBlank="1" showInputMessage="1" showErrorMessage="1" prompt="¿Generar pérdida de información de la Entidad?" sqref="Y11" xr:uid="{2D09A371-C49D-490F-941E-F27861E6D448}"/>
    <dataValidation type="list" allowBlank="1" showInputMessage="1" showErrorMessage="1" prompt="¿Generar pérdida de información de la Entidad?" sqref="Y12:Y61" xr:uid="{8B282A5B-5657-4A1F-8D6C-23AB3395BDF9}">
      <formula1>"SI,NO,Escoger un dato de la lista desplegable"</formula1>
    </dataValidation>
    <dataValidation allowBlank="1" showInputMessage="1" showErrorMessage="1" prompt="¿Generar intervención de los órganos de control, de la Fiscalía, u otro ente?" sqref="Z11" xr:uid="{37B10910-2ACA-4E18-A8BA-C4768EFCCD4A}"/>
    <dataValidation type="list" allowBlank="1" showInputMessage="1" showErrorMessage="1" prompt="¿Generar intervención de los órganos de control, de la Fiscalía, u otro ente?" sqref="Z12:Z61" xr:uid="{54F67329-8377-4A3D-A4F4-35FE3A9DADF5}">
      <formula1>"SI,NO,Escoger un dato de la lista desplegable"</formula1>
    </dataValidation>
    <dataValidation allowBlank="1" showInputMessage="1" showErrorMessage="1" prompt="¿Dar lugar a procesos sancionatorios?" sqref="AA11" xr:uid="{2452ED55-09DB-4A63-8123-A61B84E67397}"/>
    <dataValidation type="list" allowBlank="1" showInputMessage="1" showErrorMessage="1" prompt="¿Dar lugar a procesos sancionatorios?" sqref="AA12:AA61" xr:uid="{DE33E57F-8968-41AF-9C2E-19FA212AA2AB}">
      <formula1>"SI,NO,Escoger un dato de la lista desplegable"</formula1>
    </dataValidation>
    <dataValidation allowBlank="1" showInputMessage="1" showErrorMessage="1" prompt="¿Dar lugar a procesos disciplinarios?" sqref="AB11" xr:uid="{D6AB3D1B-FFAB-4C85-B66B-E16DB0BC4ED9}"/>
    <dataValidation type="list" allowBlank="1" showInputMessage="1" showErrorMessage="1" prompt="¿Dar lugar a procesos disciplinarios?" sqref="AB12:AB61" xr:uid="{B4224692-CCB3-4D88-86DA-86FCEA207018}">
      <formula1>"SI,NO,Escoger un dato de la lista desplegable"</formula1>
    </dataValidation>
    <dataValidation allowBlank="1" showInputMessage="1" showErrorMessage="1" prompt="¿Dar lugar a procesos fiscales?" sqref="AC11" xr:uid="{F952186F-95CB-42B0-A35B-3D6A1FA8199B}"/>
    <dataValidation type="list" allowBlank="1" showInputMessage="1" showErrorMessage="1" prompt="¿Dar lugar a procesos fiscales?" sqref="AC12:AC61" xr:uid="{181A3766-970F-4B84-ABA6-3F5B100B54D9}">
      <formula1>"SI,NO,Escoger un dato de la lista desplegable"</formula1>
    </dataValidation>
    <dataValidation allowBlank="1" showInputMessage="1" showErrorMessage="1" prompt="¿Dar lugar a procesos penales?" sqref="AD11" xr:uid="{8717546C-3CB4-49CA-A5FC-6CFE0CEE4845}"/>
    <dataValidation type="list" allowBlank="1" showInputMessage="1" showErrorMessage="1" prompt="¿Dar lugar a procesos penales?" sqref="AD12:AD61" xr:uid="{22E3395C-FD6A-41C9-A0C2-71B4B6CC6D62}">
      <formula1>"SI,NO,Escoger un dato de la lista desplegable"</formula1>
    </dataValidation>
    <dataValidation allowBlank="1" showInputMessage="1" showErrorMessage="1" prompt="¿Generar pérdida de credibilidad del sector?" sqref="AE11" xr:uid="{7DAE7015-7349-4437-B24A-9FFABF6EACB8}"/>
    <dataValidation type="list" allowBlank="1" showInputMessage="1" showErrorMessage="1" prompt="¿Generar pérdida de credibilidad del sector?" sqref="AE12:AE61" xr:uid="{2F728631-40E1-46E6-8D8B-DFA03CD809A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86E0E540-44F1-44A3-9DE4-8395279E9242}"/>
    <dataValidation type="list" allowBlank="1" showInputMessage="1" showErrorMessage="1" prompt="¿Ocasionar lesiones físicas o pérdida de vidas humanas?_x000a_NOTA: si esta respuesta es afirmativa, el impacto sera considerado como catastrófico." sqref="AF12:AF61" xr:uid="{B6B6DFA5-C841-4186-B983-FFAF3DB1CFB6}">
      <formula1>"SI,NO,Escoger un dato de la lista desplegable"</formula1>
    </dataValidation>
    <dataValidation allowBlank="1" showInputMessage="1" showErrorMessage="1" prompt="¿Afectar la imagen regional?" sqref="AG11" xr:uid="{279BEA1D-17AF-41F8-B6B7-9B50EA49FBA7}"/>
    <dataValidation type="list" allowBlank="1" showInputMessage="1" showErrorMessage="1" prompt="¿Afectar la imagen regional?" sqref="AG12:AG61" xr:uid="{B81BA687-0D36-43E3-8429-A721F6FA09E4}">
      <formula1>"SI,NO,Escoger un dato de la lista desplegable"</formula1>
    </dataValidation>
    <dataValidation allowBlank="1" showInputMessage="1" showErrorMessage="1" prompt="¿Afectar la imagen nacional?" sqref="AH11" xr:uid="{CB89D9B2-9DA6-42AD-B058-FE88243874CC}"/>
    <dataValidation type="list" allowBlank="1" showInputMessage="1" showErrorMessage="1" prompt="¿Afectar la imagen nacional?" sqref="AH12:AH61" xr:uid="{F46D6721-FAF5-49E1-9F06-15640879D46C}">
      <formula1>"SI,NO,Escoger un dato de la lista desplegable"</formula1>
    </dataValidation>
    <dataValidation allowBlank="1" showInputMessage="1" showErrorMessage="1" prompt="¿Genera Impacto ambiental?" sqref="AI11" xr:uid="{A9C5C192-5F3F-42C1-9249-313E65297A39}"/>
    <dataValidation type="list" allowBlank="1" showInputMessage="1" showErrorMessage="1" prompt="¿Genera Impacto ambiental?" sqref="AI12:AI61" xr:uid="{7D01CF3C-5AC2-4916-A42B-79BDC2B15F78}">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178618A8-DFFC-474A-924C-BB722715EA8F}"/>
    <dataValidation allowBlank="1" showInputMessage="1" showErrorMessage="1" prompt="¿Existen un responsable asignado a la ejecución del control?" sqref="AW11" xr:uid="{ED9B6D73-DCC6-4A7A-8689-1DE867019D35}"/>
    <dataValidation allowBlank="1" showInputMessage="1" showErrorMessage="1" prompt="El responsable tiene autoridad y adecuada segregación de funciones en la ejecución del control?" sqref="AX11" xr:uid="{EBD27A0C-2197-4817-8027-C25C1130B880}"/>
    <dataValidation allowBlank="1" showInputMessage="1" showErrorMessage="1" prompt="¿La oportunidad en que se ejecuta el control ayuda a prevenir la mitigación del riesgo o a detectar la materialización del riesgo de manera oportuna?" sqref="AY11" xr:uid="{D4087773-47C3-41CD-8597-A6AA5B26020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10CB87CC-9393-46A2-92CE-09BD011F4782}"/>
    <dataValidation allowBlank="1" showInputMessage="1" showErrorMessage="1" prompt="¿La fuente de información que se utiliza en el desarrollo del control es información confiable que permita mitigar el riesgo?." sqref="BA11" xr:uid="{85096EA9-2E89-4842-AFB5-EFE932BBE800}"/>
    <dataValidation allowBlank="1" showInputMessage="1" showErrorMessage="1" prompt="¿Las observaciones, desviaciones o diferencias identificadas como resultados de la ejecución del control son investigadas y resueltas de manera oportuna?" sqref="BB11" xr:uid="{5D46D4C0-E39F-4469-9158-99FA75664292}"/>
    <dataValidation allowBlank="1" showInputMessage="1" showErrorMessage="1" prompt="¿Se deja evidencia o rastro de la ejecución del control, que permita a cualquier tercero con la evidencia, llegar a la misma conclusión?." sqref="BC11" xr:uid="{EBDFF3A3-0F12-4536-9038-CDC0B9CB4BD8}"/>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11F9CAA7-3FFB-41E6-945E-26D128FA3C91}"/>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481304-A98D-4086-B762-C792BF45E8BE}">
          <x14:formula1>
            <xm:f>DATOS!$J$15:$J$19</xm:f>
          </x14:formula1>
          <xm:sqref>AM12:AM61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3AF40-2225-4829-A939-3003E00F62FE}">
  <sheetPr>
    <tabColor rgb="FF8C2954"/>
    <pageSetUpPr fitToPage="1"/>
  </sheetPr>
  <dimension ref="B2:BS66"/>
  <sheetViews>
    <sheetView zoomScale="60" zoomScaleNormal="115" workbookViewId="0">
      <selection activeCell="J67" sqref="J67"/>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8.71093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96" customHeight="1" x14ac:dyDescent="0.25">
      <c r="B12" s="114">
        <v>1</v>
      </c>
      <c r="C12" s="117" t="s">
        <v>168</v>
      </c>
      <c r="D12" s="120" t="s">
        <v>169</v>
      </c>
      <c r="E12" s="120" t="s">
        <v>170</v>
      </c>
      <c r="F12" s="105" t="s">
        <v>104</v>
      </c>
      <c r="G12" s="105" t="s">
        <v>104</v>
      </c>
      <c r="H12" s="105" t="s">
        <v>104</v>
      </c>
      <c r="I12" s="105" t="s">
        <v>104</v>
      </c>
      <c r="J12" s="107" t="str">
        <f>IF(AND((F12="SI"),(G12="SI"),(H12="SI"),(I12="SI")),"Si es Riesgo de Corrupción","No es Riesgo de Corrupción")</f>
        <v>Si es Riesgo de Corrupción</v>
      </c>
      <c r="K12" s="22">
        <v>1</v>
      </c>
      <c r="L12" s="41" t="s">
        <v>171</v>
      </c>
      <c r="M12" s="109" t="s">
        <v>173</v>
      </c>
      <c r="N12" s="111">
        <v>3</v>
      </c>
      <c r="O12" s="101" t="str">
        <f>IF(N12=1,"Rara vez",IF(N12=2,"Improbable",IF(N12=3,"Posible",IF(N12=4,"Probable",IF(N12=5,"Casi seguro","Definir el nivel de probabilidad")))))</f>
        <v>Posible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97" t="s">
        <v>104</v>
      </c>
      <c r="R12" s="97" t="s">
        <v>104</v>
      </c>
      <c r="S12" s="97" t="s">
        <v>104</v>
      </c>
      <c r="T12" s="97" t="s">
        <v>104</v>
      </c>
      <c r="U12" s="97" t="s">
        <v>104</v>
      </c>
      <c r="V12" s="97" t="s">
        <v>109</v>
      </c>
      <c r="W12" s="97" t="s">
        <v>109</v>
      </c>
      <c r="X12" s="97" t="s">
        <v>109</v>
      </c>
      <c r="Y12" s="97" t="s">
        <v>104</v>
      </c>
      <c r="Z12" s="97" t="s">
        <v>104</v>
      </c>
      <c r="AA12" s="97" t="s">
        <v>109</v>
      </c>
      <c r="AB12" s="97" t="s">
        <v>104</v>
      </c>
      <c r="AC12" s="97" t="s">
        <v>109</v>
      </c>
      <c r="AD12" s="97" t="s">
        <v>104</v>
      </c>
      <c r="AE12" s="97" t="s">
        <v>104</v>
      </c>
      <c r="AF12" s="97" t="s">
        <v>109</v>
      </c>
      <c r="AG12" s="97" t="s">
        <v>109</v>
      </c>
      <c r="AH12" s="97" t="s">
        <v>109</v>
      </c>
      <c r="AI12" s="97" t="s">
        <v>109</v>
      </c>
      <c r="AJ12" s="100">
        <f>IF(AF12="SI","Impacto Catastrófico por lesoines o perdida de vidas humanas",(COUNTIF(Q12:AE21,"SI")+COUNTIF(AG12:AI21,"SI")))</f>
        <v>10</v>
      </c>
      <c r="AK12" s="100" t="str">
        <f>IF(AJ12=0,"",IF(AND(AJ12&gt;0,AJ12&lt;=5),"Moderado",IF(AND(AJ12&gt;5,AJ12&lt;=11),"Mayor","Catastrófico")))</f>
        <v>Mayor</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192</v>
      </c>
      <c r="AP12" s="46" t="s">
        <v>174</v>
      </c>
      <c r="AQ12" s="46" t="s">
        <v>124</v>
      </c>
      <c r="AR12" s="46" t="s">
        <v>175</v>
      </c>
      <c r="AS12" s="46" t="s">
        <v>176</v>
      </c>
      <c r="AT12" s="46" t="s">
        <v>177</v>
      </c>
      <c r="AU12" s="46" t="s">
        <v>178</v>
      </c>
      <c r="AV12" s="46" t="s">
        <v>114</v>
      </c>
      <c r="AW12" s="47" t="s">
        <v>115</v>
      </c>
      <c r="AX12" s="47" t="s">
        <v>116</v>
      </c>
      <c r="AY12" s="47" t="s">
        <v>117</v>
      </c>
      <c r="AZ12" s="47" t="s">
        <v>118</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95</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Mayor</v>
      </c>
      <c r="BR12" s="76" t="str">
        <f>IF(AND(BP12="Rara Vez",BQ12="Moderado"),"Moderado",IF(AND(BP12="Rara Vez",BQ12="Mayor"),"Alto",IF(AND(BP12="Improbable",BQ12="Moderado"),"Moderado",IF(AND(BP12="Improbable",BQ12="Mayor"),"Alto",IF(AND(BP12="Posible",BQ12="Moderado"),"Alto",IF(AND(BP12="Probable",BQ12="Moderado"),"Alto","Extremo"))))))</f>
        <v>Alto</v>
      </c>
      <c r="BS12" s="79" t="s">
        <v>193</v>
      </c>
    </row>
    <row r="13" spans="2:71" s="26" customFormat="1" ht="96" customHeight="1" x14ac:dyDescent="0.25">
      <c r="B13" s="115"/>
      <c r="C13" s="118"/>
      <c r="D13" s="120"/>
      <c r="E13" s="120"/>
      <c r="F13" s="105"/>
      <c r="G13" s="105"/>
      <c r="H13" s="105"/>
      <c r="I13" s="105"/>
      <c r="J13" s="107"/>
      <c r="K13" s="27">
        <v>2</v>
      </c>
      <c r="L13" s="42" t="s">
        <v>172</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179</v>
      </c>
      <c r="AP13" s="48" t="s">
        <v>180</v>
      </c>
      <c r="AQ13" s="48" t="s">
        <v>124</v>
      </c>
      <c r="AR13" s="48" t="s">
        <v>181</v>
      </c>
      <c r="AS13" s="48" t="s">
        <v>182</v>
      </c>
      <c r="AT13" s="48" t="s">
        <v>183</v>
      </c>
      <c r="AU13" s="48" t="s">
        <v>184</v>
      </c>
      <c r="AV13" s="48" t="s">
        <v>114</v>
      </c>
      <c r="AW13" s="49" t="s">
        <v>115</v>
      </c>
      <c r="AX13" s="49" t="s">
        <v>116</v>
      </c>
      <c r="AY13" s="49" t="s">
        <v>117</v>
      </c>
      <c r="AZ13" s="49" t="s">
        <v>118</v>
      </c>
      <c r="BA13" s="49" t="s">
        <v>119</v>
      </c>
      <c r="BB13" s="49" t="s">
        <v>120</v>
      </c>
      <c r="BC13" s="49" t="s">
        <v>121</v>
      </c>
      <c r="BD13" s="30">
        <f t="shared" si="0"/>
        <v>95</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96" customHeight="1" x14ac:dyDescent="0.25">
      <c r="B14" s="115"/>
      <c r="C14" s="118"/>
      <c r="D14" s="120"/>
      <c r="E14" s="120"/>
      <c r="F14" s="105"/>
      <c r="G14" s="105"/>
      <c r="H14" s="105"/>
      <c r="I14" s="105"/>
      <c r="J14" s="107"/>
      <c r="K14" s="31">
        <v>3</v>
      </c>
      <c r="L14" s="43" t="s">
        <v>172</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185</v>
      </c>
      <c r="AP14" s="50" t="s">
        <v>186</v>
      </c>
      <c r="AQ14" s="50" t="s">
        <v>187</v>
      </c>
      <c r="AR14" s="50" t="s">
        <v>188</v>
      </c>
      <c r="AS14" s="50" t="s">
        <v>189</v>
      </c>
      <c r="AT14" s="50" t="s">
        <v>190</v>
      </c>
      <c r="AU14" s="50" t="s">
        <v>191</v>
      </c>
      <c r="AV14" s="50" t="s">
        <v>134</v>
      </c>
      <c r="AW14" s="51" t="s">
        <v>115</v>
      </c>
      <c r="AX14" s="51" t="s">
        <v>116</v>
      </c>
      <c r="AY14" s="51" t="s">
        <v>117</v>
      </c>
      <c r="AZ14" s="51" t="s">
        <v>135</v>
      </c>
      <c r="BA14" s="51" t="s">
        <v>119</v>
      </c>
      <c r="BB14" s="51" t="s">
        <v>120</v>
      </c>
      <c r="BC14" s="51" t="s">
        <v>121</v>
      </c>
      <c r="BD14" s="59">
        <f t="shared" si="0"/>
        <v>100</v>
      </c>
      <c r="BE14" s="59" t="str">
        <f t="shared" si="1"/>
        <v>Fuerte</v>
      </c>
      <c r="BF14" s="33"/>
      <c r="BG14" s="56" t="s">
        <v>141</v>
      </c>
      <c r="BH14" s="59" t="str">
        <f t="shared" si="2"/>
        <v>Siempre se ejecuta</v>
      </c>
      <c r="BI14" s="33"/>
      <c r="BJ14" s="59" t="str">
        <f t="shared" si="3"/>
        <v>FUERTE</v>
      </c>
      <c r="BK14" s="59">
        <f t="shared" si="4"/>
        <v>100</v>
      </c>
      <c r="BL14" s="59" t="str">
        <f t="shared" si="5"/>
        <v>NO</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row r="62" spans="2:71" hidden="1" x14ac:dyDescent="0.2"/>
    <row r="63" spans="2:71" hidden="1" x14ac:dyDescent="0.2"/>
    <row r="64" spans="2:71" hidden="1" x14ac:dyDescent="0.2"/>
    <row r="65" hidden="1" x14ac:dyDescent="0.2"/>
    <row r="66" hidden="1" x14ac:dyDescent="0.2"/>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32" priority="23" operator="containsText" text="Si es Riesgo de Corrupción">
      <formula>NOT(ISERROR(SEARCH("Si es Riesgo de Corrupción",J12)))</formula>
    </cfRule>
    <cfRule type="containsText" dxfId="431" priority="24" operator="containsText" text="No es Riesgo de Corrupción">
      <formula>NOT(ISERROR(SEARCH("No es Riesgo de Corrupción",J12)))</formula>
    </cfRule>
  </conditionalFormatting>
  <conditionalFormatting sqref="L12:M21">
    <cfRule type="containsText" dxfId="430" priority="22" operator="containsText" text="Espacio para describir ">
      <formula>NOT(ISERROR(SEARCH("Espacio para describir ",L12)))</formula>
    </cfRule>
  </conditionalFormatting>
  <conditionalFormatting sqref="N12:N61 Q12:AI61 AQ12:AQ61 AV12:BC61 BG12:BG61 BO12:BO61">
    <cfRule type="containsText" dxfId="429" priority="21" operator="containsText" text="Escoger un dato de la lista desplegable">
      <formula>NOT(ISERROR(SEARCH("Escoger un dato de la lista desplegable",N12)))</formula>
    </cfRule>
  </conditionalFormatting>
  <conditionalFormatting sqref="AO12:AO61">
    <cfRule type="containsText" dxfId="428" priority="20" operator="containsText" text="REDACTAR CONTROL">
      <formula>NOT(ISERROR(SEARCH("REDACTAR CONTROL",AO12)))</formula>
    </cfRule>
  </conditionalFormatting>
  <conditionalFormatting sqref="AL12 BR12">
    <cfRule type="containsText" dxfId="427" priority="17" operator="containsText" text="Extremo">
      <formula>NOT(ISERROR(SEARCH("Extremo",AL12)))</formula>
    </cfRule>
    <cfRule type="containsText" dxfId="426" priority="18" operator="containsText" text="Alto">
      <formula>NOT(ISERROR(SEARCH("Alto",AL12)))</formula>
    </cfRule>
    <cfRule type="containsText" dxfId="425" priority="19" operator="containsText" text="Moderado">
      <formula>NOT(ISERROR(SEARCH("Moderado",AL12)))</formula>
    </cfRule>
  </conditionalFormatting>
  <conditionalFormatting sqref="L22:M31">
    <cfRule type="containsText" dxfId="424" priority="16" operator="containsText" text="Espacio para describir ">
      <formula>NOT(ISERROR(SEARCH("Espacio para describir ",L22)))</formula>
    </cfRule>
  </conditionalFormatting>
  <conditionalFormatting sqref="AL22 BR22">
    <cfRule type="containsText" dxfId="423" priority="13" operator="containsText" text="Extremo">
      <formula>NOT(ISERROR(SEARCH("Extremo",AL22)))</formula>
    </cfRule>
    <cfRule type="containsText" dxfId="422" priority="14" operator="containsText" text="Alto">
      <formula>NOT(ISERROR(SEARCH("Alto",AL22)))</formula>
    </cfRule>
    <cfRule type="containsText" dxfId="421" priority="15" operator="containsText" text="Moderado">
      <formula>NOT(ISERROR(SEARCH("Moderado",AL22)))</formula>
    </cfRule>
  </conditionalFormatting>
  <conditionalFormatting sqref="L32:M41">
    <cfRule type="containsText" dxfId="420" priority="12" operator="containsText" text="Espacio para describir ">
      <formula>NOT(ISERROR(SEARCH("Espacio para describir ",L32)))</formula>
    </cfRule>
  </conditionalFormatting>
  <conditionalFormatting sqref="AL32 BR32">
    <cfRule type="containsText" dxfId="419" priority="9" operator="containsText" text="Extremo">
      <formula>NOT(ISERROR(SEARCH("Extremo",AL32)))</formula>
    </cfRule>
    <cfRule type="containsText" dxfId="418" priority="10" operator="containsText" text="Alto">
      <formula>NOT(ISERROR(SEARCH("Alto",AL32)))</formula>
    </cfRule>
    <cfRule type="containsText" dxfId="417" priority="11" operator="containsText" text="Moderado">
      <formula>NOT(ISERROR(SEARCH("Moderado",AL32)))</formula>
    </cfRule>
  </conditionalFormatting>
  <conditionalFormatting sqref="L42:M51">
    <cfRule type="containsText" dxfId="416" priority="8" operator="containsText" text="Espacio para describir ">
      <formula>NOT(ISERROR(SEARCH("Espacio para describir ",L42)))</formula>
    </cfRule>
  </conditionalFormatting>
  <conditionalFormatting sqref="AL42 BR42">
    <cfRule type="containsText" dxfId="415" priority="5" operator="containsText" text="Extremo">
      <formula>NOT(ISERROR(SEARCH("Extremo",AL42)))</formula>
    </cfRule>
    <cfRule type="containsText" dxfId="414" priority="6" operator="containsText" text="Alto">
      <formula>NOT(ISERROR(SEARCH("Alto",AL42)))</formula>
    </cfRule>
    <cfRule type="containsText" dxfId="413" priority="7" operator="containsText" text="Moderado">
      <formula>NOT(ISERROR(SEARCH("Moderado",AL42)))</formula>
    </cfRule>
  </conditionalFormatting>
  <conditionalFormatting sqref="L52:M61">
    <cfRule type="containsText" dxfId="412" priority="4" operator="containsText" text="Espacio para describir ">
      <formula>NOT(ISERROR(SEARCH("Espacio para describir ",L52)))</formula>
    </cfRule>
  </conditionalFormatting>
  <conditionalFormatting sqref="AL52 BR52">
    <cfRule type="containsText" dxfId="411" priority="1" operator="containsText" text="Extremo">
      <formula>NOT(ISERROR(SEARCH("Extremo",AL52)))</formula>
    </cfRule>
    <cfRule type="containsText" dxfId="410" priority="2" operator="containsText" text="Alto">
      <formula>NOT(ISERROR(SEARCH("Alto",AL52)))</formula>
    </cfRule>
    <cfRule type="containsText" dxfId="409"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41AFBF6-73DB-4CFA-BE6F-798753076AFB}"/>
    <dataValidation allowBlank="1" showInputMessage="1" showErrorMessage="1" prompt="¿Se deja evidencia o rastro de la ejecución del control, que permita a cualquier tercero con la evidencia, llegar a la misma conclusión?." sqref="BC11" xr:uid="{8E3236B2-D474-4D20-8987-C696CAB0DD34}"/>
    <dataValidation allowBlank="1" showInputMessage="1" showErrorMessage="1" prompt="¿Las observaciones, desviaciones o diferencias identificadas como resultados de la ejecución del control son investigadas y resueltas de manera oportuna?" sqref="BB11" xr:uid="{31738489-D267-4AD9-893F-9A178BC1F6C0}"/>
    <dataValidation allowBlank="1" showInputMessage="1" showErrorMessage="1" prompt="¿La fuente de información que se utiliza en el desarrollo del control es información confiable que permita mitigar el riesgo?." sqref="BA11" xr:uid="{5FA6444C-A5B7-4D3F-B053-279DD153CB0A}"/>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48B43D53-2C9D-49E4-AF0C-024FB70B20D6}"/>
    <dataValidation allowBlank="1" showInputMessage="1" showErrorMessage="1" prompt="¿La oportunidad en que se ejecuta el control ayuda a prevenir la mitigación del riesgo o a detectar la materialización del riesgo de manera oportuna?" sqref="AY11" xr:uid="{C377046A-6548-4A3A-955C-303F695F14CA}"/>
    <dataValidation allowBlank="1" showInputMessage="1" showErrorMessage="1" prompt="El responsable tiene autoridad y adecuada segregación de funciones en la ejecución del control?" sqref="AX11" xr:uid="{0FE2620D-94D1-4243-9AC5-F94E4A6EEC27}"/>
    <dataValidation allowBlank="1" showInputMessage="1" showErrorMessage="1" prompt="¿Existen un responsable asignado a la ejecución del control?" sqref="AW11" xr:uid="{6A9CA2D7-2E75-4C2C-B9AB-7D789487E847}"/>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10CB0143-5866-431D-B633-DA2D33288EA5}"/>
    <dataValidation type="list" allowBlank="1" showInputMessage="1" showErrorMessage="1" prompt="¿Genera Impacto ambiental?" sqref="AI12:AI61" xr:uid="{BFFC5192-DB1B-44C5-8814-0BBFE9BEA301}">
      <formula1>"SI,NO,Escoger un dato de la lista desplegable"</formula1>
    </dataValidation>
    <dataValidation allowBlank="1" showInputMessage="1" showErrorMessage="1" prompt="¿Genera Impacto ambiental?" sqref="AI11" xr:uid="{FFAD5993-81D4-4580-9F9C-E60122AD82FF}"/>
    <dataValidation type="list" allowBlank="1" showInputMessage="1" showErrorMessage="1" prompt="¿Afectar la imagen nacional?" sqref="AH12:AH61" xr:uid="{DDE49624-A8B7-4BDA-BE31-ABDF02490509}">
      <formula1>"SI,NO,Escoger un dato de la lista desplegable"</formula1>
    </dataValidation>
    <dataValidation allowBlank="1" showInputMessage="1" showErrorMessage="1" prompt="¿Afectar la imagen nacional?" sqref="AH11" xr:uid="{FD59E651-490E-4299-8791-E1485836381F}"/>
    <dataValidation type="list" allowBlank="1" showInputMessage="1" showErrorMessage="1" prompt="¿Afectar la imagen regional?" sqref="AG12:AG61" xr:uid="{537D4B21-7B61-496F-8A75-6977CCA7A509}">
      <formula1>"SI,NO,Escoger un dato de la lista desplegable"</formula1>
    </dataValidation>
    <dataValidation allowBlank="1" showInputMessage="1" showErrorMessage="1" prompt="¿Afectar la imagen regional?" sqref="AG11" xr:uid="{8A505879-9015-4844-A8C2-49A7C57B7017}"/>
    <dataValidation type="list" allowBlank="1" showInputMessage="1" showErrorMessage="1" prompt="¿Ocasionar lesiones físicas o pérdida de vidas humanas?_x000a_NOTA: si esta respuesta es afirmativa, el impacto sera considerado como catastrófico." sqref="AF12:AF61" xr:uid="{9EFD024C-4F2E-437B-8158-D7B3BA588F6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39C4BE5-D022-4BE9-B276-7AA283A9502C}"/>
    <dataValidation type="list" allowBlank="1" showInputMessage="1" showErrorMessage="1" prompt="¿Generar pérdida de credibilidad del sector?" sqref="AE12:AE61" xr:uid="{79153407-F6D7-493A-AE98-66A3031D6835}">
      <formula1>"SI,NO,Escoger un dato de la lista desplegable"</formula1>
    </dataValidation>
    <dataValidation allowBlank="1" showInputMessage="1" showErrorMessage="1" prompt="¿Generar pérdida de credibilidad del sector?" sqref="AE11" xr:uid="{82ABFE7B-1EA5-4A93-80B0-42E8BEEA8F9C}"/>
    <dataValidation type="list" allowBlank="1" showInputMessage="1" showErrorMessage="1" prompt="¿Dar lugar a procesos penales?" sqref="AD12:AD61" xr:uid="{7351CABA-AFC0-41E4-A11A-9275CD04D925}">
      <formula1>"SI,NO,Escoger un dato de la lista desplegable"</formula1>
    </dataValidation>
    <dataValidation allowBlank="1" showInputMessage="1" showErrorMessage="1" prompt="¿Dar lugar a procesos penales?" sqref="AD11" xr:uid="{66370828-3CC7-4BD0-A999-C8A59B6C1FF5}"/>
    <dataValidation type="list" allowBlank="1" showInputMessage="1" showErrorMessage="1" prompt="¿Dar lugar a procesos fiscales?" sqref="AC12:AC61" xr:uid="{C2354926-D2E4-44C2-B097-CEB00D7BF494}">
      <formula1>"SI,NO,Escoger un dato de la lista desplegable"</formula1>
    </dataValidation>
    <dataValidation allowBlank="1" showInputMessage="1" showErrorMessage="1" prompt="¿Dar lugar a procesos fiscales?" sqref="AC11" xr:uid="{4FF32BFD-4076-43C8-88B7-B9F325D63A01}"/>
    <dataValidation type="list" allowBlank="1" showInputMessage="1" showErrorMessage="1" prompt="¿Dar lugar a procesos disciplinarios?" sqref="AB12:AB61" xr:uid="{36654A2B-CA94-4583-87E2-272756C5218B}">
      <formula1>"SI,NO,Escoger un dato de la lista desplegable"</formula1>
    </dataValidation>
    <dataValidation allowBlank="1" showInputMessage="1" showErrorMessage="1" prompt="¿Dar lugar a procesos disciplinarios?" sqref="AB11" xr:uid="{DFF5D466-360D-41BD-B197-0E4BBB3AF145}"/>
    <dataValidation type="list" allowBlank="1" showInputMessage="1" showErrorMessage="1" prompt="¿Dar lugar a procesos sancionatorios?" sqref="AA12:AA61" xr:uid="{9A372183-F9DA-4DA3-9811-6D4103DE2A32}">
      <formula1>"SI,NO,Escoger un dato de la lista desplegable"</formula1>
    </dataValidation>
    <dataValidation allowBlank="1" showInputMessage="1" showErrorMessage="1" prompt="¿Dar lugar a procesos sancionatorios?" sqref="AA11" xr:uid="{A84FA6C1-F1EF-461D-884B-4F28D93E0FA9}"/>
    <dataValidation type="list" allowBlank="1" showInputMessage="1" showErrorMessage="1" prompt="¿Generar intervención de los órganos de control, de la Fiscalía, u otro ente?" sqref="Z12:Z61" xr:uid="{87AC4211-FF15-4E17-B50F-2E79BF351FC7}">
      <formula1>"SI,NO,Escoger un dato de la lista desplegable"</formula1>
    </dataValidation>
    <dataValidation allowBlank="1" showInputMessage="1" showErrorMessage="1" prompt="¿Generar intervención de los órganos de control, de la Fiscalía, u otro ente?" sqref="Z11" xr:uid="{61F89268-32EA-4C47-9B12-8FA8F833CB47}"/>
    <dataValidation type="list" allowBlank="1" showInputMessage="1" showErrorMessage="1" prompt="¿Generar pérdida de información de la Entidad?" sqref="Y12:Y61" xr:uid="{19392A75-C1CE-4AE0-8919-305E416CCB6F}">
      <formula1>"SI,NO,Escoger un dato de la lista desplegable"</formula1>
    </dataValidation>
    <dataValidation allowBlank="1" showInputMessage="1" showErrorMessage="1" prompt="¿Generar pérdida de información de la Entidad?" sqref="Y11" xr:uid="{3B1A5734-51EF-472E-9EC0-063A9BF55844}"/>
    <dataValidation type="list" allowBlank="1" showInputMessage="1" showErrorMessage="1" prompt="¿Dar lugar al detrimento de calidad de vida de la comunidad por la pérdida del bien o servicios o los recursos públicos?" sqref="X12:X61" xr:uid="{4B039C59-B14A-43D3-8C02-0FBD4A40D96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3E5E9531-50B5-4744-9E88-FB8E65AE4D87}"/>
    <dataValidation type="list" allowBlank="1" showInputMessage="1" showErrorMessage="1" prompt="¿Afectar la generación de los productos o la prestación de servicios?" sqref="W12:W61" xr:uid="{7984ED92-3921-45A4-91D3-4F81DCFD5435}">
      <formula1>"SI,NO,Escoger un dato de la lista desplegable"</formula1>
    </dataValidation>
    <dataValidation allowBlank="1" showInputMessage="1" showErrorMessage="1" prompt="¿Afectar la generación de los productos o la prestación de servicios?" sqref="W11" xr:uid="{B780A781-35DD-4FB0-8C09-CB34ED3874E6}"/>
    <dataValidation type="list" allowBlank="1" showInputMessage="1" showErrorMessage="1" prompt="¿Generar pérdida de recursos económicos?" sqref="V12:V61" xr:uid="{0FB16A54-366A-443C-B498-DF9A832AF733}">
      <formula1>"SI,NO,Escoger un dato de la lista desplegable"</formula1>
    </dataValidation>
    <dataValidation allowBlank="1" showInputMessage="1" showErrorMessage="1" prompt="¿Generar pérdida de recursos económicos?" sqref="V11" xr:uid="{4DC93FBE-9820-4C45-828A-6BD2BDD82D19}"/>
    <dataValidation type="list" allowBlank="1" showInputMessage="1" showErrorMessage="1" prompt="¿Generar pérdida de confianza de la Entidad, afectando su reputación?" sqref="U12:U61" xr:uid="{70CA04BB-FDCF-4569-B4FA-3272851F3B33}">
      <formula1>"SI,NO,Escoger un dato de la lista desplegable"</formula1>
    </dataValidation>
    <dataValidation allowBlank="1" showInputMessage="1" showErrorMessage="1" prompt="¿Generar pérdida de confianza de la Entidad, afectando su reputación?" sqref="U11" xr:uid="{C6C305CE-3E3C-450B-9C47-80A838A0A000}"/>
    <dataValidation type="list" allowBlank="1" showInputMessage="1" showErrorMessage="1" prompt="¿Afectar el cumplimiento de la misión del sector al que pertenece la Entidad?" sqref="T12:T61" xr:uid="{480F9E28-8D27-4069-B999-93688BEBC67F}">
      <formula1>"SI,NO,Escoger un dato de la lista desplegable"</formula1>
    </dataValidation>
    <dataValidation allowBlank="1" showInputMessage="1" showErrorMessage="1" prompt="¿Afectar el cumplimiento de la misión del sector al que pertenece la Entidad?" sqref="T11" xr:uid="{B27DE7E3-5A3C-4F3A-8C7F-6964D92065FC}"/>
    <dataValidation type="list" allowBlank="1" showInputMessage="1" showErrorMessage="1" prompt="¿Afectar el cumplimiento de misión de la Entidad?" sqref="S12:S61" xr:uid="{955B3EB1-6AC4-4EA3-A34A-FA75F434C985}">
      <formula1>"SI,NO,Escoger un dato de la lista desplegable"</formula1>
    </dataValidation>
    <dataValidation allowBlank="1" showInputMessage="1" showErrorMessage="1" prompt="¿Afectar el cumplimiento de misión de la Entidad?" sqref="S11" xr:uid="{11E25A63-4C37-4EE1-B7E2-88C39A2F733C}"/>
    <dataValidation type="list" allowBlank="1" showInputMessage="1" showErrorMessage="1" prompt="¿Afectar el cumplimiento de metas y objetivos de la dependencia?" sqref="R12:R61" xr:uid="{9AF7C633-B3FB-4A28-B00D-3944B458FBB8}">
      <formula1>"SI,NO,Escoger un dato de la lista desplegable"</formula1>
    </dataValidation>
    <dataValidation allowBlank="1" showInputMessage="1" showErrorMessage="1" prompt="¿Afectar el cumplimiento de metas y objetivos de la dependencia?" sqref="R11" xr:uid="{B8689E4B-B088-477D-AA01-256DF0437AF8}"/>
    <dataValidation type="list" allowBlank="1" showInputMessage="1" showErrorMessage="1" prompt="¿Afectar al grupo de funcionarios del proceso?" sqref="Q12:Q61" xr:uid="{9BF7354C-2A28-4C4D-B434-2C915B66D2FE}">
      <formula1>"SI,NO,Escoger un dato de la lista desplegable"</formula1>
    </dataValidation>
    <dataValidation allowBlank="1" showInputMessage="1" showErrorMessage="1" prompt="¿Afectar al grupo de funcionarios del proceso?" sqref="Q11" xr:uid="{1E0D99E3-C8CA-40C3-8CED-C2C0970F5E91}"/>
    <dataValidation allowBlank="1" showInputMessage="1" showErrorMessage="1" prompt="Son los efectos ocasionados por la ocurrencia de un riesgo que afecta los objetivos o procesos de la entidad. Pueden ser una pérdida, un daño, un perjuicio, un detrimento." sqref="M9:M11" xr:uid="{530A3E2C-CD79-4630-834B-D6651078D7B3}"/>
    <dataValidation type="list" allowBlank="1" showInputMessage="1" showErrorMessage="1" sqref="BG12:BG61" xr:uid="{1FECB278-7C19-4583-8A61-19C20A920116}">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4052087E-F65F-4E33-B50E-A3BD1881F457}">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580CEF5D-ED7E-40B8-81AA-62B123001436}">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20D12975-79A6-4385-9D3E-C4442A4A4136}">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5BA46D92-2404-4ADD-B132-E9B5A5823788}">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82EEAEA3-B958-4645-B514-AE2C830FCB80}">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785FB123-C8FE-44D4-A47A-C3A6067F243E}">
      <formula1>"Adecuado,Inadecuado,Escoger un dato de la lista desplegable"</formula1>
    </dataValidation>
    <dataValidation type="list" allowBlank="1" showInputMessage="1" showErrorMessage="1" prompt="¿Existen un responsable asignado a la ejecución del control?" sqref="AW12:AW61" xr:uid="{1B4A7003-A001-4157-AE62-F422D798329E}">
      <formula1>"Asignado,No Asignado,Escoger un dato de la lista desplegable"</formula1>
    </dataValidation>
    <dataValidation type="list" allowBlank="1" showInputMessage="1" showErrorMessage="1" sqref="AV12:AV61" xr:uid="{328F5E90-942B-4523-BCA4-EDF893A163E1}">
      <formula1>"Escoger un dato de la lista desplegable,Preventivo,Detectivo"</formula1>
    </dataValidation>
    <dataValidation type="list" allowBlank="1" showInputMessage="1" showErrorMessage="1" sqref="AQ12:AQ61" xr:uid="{DCF6E830-45E0-4C8C-B6EE-19C75058F5B3}">
      <formula1>"Escoger un dato de la lista desplegable,Por Tramite, Diario, Semanal, Quincenal, Mensual, Bimestral, Trimestral, Semestral,Anual"</formula1>
    </dataValidation>
    <dataValidation type="list" allowBlank="1" showInputMessage="1" showErrorMessage="1" sqref="F12:I61" xr:uid="{5B39363E-B50C-421B-AECE-85717F871EB0}">
      <formula1>"SI,NO,Escoger un dato de la lista desplegable"</formula1>
    </dataValidation>
    <dataValidation type="list" allowBlank="1" showInputMessage="1" showErrorMessage="1" sqref="N12:N61" xr:uid="{5AF06FC0-3221-4B68-B2D0-0762F7DF5D59}">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309986-4722-40FD-99AF-41F114B1AD52}">
          <x14:formula1>
            <xm:f>DATOS!$J$15:$J$19</xm:f>
          </x14:formula1>
          <xm:sqref>AM12:AM61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B09E0-F626-4BB4-8997-FEF11322BD70}">
  <sheetPr>
    <tabColor rgb="FF8C2954"/>
    <pageSetUpPr fitToPage="1"/>
  </sheetPr>
  <dimension ref="B2:BS61"/>
  <sheetViews>
    <sheetView zoomScale="69" zoomScaleNormal="115" workbookViewId="0">
      <selection activeCell="E12" sqref="E12:E21"/>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5703125" style="39" customWidth="1"/>
    <col min="42" max="42" width="22.42578125" style="39" customWidth="1"/>
    <col min="43" max="43" width="16.7109375" style="39" customWidth="1"/>
    <col min="44" max="44" width="22.42578125" style="39" customWidth="1"/>
    <col min="45" max="45" width="66.7109375" style="39" customWidth="1"/>
    <col min="46" max="46" width="38.71093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165.75" x14ac:dyDescent="0.25">
      <c r="B12" s="114">
        <v>1</v>
      </c>
      <c r="C12" s="117" t="s">
        <v>194</v>
      </c>
      <c r="D12" s="120" t="s">
        <v>195</v>
      </c>
      <c r="E12" s="120" t="s">
        <v>196</v>
      </c>
      <c r="F12" s="105" t="s">
        <v>104</v>
      </c>
      <c r="G12" s="105" t="s">
        <v>104</v>
      </c>
      <c r="H12" s="105" t="s">
        <v>104</v>
      </c>
      <c r="I12" s="105" t="s">
        <v>104</v>
      </c>
      <c r="J12" s="107" t="str">
        <f>IF(AND((F12="SI"),(G12="SI"),(H12="SI"),(I12="SI")),"Si es Riesgo de Corrupción","No es Riesgo de Corrupción")</f>
        <v>Si es Riesgo de Corrupción</v>
      </c>
      <c r="K12" s="22">
        <v>1</v>
      </c>
      <c r="L12" s="41" t="s">
        <v>197</v>
      </c>
      <c r="M12" s="109" t="s">
        <v>200</v>
      </c>
      <c r="N12" s="111">
        <v>1</v>
      </c>
      <c r="O12" s="101" t="str">
        <f>IF(N12=1,"Rara vez",IF(N12=2,"Improbable",IF(N12=3,"Posible",IF(N12=4,"Probable",IF(N12=5,"Casi seguro","Definir el nivel de probabilidad")))))</f>
        <v>Rara vez</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97" t="s">
        <v>109</v>
      </c>
      <c r="R12" s="97" t="s">
        <v>109</v>
      </c>
      <c r="S12" s="97" t="s">
        <v>104</v>
      </c>
      <c r="T12" s="97" t="s">
        <v>109</v>
      </c>
      <c r="U12" s="97" t="s">
        <v>104</v>
      </c>
      <c r="V12" s="97" t="s">
        <v>104</v>
      </c>
      <c r="W12" s="97" t="s">
        <v>104</v>
      </c>
      <c r="X12" s="97" t="s">
        <v>109</v>
      </c>
      <c r="Y12" s="97" t="s">
        <v>104</v>
      </c>
      <c r="Z12" s="97" t="s">
        <v>104</v>
      </c>
      <c r="AA12" s="97" t="s">
        <v>104</v>
      </c>
      <c r="AB12" s="97" t="s">
        <v>104</v>
      </c>
      <c r="AC12" s="97" t="s">
        <v>104</v>
      </c>
      <c r="AD12" s="97" t="s">
        <v>104</v>
      </c>
      <c r="AE12" s="97" t="s">
        <v>104</v>
      </c>
      <c r="AF12" s="97" t="s">
        <v>109</v>
      </c>
      <c r="AG12" s="97" t="s">
        <v>104</v>
      </c>
      <c r="AH12" s="97" t="s">
        <v>104</v>
      </c>
      <c r="AI12" s="97" t="s">
        <v>109</v>
      </c>
      <c r="AJ12" s="100">
        <f>IF(AF12="SI","Impacto Catastrófico por lesoines o perdida de vidas humanas",(COUNTIF(Q12:AE21,"SI")+COUNTIF(AG12:AI21,"SI")))</f>
        <v>13</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201</v>
      </c>
      <c r="AP12" s="46" t="s">
        <v>202</v>
      </c>
      <c r="AQ12" s="46" t="s">
        <v>203</v>
      </c>
      <c r="AR12" s="46" t="s">
        <v>204</v>
      </c>
      <c r="AS12" s="46" t="s">
        <v>205</v>
      </c>
      <c r="AT12" s="46" t="s">
        <v>206</v>
      </c>
      <c r="AU12" s="46" t="s">
        <v>207</v>
      </c>
      <c r="AV12" s="46" t="s">
        <v>134</v>
      </c>
      <c r="AW12" s="47" t="s">
        <v>115</v>
      </c>
      <c r="AX12" s="47" t="s">
        <v>116</v>
      </c>
      <c r="AY12" s="47" t="s">
        <v>117</v>
      </c>
      <c r="AZ12" s="47" t="s">
        <v>135</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100</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219</v>
      </c>
    </row>
    <row r="13" spans="2:71" s="26" customFormat="1" ht="114.75" x14ac:dyDescent="0.25">
      <c r="B13" s="115"/>
      <c r="C13" s="118"/>
      <c r="D13" s="120"/>
      <c r="E13" s="120"/>
      <c r="F13" s="105"/>
      <c r="G13" s="105"/>
      <c r="H13" s="105"/>
      <c r="I13" s="105"/>
      <c r="J13" s="107"/>
      <c r="K13" s="27">
        <v>2</v>
      </c>
      <c r="L13" s="42" t="s">
        <v>198</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208</v>
      </c>
      <c r="AP13" s="48" t="s">
        <v>209</v>
      </c>
      <c r="AQ13" s="48" t="s">
        <v>111</v>
      </c>
      <c r="AR13" s="48" t="s">
        <v>210</v>
      </c>
      <c r="AS13" s="48" t="s">
        <v>211</v>
      </c>
      <c r="AT13" s="48" t="s">
        <v>212</v>
      </c>
      <c r="AU13" s="48" t="s">
        <v>213</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96" customHeight="1" x14ac:dyDescent="0.25">
      <c r="B14" s="115"/>
      <c r="C14" s="118"/>
      <c r="D14" s="120"/>
      <c r="E14" s="120"/>
      <c r="F14" s="105"/>
      <c r="G14" s="105"/>
      <c r="H14" s="105"/>
      <c r="I14" s="105"/>
      <c r="J14" s="107"/>
      <c r="K14" s="31">
        <v>3</v>
      </c>
      <c r="L14" s="43" t="s">
        <v>199</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214</v>
      </c>
      <c r="AP14" s="50" t="s">
        <v>202</v>
      </c>
      <c r="AQ14" s="50" t="s">
        <v>203</v>
      </c>
      <c r="AR14" s="50" t="s">
        <v>215</v>
      </c>
      <c r="AS14" s="50" t="s">
        <v>216</v>
      </c>
      <c r="AT14" s="50" t="s">
        <v>217</v>
      </c>
      <c r="AU14" s="50" t="s">
        <v>218</v>
      </c>
      <c r="AV14" s="50" t="s">
        <v>134</v>
      </c>
      <c r="AW14" s="51" t="s">
        <v>115</v>
      </c>
      <c r="AX14" s="51" t="s">
        <v>116</v>
      </c>
      <c r="AY14" s="51" t="s">
        <v>117</v>
      </c>
      <c r="AZ14" s="51" t="s">
        <v>135</v>
      </c>
      <c r="BA14" s="51" t="s">
        <v>119</v>
      </c>
      <c r="BB14" s="51" t="s">
        <v>120</v>
      </c>
      <c r="BC14" s="51" t="s">
        <v>121</v>
      </c>
      <c r="BD14" s="59">
        <f t="shared" si="0"/>
        <v>100</v>
      </c>
      <c r="BE14" s="59" t="str">
        <f t="shared" si="1"/>
        <v>Fuerte</v>
      </c>
      <c r="BF14" s="33"/>
      <c r="BG14" s="56" t="s">
        <v>141</v>
      </c>
      <c r="BH14" s="59" t="str">
        <f t="shared" si="2"/>
        <v>Siempre se ejecuta</v>
      </c>
      <c r="BI14" s="33"/>
      <c r="BJ14" s="59" t="str">
        <f t="shared" si="3"/>
        <v>FUERTE</v>
      </c>
      <c r="BK14" s="59">
        <f t="shared" si="4"/>
        <v>100</v>
      </c>
      <c r="BL14" s="59" t="str">
        <f t="shared" si="5"/>
        <v>NO</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08" priority="23" operator="containsText" text="Si es Riesgo de Corrupción">
      <formula>NOT(ISERROR(SEARCH("Si es Riesgo de Corrupción",J12)))</formula>
    </cfRule>
    <cfRule type="containsText" dxfId="407" priority="24" operator="containsText" text="No es Riesgo de Corrupción">
      <formula>NOT(ISERROR(SEARCH("No es Riesgo de Corrupción",J12)))</formula>
    </cfRule>
  </conditionalFormatting>
  <conditionalFormatting sqref="L12:M21">
    <cfRule type="containsText" dxfId="406" priority="22" operator="containsText" text="Espacio para describir ">
      <formula>NOT(ISERROR(SEARCH("Espacio para describir ",L12)))</formula>
    </cfRule>
  </conditionalFormatting>
  <conditionalFormatting sqref="N12:N61 Q12:AI61 AQ12:AQ61 AV12:BC61 BG12:BG61 BO12:BO61">
    <cfRule type="containsText" dxfId="405" priority="21" operator="containsText" text="Escoger un dato de la lista desplegable">
      <formula>NOT(ISERROR(SEARCH("Escoger un dato de la lista desplegable",N12)))</formula>
    </cfRule>
  </conditionalFormatting>
  <conditionalFormatting sqref="AO12:AO61">
    <cfRule type="containsText" dxfId="404" priority="20" operator="containsText" text="REDACTAR CONTROL">
      <formula>NOT(ISERROR(SEARCH("REDACTAR CONTROL",AO12)))</formula>
    </cfRule>
  </conditionalFormatting>
  <conditionalFormatting sqref="AL12 BR12">
    <cfRule type="containsText" dxfId="403" priority="17" operator="containsText" text="Extremo">
      <formula>NOT(ISERROR(SEARCH("Extremo",AL12)))</formula>
    </cfRule>
    <cfRule type="containsText" dxfId="402" priority="18" operator="containsText" text="Alto">
      <formula>NOT(ISERROR(SEARCH("Alto",AL12)))</formula>
    </cfRule>
    <cfRule type="containsText" dxfId="401" priority="19" operator="containsText" text="Moderado">
      <formula>NOT(ISERROR(SEARCH("Moderado",AL12)))</formula>
    </cfRule>
  </conditionalFormatting>
  <conditionalFormatting sqref="L22:M31">
    <cfRule type="containsText" dxfId="400" priority="16" operator="containsText" text="Espacio para describir ">
      <formula>NOT(ISERROR(SEARCH("Espacio para describir ",L22)))</formula>
    </cfRule>
  </conditionalFormatting>
  <conditionalFormatting sqref="AL22 BR22">
    <cfRule type="containsText" dxfId="399" priority="13" operator="containsText" text="Extremo">
      <formula>NOT(ISERROR(SEARCH("Extremo",AL22)))</formula>
    </cfRule>
    <cfRule type="containsText" dxfId="398" priority="14" operator="containsText" text="Alto">
      <formula>NOT(ISERROR(SEARCH("Alto",AL22)))</formula>
    </cfRule>
    <cfRule type="containsText" dxfId="397" priority="15" operator="containsText" text="Moderado">
      <formula>NOT(ISERROR(SEARCH("Moderado",AL22)))</formula>
    </cfRule>
  </conditionalFormatting>
  <conditionalFormatting sqref="L32:M41">
    <cfRule type="containsText" dxfId="396" priority="12" operator="containsText" text="Espacio para describir ">
      <formula>NOT(ISERROR(SEARCH("Espacio para describir ",L32)))</formula>
    </cfRule>
  </conditionalFormatting>
  <conditionalFormatting sqref="AL32 BR32">
    <cfRule type="containsText" dxfId="395" priority="9" operator="containsText" text="Extremo">
      <formula>NOT(ISERROR(SEARCH("Extremo",AL32)))</formula>
    </cfRule>
    <cfRule type="containsText" dxfId="394" priority="10" operator="containsText" text="Alto">
      <formula>NOT(ISERROR(SEARCH("Alto",AL32)))</formula>
    </cfRule>
    <cfRule type="containsText" dxfId="393" priority="11" operator="containsText" text="Moderado">
      <formula>NOT(ISERROR(SEARCH("Moderado",AL32)))</formula>
    </cfRule>
  </conditionalFormatting>
  <conditionalFormatting sqref="L42:M51">
    <cfRule type="containsText" dxfId="392" priority="8" operator="containsText" text="Espacio para describir ">
      <formula>NOT(ISERROR(SEARCH("Espacio para describir ",L42)))</formula>
    </cfRule>
  </conditionalFormatting>
  <conditionalFormatting sqref="AL42 BR42">
    <cfRule type="containsText" dxfId="391" priority="5" operator="containsText" text="Extremo">
      <formula>NOT(ISERROR(SEARCH("Extremo",AL42)))</formula>
    </cfRule>
    <cfRule type="containsText" dxfId="390" priority="6" operator="containsText" text="Alto">
      <formula>NOT(ISERROR(SEARCH("Alto",AL42)))</formula>
    </cfRule>
    <cfRule type="containsText" dxfId="389" priority="7" operator="containsText" text="Moderado">
      <formula>NOT(ISERROR(SEARCH("Moderado",AL42)))</formula>
    </cfRule>
  </conditionalFormatting>
  <conditionalFormatting sqref="L52:M61">
    <cfRule type="containsText" dxfId="388" priority="4" operator="containsText" text="Espacio para describir ">
      <formula>NOT(ISERROR(SEARCH("Espacio para describir ",L52)))</formula>
    </cfRule>
  </conditionalFormatting>
  <conditionalFormatting sqref="AL52 BR52">
    <cfRule type="containsText" dxfId="387" priority="1" operator="containsText" text="Extremo">
      <formula>NOT(ISERROR(SEARCH("Extremo",AL52)))</formula>
    </cfRule>
    <cfRule type="containsText" dxfId="386" priority="2" operator="containsText" text="Alto">
      <formula>NOT(ISERROR(SEARCH("Alto",AL52)))</formula>
    </cfRule>
    <cfRule type="containsText" dxfId="385" priority="3" operator="containsText" text="Moderado">
      <formula>NOT(ISERROR(SEARCH("Moderado",AL52)))</formula>
    </cfRule>
  </conditionalFormatting>
  <dataValidations count="60">
    <dataValidation type="list" allowBlank="1" showInputMessage="1" showErrorMessage="1" sqref="N12:N61" xr:uid="{0AB8574C-7BD3-486A-9C03-4C1759B64E29}">
      <formula1>"Escoger un dato de la lista desplegable,5,4,3,2,1"</formula1>
    </dataValidation>
    <dataValidation type="list" allowBlank="1" showInputMessage="1" showErrorMessage="1" sqref="F12:I61" xr:uid="{D7D61E6D-A1C4-41FE-9493-A7FC059BFA31}">
      <formula1>"SI,NO,Escoger un dato de la lista desplegable"</formula1>
    </dataValidation>
    <dataValidation type="list" allowBlank="1" showInputMessage="1" showErrorMessage="1" sqref="AQ12:AQ61" xr:uid="{8E85B601-E9B7-47D4-A1B2-7FBC532B39A8}">
      <formula1>"Escoger un dato de la lista desplegable,Por Tramite, Diario, Semanal, Quincenal, Mensual, Bimestral, Trimestral, Semestral,Anual"</formula1>
    </dataValidation>
    <dataValidation type="list" allowBlank="1" showInputMessage="1" showErrorMessage="1" sqref="AV12:AV61" xr:uid="{596F50E5-1157-4390-A1AF-88B61CA80054}">
      <formula1>"Escoger un dato de la lista desplegable,Preventivo,Detectivo"</formula1>
    </dataValidation>
    <dataValidation type="list" allowBlank="1" showInputMessage="1" showErrorMessage="1" prompt="¿Existen un responsable asignado a la ejecución del control?" sqref="AW12:AW61" xr:uid="{69B4D277-AD83-4966-8576-FDCFE68914C0}">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D977E7A9-31CD-490D-8DFB-52300272BC14}">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4FD7B547-E933-4BA5-A3A6-6372D2A02221}">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F2178650-5681-4633-8EEA-F170C356610D}">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987706DD-A8E4-404A-84D2-1E79CBE7E8F0}">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CA3D8BE9-FA49-4019-924E-231BBAB21780}">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6CC2C4DD-CC83-40DC-9E4F-4B47E757E6E7}">
      <formula1>"Escoger un dato de la lista desplegable,Completa,Incompleta,No existe"</formula1>
    </dataValidation>
    <dataValidation type="list" allowBlank="1" showInputMessage="1" showErrorMessage="1" sqref="BG12:BG61" xr:uid="{8F3A1867-25DD-42E1-A8E7-60D229E33961}">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6EB12488-6331-4C16-8686-FB6891543CBE}"/>
    <dataValidation allowBlank="1" showInputMessage="1" showErrorMessage="1" prompt="¿Afectar al grupo de funcionarios del proceso?" sqref="Q11" xr:uid="{7CCD3ACB-9158-424A-9223-90080D0141E7}"/>
    <dataValidation type="list" allowBlank="1" showInputMessage="1" showErrorMessage="1" prompt="¿Afectar al grupo de funcionarios del proceso?" sqref="Q12:Q61" xr:uid="{E5CEC6FD-378C-4C6D-A46F-1AD38F45B9B4}">
      <formula1>"SI,NO,Escoger un dato de la lista desplegable"</formula1>
    </dataValidation>
    <dataValidation allowBlank="1" showInputMessage="1" showErrorMessage="1" prompt="¿Afectar el cumplimiento de metas y objetivos de la dependencia?" sqref="R11" xr:uid="{F0A2E665-A6B3-4C36-92CC-AC1C6D5CEC53}"/>
    <dataValidation type="list" allowBlank="1" showInputMessage="1" showErrorMessage="1" prompt="¿Afectar el cumplimiento de metas y objetivos de la dependencia?" sqref="R12:R61" xr:uid="{77953FEE-88DE-4031-8CF5-AAC0132B327C}">
      <formula1>"SI,NO,Escoger un dato de la lista desplegable"</formula1>
    </dataValidation>
    <dataValidation allowBlank="1" showInputMessage="1" showErrorMessage="1" prompt="¿Afectar el cumplimiento de misión de la Entidad?" sqref="S11" xr:uid="{23742D53-B157-472A-84C6-06F8199BCFA9}"/>
    <dataValidation type="list" allowBlank="1" showInputMessage="1" showErrorMessage="1" prompt="¿Afectar el cumplimiento de misión de la Entidad?" sqref="S12:S61" xr:uid="{42401BF8-DDC7-444B-990E-1A5E7A0D33EF}">
      <formula1>"SI,NO,Escoger un dato de la lista desplegable"</formula1>
    </dataValidation>
    <dataValidation allowBlank="1" showInputMessage="1" showErrorMessage="1" prompt="¿Afectar el cumplimiento de la misión del sector al que pertenece la Entidad?" sqref="T11" xr:uid="{35A71745-14E0-4495-9E18-65EF4AAADC76}"/>
    <dataValidation type="list" allowBlank="1" showInputMessage="1" showErrorMessage="1" prompt="¿Afectar el cumplimiento de la misión del sector al que pertenece la Entidad?" sqref="T12:T61" xr:uid="{D18F9D7C-4AE4-4C86-9833-ADEF66548629}">
      <formula1>"SI,NO,Escoger un dato de la lista desplegable"</formula1>
    </dataValidation>
    <dataValidation allowBlank="1" showInputMessage="1" showErrorMessage="1" prompt="¿Generar pérdida de confianza de la Entidad, afectando su reputación?" sqref="U11" xr:uid="{9F9A8616-34FC-4DD6-9973-9334A354990F}"/>
    <dataValidation type="list" allowBlank="1" showInputMessage="1" showErrorMessage="1" prompt="¿Generar pérdida de confianza de la Entidad, afectando su reputación?" sqref="U12:U61" xr:uid="{A3D6194A-AADB-4EA3-81C5-BED365039B61}">
      <formula1>"SI,NO,Escoger un dato de la lista desplegable"</formula1>
    </dataValidation>
    <dataValidation allowBlank="1" showInputMessage="1" showErrorMessage="1" prompt="¿Generar pérdida de recursos económicos?" sqref="V11" xr:uid="{1435F2EF-047C-4E00-9065-8E8F1F02A537}"/>
    <dataValidation type="list" allowBlank="1" showInputMessage="1" showErrorMessage="1" prompt="¿Generar pérdida de recursos económicos?" sqref="V12:V61" xr:uid="{39473C39-4D67-43F5-B9B0-84E8666F73A7}">
      <formula1>"SI,NO,Escoger un dato de la lista desplegable"</formula1>
    </dataValidation>
    <dataValidation allowBlank="1" showInputMessage="1" showErrorMessage="1" prompt="¿Afectar la generación de los productos o la prestación de servicios?" sqref="W11" xr:uid="{7A760D63-F566-4984-845D-26D4A826E151}"/>
    <dataValidation type="list" allowBlank="1" showInputMessage="1" showErrorMessage="1" prompt="¿Afectar la generación de los productos o la prestación de servicios?" sqref="W12:W61" xr:uid="{F16E1BEC-0A6B-4458-8D78-C51BE5AA2A4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34E031EF-E6BB-49B3-9C3B-752CFFDCB5A0}"/>
    <dataValidation type="list" allowBlank="1" showInputMessage="1" showErrorMessage="1" prompt="¿Dar lugar al detrimento de calidad de vida de la comunidad por la pérdida del bien o servicios o los recursos públicos?" sqref="X12:X61" xr:uid="{5B951AC5-893C-4C2D-BB63-8201E0D082C0}">
      <formula1>"SI,NO,Escoger un dato de la lista desplegable"</formula1>
    </dataValidation>
    <dataValidation allowBlank="1" showInputMessage="1" showErrorMessage="1" prompt="¿Generar pérdida de información de la Entidad?" sqref="Y11" xr:uid="{55CEE3BB-14E4-44B7-8737-01D6EA599375}"/>
    <dataValidation type="list" allowBlank="1" showInputMessage="1" showErrorMessage="1" prompt="¿Generar pérdida de información de la Entidad?" sqref="Y12:Y61" xr:uid="{254A73EE-596C-490D-999A-AE992EADAC80}">
      <formula1>"SI,NO,Escoger un dato de la lista desplegable"</formula1>
    </dataValidation>
    <dataValidation allowBlank="1" showInputMessage="1" showErrorMessage="1" prompt="¿Generar intervención de los órganos de control, de la Fiscalía, u otro ente?" sqref="Z11" xr:uid="{2662711F-3E25-48D5-BC50-C940AC75A845}"/>
    <dataValidation type="list" allowBlank="1" showInputMessage="1" showErrorMessage="1" prompt="¿Generar intervención de los órganos de control, de la Fiscalía, u otro ente?" sqref="Z12:Z61" xr:uid="{D56E1553-42F1-422B-B298-A24D25A11AD4}">
      <formula1>"SI,NO,Escoger un dato de la lista desplegable"</formula1>
    </dataValidation>
    <dataValidation allowBlank="1" showInputMessage="1" showErrorMessage="1" prompt="¿Dar lugar a procesos sancionatorios?" sqref="AA11" xr:uid="{33C4E7E3-CF2E-44F7-B5BA-75CCC49E97D0}"/>
    <dataValidation type="list" allowBlank="1" showInputMessage="1" showErrorMessage="1" prompt="¿Dar lugar a procesos sancionatorios?" sqref="AA12:AA61" xr:uid="{C9C45367-30E7-483A-91FD-D02429D068E9}">
      <formula1>"SI,NO,Escoger un dato de la lista desplegable"</formula1>
    </dataValidation>
    <dataValidation allowBlank="1" showInputMessage="1" showErrorMessage="1" prompt="¿Dar lugar a procesos disciplinarios?" sqref="AB11" xr:uid="{AD7D4EDE-F3F1-430B-A02A-B5CFADBF3383}"/>
    <dataValidation type="list" allowBlank="1" showInputMessage="1" showErrorMessage="1" prompt="¿Dar lugar a procesos disciplinarios?" sqref="AB12:AB61" xr:uid="{F4E1BC3A-3717-4B8D-A5FB-AD1550D6445F}">
      <formula1>"SI,NO,Escoger un dato de la lista desplegable"</formula1>
    </dataValidation>
    <dataValidation allowBlank="1" showInputMessage="1" showErrorMessage="1" prompt="¿Dar lugar a procesos fiscales?" sqref="AC11" xr:uid="{B83944BA-BA3E-41E6-9B7E-003195D991D1}"/>
    <dataValidation type="list" allowBlank="1" showInputMessage="1" showErrorMessage="1" prompt="¿Dar lugar a procesos fiscales?" sqref="AC12:AC61" xr:uid="{73C5349F-7F81-4E09-82BA-119F89F3AF22}">
      <formula1>"SI,NO,Escoger un dato de la lista desplegable"</formula1>
    </dataValidation>
    <dataValidation allowBlank="1" showInputMessage="1" showErrorMessage="1" prompt="¿Dar lugar a procesos penales?" sqref="AD11" xr:uid="{F8F489B5-E8FE-45DC-A693-59F080539F20}"/>
    <dataValidation type="list" allowBlank="1" showInputMessage="1" showErrorMessage="1" prompt="¿Dar lugar a procesos penales?" sqref="AD12:AD61" xr:uid="{C4645CC0-FB61-4B18-96AE-3CD493EE9975}">
      <formula1>"SI,NO,Escoger un dato de la lista desplegable"</formula1>
    </dataValidation>
    <dataValidation allowBlank="1" showInputMessage="1" showErrorMessage="1" prompt="¿Generar pérdida de credibilidad del sector?" sqref="AE11" xr:uid="{166A0042-C37D-453C-8714-D3B7A79FDBEE}"/>
    <dataValidation type="list" allowBlank="1" showInputMessage="1" showErrorMessage="1" prompt="¿Generar pérdida de credibilidad del sector?" sqref="AE12:AE61" xr:uid="{0AE86549-2722-4C64-BE65-6E44B3BDD25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4630E8D-8146-45CA-B475-AC8D7E747FC3}"/>
    <dataValidation type="list" allowBlank="1" showInputMessage="1" showErrorMessage="1" prompt="¿Ocasionar lesiones físicas o pérdida de vidas humanas?_x000a_NOTA: si esta respuesta es afirmativa, el impacto sera considerado como catastrófico." sqref="AF12:AF61" xr:uid="{AAC03BCE-F394-4313-BE0E-5C4915AD288F}">
      <formula1>"SI,NO,Escoger un dato de la lista desplegable"</formula1>
    </dataValidation>
    <dataValidation allowBlank="1" showInputMessage="1" showErrorMessage="1" prompt="¿Afectar la imagen regional?" sqref="AG11" xr:uid="{35ADC0A5-CD22-43BA-B193-6DDBB45AAC0D}"/>
    <dataValidation type="list" allowBlank="1" showInputMessage="1" showErrorMessage="1" prompt="¿Afectar la imagen regional?" sqref="AG12:AG61" xr:uid="{F732724B-0E14-4908-BDB8-5D7BCAB17FCF}">
      <formula1>"SI,NO,Escoger un dato de la lista desplegable"</formula1>
    </dataValidation>
    <dataValidation allowBlank="1" showInputMessage="1" showErrorMessage="1" prompt="¿Afectar la imagen nacional?" sqref="AH11" xr:uid="{94CCA4D4-FF1B-4F15-9D3A-6013144787F3}"/>
    <dataValidation type="list" allowBlank="1" showInputMessage="1" showErrorMessage="1" prompt="¿Afectar la imagen nacional?" sqref="AH12:AH61" xr:uid="{05A1E2D9-C713-4C45-A794-CEC49748156E}">
      <formula1>"SI,NO,Escoger un dato de la lista desplegable"</formula1>
    </dataValidation>
    <dataValidation allowBlank="1" showInputMessage="1" showErrorMessage="1" prompt="¿Genera Impacto ambiental?" sqref="AI11" xr:uid="{3C33D4C2-C3A3-4207-86FC-723272230FCC}"/>
    <dataValidation type="list" allowBlank="1" showInputMessage="1" showErrorMessage="1" prompt="¿Genera Impacto ambiental?" sqref="AI12:AI61" xr:uid="{B3FDB05F-B6A0-4682-B10E-7D412BD63712}">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17D6FE8A-EECB-4420-AA08-858E847C9705}"/>
    <dataValidation allowBlank="1" showInputMessage="1" showErrorMessage="1" prompt="¿Existen un responsable asignado a la ejecución del control?" sqref="AW11" xr:uid="{D909CF1D-178F-45C8-B500-D67095DBDCF1}"/>
    <dataValidation allowBlank="1" showInputMessage="1" showErrorMessage="1" prompt="El responsable tiene autoridad y adecuada segregación de funciones en la ejecución del control?" sqref="AX11" xr:uid="{1E84902F-9208-4EE8-8432-E7A96342A4E3}"/>
    <dataValidation allowBlank="1" showInputMessage="1" showErrorMessage="1" prompt="¿La oportunidad en que se ejecuta el control ayuda a prevenir la mitigación del riesgo o a detectar la materialización del riesgo de manera oportuna?" sqref="AY11" xr:uid="{5D88F8C1-1A11-4E50-B2F6-C9BC4482B998}"/>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CDDC4DF5-B22F-4BA4-B32E-66B9ED2E2A06}"/>
    <dataValidation allowBlank="1" showInputMessage="1" showErrorMessage="1" prompt="¿La fuente de información que se utiliza en el desarrollo del control es información confiable que permita mitigar el riesgo?." sqref="BA11" xr:uid="{C929FC13-12EC-4AF2-83E3-A029BA1833F4}"/>
    <dataValidation allowBlank="1" showInputMessage="1" showErrorMessage="1" prompt="¿Las observaciones, desviaciones o diferencias identificadas como resultados de la ejecución del control son investigadas y resueltas de manera oportuna?" sqref="BB11" xr:uid="{7947F105-58A1-4C2E-87B5-2339937FE657}"/>
    <dataValidation allowBlank="1" showInputMessage="1" showErrorMessage="1" prompt="¿Se deja evidencia o rastro de la ejecución del control, que permita a cualquier tercero con la evidencia, llegar a la misma conclusión?." sqref="BC11" xr:uid="{4E2CA16A-B94C-4779-9624-BF7148020599}"/>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E7CD2E62-1216-415A-8F21-D15BDCAD655A}"/>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0B9A7F2-858C-4090-B13B-ADFDD7DE1E6B}">
          <x14:formula1>
            <xm:f>DATOS!$J$15:$J$19</xm:f>
          </x14:formula1>
          <xm:sqref>AM12:AM61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D8B94-8758-48F6-8871-E1EAE1502136}">
  <sheetPr>
    <tabColor rgb="FF8C2954"/>
    <pageSetUpPr fitToPage="1"/>
  </sheetPr>
  <dimension ref="B2:BS61"/>
  <sheetViews>
    <sheetView zoomScale="63" zoomScaleNormal="75" workbookViewId="0"/>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28515625" style="39" customWidth="1"/>
    <col min="42" max="42" width="22.42578125" style="39" customWidth="1"/>
    <col min="43" max="43" width="16.7109375" style="39" customWidth="1"/>
    <col min="44" max="44" width="22.42578125" style="39" customWidth="1"/>
    <col min="45" max="45" width="66.28515625" style="39" customWidth="1"/>
    <col min="46" max="46" width="38.4257812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102" x14ac:dyDescent="0.25">
      <c r="B12" s="114">
        <v>1</v>
      </c>
      <c r="C12" s="117" t="s">
        <v>220</v>
      </c>
      <c r="D12" s="120" t="s">
        <v>221</v>
      </c>
      <c r="E12" s="120" t="s">
        <v>222</v>
      </c>
      <c r="F12" s="105" t="s">
        <v>104</v>
      </c>
      <c r="G12" s="105" t="s">
        <v>104</v>
      </c>
      <c r="H12" s="105" t="s">
        <v>104</v>
      </c>
      <c r="I12" s="105" t="s">
        <v>104</v>
      </c>
      <c r="J12" s="107" t="str">
        <f>IF(AND((F12="SI"),(G12="SI"),(H12="SI"),(I12="SI")),"Si es Riesgo de Corrupción","No es Riesgo de Corrupción")</f>
        <v>Si es Riesgo de Corrupción</v>
      </c>
      <c r="K12" s="22">
        <v>1</v>
      </c>
      <c r="L12" s="41" t="s">
        <v>223</v>
      </c>
      <c r="M12" s="109" t="s">
        <v>226</v>
      </c>
      <c r="N12" s="111">
        <v>3</v>
      </c>
      <c r="O12" s="101" t="str">
        <f>IF(N12=1,"Rara vez",IF(N12=2,"Improbable",IF(N12=3,"Posible",IF(N12=4,"Probable",IF(N12=5,"Casi seguro","Definir el nivel de probabilidad")))))</f>
        <v>Posible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97" t="s">
        <v>104</v>
      </c>
      <c r="R12" s="97" t="s">
        <v>104</v>
      </c>
      <c r="S12" s="97" t="s">
        <v>104</v>
      </c>
      <c r="T12" s="97" t="s">
        <v>104</v>
      </c>
      <c r="U12" s="97" t="s">
        <v>104</v>
      </c>
      <c r="V12" s="97" t="s">
        <v>104</v>
      </c>
      <c r="W12" s="97" t="s">
        <v>104</v>
      </c>
      <c r="X12" s="97" t="s">
        <v>104</v>
      </c>
      <c r="Y12" s="97" t="s">
        <v>104</v>
      </c>
      <c r="Z12" s="97" t="s">
        <v>104</v>
      </c>
      <c r="AA12" s="97" t="s">
        <v>104</v>
      </c>
      <c r="AB12" s="97" t="s">
        <v>104</v>
      </c>
      <c r="AC12" s="97" t="s">
        <v>104</v>
      </c>
      <c r="AD12" s="97" t="s">
        <v>104</v>
      </c>
      <c r="AE12" s="97" t="s">
        <v>104</v>
      </c>
      <c r="AF12" s="97" t="s">
        <v>109</v>
      </c>
      <c r="AG12" s="97" t="s">
        <v>104</v>
      </c>
      <c r="AH12" s="97" t="s">
        <v>104</v>
      </c>
      <c r="AI12" s="97" t="s">
        <v>109</v>
      </c>
      <c r="AJ12" s="100">
        <f>IF(AF12="SI","Impacto Catastrófico por lesoines o perdida de vidas humanas",(COUNTIF(Q12:AE21,"SI")+COUNTIF(AG12:AI21,"SI")))</f>
        <v>17</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227</v>
      </c>
      <c r="AP12" s="46" t="s">
        <v>228</v>
      </c>
      <c r="AQ12" s="46" t="s">
        <v>229</v>
      </c>
      <c r="AR12" s="46" t="s">
        <v>230</v>
      </c>
      <c r="AS12" s="46" t="s">
        <v>231</v>
      </c>
      <c r="AT12" s="46" t="s">
        <v>232</v>
      </c>
      <c r="AU12" s="46" t="s">
        <v>233</v>
      </c>
      <c r="AV12" s="46" t="s">
        <v>134</v>
      </c>
      <c r="AW12" s="47" t="s">
        <v>115</v>
      </c>
      <c r="AX12" s="47" t="s">
        <v>116</v>
      </c>
      <c r="AY12" s="47" t="s">
        <v>117</v>
      </c>
      <c r="AZ12" s="47" t="s">
        <v>135</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100</v>
      </c>
      <c r="BE12" s="58" t="str">
        <f t="shared" ref="BE12:BE61" si="1">IF(BD12&lt;=85,"Débil",IF(AND(BD12&gt;=86,BD12&lt;=94),"Moderado","Fuerte"))</f>
        <v>Fuerte</v>
      </c>
      <c r="BF12" s="24"/>
      <c r="BG12" s="54" t="s">
        <v>56</v>
      </c>
      <c r="BH12" s="58" t="str">
        <f t="shared" ref="BH12:BH61" si="2">IF(BG12="Débil","No se ejecuta",IF(BG12="Moderado","Algunas veces se ejecuta",IF(BG12="FUERTE","Siempre se ejecuta","Casilla formulada")))</f>
        <v>Algunas veces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MODERADO</v>
      </c>
      <c r="BK12" s="58">
        <f t="shared" ref="BK12:BK61" si="4">IF(BJ12="DÉBIL",0,IF(BJ12="MODERADO",50,IF(BJ12="FUERTE",100,"")))</f>
        <v>50</v>
      </c>
      <c r="BL12" s="58" t="str">
        <f t="shared" ref="BL12:BL61" si="5">IF(AND(BG12="Fuerte",BE12="Fuerte"),"NO","SI")</f>
        <v>SI</v>
      </c>
      <c r="BM12" s="85" t="str">
        <f>IF(AVERAGE(BK12:BK21)=100,"FUERTE",IF(AND(AVERAGE(BK12:BK21)&lt;=99,AVERAGE(BK12:BK21)&gt;=50),"MODERADA",IF(AVERAGE(BK12:BK21)&lt;50,"DÉBIL",0)))</f>
        <v>MODERADA</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2</v>
      </c>
      <c r="BP12" s="94" t="str">
        <f>IF(BO12=1,"Rara vez",IF(BO12=2,"Improbable",IF(BO12=3,"Posible",IF(BO12=4,"Probable",IF(BO12=5,"Casi Seguro",0)))))</f>
        <v>Improbable</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245</v>
      </c>
    </row>
    <row r="13" spans="2:71" s="26" customFormat="1" ht="140.25" x14ac:dyDescent="0.25">
      <c r="B13" s="115"/>
      <c r="C13" s="118"/>
      <c r="D13" s="120"/>
      <c r="E13" s="120"/>
      <c r="F13" s="105"/>
      <c r="G13" s="105"/>
      <c r="H13" s="105"/>
      <c r="I13" s="105"/>
      <c r="J13" s="107"/>
      <c r="K13" s="27">
        <v>2</v>
      </c>
      <c r="L13" s="42" t="s">
        <v>224</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244</v>
      </c>
      <c r="AP13" s="48" t="s">
        <v>234</v>
      </c>
      <c r="AQ13" s="48" t="s">
        <v>203</v>
      </c>
      <c r="AR13" s="48" t="s">
        <v>235</v>
      </c>
      <c r="AS13" s="48" t="s">
        <v>236</v>
      </c>
      <c r="AT13" s="48" t="s">
        <v>237</v>
      </c>
      <c r="AU13" s="48" t="s">
        <v>238</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56</v>
      </c>
      <c r="BH13" s="30" t="str">
        <f t="shared" si="2"/>
        <v>Algunas veces se ejecuta</v>
      </c>
      <c r="BI13" s="29"/>
      <c r="BJ13" s="30" t="str">
        <f t="shared" si="3"/>
        <v>MODERADO</v>
      </c>
      <c r="BK13" s="30">
        <f t="shared" si="4"/>
        <v>50</v>
      </c>
      <c r="BL13" s="30" t="str">
        <f t="shared" si="5"/>
        <v>SI</v>
      </c>
      <c r="BM13" s="86"/>
      <c r="BN13" s="89"/>
      <c r="BO13" s="92"/>
      <c r="BP13" s="95"/>
      <c r="BQ13" s="77"/>
      <c r="BR13" s="77"/>
      <c r="BS13" s="80"/>
    </row>
    <row r="14" spans="2:71" s="26" customFormat="1" ht="140.25" x14ac:dyDescent="0.25">
      <c r="B14" s="115"/>
      <c r="C14" s="118"/>
      <c r="D14" s="120"/>
      <c r="E14" s="120"/>
      <c r="F14" s="105"/>
      <c r="G14" s="105"/>
      <c r="H14" s="105"/>
      <c r="I14" s="105"/>
      <c r="J14" s="107"/>
      <c r="K14" s="31">
        <v>3</v>
      </c>
      <c r="L14" s="43" t="s">
        <v>225</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239</v>
      </c>
      <c r="AP14" s="50" t="s">
        <v>234</v>
      </c>
      <c r="AQ14" s="50" t="s">
        <v>203</v>
      </c>
      <c r="AR14" s="50" t="s">
        <v>240</v>
      </c>
      <c r="AS14" s="50" t="s">
        <v>241</v>
      </c>
      <c r="AT14" s="50" t="s">
        <v>242</v>
      </c>
      <c r="AU14" s="50" t="s">
        <v>243</v>
      </c>
      <c r="AV14" s="50" t="s">
        <v>134</v>
      </c>
      <c r="AW14" s="51" t="s">
        <v>115</v>
      </c>
      <c r="AX14" s="51" t="s">
        <v>116</v>
      </c>
      <c r="AY14" s="51" t="s">
        <v>117</v>
      </c>
      <c r="AZ14" s="51" t="s">
        <v>135</v>
      </c>
      <c r="BA14" s="51" t="s">
        <v>119</v>
      </c>
      <c r="BB14" s="51" t="s">
        <v>120</v>
      </c>
      <c r="BC14" s="51" t="s">
        <v>121</v>
      </c>
      <c r="BD14" s="59">
        <f t="shared" si="0"/>
        <v>100</v>
      </c>
      <c r="BE14" s="59" t="str">
        <f t="shared" si="1"/>
        <v>Fuerte</v>
      </c>
      <c r="BF14" s="33"/>
      <c r="BG14" s="56" t="s">
        <v>141</v>
      </c>
      <c r="BH14" s="59" t="str">
        <f t="shared" si="2"/>
        <v>Siempre se ejecuta</v>
      </c>
      <c r="BI14" s="33"/>
      <c r="BJ14" s="59" t="str">
        <f t="shared" si="3"/>
        <v>FUERTE</v>
      </c>
      <c r="BK14" s="59">
        <f t="shared" si="4"/>
        <v>100</v>
      </c>
      <c r="BL14" s="59" t="str">
        <f t="shared" si="5"/>
        <v>NO</v>
      </c>
      <c r="BM14" s="86"/>
      <c r="BN14" s="89"/>
      <c r="BO14" s="92"/>
      <c r="BP14" s="95"/>
      <c r="BQ14" s="77"/>
      <c r="BR14" s="77"/>
      <c r="BS14" s="80"/>
    </row>
    <row r="15" spans="2:71" s="26" customFormat="1" ht="11.45"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1.45"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1.45"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1.45"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1.45"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1.45"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1.45"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84" priority="23" operator="containsText" text="Si es Riesgo de Corrupción">
      <formula>NOT(ISERROR(SEARCH("Si es Riesgo de Corrupción",J12)))</formula>
    </cfRule>
    <cfRule type="containsText" dxfId="383" priority="24" operator="containsText" text="No es Riesgo de Corrupción">
      <formula>NOT(ISERROR(SEARCH("No es Riesgo de Corrupción",J12)))</formula>
    </cfRule>
  </conditionalFormatting>
  <conditionalFormatting sqref="L12:M21">
    <cfRule type="containsText" dxfId="382" priority="22" operator="containsText" text="Espacio para describir ">
      <formula>NOT(ISERROR(SEARCH("Espacio para describir ",L12)))</formula>
    </cfRule>
  </conditionalFormatting>
  <conditionalFormatting sqref="N12:N61 Q12:AI61 AQ12:AQ61 AV12:BC61 BG12:BG61 BO12:BO61">
    <cfRule type="containsText" dxfId="381" priority="21" operator="containsText" text="Escoger un dato de la lista desplegable">
      <formula>NOT(ISERROR(SEARCH("Escoger un dato de la lista desplegable",N12)))</formula>
    </cfRule>
  </conditionalFormatting>
  <conditionalFormatting sqref="AO12:AO61">
    <cfRule type="containsText" dxfId="380" priority="20" operator="containsText" text="REDACTAR CONTROL">
      <formula>NOT(ISERROR(SEARCH("REDACTAR CONTROL",AO12)))</formula>
    </cfRule>
  </conditionalFormatting>
  <conditionalFormatting sqref="AL12 BR12">
    <cfRule type="containsText" dxfId="379" priority="17" operator="containsText" text="Extremo">
      <formula>NOT(ISERROR(SEARCH("Extremo",AL12)))</formula>
    </cfRule>
    <cfRule type="containsText" dxfId="378" priority="18" operator="containsText" text="Alto">
      <formula>NOT(ISERROR(SEARCH("Alto",AL12)))</formula>
    </cfRule>
    <cfRule type="containsText" dxfId="377" priority="19" operator="containsText" text="Moderado">
      <formula>NOT(ISERROR(SEARCH("Moderado",AL12)))</formula>
    </cfRule>
  </conditionalFormatting>
  <conditionalFormatting sqref="L22:M31">
    <cfRule type="containsText" dxfId="376" priority="16" operator="containsText" text="Espacio para describir ">
      <formula>NOT(ISERROR(SEARCH("Espacio para describir ",L22)))</formula>
    </cfRule>
  </conditionalFormatting>
  <conditionalFormatting sqref="AL22 BR22">
    <cfRule type="containsText" dxfId="375" priority="13" operator="containsText" text="Extremo">
      <formula>NOT(ISERROR(SEARCH("Extremo",AL22)))</formula>
    </cfRule>
    <cfRule type="containsText" dxfId="374" priority="14" operator="containsText" text="Alto">
      <formula>NOT(ISERROR(SEARCH("Alto",AL22)))</formula>
    </cfRule>
    <cfRule type="containsText" dxfId="373" priority="15" operator="containsText" text="Moderado">
      <formula>NOT(ISERROR(SEARCH("Moderado",AL22)))</formula>
    </cfRule>
  </conditionalFormatting>
  <conditionalFormatting sqref="L32:M41">
    <cfRule type="containsText" dxfId="372" priority="12" operator="containsText" text="Espacio para describir ">
      <formula>NOT(ISERROR(SEARCH("Espacio para describir ",L32)))</formula>
    </cfRule>
  </conditionalFormatting>
  <conditionalFormatting sqref="AL32 BR32">
    <cfRule type="containsText" dxfId="371" priority="9" operator="containsText" text="Extremo">
      <formula>NOT(ISERROR(SEARCH("Extremo",AL32)))</formula>
    </cfRule>
    <cfRule type="containsText" dxfId="370" priority="10" operator="containsText" text="Alto">
      <formula>NOT(ISERROR(SEARCH("Alto",AL32)))</formula>
    </cfRule>
    <cfRule type="containsText" dxfId="369" priority="11" operator="containsText" text="Moderado">
      <formula>NOT(ISERROR(SEARCH("Moderado",AL32)))</formula>
    </cfRule>
  </conditionalFormatting>
  <conditionalFormatting sqref="L42:M51">
    <cfRule type="containsText" dxfId="368" priority="8" operator="containsText" text="Espacio para describir ">
      <formula>NOT(ISERROR(SEARCH("Espacio para describir ",L42)))</formula>
    </cfRule>
  </conditionalFormatting>
  <conditionalFormatting sqref="AL42 BR42">
    <cfRule type="containsText" dxfId="367" priority="5" operator="containsText" text="Extremo">
      <formula>NOT(ISERROR(SEARCH("Extremo",AL42)))</formula>
    </cfRule>
    <cfRule type="containsText" dxfId="366" priority="6" operator="containsText" text="Alto">
      <formula>NOT(ISERROR(SEARCH("Alto",AL42)))</formula>
    </cfRule>
    <cfRule type="containsText" dxfId="365" priority="7" operator="containsText" text="Moderado">
      <formula>NOT(ISERROR(SEARCH("Moderado",AL42)))</formula>
    </cfRule>
  </conditionalFormatting>
  <conditionalFormatting sqref="L52:M61">
    <cfRule type="containsText" dxfId="364" priority="4" operator="containsText" text="Espacio para describir ">
      <formula>NOT(ISERROR(SEARCH("Espacio para describir ",L52)))</formula>
    </cfRule>
  </conditionalFormatting>
  <conditionalFormatting sqref="AL52 BR52">
    <cfRule type="containsText" dxfId="363" priority="1" operator="containsText" text="Extremo">
      <formula>NOT(ISERROR(SEARCH("Extremo",AL52)))</formula>
    </cfRule>
    <cfRule type="containsText" dxfId="362" priority="2" operator="containsText" text="Alto">
      <formula>NOT(ISERROR(SEARCH("Alto",AL52)))</formula>
    </cfRule>
    <cfRule type="containsText" dxfId="361"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D101C80-F08D-4B60-96A1-891BD4D12BAA}"/>
    <dataValidation allowBlank="1" showInputMessage="1" showErrorMessage="1" prompt="¿Se deja evidencia o rastro de la ejecución del control, que permita a cualquier tercero con la evidencia, llegar a la misma conclusión?." sqref="BC11" xr:uid="{4BB496BC-2279-4915-B271-7F6036E53608}"/>
    <dataValidation allowBlank="1" showInputMessage="1" showErrorMessage="1" prompt="¿Las observaciones, desviaciones o diferencias identificadas como resultados de la ejecución del control son investigadas y resueltas de manera oportuna?" sqref="BB11" xr:uid="{4767E3B9-8696-4E3F-822B-20E457D884F3}"/>
    <dataValidation allowBlank="1" showInputMessage="1" showErrorMessage="1" prompt="¿La fuente de información que se utiliza en el desarrollo del control es información confiable que permita mitigar el riesgo?." sqref="BA11" xr:uid="{F4184BC6-7740-4B12-B221-250D0E01B16D}"/>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F609EA0-CF83-4FA2-9C09-8E1E1BADE481}"/>
    <dataValidation allowBlank="1" showInputMessage="1" showErrorMessage="1" prompt="¿La oportunidad en que se ejecuta el control ayuda a prevenir la mitigación del riesgo o a detectar la materialización del riesgo de manera oportuna?" sqref="AY11" xr:uid="{538413E0-D3B1-4E8D-BABE-08915761C16F}"/>
    <dataValidation allowBlank="1" showInputMessage="1" showErrorMessage="1" prompt="El responsable tiene autoridad y adecuada segregación de funciones en la ejecución del control?" sqref="AX11" xr:uid="{FDA256CF-5F58-465E-8E36-9D7D0FA39FEC}"/>
    <dataValidation allowBlank="1" showInputMessage="1" showErrorMessage="1" prompt="¿Existen un responsable asignado a la ejecución del control?" sqref="AW11" xr:uid="{FC439D56-A153-4E53-8958-12DA5A21913C}"/>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38F3FA99-5D19-48E5-AB34-DC455504ABE0}"/>
    <dataValidation type="list" allowBlank="1" showInputMessage="1" showErrorMessage="1" prompt="¿Genera Impacto ambiental?" sqref="AI12:AI61" xr:uid="{7750277F-AB53-43A4-AB55-91ABDA43368F}">
      <formula1>"SI,NO,Escoger un dato de la lista desplegable"</formula1>
    </dataValidation>
    <dataValidation allowBlank="1" showInputMessage="1" showErrorMessage="1" prompt="¿Genera Impacto ambiental?" sqref="AI11" xr:uid="{EE529C2D-C293-49E9-97FF-76F06CDC93FF}"/>
    <dataValidation type="list" allowBlank="1" showInputMessage="1" showErrorMessage="1" prompt="¿Afectar la imagen nacional?" sqref="AH12:AH61" xr:uid="{6F48848B-F416-42BC-A633-CA972EFE64CA}">
      <formula1>"SI,NO,Escoger un dato de la lista desplegable"</formula1>
    </dataValidation>
    <dataValidation allowBlank="1" showInputMessage="1" showErrorMessage="1" prompt="¿Afectar la imagen nacional?" sqref="AH11" xr:uid="{CB787A3E-998F-4889-A171-FE2B544F695B}"/>
    <dataValidation type="list" allowBlank="1" showInputMessage="1" showErrorMessage="1" prompt="¿Afectar la imagen regional?" sqref="AG12:AG61" xr:uid="{B96E4CA2-A07A-498C-B60D-CA816C674666}">
      <formula1>"SI,NO,Escoger un dato de la lista desplegable"</formula1>
    </dataValidation>
    <dataValidation allowBlank="1" showInputMessage="1" showErrorMessage="1" prompt="¿Afectar la imagen regional?" sqref="AG11" xr:uid="{5A497433-D11C-4D1C-B75A-C0305A4D3634}"/>
    <dataValidation type="list" allowBlank="1" showInputMessage="1" showErrorMessage="1" prompt="¿Ocasionar lesiones físicas o pérdida de vidas humanas?_x000a_NOTA: si esta respuesta es afirmativa, el impacto sera considerado como catastrófico." sqref="AF12:AF61" xr:uid="{2E85A827-58A9-43B4-A06C-7DB2ED36877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E079FE2-08EA-45A1-8A8F-4CA2AE7D63F6}"/>
    <dataValidation type="list" allowBlank="1" showInputMessage="1" showErrorMessage="1" prompt="¿Generar pérdida de credibilidad del sector?" sqref="AE12:AE61" xr:uid="{887B4CA7-3665-4091-A183-DE6D3DA2CEFB}">
      <formula1>"SI,NO,Escoger un dato de la lista desplegable"</formula1>
    </dataValidation>
    <dataValidation allowBlank="1" showInputMessage="1" showErrorMessage="1" prompt="¿Generar pérdida de credibilidad del sector?" sqref="AE11" xr:uid="{5C8A5533-46C3-486A-98C2-B787D5BE00AF}"/>
    <dataValidation type="list" allowBlank="1" showInputMessage="1" showErrorMessage="1" prompt="¿Dar lugar a procesos penales?" sqref="AD12:AD61" xr:uid="{AD97869E-2C8A-4AE1-992B-DF44CF0641B1}">
      <formula1>"SI,NO,Escoger un dato de la lista desplegable"</formula1>
    </dataValidation>
    <dataValidation allowBlank="1" showInputMessage="1" showErrorMessage="1" prompt="¿Dar lugar a procesos penales?" sqref="AD11" xr:uid="{C403574E-9426-4605-81BD-71FAFEB20DB4}"/>
    <dataValidation type="list" allowBlank="1" showInputMessage="1" showErrorMessage="1" prompt="¿Dar lugar a procesos fiscales?" sqref="AC12:AC61" xr:uid="{816131C7-64D1-43CB-A7D9-A36B5B1F4322}">
      <formula1>"SI,NO,Escoger un dato de la lista desplegable"</formula1>
    </dataValidation>
    <dataValidation allowBlank="1" showInputMessage="1" showErrorMessage="1" prompt="¿Dar lugar a procesos fiscales?" sqref="AC11" xr:uid="{8D89C223-0BAB-41E2-9DC0-4403608159A6}"/>
    <dataValidation type="list" allowBlank="1" showInputMessage="1" showErrorMessage="1" prompt="¿Dar lugar a procesos disciplinarios?" sqref="AB12:AB61" xr:uid="{86DD45CB-F08C-4D04-81C5-68B9C9F9179E}">
      <formula1>"SI,NO,Escoger un dato de la lista desplegable"</formula1>
    </dataValidation>
    <dataValidation allowBlank="1" showInputMessage="1" showErrorMessage="1" prompt="¿Dar lugar a procesos disciplinarios?" sqref="AB11" xr:uid="{C74A478F-7442-46FE-80AD-40DD4C72C0D4}"/>
    <dataValidation type="list" allowBlank="1" showInputMessage="1" showErrorMessage="1" prompt="¿Dar lugar a procesos sancionatorios?" sqref="AA12:AA61" xr:uid="{581BE506-64DF-4C75-8B86-EA90952DDD01}">
      <formula1>"SI,NO,Escoger un dato de la lista desplegable"</formula1>
    </dataValidation>
    <dataValidation allowBlank="1" showInputMessage="1" showErrorMessage="1" prompt="¿Dar lugar a procesos sancionatorios?" sqref="AA11" xr:uid="{3C5906AE-8CF2-4F5F-83B5-54CF99A0789C}"/>
    <dataValidation type="list" allowBlank="1" showInputMessage="1" showErrorMessage="1" prompt="¿Generar intervención de los órganos de control, de la Fiscalía, u otro ente?" sqref="Z12:Z61" xr:uid="{9C1D59B1-54B8-468E-9505-1D4F249E520D}">
      <formula1>"SI,NO,Escoger un dato de la lista desplegable"</formula1>
    </dataValidation>
    <dataValidation allowBlank="1" showInputMessage="1" showErrorMessage="1" prompt="¿Generar intervención de los órganos de control, de la Fiscalía, u otro ente?" sqref="Z11" xr:uid="{E968D3B2-DC5B-4BDA-BD1B-41175906D3C4}"/>
    <dataValidation type="list" allowBlank="1" showInputMessage="1" showErrorMessage="1" prompt="¿Generar pérdida de información de la Entidad?" sqref="Y12:Y61" xr:uid="{9022FF11-DB43-4120-832B-1BCB7AA0F2D9}">
      <formula1>"SI,NO,Escoger un dato de la lista desplegable"</formula1>
    </dataValidation>
    <dataValidation allowBlank="1" showInputMessage="1" showErrorMessage="1" prompt="¿Generar pérdida de información de la Entidad?" sqref="Y11" xr:uid="{83184FF9-D9A1-4D66-B40C-25C734A6A3C2}"/>
    <dataValidation type="list" allowBlank="1" showInputMessage="1" showErrorMessage="1" prompt="¿Dar lugar al detrimento de calidad de vida de la comunidad por la pérdida del bien o servicios o los recursos públicos?" sqref="X12:X61" xr:uid="{719B0F20-23BC-49A3-BD00-94FE592FFDAB}">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431A4DA6-B240-4DCD-9C88-83F6D2E40143}"/>
    <dataValidation type="list" allowBlank="1" showInputMessage="1" showErrorMessage="1" prompt="¿Afectar la generación de los productos o la prestación de servicios?" sqref="W12:W61" xr:uid="{793E0156-02D6-48A9-9081-3A1F4D4511CE}">
      <formula1>"SI,NO,Escoger un dato de la lista desplegable"</formula1>
    </dataValidation>
    <dataValidation allowBlank="1" showInputMessage="1" showErrorMessage="1" prompt="¿Afectar la generación de los productos o la prestación de servicios?" sqref="W11" xr:uid="{393E15ED-D8DB-432E-9087-8E5610E8E808}"/>
    <dataValidation type="list" allowBlank="1" showInputMessage="1" showErrorMessage="1" prompt="¿Generar pérdida de recursos económicos?" sqref="V12:V61" xr:uid="{2106795C-8E2A-43AD-8892-E70BB2BB2328}">
      <formula1>"SI,NO,Escoger un dato de la lista desplegable"</formula1>
    </dataValidation>
    <dataValidation allowBlank="1" showInputMessage="1" showErrorMessage="1" prompt="¿Generar pérdida de recursos económicos?" sqref="V11" xr:uid="{49F1047E-A537-4045-9797-23821D8E6001}"/>
    <dataValidation type="list" allowBlank="1" showInputMessage="1" showErrorMessage="1" prompt="¿Generar pérdida de confianza de la Entidad, afectando su reputación?" sqref="U12:U61" xr:uid="{6BCAA7CA-BA41-48F3-B73F-6074A164E050}">
      <formula1>"SI,NO,Escoger un dato de la lista desplegable"</formula1>
    </dataValidation>
    <dataValidation allowBlank="1" showInputMessage="1" showErrorMessage="1" prompt="¿Generar pérdida de confianza de la Entidad, afectando su reputación?" sqref="U11" xr:uid="{F05E1294-7D1B-4B79-AFBF-02B768C9D94A}"/>
    <dataValidation type="list" allowBlank="1" showInputMessage="1" showErrorMessage="1" prompt="¿Afectar el cumplimiento de la misión del sector al que pertenece la Entidad?" sqref="T12:T61" xr:uid="{3623551D-ECB4-4F34-8585-EB93AD1D11E0}">
      <formula1>"SI,NO,Escoger un dato de la lista desplegable"</formula1>
    </dataValidation>
    <dataValidation allowBlank="1" showInputMessage="1" showErrorMessage="1" prompt="¿Afectar el cumplimiento de la misión del sector al que pertenece la Entidad?" sqref="T11" xr:uid="{37B00A7D-BAF3-49B5-8B53-FBDCAF2FF01C}"/>
    <dataValidation type="list" allowBlank="1" showInputMessage="1" showErrorMessage="1" prompt="¿Afectar el cumplimiento de misión de la Entidad?" sqref="S12:S61" xr:uid="{04DCD7BD-236A-4622-BA29-D8E63D12B82B}">
      <formula1>"SI,NO,Escoger un dato de la lista desplegable"</formula1>
    </dataValidation>
    <dataValidation allowBlank="1" showInputMessage="1" showErrorMessage="1" prompt="¿Afectar el cumplimiento de misión de la Entidad?" sqref="S11" xr:uid="{708799DD-B775-4CF3-848D-6E9790298C3D}"/>
    <dataValidation type="list" allowBlank="1" showInputMessage="1" showErrorMessage="1" prompt="¿Afectar el cumplimiento de metas y objetivos de la dependencia?" sqref="R12:R61" xr:uid="{F4AE0D31-D14F-49C8-95FC-3AFBDC637F29}">
      <formula1>"SI,NO,Escoger un dato de la lista desplegable"</formula1>
    </dataValidation>
    <dataValidation allowBlank="1" showInputMessage="1" showErrorMessage="1" prompt="¿Afectar el cumplimiento de metas y objetivos de la dependencia?" sqref="R11" xr:uid="{BE7E95B9-D6FA-4E50-84FD-BF5F3902E8AB}"/>
    <dataValidation type="list" allowBlank="1" showInputMessage="1" showErrorMessage="1" prompt="¿Afectar al grupo de funcionarios del proceso?" sqref="Q12:Q61" xr:uid="{711C35F9-6CEC-4CA5-B506-8ED0862BE4CC}">
      <formula1>"SI,NO,Escoger un dato de la lista desplegable"</formula1>
    </dataValidation>
    <dataValidation allowBlank="1" showInputMessage="1" showErrorMessage="1" prompt="¿Afectar al grupo de funcionarios del proceso?" sqref="Q11" xr:uid="{4587B28E-8759-4240-9A14-354FE999EC58}"/>
    <dataValidation allowBlank="1" showInputMessage="1" showErrorMessage="1" prompt="Son los efectos ocasionados por la ocurrencia de un riesgo que afecta los objetivos o procesos de la entidad. Pueden ser una pérdida, un daño, un perjuicio, un detrimento." sqref="M9:M11" xr:uid="{DA1FB417-5388-4B63-A61C-233F370F5A04}"/>
    <dataValidation type="list" allowBlank="1" showInputMessage="1" showErrorMessage="1" sqref="BG12:BG61" xr:uid="{5460B215-805A-4D79-B066-212D85CD026C}">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F67940B8-E271-4240-8A18-F290994D1FDD}">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AA958C90-D66B-4B94-B05A-B1E975E1D378}">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2BE13591-10E0-446B-A495-F461EF1F5A7B}">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5B72D6F5-148D-4A39-9DDC-03CF05A8630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D32F748B-3765-401A-9A93-8EB45768F6F5}">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4DC4798B-94DE-4D7A-93E0-F02CAB2C0039}">
      <formula1>"Adecuado,Inadecuado,Escoger un dato de la lista desplegable"</formula1>
    </dataValidation>
    <dataValidation type="list" allowBlank="1" showInputMessage="1" showErrorMessage="1" prompt="¿Existen un responsable asignado a la ejecución del control?" sqref="AW12:AW61" xr:uid="{96D26E9B-6088-4451-96AC-8F7B966E81DA}">
      <formula1>"Asignado,No Asignado,Escoger un dato de la lista desplegable"</formula1>
    </dataValidation>
    <dataValidation type="list" allowBlank="1" showInputMessage="1" showErrorMessage="1" sqref="AV12:AV61" xr:uid="{71C0C1DC-FD99-40FA-B7BA-DC76CCE8D2D6}">
      <formula1>"Escoger un dato de la lista desplegable,Preventivo,Detectivo"</formula1>
    </dataValidation>
    <dataValidation type="list" allowBlank="1" showInputMessage="1" showErrorMessage="1" sqref="AQ12:AQ61" xr:uid="{6A351636-B45B-4EFC-AA51-884D3FF77509}">
      <formula1>"Escoger un dato de la lista desplegable,Por Tramite, Diario, Semanal, Quincenal, Mensual, Bimestral, Trimestral, Semestral,Anual"</formula1>
    </dataValidation>
    <dataValidation type="list" allowBlank="1" showInputMessage="1" showErrorMessage="1" sqref="F12:I61" xr:uid="{37DA3121-CFC5-40C1-ADF0-66E6A8A5BEAF}">
      <formula1>"SI,NO,Escoger un dato de la lista desplegable"</formula1>
    </dataValidation>
    <dataValidation type="list" allowBlank="1" showInputMessage="1" showErrorMessage="1" sqref="N12:N61" xr:uid="{79A5ACBE-0B3E-4009-A034-1AFB3A23B66A}">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F6D8AB-72D1-4B25-86D0-95BC07CAFB13}">
          <x14:formula1>
            <xm:f>DATOS!$J$15:$J$19</xm:f>
          </x14:formula1>
          <xm:sqref>AM12:AM61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6E237-BB6D-4B17-BCAC-77AEF8CFAD6B}">
  <sheetPr>
    <tabColor rgb="FF8C2954"/>
    <pageSetUpPr fitToPage="1"/>
  </sheetPr>
  <dimension ref="B2:BS61"/>
  <sheetViews>
    <sheetView zoomScale="54" zoomScaleNormal="75" workbookViewId="0">
      <selection activeCell="E7" sqref="E7"/>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140625" style="39" customWidth="1"/>
    <col min="42" max="42" width="22.42578125" style="39" customWidth="1"/>
    <col min="43" max="43" width="16.7109375" style="39" customWidth="1"/>
    <col min="44" max="44" width="22.42578125" style="39" customWidth="1"/>
    <col min="45" max="45" width="66.7109375" style="39" customWidth="1"/>
    <col min="46" max="46" width="38.855468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102" x14ac:dyDescent="0.25">
      <c r="B12" s="114">
        <v>1</v>
      </c>
      <c r="C12" s="117" t="s">
        <v>246</v>
      </c>
      <c r="D12" s="120" t="s">
        <v>247</v>
      </c>
      <c r="E12" s="120" t="s">
        <v>248</v>
      </c>
      <c r="F12" s="105" t="s">
        <v>104</v>
      </c>
      <c r="G12" s="105" t="s">
        <v>104</v>
      </c>
      <c r="H12" s="105" t="s">
        <v>104</v>
      </c>
      <c r="I12" s="105" t="s">
        <v>104</v>
      </c>
      <c r="J12" s="107" t="str">
        <f>IF(AND((F12="SI"),(G12="SI"),(H12="SI"),(I12="SI")),"Si es Riesgo de Corrupción","No es Riesgo de Corrupción")</f>
        <v>Si es Riesgo de Corrupción</v>
      </c>
      <c r="K12" s="22">
        <v>1</v>
      </c>
      <c r="L12" s="41" t="s">
        <v>250</v>
      </c>
      <c r="M12" s="109" t="s">
        <v>251</v>
      </c>
      <c r="N12" s="111">
        <v>2</v>
      </c>
      <c r="O12" s="101" t="str">
        <f>IF(N12=1,"Rara vez",IF(N12=2,"Improbable",IF(N12=3,"Posible",IF(N12=4,"Probable",IF(N12=5,"Casi seguro","Definir el nivel de probabilidad")))))</f>
        <v>Improbable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97" t="s">
        <v>104</v>
      </c>
      <c r="R12" s="97" t="s">
        <v>104</v>
      </c>
      <c r="S12" s="97" t="s">
        <v>104</v>
      </c>
      <c r="T12" s="97" t="s">
        <v>104</v>
      </c>
      <c r="U12" s="97" t="s">
        <v>104</v>
      </c>
      <c r="V12" s="97" t="s">
        <v>109</v>
      </c>
      <c r="W12" s="97" t="s">
        <v>104</v>
      </c>
      <c r="X12" s="97" t="s">
        <v>109</v>
      </c>
      <c r="Y12" s="97" t="s">
        <v>104</v>
      </c>
      <c r="Z12" s="97" t="s">
        <v>109</v>
      </c>
      <c r="AA12" s="97" t="s">
        <v>104</v>
      </c>
      <c r="AB12" s="97" t="s">
        <v>104</v>
      </c>
      <c r="AC12" s="97" t="s">
        <v>109</v>
      </c>
      <c r="AD12" s="97" t="s">
        <v>109</v>
      </c>
      <c r="AE12" s="97" t="s">
        <v>104</v>
      </c>
      <c r="AF12" s="97" t="s">
        <v>109</v>
      </c>
      <c r="AG12" s="97" t="s">
        <v>109</v>
      </c>
      <c r="AH12" s="97" t="s">
        <v>104</v>
      </c>
      <c r="AI12" s="97" t="s">
        <v>109</v>
      </c>
      <c r="AJ12" s="100">
        <f>IF(AF12="SI","Impacto Catastrófico por lesoines o perdida de vidas humanas",(COUNTIF(Q12:AE21,"SI")+COUNTIF(AG12:AI21,"SI")))</f>
        <v>11</v>
      </c>
      <c r="AK12" s="100" t="str">
        <f>IF(AJ12=0,"",IF(AND(AJ12&gt;0,AJ12&lt;=5),"Moderado",IF(AND(AJ12&gt;5,AJ12&lt;=11),"Mayor","Catastrófico")))</f>
        <v>Mayor</v>
      </c>
      <c r="AL12" s="100" t="str">
        <f>IF(AND(O12="Rara Vez",AK12="Moderado"),"Moderado",IF(AND(O12="Rara Vez",AK12="Mayor"),"Alto",IF(AND(O12="Improbable",AK12="Moderado"),"Moderado",IF(AND(O12="Improbable",AK12="Mayor"),"Alto",IF(AND(O12="Posible",AK12="Moderado"),"Alto",IF(AND(O12="Probable",AK12="Moderado"),"Alto","Extremo"))))))</f>
        <v>Alto</v>
      </c>
      <c r="AM12" s="82" t="s">
        <v>73</v>
      </c>
      <c r="AN12" s="23">
        <v>1</v>
      </c>
      <c r="AO12" s="46" t="s">
        <v>252</v>
      </c>
      <c r="AP12" s="46" t="s">
        <v>253</v>
      </c>
      <c r="AQ12" s="46" t="s">
        <v>124</v>
      </c>
      <c r="AR12" s="46" t="s">
        <v>254</v>
      </c>
      <c r="AS12" s="46" t="s">
        <v>255</v>
      </c>
      <c r="AT12" s="46" t="s">
        <v>256</v>
      </c>
      <c r="AU12" s="46" t="s">
        <v>257</v>
      </c>
      <c r="AV12" s="46" t="s">
        <v>134</v>
      </c>
      <c r="AW12" s="47" t="s">
        <v>115</v>
      </c>
      <c r="AX12" s="47" t="s">
        <v>116</v>
      </c>
      <c r="AY12" s="47" t="s">
        <v>117</v>
      </c>
      <c r="AZ12" s="47" t="s">
        <v>135</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100</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DIRECTAMENTE</v>
      </c>
      <c r="BO12" s="91">
        <f>IF(N12=1,1,IF(AND(N12=2,BM12="FUERTE",BN12="DIRECTAMENTE"),N12-1,IF(AND(N12&gt;2,BM12="FUERTE",BN12="DIRECTAMENTE"),N12-2,IF(AND(N12&gt;=2,BM12="MODERADA",BN12="DIRECTAMENTE"),N12-1,N12))))</f>
        <v>1</v>
      </c>
      <c r="BP12" s="94" t="str">
        <f>IF(BO12=1,"Rara vez",IF(BO12=2,"Improbable",IF(BO12=3,"Posible",IF(BO12=4,"Probable",IF(BO12=5,"Casi Seguro",0)))))</f>
        <v>Rara vez</v>
      </c>
      <c r="BQ12" s="76" t="str">
        <f>AK12</f>
        <v>Mayor</v>
      </c>
      <c r="BR12" s="76" t="str">
        <f>IF(AND(BP12="Rara Vez",BQ12="Moderado"),"Moderado",IF(AND(BP12="Rara Vez",BQ12="Mayor"),"Alto",IF(AND(BP12="Improbable",BQ12="Moderado"),"Moderado",IF(AND(BP12="Improbable",BQ12="Mayor"),"Alto",IF(AND(BP12="Posible",BQ12="Moderado"),"Alto",IF(AND(BP12="Probable",BQ12="Moderado"),"Alto","Extremo"))))))</f>
        <v>Alto</v>
      </c>
      <c r="BS12" s="79" t="s">
        <v>263</v>
      </c>
    </row>
    <row r="13" spans="2:71" s="26" customFormat="1" ht="96" customHeight="1" x14ac:dyDescent="0.25">
      <c r="B13" s="115"/>
      <c r="C13" s="118"/>
      <c r="D13" s="120"/>
      <c r="E13" s="120"/>
      <c r="F13" s="105"/>
      <c r="G13" s="105"/>
      <c r="H13" s="105"/>
      <c r="I13" s="105"/>
      <c r="J13" s="107"/>
      <c r="K13" s="27">
        <v>2</v>
      </c>
      <c r="L13" s="42" t="s">
        <v>249</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258</v>
      </c>
      <c r="AP13" s="48" t="s">
        <v>253</v>
      </c>
      <c r="AQ13" s="48" t="s">
        <v>187</v>
      </c>
      <c r="AR13" s="48" t="s">
        <v>259</v>
      </c>
      <c r="AS13" s="48" t="s">
        <v>260</v>
      </c>
      <c r="AT13" s="48" t="s">
        <v>261</v>
      </c>
      <c r="AU13" s="48" t="s">
        <v>262</v>
      </c>
      <c r="AV13" s="48" t="s">
        <v>134</v>
      </c>
      <c r="AW13" s="49" t="s">
        <v>115</v>
      </c>
      <c r="AX13" s="49" t="s">
        <v>116</v>
      </c>
      <c r="AY13" s="49" t="s">
        <v>117</v>
      </c>
      <c r="AZ13" s="49" t="s">
        <v>135</v>
      </c>
      <c r="BA13" s="49" t="s">
        <v>119</v>
      </c>
      <c r="BB13" s="49" t="s">
        <v>120</v>
      </c>
      <c r="BC13" s="49" t="s">
        <v>121</v>
      </c>
      <c r="BD13" s="30">
        <f t="shared" si="0"/>
        <v>100</v>
      </c>
      <c r="BE13" s="30" t="str">
        <f t="shared" si="1"/>
        <v>Fuerte</v>
      </c>
      <c r="BF13" s="29"/>
      <c r="BG13" s="55" t="s">
        <v>141</v>
      </c>
      <c r="BH13" s="30" t="str">
        <f t="shared" si="2"/>
        <v>Siempre se ejecuta</v>
      </c>
      <c r="BI13" s="29"/>
      <c r="BJ13" s="30" t="str">
        <f t="shared" si="3"/>
        <v>FUERTE</v>
      </c>
      <c r="BK13" s="30">
        <f t="shared" si="4"/>
        <v>100</v>
      </c>
      <c r="BL13" s="30" t="str">
        <f t="shared" si="5"/>
        <v>NO</v>
      </c>
      <c r="BM13" s="86"/>
      <c r="BN13" s="89"/>
      <c r="BO13" s="92"/>
      <c r="BP13" s="95"/>
      <c r="BQ13" s="77"/>
      <c r="BR13" s="77"/>
      <c r="BS13" s="80"/>
    </row>
    <row r="14" spans="2:71" s="26" customFormat="1" ht="12.6"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59">
        <f t="shared" si="0"/>
        <v>0</v>
      </c>
      <c r="BE14" s="59" t="str">
        <f t="shared" si="1"/>
        <v>Débil</v>
      </c>
      <c r="BF14" s="33"/>
      <c r="BG14" s="56" t="s">
        <v>44</v>
      </c>
      <c r="BH14" s="59" t="str">
        <f t="shared" si="2"/>
        <v>Casilla formulada</v>
      </c>
      <c r="BI14" s="33"/>
      <c r="BJ14" s="59" t="str">
        <f t="shared" si="3"/>
        <v/>
      </c>
      <c r="BK14" s="59" t="str">
        <f t="shared" si="4"/>
        <v/>
      </c>
      <c r="BL14" s="59" t="str">
        <f t="shared" si="5"/>
        <v>SI</v>
      </c>
      <c r="BM14" s="86"/>
      <c r="BN14" s="89"/>
      <c r="BO14" s="92"/>
      <c r="BP14" s="95"/>
      <c r="BQ14" s="77"/>
      <c r="BR14" s="77"/>
      <c r="BS14" s="80"/>
    </row>
    <row r="15" spans="2:71" s="26" customFormat="1" ht="12.6"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6"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6"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6"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6"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6"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6"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60" priority="23" operator="containsText" text="Si es Riesgo de Corrupción">
      <formula>NOT(ISERROR(SEARCH("Si es Riesgo de Corrupción",J12)))</formula>
    </cfRule>
    <cfRule type="containsText" dxfId="359" priority="24" operator="containsText" text="No es Riesgo de Corrupción">
      <formula>NOT(ISERROR(SEARCH("No es Riesgo de Corrupción",J12)))</formula>
    </cfRule>
  </conditionalFormatting>
  <conditionalFormatting sqref="L12:M21">
    <cfRule type="containsText" dxfId="358" priority="22" operator="containsText" text="Espacio para describir ">
      <formula>NOT(ISERROR(SEARCH("Espacio para describir ",L12)))</formula>
    </cfRule>
  </conditionalFormatting>
  <conditionalFormatting sqref="N12:N61 Q12:AI61 AQ12:AQ61 AV12:BC61 BG12:BG61 BO12:BO61">
    <cfRule type="containsText" dxfId="357" priority="21" operator="containsText" text="Escoger un dato de la lista desplegable">
      <formula>NOT(ISERROR(SEARCH("Escoger un dato de la lista desplegable",N12)))</formula>
    </cfRule>
  </conditionalFormatting>
  <conditionalFormatting sqref="AO12:AO61">
    <cfRule type="containsText" dxfId="356" priority="20" operator="containsText" text="REDACTAR CONTROL">
      <formula>NOT(ISERROR(SEARCH("REDACTAR CONTROL",AO12)))</formula>
    </cfRule>
  </conditionalFormatting>
  <conditionalFormatting sqref="AL12 BR12">
    <cfRule type="containsText" dxfId="355" priority="17" operator="containsText" text="Extremo">
      <formula>NOT(ISERROR(SEARCH("Extremo",AL12)))</formula>
    </cfRule>
    <cfRule type="containsText" dxfId="354" priority="18" operator="containsText" text="Alto">
      <formula>NOT(ISERROR(SEARCH("Alto",AL12)))</formula>
    </cfRule>
    <cfRule type="containsText" dxfId="353" priority="19" operator="containsText" text="Moderado">
      <formula>NOT(ISERROR(SEARCH("Moderado",AL12)))</formula>
    </cfRule>
  </conditionalFormatting>
  <conditionalFormatting sqref="L22:M31">
    <cfRule type="containsText" dxfId="352" priority="16" operator="containsText" text="Espacio para describir ">
      <formula>NOT(ISERROR(SEARCH("Espacio para describir ",L22)))</formula>
    </cfRule>
  </conditionalFormatting>
  <conditionalFormatting sqref="AL22 BR22">
    <cfRule type="containsText" dxfId="351" priority="13" operator="containsText" text="Extremo">
      <formula>NOT(ISERROR(SEARCH("Extremo",AL22)))</formula>
    </cfRule>
    <cfRule type="containsText" dxfId="350" priority="14" operator="containsText" text="Alto">
      <formula>NOT(ISERROR(SEARCH("Alto",AL22)))</formula>
    </cfRule>
    <cfRule type="containsText" dxfId="349" priority="15" operator="containsText" text="Moderado">
      <formula>NOT(ISERROR(SEARCH("Moderado",AL22)))</formula>
    </cfRule>
  </conditionalFormatting>
  <conditionalFormatting sqref="L32:M41">
    <cfRule type="containsText" dxfId="348" priority="12" operator="containsText" text="Espacio para describir ">
      <formula>NOT(ISERROR(SEARCH("Espacio para describir ",L32)))</formula>
    </cfRule>
  </conditionalFormatting>
  <conditionalFormatting sqref="AL32 BR32">
    <cfRule type="containsText" dxfId="347" priority="9" operator="containsText" text="Extremo">
      <formula>NOT(ISERROR(SEARCH("Extremo",AL32)))</formula>
    </cfRule>
    <cfRule type="containsText" dxfId="346" priority="10" operator="containsText" text="Alto">
      <formula>NOT(ISERROR(SEARCH("Alto",AL32)))</formula>
    </cfRule>
    <cfRule type="containsText" dxfId="345" priority="11" operator="containsText" text="Moderado">
      <formula>NOT(ISERROR(SEARCH("Moderado",AL32)))</formula>
    </cfRule>
  </conditionalFormatting>
  <conditionalFormatting sqref="L42:M51">
    <cfRule type="containsText" dxfId="344" priority="8" operator="containsText" text="Espacio para describir ">
      <formula>NOT(ISERROR(SEARCH("Espacio para describir ",L42)))</formula>
    </cfRule>
  </conditionalFormatting>
  <conditionalFormatting sqref="AL42 BR42">
    <cfRule type="containsText" dxfId="343" priority="5" operator="containsText" text="Extremo">
      <formula>NOT(ISERROR(SEARCH("Extremo",AL42)))</formula>
    </cfRule>
    <cfRule type="containsText" dxfId="342" priority="6" operator="containsText" text="Alto">
      <formula>NOT(ISERROR(SEARCH("Alto",AL42)))</formula>
    </cfRule>
    <cfRule type="containsText" dxfId="341" priority="7" operator="containsText" text="Moderado">
      <formula>NOT(ISERROR(SEARCH("Moderado",AL42)))</formula>
    </cfRule>
  </conditionalFormatting>
  <conditionalFormatting sqref="L52:M61">
    <cfRule type="containsText" dxfId="340" priority="4" operator="containsText" text="Espacio para describir ">
      <formula>NOT(ISERROR(SEARCH("Espacio para describir ",L52)))</formula>
    </cfRule>
  </conditionalFormatting>
  <conditionalFormatting sqref="AL52 BR52">
    <cfRule type="containsText" dxfId="339" priority="1" operator="containsText" text="Extremo">
      <formula>NOT(ISERROR(SEARCH("Extremo",AL52)))</formula>
    </cfRule>
    <cfRule type="containsText" dxfId="338" priority="2" operator="containsText" text="Alto">
      <formula>NOT(ISERROR(SEARCH("Alto",AL52)))</formula>
    </cfRule>
    <cfRule type="containsText" dxfId="337" priority="3" operator="containsText" text="Moderado">
      <formula>NOT(ISERROR(SEARCH("Moderado",AL52)))</formula>
    </cfRule>
  </conditionalFormatting>
  <dataValidations count="60">
    <dataValidation type="list" allowBlank="1" showInputMessage="1" showErrorMessage="1" sqref="N12:N61" xr:uid="{F74F14A4-BC2F-4FF0-8D3A-96B8669E0CDE}">
      <formula1>"Escoger un dato de la lista desplegable,5,4,3,2,1"</formula1>
    </dataValidation>
    <dataValidation type="list" allowBlank="1" showInputMessage="1" showErrorMessage="1" sqref="F12:I61" xr:uid="{1A7AFD6F-58BC-457B-A72D-0E2F084D82A5}">
      <formula1>"SI,NO,Escoger un dato de la lista desplegable"</formula1>
    </dataValidation>
    <dataValidation type="list" allowBlank="1" showInputMessage="1" showErrorMessage="1" sqref="AQ12:AQ61" xr:uid="{4B5C4808-911A-4EEB-8AC4-1E2D62D3D415}">
      <formula1>"Escoger un dato de la lista desplegable,Por Tramite, Diario, Semanal, Quincenal, Mensual, Bimestral, Trimestral, Semestral,Anual"</formula1>
    </dataValidation>
    <dataValidation type="list" allowBlank="1" showInputMessage="1" showErrorMessage="1" sqref="AV12:AV61" xr:uid="{D5FB137D-A24C-489B-89B7-BC3CE0B356DA}">
      <formula1>"Escoger un dato de la lista desplegable,Preventivo,Detectivo"</formula1>
    </dataValidation>
    <dataValidation type="list" allowBlank="1" showInputMessage="1" showErrorMessage="1" prompt="¿Existen un responsable asignado a la ejecución del control?" sqref="AW12:AW61" xr:uid="{F5D245CC-4133-4215-8CBF-CE5CD4261E28}">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5D0468A4-DCF1-4C43-A112-E1078E4DF46E}">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3D9B6796-AF6E-4DA0-961D-4C25765E9B0B}">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FA4065E3-8C7B-4B9C-9EC1-72672389B54B}">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2B8C45B6-7DF5-41DB-8BEC-1F47C5EB10D5}">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51EDC6A5-07FC-4E61-9A49-ADC5A1D3394C}">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42C7D638-2A63-4E88-9CDE-9AA868EA4FED}">
      <formula1>"Escoger un dato de la lista desplegable,Completa,Incompleta,No existe"</formula1>
    </dataValidation>
    <dataValidation type="list" allowBlank="1" showInputMessage="1" showErrorMessage="1" sqref="BG12:BG61" xr:uid="{0C5DD0B6-2700-4BE0-A9AC-371024C4A07F}">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7963C404-89C2-49E4-9ECD-1C26C6F6174D}"/>
    <dataValidation allowBlank="1" showInputMessage="1" showErrorMessage="1" prompt="¿Afectar al grupo de funcionarios del proceso?" sqref="Q11" xr:uid="{2C7F28F1-6992-4B8A-B9C9-CC4952CFDC08}"/>
    <dataValidation type="list" allowBlank="1" showInputMessage="1" showErrorMessage="1" prompt="¿Afectar al grupo de funcionarios del proceso?" sqref="Q12:Q61" xr:uid="{710AA412-6B4E-485A-91DE-90C773EDE13D}">
      <formula1>"SI,NO,Escoger un dato de la lista desplegable"</formula1>
    </dataValidation>
    <dataValidation allowBlank="1" showInputMessage="1" showErrorMessage="1" prompt="¿Afectar el cumplimiento de metas y objetivos de la dependencia?" sqref="R11" xr:uid="{AD6F1B53-BC82-46DE-8544-B8D3A21F72FB}"/>
    <dataValidation type="list" allowBlank="1" showInputMessage="1" showErrorMessage="1" prompt="¿Afectar el cumplimiento de metas y objetivos de la dependencia?" sqref="R12:R61" xr:uid="{6C796B5F-2B94-4E31-99A2-0AC94D8C72C9}">
      <formula1>"SI,NO,Escoger un dato de la lista desplegable"</formula1>
    </dataValidation>
    <dataValidation allowBlank="1" showInputMessage="1" showErrorMessage="1" prompt="¿Afectar el cumplimiento de misión de la Entidad?" sqref="S11" xr:uid="{03ED41C5-8CAE-4D58-8B45-CAED8E033DE7}"/>
    <dataValidation type="list" allowBlank="1" showInputMessage="1" showErrorMessage="1" prompt="¿Afectar el cumplimiento de misión de la Entidad?" sqref="S12:S61" xr:uid="{C38CB84B-42F1-4D37-9E27-9B3213911E1C}">
      <formula1>"SI,NO,Escoger un dato de la lista desplegable"</formula1>
    </dataValidation>
    <dataValidation allowBlank="1" showInputMessage="1" showErrorMessage="1" prompt="¿Afectar el cumplimiento de la misión del sector al que pertenece la Entidad?" sqref="T11" xr:uid="{6554DC20-314D-422D-B0BD-CF7D7768FB14}"/>
    <dataValidation type="list" allowBlank="1" showInputMessage="1" showErrorMessage="1" prompt="¿Afectar el cumplimiento de la misión del sector al que pertenece la Entidad?" sqref="T12:T61" xr:uid="{23663CC4-DE4A-4145-B2CF-62F752DB24C1}">
      <formula1>"SI,NO,Escoger un dato de la lista desplegable"</formula1>
    </dataValidation>
    <dataValidation allowBlank="1" showInputMessage="1" showErrorMessage="1" prompt="¿Generar pérdida de confianza de la Entidad, afectando su reputación?" sqref="U11" xr:uid="{1CB1B69D-9A55-4377-9F69-F47CB9F4D089}"/>
    <dataValidation type="list" allowBlank="1" showInputMessage="1" showErrorMessage="1" prompt="¿Generar pérdida de confianza de la Entidad, afectando su reputación?" sqref="U12:U61" xr:uid="{37C822BD-33B3-40FF-8982-459B19FFB583}">
      <formula1>"SI,NO,Escoger un dato de la lista desplegable"</formula1>
    </dataValidation>
    <dataValidation allowBlank="1" showInputMessage="1" showErrorMessage="1" prompt="¿Generar pérdida de recursos económicos?" sqref="V11" xr:uid="{895B6472-CCB7-4DD6-A4B5-6CDFDEBB3B6E}"/>
    <dataValidation type="list" allowBlank="1" showInputMessage="1" showErrorMessage="1" prompt="¿Generar pérdida de recursos económicos?" sqref="V12:V61" xr:uid="{0D901FEF-13EE-4C24-A96E-2BA4EC9ED984}">
      <formula1>"SI,NO,Escoger un dato de la lista desplegable"</formula1>
    </dataValidation>
    <dataValidation allowBlank="1" showInputMessage="1" showErrorMessage="1" prompt="¿Afectar la generación de los productos o la prestación de servicios?" sqref="W11" xr:uid="{F5F704A8-0E41-486D-9B10-F4FD8E5BBFBE}"/>
    <dataValidation type="list" allowBlank="1" showInputMessage="1" showErrorMessage="1" prompt="¿Afectar la generación de los productos o la prestación de servicios?" sqref="W12:W61" xr:uid="{E7ED20C2-59FA-4E53-8D64-B427431A5795}">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480331A5-F5A6-4CB2-A7AC-AA55B62DF142}"/>
    <dataValidation type="list" allowBlank="1" showInputMessage="1" showErrorMessage="1" prompt="¿Dar lugar al detrimento de calidad de vida de la comunidad por la pérdida del bien o servicios o los recursos públicos?" sqref="X12:X61" xr:uid="{17EB10A4-4CC3-450E-B75F-1E08DD276317}">
      <formula1>"SI,NO,Escoger un dato de la lista desplegable"</formula1>
    </dataValidation>
    <dataValidation allowBlank="1" showInputMessage="1" showErrorMessage="1" prompt="¿Generar pérdida de información de la Entidad?" sqref="Y11" xr:uid="{E2E472E9-320C-486D-880E-0AF61076235F}"/>
    <dataValidation type="list" allowBlank="1" showInputMessage="1" showErrorMessage="1" prompt="¿Generar pérdida de información de la Entidad?" sqref="Y12:Y61" xr:uid="{2B1C9A6B-13DA-48FA-A616-C92C7F54A80B}">
      <formula1>"SI,NO,Escoger un dato de la lista desplegable"</formula1>
    </dataValidation>
    <dataValidation allowBlank="1" showInputMessage="1" showErrorMessage="1" prompt="¿Generar intervención de los órganos de control, de la Fiscalía, u otro ente?" sqref="Z11" xr:uid="{80A84B19-DBFB-49CD-866B-742B54DC380A}"/>
    <dataValidation type="list" allowBlank="1" showInputMessage="1" showErrorMessage="1" prompt="¿Generar intervención de los órganos de control, de la Fiscalía, u otro ente?" sqref="Z12:Z61" xr:uid="{D233A960-3B32-45F1-89BB-C0BA74787B6F}">
      <formula1>"SI,NO,Escoger un dato de la lista desplegable"</formula1>
    </dataValidation>
    <dataValidation allowBlank="1" showInputMessage="1" showErrorMessage="1" prompt="¿Dar lugar a procesos sancionatorios?" sqref="AA11" xr:uid="{93EADE32-3E89-4E89-8230-C6E9E7728AC3}"/>
    <dataValidation type="list" allowBlank="1" showInputMessage="1" showErrorMessage="1" prompt="¿Dar lugar a procesos sancionatorios?" sqref="AA12:AA61" xr:uid="{CFB0493D-2EF4-4A27-80E4-BF40F9012F80}">
      <formula1>"SI,NO,Escoger un dato de la lista desplegable"</formula1>
    </dataValidation>
    <dataValidation allowBlank="1" showInputMessage="1" showErrorMessage="1" prompt="¿Dar lugar a procesos disciplinarios?" sqref="AB11" xr:uid="{AE9608C0-4D4C-41BA-9B3B-1691924C68F4}"/>
    <dataValidation type="list" allowBlank="1" showInputMessage="1" showErrorMessage="1" prompt="¿Dar lugar a procesos disciplinarios?" sqref="AB12:AB61" xr:uid="{D034915C-0290-4E36-BB23-F92FEAE057BE}">
      <formula1>"SI,NO,Escoger un dato de la lista desplegable"</formula1>
    </dataValidation>
    <dataValidation allowBlank="1" showInputMessage="1" showErrorMessage="1" prompt="¿Dar lugar a procesos fiscales?" sqref="AC11" xr:uid="{73D36642-1095-4B14-A4C9-D0D47C778C5D}"/>
    <dataValidation type="list" allowBlank="1" showInputMessage="1" showErrorMessage="1" prompt="¿Dar lugar a procesos fiscales?" sqref="AC12:AC61" xr:uid="{029E0D95-9611-4AA9-9E1C-4B3174EE7690}">
      <formula1>"SI,NO,Escoger un dato de la lista desplegable"</formula1>
    </dataValidation>
    <dataValidation allowBlank="1" showInputMessage="1" showErrorMessage="1" prompt="¿Dar lugar a procesos penales?" sqref="AD11" xr:uid="{E1CF01A5-0759-485A-B38E-A50DDA640ACC}"/>
    <dataValidation type="list" allowBlank="1" showInputMessage="1" showErrorMessage="1" prompt="¿Dar lugar a procesos penales?" sqref="AD12:AD61" xr:uid="{E4C73454-AA03-48E3-9421-05779A7E588B}">
      <formula1>"SI,NO,Escoger un dato de la lista desplegable"</formula1>
    </dataValidation>
    <dataValidation allowBlank="1" showInputMessage="1" showErrorMessage="1" prompt="¿Generar pérdida de credibilidad del sector?" sqref="AE11" xr:uid="{30FCD89E-AED7-488F-9819-507BCE8C185F}"/>
    <dataValidation type="list" allowBlank="1" showInputMessage="1" showErrorMessage="1" prompt="¿Generar pérdida de credibilidad del sector?" sqref="AE12:AE61" xr:uid="{7AA6B3C0-4ED1-4E11-9B03-FE4000E81C5C}">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158BA228-C289-4043-90D1-51272375D3A3}"/>
    <dataValidation type="list" allowBlank="1" showInputMessage="1" showErrorMessage="1" prompt="¿Ocasionar lesiones físicas o pérdida de vidas humanas?_x000a_NOTA: si esta respuesta es afirmativa, el impacto sera considerado como catastrófico." sqref="AF12:AF61" xr:uid="{2D0E4E7E-914F-4718-A57E-1DB606570EE6}">
      <formula1>"SI,NO,Escoger un dato de la lista desplegable"</formula1>
    </dataValidation>
    <dataValidation allowBlank="1" showInputMessage="1" showErrorMessage="1" prompt="¿Afectar la imagen regional?" sqref="AG11" xr:uid="{BE7050E8-196D-471F-BC89-8D4D77342F95}"/>
    <dataValidation type="list" allowBlank="1" showInputMessage="1" showErrorMessage="1" prompt="¿Afectar la imagen regional?" sqref="AG12:AG61" xr:uid="{E478B548-D842-4B9A-B6DD-F23D6E7B86F3}">
      <formula1>"SI,NO,Escoger un dato de la lista desplegable"</formula1>
    </dataValidation>
    <dataValidation allowBlank="1" showInputMessage="1" showErrorMessage="1" prompt="¿Afectar la imagen nacional?" sqref="AH11" xr:uid="{3C73B1EE-8E35-4C1A-A112-110BCCB80B0F}"/>
    <dataValidation type="list" allowBlank="1" showInputMessage="1" showErrorMessage="1" prompt="¿Afectar la imagen nacional?" sqref="AH12:AH61" xr:uid="{611CAAD9-F2F3-43A7-A83A-08A70FF9DDCA}">
      <formula1>"SI,NO,Escoger un dato de la lista desplegable"</formula1>
    </dataValidation>
    <dataValidation allowBlank="1" showInputMessage="1" showErrorMessage="1" prompt="¿Genera Impacto ambiental?" sqref="AI11" xr:uid="{7C9E0182-4CFC-4D91-82DB-6C5DDB73F772}"/>
    <dataValidation type="list" allowBlank="1" showInputMessage="1" showErrorMessage="1" prompt="¿Genera Impacto ambiental?" sqref="AI12:AI61" xr:uid="{251638CA-8B5B-4EF3-BF25-D0949F10A784}">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4295F764-7DF5-4971-AB3F-0F9AAB69E925}"/>
    <dataValidation allowBlank="1" showInputMessage="1" showErrorMessage="1" prompt="¿Existen un responsable asignado a la ejecución del control?" sqref="AW11" xr:uid="{3B20CDA7-8A96-49B5-90E6-ACBC3ADA92F5}"/>
    <dataValidation allowBlank="1" showInputMessage="1" showErrorMessage="1" prompt="El responsable tiene autoridad y adecuada segregación de funciones en la ejecución del control?" sqref="AX11" xr:uid="{28DABBE4-928F-44F3-BDB3-87EFF5A30FA4}"/>
    <dataValidation allowBlank="1" showInputMessage="1" showErrorMessage="1" prompt="¿La oportunidad en que se ejecuta el control ayuda a prevenir la mitigación del riesgo o a detectar la materialización del riesgo de manera oportuna?" sqref="AY11" xr:uid="{2322141F-94E2-4D0A-A271-0C2275FC9658}"/>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4486827-5EF0-4E56-8E84-7AD0E7435A07}"/>
    <dataValidation allowBlank="1" showInputMessage="1" showErrorMessage="1" prompt="¿La fuente de información que se utiliza en el desarrollo del control es información confiable que permita mitigar el riesgo?." sqref="BA11" xr:uid="{05DAA3FD-F986-48BE-A62D-3E24DD656D80}"/>
    <dataValidation allowBlank="1" showInputMessage="1" showErrorMessage="1" prompt="¿Las observaciones, desviaciones o diferencias identificadas como resultados de la ejecución del control son investigadas y resueltas de manera oportuna?" sqref="BB11" xr:uid="{262433E4-4996-4854-93F9-2B837192EDF8}"/>
    <dataValidation allowBlank="1" showInputMessage="1" showErrorMessage="1" prompt="¿Se deja evidencia o rastro de la ejecución del control, que permita a cualquier tercero con la evidencia, llegar a la misma conclusión?." sqref="BC11" xr:uid="{932B2B09-773D-40DD-9510-25F018863DE2}"/>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38A5B9C3-DFA7-4B2C-A16D-8810D91DEBDC}"/>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65E679E-85C9-4354-80EA-4544EF83A133}">
          <x14:formula1>
            <xm:f>DATOS!$J$15:$J$19</xm:f>
          </x14:formula1>
          <xm:sqref>AM12:AM61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EF31-2BE2-47D9-BB06-883D1CC57D66}">
  <sheetPr>
    <tabColor rgb="FF8C2954"/>
    <pageSetUpPr fitToPage="1"/>
  </sheetPr>
  <dimension ref="B2:BS61"/>
  <sheetViews>
    <sheetView topLeftCell="AO1" zoomScale="70" zoomScaleNormal="70" workbookViewId="0">
      <selection activeCell="C62" sqref="C62"/>
    </sheetView>
  </sheetViews>
  <sheetFormatPr baseColWidth="10" defaultColWidth="11.42578125" defaultRowHeight="14.25" x14ac:dyDescent="0.2"/>
  <cols>
    <col min="1" max="1" width="2.7109375" style="39" customWidth="1"/>
    <col min="2" max="2" width="5.5703125" style="39" customWidth="1"/>
    <col min="3" max="3" width="11.28515625" style="39" customWidth="1"/>
    <col min="4" max="5" width="42.85546875" style="39" customWidth="1"/>
    <col min="6" max="9" width="8.85546875" style="39" customWidth="1"/>
    <col min="10" max="10" width="11.140625" style="39" customWidth="1"/>
    <col min="11" max="11" width="7.140625" style="39" customWidth="1"/>
    <col min="12" max="12" width="47.140625" style="39" customWidth="1"/>
    <col min="13" max="13" width="35.7109375" style="39" customWidth="1"/>
    <col min="14" max="15" width="7.7109375" style="39" customWidth="1"/>
    <col min="16" max="16" width="16.7109375" style="39" customWidth="1"/>
    <col min="17" max="35" width="5.5703125" style="39" customWidth="1"/>
    <col min="36" max="36" width="7.7109375" style="39" customWidth="1"/>
    <col min="37" max="39" width="16.7109375" style="39" customWidth="1"/>
    <col min="40" max="40" width="5.5703125" style="39" customWidth="1"/>
    <col min="41" max="41" width="111.42578125" style="39" customWidth="1"/>
    <col min="42" max="42" width="22.42578125" style="39" customWidth="1"/>
    <col min="43" max="43" width="16.7109375" style="39" customWidth="1"/>
    <col min="44" max="44" width="22.42578125" style="39" customWidth="1"/>
    <col min="45" max="45" width="66.85546875" style="39" customWidth="1"/>
    <col min="46" max="46" width="38.7109375" style="39" customWidth="1"/>
    <col min="47" max="48" width="22.42578125" style="39" customWidth="1"/>
    <col min="49" max="55" width="14.42578125" style="39" customWidth="1"/>
    <col min="56" max="56" width="5.5703125" style="39" customWidth="1"/>
    <col min="57" max="57" width="13.28515625" style="39" customWidth="1"/>
    <col min="58" max="58" width="1.140625" style="39" customWidth="1"/>
    <col min="59" max="59" width="8.85546875" style="39" customWidth="1"/>
    <col min="60" max="60" width="11.42578125" style="40"/>
    <col min="61" max="61" width="1.140625" style="39" customWidth="1"/>
    <col min="62" max="62" width="16.7109375" style="40" customWidth="1"/>
    <col min="63" max="63" width="5.5703125" style="40" customWidth="1"/>
    <col min="64" max="66" width="15.5703125" style="39" customWidth="1"/>
    <col min="67" max="67" width="5.5703125" style="39" customWidth="1"/>
    <col min="68" max="69" width="16.7109375" style="39" customWidth="1"/>
    <col min="70" max="70" width="11.42578125" style="39"/>
    <col min="71" max="71" width="33.28515625" style="39" customWidth="1"/>
    <col min="72" max="16384" width="11.42578125" style="39"/>
  </cols>
  <sheetData>
    <row r="2" spans="2:71" s="13" customFormat="1" ht="37.5" customHeight="1" x14ac:dyDescent="0.25">
      <c r="B2" s="185"/>
      <c r="C2" s="186"/>
      <c r="D2" s="187"/>
      <c r="E2" s="194" t="s">
        <v>0</v>
      </c>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row>
    <row r="3" spans="2:71" s="13" customFormat="1" ht="60" customHeight="1" x14ac:dyDescent="0.25">
      <c r="B3" s="188"/>
      <c r="C3" s="189"/>
      <c r="D3" s="190"/>
      <c r="E3" s="195" t="s">
        <v>1</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2:71" s="14" customFormat="1" ht="38.25" customHeight="1" x14ac:dyDescent="0.25">
      <c r="B4" s="191"/>
      <c r="C4" s="192"/>
      <c r="D4" s="193"/>
      <c r="E4" s="196" t="s">
        <v>66</v>
      </c>
      <c r="F4" s="196"/>
      <c r="G4" s="196"/>
      <c r="H4" s="196"/>
      <c r="I4" s="196"/>
      <c r="J4" s="196"/>
      <c r="K4" s="196"/>
      <c r="L4" s="196"/>
      <c r="M4" s="196"/>
      <c r="N4" s="196"/>
      <c r="O4" s="196"/>
      <c r="P4" s="196"/>
      <c r="Q4" s="196"/>
      <c r="R4" s="196"/>
      <c r="S4" s="196" t="s">
        <v>77</v>
      </c>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t="s">
        <v>78</v>
      </c>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row>
    <row r="5" spans="2:71" s="15" customFormat="1" ht="12.75" x14ac:dyDescent="0.2">
      <c r="BH5" s="16"/>
      <c r="BJ5" s="16"/>
      <c r="BK5" s="16"/>
    </row>
    <row r="6" spans="2:71" s="17" customFormat="1" ht="23.25" customHeight="1" x14ac:dyDescent="0.25">
      <c r="C6" s="175" t="s">
        <v>2</v>
      </c>
      <c r="D6" s="175"/>
      <c r="E6" s="176">
        <v>45650</v>
      </c>
      <c r="F6" s="177"/>
      <c r="G6" s="177"/>
      <c r="H6" s="177"/>
      <c r="I6" s="177"/>
      <c r="BH6" s="18"/>
      <c r="BJ6" s="18"/>
      <c r="BK6" s="18"/>
    </row>
    <row r="7" spans="2:71" s="15" customFormat="1" ht="13.5" thickBot="1" x14ac:dyDescent="0.25">
      <c r="BH7" s="16"/>
      <c r="BJ7" s="16"/>
      <c r="BK7" s="16"/>
    </row>
    <row r="8" spans="2:71" s="17" customFormat="1" ht="21.75" customHeight="1" x14ac:dyDescent="0.25">
      <c r="B8" s="178" t="s">
        <v>3</v>
      </c>
      <c r="C8" s="179"/>
      <c r="D8" s="179"/>
      <c r="E8" s="179"/>
      <c r="F8" s="179"/>
      <c r="G8" s="179"/>
      <c r="H8" s="179"/>
      <c r="I8" s="179"/>
      <c r="J8" s="179"/>
      <c r="K8" s="179"/>
      <c r="L8" s="179"/>
      <c r="M8" s="180"/>
      <c r="N8" s="131" t="s">
        <v>4</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74"/>
      <c r="AN8" s="181" t="s">
        <v>5</v>
      </c>
      <c r="AO8" s="182"/>
      <c r="AP8" s="182"/>
      <c r="AQ8" s="182"/>
      <c r="AR8" s="182"/>
      <c r="AS8" s="182"/>
      <c r="AT8" s="182"/>
      <c r="AU8" s="182"/>
      <c r="AV8" s="182"/>
      <c r="AW8" s="183" t="s">
        <v>6</v>
      </c>
      <c r="AX8" s="184"/>
      <c r="AY8" s="184"/>
      <c r="AZ8" s="184"/>
      <c r="BA8" s="184"/>
      <c r="BB8" s="184"/>
      <c r="BC8" s="184"/>
      <c r="BD8" s="184"/>
      <c r="BE8" s="184"/>
      <c r="BF8" s="184"/>
      <c r="BG8" s="184"/>
      <c r="BH8" s="184"/>
      <c r="BI8" s="184"/>
      <c r="BJ8" s="184"/>
      <c r="BK8" s="184"/>
      <c r="BL8" s="184"/>
      <c r="BM8" s="184"/>
      <c r="BN8" s="184"/>
      <c r="BO8" s="155" t="s">
        <v>7</v>
      </c>
      <c r="BP8" s="156"/>
      <c r="BQ8" s="156"/>
      <c r="BR8" s="156"/>
      <c r="BS8" s="159" t="s">
        <v>75</v>
      </c>
    </row>
    <row r="9" spans="2:71" s="17" customFormat="1" ht="15" customHeight="1" x14ac:dyDescent="0.25">
      <c r="B9" s="162" t="s">
        <v>76</v>
      </c>
      <c r="C9" s="164" t="s">
        <v>42</v>
      </c>
      <c r="D9" s="166" t="s">
        <v>8</v>
      </c>
      <c r="E9" s="166" t="s">
        <v>9</v>
      </c>
      <c r="F9" s="166" t="s">
        <v>10</v>
      </c>
      <c r="G9" s="166"/>
      <c r="H9" s="166"/>
      <c r="I9" s="166"/>
      <c r="J9" s="166"/>
      <c r="K9" s="168" t="s">
        <v>41</v>
      </c>
      <c r="L9" s="169"/>
      <c r="M9" s="171" t="s">
        <v>11</v>
      </c>
      <c r="N9" s="131" t="s">
        <v>12</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74"/>
      <c r="AN9" s="153" t="s">
        <v>13</v>
      </c>
      <c r="AO9" s="146" t="s">
        <v>14</v>
      </c>
      <c r="AP9" s="146" t="s">
        <v>15</v>
      </c>
      <c r="AQ9" s="146" t="s">
        <v>16</v>
      </c>
      <c r="AR9" s="146" t="s">
        <v>17</v>
      </c>
      <c r="AS9" s="146" t="s">
        <v>18</v>
      </c>
      <c r="AT9" s="146" t="s">
        <v>19</v>
      </c>
      <c r="AU9" s="146" t="s">
        <v>20</v>
      </c>
      <c r="AV9" s="146" t="s">
        <v>21</v>
      </c>
      <c r="AW9" s="147" t="s">
        <v>22</v>
      </c>
      <c r="AX9" s="148"/>
      <c r="AY9" s="148"/>
      <c r="AZ9" s="148"/>
      <c r="BA9" s="148"/>
      <c r="BB9" s="148"/>
      <c r="BC9" s="149"/>
      <c r="BD9" s="134" t="s">
        <v>23</v>
      </c>
      <c r="BE9" s="135"/>
      <c r="BF9" s="138"/>
      <c r="BG9" s="134" t="s">
        <v>46</v>
      </c>
      <c r="BH9" s="135"/>
      <c r="BI9" s="138"/>
      <c r="BJ9" s="134" t="s">
        <v>24</v>
      </c>
      <c r="BK9" s="135"/>
      <c r="BL9" s="140" t="s">
        <v>25</v>
      </c>
      <c r="BM9" s="142" t="s">
        <v>26</v>
      </c>
      <c r="BN9" s="144" t="s">
        <v>27</v>
      </c>
      <c r="BO9" s="157"/>
      <c r="BP9" s="158"/>
      <c r="BQ9" s="158"/>
      <c r="BR9" s="158"/>
      <c r="BS9" s="160"/>
    </row>
    <row r="10" spans="2:71" s="17" customFormat="1" ht="15" customHeight="1" x14ac:dyDescent="0.25">
      <c r="B10" s="162"/>
      <c r="C10" s="164"/>
      <c r="D10" s="166"/>
      <c r="E10" s="166"/>
      <c r="F10" s="129" t="s">
        <v>28</v>
      </c>
      <c r="G10" s="129" t="s">
        <v>29</v>
      </c>
      <c r="H10" s="129" t="s">
        <v>30</v>
      </c>
      <c r="I10" s="129" t="s">
        <v>31</v>
      </c>
      <c r="J10" s="129" t="s">
        <v>32</v>
      </c>
      <c r="K10" s="169"/>
      <c r="L10" s="169"/>
      <c r="M10" s="172"/>
      <c r="N10" s="131" t="s">
        <v>33</v>
      </c>
      <c r="O10" s="122"/>
      <c r="P10" s="122"/>
      <c r="Q10" s="122" t="s">
        <v>34</v>
      </c>
      <c r="R10" s="122"/>
      <c r="S10" s="122"/>
      <c r="T10" s="122"/>
      <c r="U10" s="122"/>
      <c r="V10" s="122"/>
      <c r="W10" s="122"/>
      <c r="X10" s="122"/>
      <c r="Y10" s="122"/>
      <c r="Z10" s="122"/>
      <c r="AA10" s="122"/>
      <c r="AB10" s="122"/>
      <c r="AC10" s="122"/>
      <c r="AD10" s="122"/>
      <c r="AE10" s="122"/>
      <c r="AF10" s="122"/>
      <c r="AG10" s="122"/>
      <c r="AH10" s="122"/>
      <c r="AI10" s="122"/>
      <c r="AJ10" s="123" t="s">
        <v>35</v>
      </c>
      <c r="AK10" s="123"/>
      <c r="AL10" s="123" t="s">
        <v>36</v>
      </c>
      <c r="AM10" s="125" t="s">
        <v>37</v>
      </c>
      <c r="AN10" s="153"/>
      <c r="AO10" s="146"/>
      <c r="AP10" s="146"/>
      <c r="AQ10" s="146"/>
      <c r="AR10" s="146"/>
      <c r="AS10" s="146"/>
      <c r="AT10" s="146"/>
      <c r="AU10" s="146"/>
      <c r="AV10" s="146"/>
      <c r="AW10" s="150"/>
      <c r="AX10" s="151"/>
      <c r="AY10" s="151"/>
      <c r="AZ10" s="151"/>
      <c r="BA10" s="151"/>
      <c r="BB10" s="151"/>
      <c r="BC10" s="152"/>
      <c r="BD10" s="136"/>
      <c r="BE10" s="137"/>
      <c r="BF10" s="139"/>
      <c r="BG10" s="136"/>
      <c r="BH10" s="137"/>
      <c r="BI10" s="139"/>
      <c r="BJ10" s="136"/>
      <c r="BK10" s="137"/>
      <c r="BL10" s="141"/>
      <c r="BM10" s="143"/>
      <c r="BN10" s="145"/>
      <c r="BO10" s="157"/>
      <c r="BP10" s="158"/>
      <c r="BQ10" s="158"/>
      <c r="BR10" s="158"/>
      <c r="BS10" s="160"/>
    </row>
    <row r="11" spans="2:71" s="17" customFormat="1" ht="33.75" customHeight="1" thickBot="1" x14ac:dyDescent="0.3">
      <c r="B11" s="163"/>
      <c r="C11" s="165"/>
      <c r="D11" s="167"/>
      <c r="E11" s="167"/>
      <c r="F11" s="130"/>
      <c r="G11" s="130"/>
      <c r="H11" s="130"/>
      <c r="I11" s="130"/>
      <c r="J11" s="130"/>
      <c r="K11" s="170"/>
      <c r="L11" s="170"/>
      <c r="M11" s="173"/>
      <c r="N11" s="132"/>
      <c r="O11" s="133"/>
      <c r="P11" s="133"/>
      <c r="Q11" s="62">
        <v>1</v>
      </c>
      <c r="R11" s="62">
        <v>2</v>
      </c>
      <c r="S11" s="62">
        <v>3</v>
      </c>
      <c r="T11" s="62">
        <v>4</v>
      </c>
      <c r="U11" s="62">
        <v>5</v>
      </c>
      <c r="V11" s="62">
        <v>6</v>
      </c>
      <c r="W11" s="62">
        <v>7</v>
      </c>
      <c r="X11" s="62">
        <v>8</v>
      </c>
      <c r="Y11" s="62">
        <v>9</v>
      </c>
      <c r="Z11" s="62">
        <v>10</v>
      </c>
      <c r="AA11" s="62">
        <v>11</v>
      </c>
      <c r="AB11" s="62">
        <v>12</v>
      </c>
      <c r="AC11" s="62">
        <v>13</v>
      </c>
      <c r="AD11" s="62">
        <v>14</v>
      </c>
      <c r="AE11" s="62">
        <v>15</v>
      </c>
      <c r="AF11" s="62">
        <v>16</v>
      </c>
      <c r="AG11" s="62">
        <v>17</v>
      </c>
      <c r="AH11" s="62">
        <v>18</v>
      </c>
      <c r="AI11" s="62">
        <v>19</v>
      </c>
      <c r="AJ11" s="124"/>
      <c r="AK11" s="124"/>
      <c r="AL11" s="124"/>
      <c r="AM11" s="126"/>
      <c r="AN11" s="154"/>
      <c r="AO11" s="142"/>
      <c r="AP11" s="142"/>
      <c r="AQ11" s="142"/>
      <c r="AR11" s="142"/>
      <c r="AS11" s="142"/>
      <c r="AT11" s="142"/>
      <c r="AU11" s="142"/>
      <c r="AV11" s="142"/>
      <c r="AW11" s="61" t="s">
        <v>38</v>
      </c>
      <c r="AX11" s="61" t="s">
        <v>39</v>
      </c>
      <c r="AY11" s="61">
        <v>2</v>
      </c>
      <c r="AZ11" s="61">
        <v>3</v>
      </c>
      <c r="BA11" s="61">
        <v>4</v>
      </c>
      <c r="BB11" s="61">
        <v>5</v>
      </c>
      <c r="BC11" s="61">
        <v>6</v>
      </c>
      <c r="BD11" s="136"/>
      <c r="BE11" s="137"/>
      <c r="BF11" s="139"/>
      <c r="BG11" s="136"/>
      <c r="BH11" s="137"/>
      <c r="BI11" s="139"/>
      <c r="BJ11" s="136"/>
      <c r="BK11" s="137"/>
      <c r="BL11" s="141"/>
      <c r="BM11" s="143"/>
      <c r="BN11" s="145"/>
      <c r="BO11" s="127" t="s">
        <v>33</v>
      </c>
      <c r="BP11" s="128"/>
      <c r="BQ11" s="60" t="s">
        <v>35</v>
      </c>
      <c r="BR11" s="60" t="s">
        <v>40</v>
      </c>
      <c r="BS11" s="161"/>
    </row>
    <row r="12" spans="2:71" s="26" customFormat="1" ht="165.6" customHeight="1" x14ac:dyDescent="0.25">
      <c r="B12" s="114">
        <v>1</v>
      </c>
      <c r="C12" s="117" t="s">
        <v>296</v>
      </c>
      <c r="D12" s="120" t="s">
        <v>284</v>
      </c>
      <c r="E12" s="120" t="s">
        <v>285</v>
      </c>
      <c r="F12" s="105" t="s">
        <v>104</v>
      </c>
      <c r="G12" s="105" t="s">
        <v>104</v>
      </c>
      <c r="H12" s="105" t="s">
        <v>104</v>
      </c>
      <c r="I12" s="105" t="s">
        <v>104</v>
      </c>
      <c r="J12" s="107" t="s">
        <v>286</v>
      </c>
      <c r="K12" s="22">
        <v>1</v>
      </c>
      <c r="L12" s="41" t="s">
        <v>287</v>
      </c>
      <c r="M12" s="109" t="s">
        <v>288</v>
      </c>
      <c r="N12" s="111">
        <v>4</v>
      </c>
      <c r="O12" s="101" t="str">
        <f>IF(N12=1,"Rara vez",IF(N12=2,"Improbable",IF(N12=3,"Posible",IF(N12=4,"Probable",IF(N12=5,"Casi seguro","Definir el nivel de probabilidad")))))</f>
        <v>Probable</v>
      </c>
      <c r="P12" s="104"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12" s="97" t="s">
        <v>104</v>
      </c>
      <c r="R12" s="97" t="s">
        <v>104</v>
      </c>
      <c r="S12" s="97" t="s">
        <v>104</v>
      </c>
      <c r="T12" s="97" t="s">
        <v>104</v>
      </c>
      <c r="U12" s="97" t="s">
        <v>104</v>
      </c>
      <c r="V12" s="97" t="s">
        <v>104</v>
      </c>
      <c r="W12" s="97" t="s">
        <v>104</v>
      </c>
      <c r="X12" s="97" t="s">
        <v>104</v>
      </c>
      <c r="Y12" s="97" t="s">
        <v>109</v>
      </c>
      <c r="Z12" s="97" t="s">
        <v>104</v>
      </c>
      <c r="AA12" s="97" t="s">
        <v>104</v>
      </c>
      <c r="AB12" s="97" t="s">
        <v>104</v>
      </c>
      <c r="AC12" s="97" t="s">
        <v>104</v>
      </c>
      <c r="AD12" s="97" t="s">
        <v>104</v>
      </c>
      <c r="AE12" s="97" t="s">
        <v>104</v>
      </c>
      <c r="AF12" s="97" t="s">
        <v>109</v>
      </c>
      <c r="AG12" s="97" t="s">
        <v>104</v>
      </c>
      <c r="AH12" s="97" t="s">
        <v>104</v>
      </c>
      <c r="AI12" s="97" t="s">
        <v>109</v>
      </c>
      <c r="AJ12" s="100">
        <f>IF(AF12="SI","Impacto Catastrófico por lesoines o perdida de vidas humanas",(COUNTIF(Q12:AE21,"SI")+COUNTIF(AG12:AI21,"SI")))</f>
        <v>16</v>
      </c>
      <c r="AK12" s="100" t="str">
        <f>IF(AJ12=0,"",IF(AND(AJ12&gt;0,AJ12&lt;=5),"Moderado",IF(AND(AJ12&gt;5,AJ12&lt;=11),"Mayor","Catastrófico")))</f>
        <v>Catastrófico</v>
      </c>
      <c r="AL12" s="100" t="str">
        <f>IF(AND(O12="Rara Vez",AK12="Moderado"),"Moderado",IF(AND(O12="Rara Vez",AK12="Mayor"),"Alto",IF(AND(O12="Improbable",AK12="Moderado"),"Moderado",IF(AND(O12="Improbable",AK12="Mayor"),"Alto",IF(AND(O12="Posible",AK12="Moderado"),"Alto",IF(AND(O12="Probable",AK12="Moderado"),"Alto","Extremo"))))))</f>
        <v>Extremo</v>
      </c>
      <c r="AM12" s="82" t="s">
        <v>73</v>
      </c>
      <c r="AN12" s="23">
        <v>1</v>
      </c>
      <c r="AO12" s="46" t="s">
        <v>289</v>
      </c>
      <c r="AP12" s="46" t="s">
        <v>290</v>
      </c>
      <c r="AQ12" s="46" t="s">
        <v>124</v>
      </c>
      <c r="AR12" s="46" t="s">
        <v>291</v>
      </c>
      <c r="AS12" s="46" t="s">
        <v>292</v>
      </c>
      <c r="AT12" s="46" t="s">
        <v>293</v>
      </c>
      <c r="AU12" s="46" t="s">
        <v>294</v>
      </c>
      <c r="AV12" s="46" t="s">
        <v>114</v>
      </c>
      <c r="AW12" s="47" t="s">
        <v>115</v>
      </c>
      <c r="AX12" s="47" t="s">
        <v>116</v>
      </c>
      <c r="AY12" s="47" t="s">
        <v>117</v>
      </c>
      <c r="AZ12" s="47" t="s">
        <v>135</v>
      </c>
      <c r="BA12" s="47" t="s">
        <v>119</v>
      </c>
      <c r="BB12" s="47" t="s">
        <v>120</v>
      </c>
      <c r="BC12" s="47" t="s">
        <v>121</v>
      </c>
      <c r="BD12" s="58">
        <f t="shared" ref="BD12:BD61" si="0">IF(AW12="Asignado",15,0)+IF(AX12="Adecuado",15,0)+IF(AY12="Oportuna",15,0)+IF(AZ12="Prevenir",15,IF(AZ12="Detectar",10,0))+IF(BA12="Confiable",15,0)+IF(BB12="Se investigan y resuelven oportunamente",15,0)+IF(BC12="Completa",10,IF(BC12="Incompleta",5,0))</f>
        <v>100</v>
      </c>
      <c r="BE12" s="58" t="str">
        <f t="shared" ref="BE12:BE61" si="1">IF(BD12&lt;=85,"Débil",IF(AND(BD12&gt;=86,BD12&lt;=94),"Moderado","Fuerte"))</f>
        <v>Fuerte</v>
      </c>
      <c r="BF12" s="24"/>
      <c r="BG12" s="54" t="s">
        <v>141</v>
      </c>
      <c r="BH12" s="58" t="str">
        <f t="shared" ref="BH12:BH61" si="2">IF(BG12="Débil","No se ejecuta",IF(BG12="Moderado","Algunas veces se ejecuta",IF(BG12="FUERTE","Siempre se ejecuta","Casilla formulada")))</f>
        <v>Siempre se ejecuta</v>
      </c>
      <c r="BI12" s="24"/>
      <c r="BJ12" s="58"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8">
        <f t="shared" ref="BK12:BK61" si="4">IF(BJ12="DÉBIL",0,IF(BJ12="MODERADO",50,IF(BJ12="FUERTE",100,"")))</f>
        <v>100</v>
      </c>
      <c r="BL12" s="58" t="str">
        <f t="shared" ref="BL12:BL61" si="5">IF(AND(BG12="Fuerte",BE12="Fuerte"),"NO","SI")</f>
        <v>NO</v>
      </c>
      <c r="BM12" s="85" t="str">
        <f>IF(AVERAGE(BK12:BK21)=100,"FUERTE",IF(AND(AVERAGE(BK12:BK21)&lt;=99,AVERAGE(BK12:BK21)&gt;=50),"MODERADA",IF(AVERAGE(BK12:BK21)&lt;50,"DÉBIL",0)))</f>
        <v>FUERTE</v>
      </c>
      <c r="BN12" s="88" t="str">
        <f>IFERROR(IF(BM12="DÉBIL","NO DISMINUYE",IF(AVERAGEIF(AV12:AV21,"Preventivo",BK12:BK21)&gt;=50,"DIRECTAMENTE","NO DISMINUYE")),"NO DISMINUYE")</f>
        <v>NO DISMINUYE</v>
      </c>
      <c r="BO12" s="91">
        <f>IF(N12=1,1,IF(AND(N12=2,BM12="FUERTE",BN12="DIRECTAMENTE"),N12-1,IF(AND(N12&gt;2,BM12="FUERTE",BN12="DIRECTAMENTE"),N12-2,IF(AND(N12&gt;=2,BM12="MODERADA",BN12="DIRECTAMENTE"),N12-1,N12))))</f>
        <v>4</v>
      </c>
      <c r="BP12" s="94" t="str">
        <f>IF(BO12=1,"Rara vez",IF(BO12=2,"Improbable",IF(BO12=3,"Posible",IF(BO12=4,"Probable",IF(BO12=5,"Casi Seguro",0)))))</f>
        <v>Probable</v>
      </c>
      <c r="BQ12" s="76" t="str">
        <f>AK12</f>
        <v>Catastrófico</v>
      </c>
      <c r="BR12" s="76" t="str">
        <f>IF(AND(BP12="Rara Vez",BQ12="Moderado"),"Moderado",IF(AND(BP12="Rara Vez",BQ12="Mayor"),"Alto",IF(AND(BP12="Improbable",BQ12="Moderado"),"Moderado",IF(AND(BP12="Improbable",BQ12="Mayor"),"Alto",IF(AND(BP12="Posible",BQ12="Moderado"),"Alto",IF(AND(BP12="Probable",BQ12="Moderado"),"Alto","Extremo"))))))</f>
        <v>Extremo</v>
      </c>
      <c r="BS12" s="79" t="s">
        <v>295</v>
      </c>
    </row>
    <row r="13" spans="2:71" s="26" customFormat="1" ht="12" customHeight="1" x14ac:dyDescent="0.25">
      <c r="B13" s="115"/>
      <c r="C13" s="118"/>
      <c r="D13" s="120"/>
      <c r="E13" s="120"/>
      <c r="F13" s="105"/>
      <c r="G13" s="105"/>
      <c r="H13" s="105"/>
      <c r="I13" s="105"/>
      <c r="J13" s="107"/>
      <c r="K13" s="27">
        <v>2</v>
      </c>
      <c r="L13" s="42" t="s">
        <v>43</v>
      </c>
      <c r="M13" s="109"/>
      <c r="N13" s="112"/>
      <c r="O13" s="102"/>
      <c r="P13" s="95"/>
      <c r="Q13" s="98"/>
      <c r="R13" s="98"/>
      <c r="S13" s="98"/>
      <c r="T13" s="98"/>
      <c r="U13" s="98"/>
      <c r="V13" s="98"/>
      <c r="W13" s="98"/>
      <c r="X13" s="98"/>
      <c r="Y13" s="98"/>
      <c r="Z13" s="98"/>
      <c r="AA13" s="98"/>
      <c r="AB13" s="98"/>
      <c r="AC13" s="98"/>
      <c r="AD13" s="98"/>
      <c r="AE13" s="98"/>
      <c r="AF13" s="98"/>
      <c r="AG13" s="98"/>
      <c r="AH13" s="98"/>
      <c r="AI13" s="98"/>
      <c r="AJ13" s="77"/>
      <c r="AK13" s="77"/>
      <c r="AL13" s="77"/>
      <c r="AM13" s="83"/>
      <c r="AN13" s="28">
        <v>2</v>
      </c>
      <c r="AO13" s="48" t="s">
        <v>45</v>
      </c>
      <c r="AP13" s="48"/>
      <c r="AQ13" s="48" t="s">
        <v>44</v>
      </c>
      <c r="AR13" s="48"/>
      <c r="AS13" s="48"/>
      <c r="AT13" s="48"/>
      <c r="AU13" s="48"/>
      <c r="AV13" s="48" t="s">
        <v>44</v>
      </c>
      <c r="AW13" s="49" t="s">
        <v>44</v>
      </c>
      <c r="AX13" s="49" t="s">
        <v>44</v>
      </c>
      <c r="AY13" s="49" t="s">
        <v>44</v>
      </c>
      <c r="AZ13" s="49" t="s">
        <v>44</v>
      </c>
      <c r="BA13" s="49" t="s">
        <v>44</v>
      </c>
      <c r="BB13" s="49" t="s">
        <v>44</v>
      </c>
      <c r="BC13" s="49" t="s">
        <v>44</v>
      </c>
      <c r="BD13" s="30">
        <f t="shared" si="0"/>
        <v>0</v>
      </c>
      <c r="BE13" s="30" t="str">
        <f t="shared" si="1"/>
        <v>Débil</v>
      </c>
      <c r="BF13" s="29"/>
      <c r="BG13" s="55" t="s">
        <v>44</v>
      </c>
      <c r="BH13" s="30" t="str">
        <f t="shared" si="2"/>
        <v>Casilla formulada</v>
      </c>
      <c r="BI13" s="29"/>
      <c r="BJ13" s="30" t="str">
        <f t="shared" si="3"/>
        <v/>
      </c>
      <c r="BK13" s="30" t="str">
        <f t="shared" si="4"/>
        <v/>
      </c>
      <c r="BL13" s="30" t="str">
        <f t="shared" si="5"/>
        <v>SI</v>
      </c>
      <c r="BM13" s="86"/>
      <c r="BN13" s="89"/>
      <c r="BO13" s="92"/>
      <c r="BP13" s="95"/>
      <c r="BQ13" s="77"/>
      <c r="BR13" s="77"/>
      <c r="BS13" s="80"/>
    </row>
    <row r="14" spans="2:71" s="26" customFormat="1" ht="12" customHeight="1" x14ac:dyDescent="0.25">
      <c r="B14" s="115"/>
      <c r="C14" s="118"/>
      <c r="D14" s="120"/>
      <c r="E14" s="120"/>
      <c r="F14" s="105"/>
      <c r="G14" s="105"/>
      <c r="H14" s="105"/>
      <c r="I14" s="105"/>
      <c r="J14" s="107"/>
      <c r="K14" s="31">
        <v>3</v>
      </c>
      <c r="L14" s="43" t="s">
        <v>43</v>
      </c>
      <c r="M14" s="109"/>
      <c r="N14" s="112"/>
      <c r="O14" s="102"/>
      <c r="P14" s="95"/>
      <c r="Q14" s="98"/>
      <c r="R14" s="98"/>
      <c r="S14" s="98"/>
      <c r="T14" s="98"/>
      <c r="U14" s="98"/>
      <c r="V14" s="98"/>
      <c r="W14" s="98"/>
      <c r="X14" s="98"/>
      <c r="Y14" s="98"/>
      <c r="Z14" s="98"/>
      <c r="AA14" s="98"/>
      <c r="AB14" s="98"/>
      <c r="AC14" s="98"/>
      <c r="AD14" s="98"/>
      <c r="AE14" s="98"/>
      <c r="AF14" s="98"/>
      <c r="AG14" s="98"/>
      <c r="AH14" s="98"/>
      <c r="AI14" s="98"/>
      <c r="AJ14" s="77"/>
      <c r="AK14" s="77"/>
      <c r="AL14" s="77"/>
      <c r="AM14" s="83"/>
      <c r="AN14" s="32">
        <v>3</v>
      </c>
      <c r="AO14" s="50" t="s">
        <v>45</v>
      </c>
      <c r="AP14" s="50"/>
      <c r="AQ14" s="50" t="s">
        <v>44</v>
      </c>
      <c r="AR14" s="50"/>
      <c r="AS14" s="50"/>
      <c r="AT14" s="50"/>
      <c r="AU14" s="50"/>
      <c r="AV14" s="50" t="s">
        <v>44</v>
      </c>
      <c r="AW14" s="51" t="s">
        <v>44</v>
      </c>
      <c r="AX14" s="51" t="s">
        <v>44</v>
      </c>
      <c r="AY14" s="51" t="s">
        <v>44</v>
      </c>
      <c r="AZ14" s="51" t="s">
        <v>44</v>
      </c>
      <c r="BA14" s="51" t="s">
        <v>44</v>
      </c>
      <c r="BB14" s="51" t="s">
        <v>44</v>
      </c>
      <c r="BC14" s="51" t="s">
        <v>44</v>
      </c>
      <c r="BD14" s="59">
        <f t="shared" si="0"/>
        <v>0</v>
      </c>
      <c r="BE14" s="59" t="str">
        <f t="shared" si="1"/>
        <v>Débil</v>
      </c>
      <c r="BF14" s="33"/>
      <c r="BG14" s="56" t="s">
        <v>44</v>
      </c>
      <c r="BH14" s="59" t="str">
        <f t="shared" si="2"/>
        <v>Casilla formulada</v>
      </c>
      <c r="BI14" s="33"/>
      <c r="BJ14" s="59" t="str">
        <f t="shared" si="3"/>
        <v/>
      </c>
      <c r="BK14" s="59" t="str">
        <f t="shared" si="4"/>
        <v/>
      </c>
      <c r="BL14" s="59" t="str">
        <f t="shared" si="5"/>
        <v>SI</v>
      </c>
      <c r="BM14" s="86"/>
      <c r="BN14" s="89"/>
      <c r="BO14" s="92"/>
      <c r="BP14" s="95"/>
      <c r="BQ14" s="77"/>
      <c r="BR14" s="77"/>
      <c r="BS14" s="80"/>
    </row>
    <row r="15" spans="2:71" s="26" customFormat="1" ht="12" customHeight="1" x14ac:dyDescent="0.25">
      <c r="B15" s="115"/>
      <c r="C15" s="118"/>
      <c r="D15" s="120"/>
      <c r="E15" s="120"/>
      <c r="F15" s="105"/>
      <c r="G15" s="105"/>
      <c r="H15" s="105"/>
      <c r="I15" s="105"/>
      <c r="J15" s="107"/>
      <c r="K15" s="27">
        <v>4</v>
      </c>
      <c r="L15" s="42" t="s">
        <v>43</v>
      </c>
      <c r="M15" s="109"/>
      <c r="N15" s="112"/>
      <c r="O15" s="102"/>
      <c r="P15" s="95"/>
      <c r="Q15" s="98"/>
      <c r="R15" s="98"/>
      <c r="S15" s="98"/>
      <c r="T15" s="98"/>
      <c r="U15" s="98"/>
      <c r="V15" s="98"/>
      <c r="W15" s="98"/>
      <c r="X15" s="98"/>
      <c r="Y15" s="98"/>
      <c r="Z15" s="98"/>
      <c r="AA15" s="98"/>
      <c r="AB15" s="98"/>
      <c r="AC15" s="98"/>
      <c r="AD15" s="98"/>
      <c r="AE15" s="98"/>
      <c r="AF15" s="98"/>
      <c r="AG15" s="98"/>
      <c r="AH15" s="98"/>
      <c r="AI15" s="98"/>
      <c r="AJ15" s="77"/>
      <c r="AK15" s="77"/>
      <c r="AL15" s="77"/>
      <c r="AM15" s="83"/>
      <c r="AN15" s="28">
        <v>4</v>
      </c>
      <c r="AO15" s="48" t="s">
        <v>45</v>
      </c>
      <c r="AP15" s="48"/>
      <c r="AQ15" s="48" t="s">
        <v>44</v>
      </c>
      <c r="AR15" s="48"/>
      <c r="AS15" s="48"/>
      <c r="AT15" s="48"/>
      <c r="AU15" s="48"/>
      <c r="AV15" s="48" t="s">
        <v>44</v>
      </c>
      <c r="AW15" s="49" t="s">
        <v>44</v>
      </c>
      <c r="AX15" s="49" t="s">
        <v>44</v>
      </c>
      <c r="AY15" s="49" t="s">
        <v>44</v>
      </c>
      <c r="AZ15" s="49" t="s">
        <v>44</v>
      </c>
      <c r="BA15" s="49" t="s">
        <v>44</v>
      </c>
      <c r="BB15" s="49" t="s">
        <v>44</v>
      </c>
      <c r="BC15" s="49" t="s">
        <v>44</v>
      </c>
      <c r="BD15" s="30">
        <f t="shared" si="0"/>
        <v>0</v>
      </c>
      <c r="BE15" s="30" t="str">
        <f t="shared" si="1"/>
        <v>Débil</v>
      </c>
      <c r="BF15" s="29"/>
      <c r="BG15" s="55" t="s">
        <v>44</v>
      </c>
      <c r="BH15" s="30" t="str">
        <f t="shared" si="2"/>
        <v>Casilla formulada</v>
      </c>
      <c r="BI15" s="29"/>
      <c r="BJ15" s="30" t="str">
        <f t="shared" si="3"/>
        <v/>
      </c>
      <c r="BK15" s="30" t="str">
        <f t="shared" si="4"/>
        <v/>
      </c>
      <c r="BL15" s="30" t="str">
        <f t="shared" si="5"/>
        <v>SI</v>
      </c>
      <c r="BM15" s="86"/>
      <c r="BN15" s="89"/>
      <c r="BO15" s="92"/>
      <c r="BP15" s="95"/>
      <c r="BQ15" s="77"/>
      <c r="BR15" s="77"/>
      <c r="BS15" s="80"/>
    </row>
    <row r="16" spans="2:71" s="26" customFormat="1" ht="12" customHeight="1" x14ac:dyDescent="0.25">
      <c r="B16" s="115"/>
      <c r="C16" s="118"/>
      <c r="D16" s="120"/>
      <c r="E16" s="120"/>
      <c r="F16" s="105"/>
      <c r="G16" s="105"/>
      <c r="H16" s="105"/>
      <c r="I16" s="105"/>
      <c r="J16" s="107"/>
      <c r="K16" s="31">
        <v>5</v>
      </c>
      <c r="L16" s="43" t="s">
        <v>43</v>
      </c>
      <c r="M16" s="109"/>
      <c r="N16" s="112"/>
      <c r="O16" s="102"/>
      <c r="P16" s="95"/>
      <c r="Q16" s="98"/>
      <c r="R16" s="98"/>
      <c r="S16" s="98"/>
      <c r="T16" s="98"/>
      <c r="U16" s="98"/>
      <c r="V16" s="98"/>
      <c r="W16" s="98"/>
      <c r="X16" s="98"/>
      <c r="Y16" s="98"/>
      <c r="Z16" s="98"/>
      <c r="AA16" s="98"/>
      <c r="AB16" s="98"/>
      <c r="AC16" s="98"/>
      <c r="AD16" s="98"/>
      <c r="AE16" s="98"/>
      <c r="AF16" s="98"/>
      <c r="AG16" s="98"/>
      <c r="AH16" s="98"/>
      <c r="AI16" s="98"/>
      <c r="AJ16" s="77"/>
      <c r="AK16" s="77"/>
      <c r="AL16" s="77"/>
      <c r="AM16" s="83"/>
      <c r="AN16" s="32">
        <v>5</v>
      </c>
      <c r="AO16" s="50" t="s">
        <v>45</v>
      </c>
      <c r="AP16" s="50"/>
      <c r="AQ16" s="50" t="s">
        <v>44</v>
      </c>
      <c r="AR16" s="50"/>
      <c r="AS16" s="50"/>
      <c r="AT16" s="50"/>
      <c r="AU16" s="50"/>
      <c r="AV16" s="50" t="s">
        <v>44</v>
      </c>
      <c r="AW16" s="51" t="s">
        <v>44</v>
      </c>
      <c r="AX16" s="51" t="s">
        <v>44</v>
      </c>
      <c r="AY16" s="51" t="s">
        <v>44</v>
      </c>
      <c r="AZ16" s="51" t="s">
        <v>44</v>
      </c>
      <c r="BA16" s="51" t="s">
        <v>44</v>
      </c>
      <c r="BB16" s="51" t="s">
        <v>44</v>
      </c>
      <c r="BC16" s="51" t="s">
        <v>44</v>
      </c>
      <c r="BD16" s="59">
        <f t="shared" si="0"/>
        <v>0</v>
      </c>
      <c r="BE16" s="59" t="str">
        <f t="shared" si="1"/>
        <v>Débil</v>
      </c>
      <c r="BF16" s="33"/>
      <c r="BG16" s="56" t="s">
        <v>44</v>
      </c>
      <c r="BH16" s="59" t="str">
        <f t="shared" si="2"/>
        <v>Casilla formulada</v>
      </c>
      <c r="BI16" s="33"/>
      <c r="BJ16" s="59" t="str">
        <f t="shared" si="3"/>
        <v/>
      </c>
      <c r="BK16" s="59" t="str">
        <f t="shared" si="4"/>
        <v/>
      </c>
      <c r="BL16" s="59" t="str">
        <f t="shared" si="5"/>
        <v>SI</v>
      </c>
      <c r="BM16" s="86"/>
      <c r="BN16" s="89"/>
      <c r="BO16" s="92"/>
      <c r="BP16" s="95"/>
      <c r="BQ16" s="77"/>
      <c r="BR16" s="77"/>
      <c r="BS16" s="80"/>
    </row>
    <row r="17" spans="2:71" s="26" customFormat="1" ht="12" customHeight="1" x14ac:dyDescent="0.25">
      <c r="B17" s="115"/>
      <c r="C17" s="118"/>
      <c r="D17" s="120"/>
      <c r="E17" s="120"/>
      <c r="F17" s="105"/>
      <c r="G17" s="105"/>
      <c r="H17" s="105"/>
      <c r="I17" s="105"/>
      <c r="J17" s="107"/>
      <c r="K17" s="27">
        <v>6</v>
      </c>
      <c r="L17" s="42" t="s">
        <v>43</v>
      </c>
      <c r="M17" s="109"/>
      <c r="N17" s="112"/>
      <c r="O17" s="102"/>
      <c r="P17" s="95"/>
      <c r="Q17" s="98"/>
      <c r="R17" s="98"/>
      <c r="S17" s="98"/>
      <c r="T17" s="98"/>
      <c r="U17" s="98"/>
      <c r="V17" s="98"/>
      <c r="W17" s="98"/>
      <c r="X17" s="98"/>
      <c r="Y17" s="98"/>
      <c r="Z17" s="98"/>
      <c r="AA17" s="98"/>
      <c r="AB17" s="98"/>
      <c r="AC17" s="98"/>
      <c r="AD17" s="98"/>
      <c r="AE17" s="98"/>
      <c r="AF17" s="98"/>
      <c r="AG17" s="98"/>
      <c r="AH17" s="98"/>
      <c r="AI17" s="98"/>
      <c r="AJ17" s="77"/>
      <c r="AK17" s="77"/>
      <c r="AL17" s="77"/>
      <c r="AM17" s="83"/>
      <c r="AN17" s="28">
        <v>6</v>
      </c>
      <c r="AO17" s="48" t="s">
        <v>45</v>
      </c>
      <c r="AP17" s="48"/>
      <c r="AQ17" s="48" t="s">
        <v>44</v>
      </c>
      <c r="AR17" s="48"/>
      <c r="AS17" s="48"/>
      <c r="AT17" s="48"/>
      <c r="AU17" s="48"/>
      <c r="AV17" s="48" t="s">
        <v>44</v>
      </c>
      <c r="AW17" s="49" t="s">
        <v>44</v>
      </c>
      <c r="AX17" s="49" t="s">
        <v>44</v>
      </c>
      <c r="AY17" s="49" t="s">
        <v>44</v>
      </c>
      <c r="AZ17" s="49" t="s">
        <v>44</v>
      </c>
      <c r="BA17" s="49" t="s">
        <v>44</v>
      </c>
      <c r="BB17" s="49" t="s">
        <v>44</v>
      </c>
      <c r="BC17" s="49" t="s">
        <v>44</v>
      </c>
      <c r="BD17" s="30">
        <f t="shared" si="0"/>
        <v>0</v>
      </c>
      <c r="BE17" s="30" t="str">
        <f t="shared" si="1"/>
        <v>Débil</v>
      </c>
      <c r="BF17" s="29"/>
      <c r="BG17" s="55" t="s">
        <v>44</v>
      </c>
      <c r="BH17" s="30" t="str">
        <f t="shared" si="2"/>
        <v>Casilla formulada</v>
      </c>
      <c r="BI17" s="29"/>
      <c r="BJ17" s="30" t="str">
        <f t="shared" si="3"/>
        <v/>
      </c>
      <c r="BK17" s="30" t="str">
        <f t="shared" si="4"/>
        <v/>
      </c>
      <c r="BL17" s="30" t="str">
        <f t="shared" si="5"/>
        <v>SI</v>
      </c>
      <c r="BM17" s="86"/>
      <c r="BN17" s="89"/>
      <c r="BO17" s="92"/>
      <c r="BP17" s="95"/>
      <c r="BQ17" s="77"/>
      <c r="BR17" s="77"/>
      <c r="BS17" s="80"/>
    </row>
    <row r="18" spans="2:71" s="26" customFormat="1" ht="12" customHeight="1" x14ac:dyDescent="0.25">
      <c r="B18" s="115"/>
      <c r="C18" s="118"/>
      <c r="D18" s="120"/>
      <c r="E18" s="120"/>
      <c r="F18" s="105"/>
      <c r="G18" s="105"/>
      <c r="H18" s="105"/>
      <c r="I18" s="105"/>
      <c r="J18" s="107"/>
      <c r="K18" s="31">
        <v>7</v>
      </c>
      <c r="L18" s="43" t="s">
        <v>43</v>
      </c>
      <c r="M18" s="109"/>
      <c r="N18" s="112"/>
      <c r="O18" s="102"/>
      <c r="P18" s="95"/>
      <c r="Q18" s="98"/>
      <c r="R18" s="98"/>
      <c r="S18" s="98"/>
      <c r="T18" s="98"/>
      <c r="U18" s="98"/>
      <c r="V18" s="98"/>
      <c r="W18" s="98"/>
      <c r="X18" s="98"/>
      <c r="Y18" s="98"/>
      <c r="Z18" s="98"/>
      <c r="AA18" s="98"/>
      <c r="AB18" s="98"/>
      <c r="AC18" s="98"/>
      <c r="AD18" s="98"/>
      <c r="AE18" s="98"/>
      <c r="AF18" s="98"/>
      <c r="AG18" s="98"/>
      <c r="AH18" s="98"/>
      <c r="AI18" s="98"/>
      <c r="AJ18" s="77"/>
      <c r="AK18" s="77"/>
      <c r="AL18" s="77"/>
      <c r="AM18" s="83"/>
      <c r="AN18" s="32">
        <v>7</v>
      </c>
      <c r="AO18" s="50" t="s">
        <v>45</v>
      </c>
      <c r="AP18" s="50"/>
      <c r="AQ18" s="50" t="s">
        <v>44</v>
      </c>
      <c r="AR18" s="50"/>
      <c r="AS18" s="50"/>
      <c r="AT18" s="50"/>
      <c r="AU18" s="50"/>
      <c r="AV18" s="50" t="s">
        <v>44</v>
      </c>
      <c r="AW18" s="51" t="s">
        <v>44</v>
      </c>
      <c r="AX18" s="51" t="s">
        <v>44</v>
      </c>
      <c r="AY18" s="51" t="s">
        <v>44</v>
      </c>
      <c r="AZ18" s="51" t="s">
        <v>44</v>
      </c>
      <c r="BA18" s="51" t="s">
        <v>44</v>
      </c>
      <c r="BB18" s="51" t="s">
        <v>44</v>
      </c>
      <c r="BC18" s="51" t="s">
        <v>44</v>
      </c>
      <c r="BD18" s="59">
        <f t="shared" si="0"/>
        <v>0</v>
      </c>
      <c r="BE18" s="59" t="str">
        <f t="shared" si="1"/>
        <v>Débil</v>
      </c>
      <c r="BF18" s="33"/>
      <c r="BG18" s="56" t="s">
        <v>44</v>
      </c>
      <c r="BH18" s="59" t="str">
        <f t="shared" si="2"/>
        <v>Casilla formulada</v>
      </c>
      <c r="BI18" s="33"/>
      <c r="BJ18" s="59" t="str">
        <f t="shared" si="3"/>
        <v/>
      </c>
      <c r="BK18" s="59" t="str">
        <f t="shared" si="4"/>
        <v/>
      </c>
      <c r="BL18" s="59" t="str">
        <f t="shared" si="5"/>
        <v>SI</v>
      </c>
      <c r="BM18" s="86"/>
      <c r="BN18" s="89"/>
      <c r="BO18" s="92"/>
      <c r="BP18" s="95"/>
      <c r="BQ18" s="77"/>
      <c r="BR18" s="77"/>
      <c r="BS18" s="80"/>
    </row>
    <row r="19" spans="2:71" s="26" customFormat="1" ht="12" customHeight="1" x14ac:dyDescent="0.25">
      <c r="B19" s="115"/>
      <c r="C19" s="118"/>
      <c r="D19" s="120"/>
      <c r="E19" s="120"/>
      <c r="F19" s="105"/>
      <c r="G19" s="105"/>
      <c r="H19" s="105"/>
      <c r="I19" s="105"/>
      <c r="J19" s="107"/>
      <c r="K19" s="27">
        <v>8</v>
      </c>
      <c r="L19" s="42" t="s">
        <v>43</v>
      </c>
      <c r="M19" s="109"/>
      <c r="N19" s="112"/>
      <c r="O19" s="102"/>
      <c r="P19" s="95"/>
      <c r="Q19" s="98"/>
      <c r="R19" s="98"/>
      <c r="S19" s="98"/>
      <c r="T19" s="98"/>
      <c r="U19" s="98"/>
      <c r="V19" s="98"/>
      <c r="W19" s="98"/>
      <c r="X19" s="98"/>
      <c r="Y19" s="98"/>
      <c r="Z19" s="98"/>
      <c r="AA19" s="98"/>
      <c r="AB19" s="98"/>
      <c r="AC19" s="98"/>
      <c r="AD19" s="98"/>
      <c r="AE19" s="98"/>
      <c r="AF19" s="98"/>
      <c r="AG19" s="98"/>
      <c r="AH19" s="98"/>
      <c r="AI19" s="98"/>
      <c r="AJ19" s="77"/>
      <c r="AK19" s="77"/>
      <c r="AL19" s="77"/>
      <c r="AM19" s="83"/>
      <c r="AN19" s="28">
        <v>8</v>
      </c>
      <c r="AO19" s="48" t="s">
        <v>45</v>
      </c>
      <c r="AP19" s="48"/>
      <c r="AQ19" s="48" t="s">
        <v>44</v>
      </c>
      <c r="AR19" s="48"/>
      <c r="AS19" s="48"/>
      <c r="AT19" s="48"/>
      <c r="AU19" s="48"/>
      <c r="AV19" s="48" t="s">
        <v>44</v>
      </c>
      <c r="AW19" s="49" t="s">
        <v>44</v>
      </c>
      <c r="AX19" s="49" t="s">
        <v>44</v>
      </c>
      <c r="AY19" s="49" t="s">
        <v>44</v>
      </c>
      <c r="AZ19" s="49" t="s">
        <v>44</v>
      </c>
      <c r="BA19" s="49" t="s">
        <v>44</v>
      </c>
      <c r="BB19" s="49" t="s">
        <v>44</v>
      </c>
      <c r="BC19" s="49" t="s">
        <v>44</v>
      </c>
      <c r="BD19" s="30">
        <f t="shared" si="0"/>
        <v>0</v>
      </c>
      <c r="BE19" s="30" t="str">
        <f t="shared" si="1"/>
        <v>Débil</v>
      </c>
      <c r="BF19" s="29"/>
      <c r="BG19" s="55" t="s">
        <v>44</v>
      </c>
      <c r="BH19" s="30" t="str">
        <f t="shared" si="2"/>
        <v>Casilla formulada</v>
      </c>
      <c r="BI19" s="29"/>
      <c r="BJ19" s="30" t="str">
        <f t="shared" si="3"/>
        <v/>
      </c>
      <c r="BK19" s="30" t="str">
        <f t="shared" si="4"/>
        <v/>
      </c>
      <c r="BL19" s="30" t="str">
        <f t="shared" si="5"/>
        <v>SI</v>
      </c>
      <c r="BM19" s="86"/>
      <c r="BN19" s="89"/>
      <c r="BO19" s="92"/>
      <c r="BP19" s="95"/>
      <c r="BQ19" s="77"/>
      <c r="BR19" s="77"/>
      <c r="BS19" s="80"/>
    </row>
    <row r="20" spans="2:71" s="26" customFormat="1" ht="12" customHeight="1" x14ac:dyDescent="0.25">
      <c r="B20" s="115"/>
      <c r="C20" s="118"/>
      <c r="D20" s="120"/>
      <c r="E20" s="120"/>
      <c r="F20" s="105"/>
      <c r="G20" s="105"/>
      <c r="H20" s="105"/>
      <c r="I20" s="105"/>
      <c r="J20" s="107"/>
      <c r="K20" s="31">
        <v>9</v>
      </c>
      <c r="L20" s="44" t="s">
        <v>43</v>
      </c>
      <c r="M20" s="109"/>
      <c r="N20" s="112"/>
      <c r="O20" s="102"/>
      <c r="P20" s="95"/>
      <c r="Q20" s="98"/>
      <c r="R20" s="98"/>
      <c r="S20" s="98"/>
      <c r="T20" s="98"/>
      <c r="U20" s="98"/>
      <c r="V20" s="98"/>
      <c r="W20" s="98"/>
      <c r="X20" s="98"/>
      <c r="Y20" s="98"/>
      <c r="Z20" s="98"/>
      <c r="AA20" s="98"/>
      <c r="AB20" s="98"/>
      <c r="AC20" s="98"/>
      <c r="AD20" s="98"/>
      <c r="AE20" s="98"/>
      <c r="AF20" s="98"/>
      <c r="AG20" s="98"/>
      <c r="AH20" s="98"/>
      <c r="AI20" s="98"/>
      <c r="AJ20" s="77"/>
      <c r="AK20" s="77"/>
      <c r="AL20" s="77"/>
      <c r="AM20" s="83"/>
      <c r="AN20" s="32">
        <v>9</v>
      </c>
      <c r="AO20" s="50" t="s">
        <v>45</v>
      </c>
      <c r="AP20" s="50"/>
      <c r="AQ20" s="50" t="s">
        <v>44</v>
      </c>
      <c r="AR20" s="50"/>
      <c r="AS20" s="50"/>
      <c r="AT20" s="50"/>
      <c r="AU20" s="50"/>
      <c r="AV20" s="50" t="s">
        <v>44</v>
      </c>
      <c r="AW20" s="51" t="s">
        <v>44</v>
      </c>
      <c r="AX20" s="51" t="s">
        <v>44</v>
      </c>
      <c r="AY20" s="51" t="s">
        <v>44</v>
      </c>
      <c r="AZ20" s="51" t="s">
        <v>44</v>
      </c>
      <c r="BA20" s="51" t="s">
        <v>44</v>
      </c>
      <c r="BB20" s="51" t="s">
        <v>44</v>
      </c>
      <c r="BC20" s="51" t="s">
        <v>44</v>
      </c>
      <c r="BD20" s="59">
        <f t="shared" si="0"/>
        <v>0</v>
      </c>
      <c r="BE20" s="59" t="str">
        <f t="shared" si="1"/>
        <v>Débil</v>
      </c>
      <c r="BF20" s="33"/>
      <c r="BG20" s="56" t="s">
        <v>44</v>
      </c>
      <c r="BH20" s="59" t="str">
        <f t="shared" si="2"/>
        <v>Casilla formulada</v>
      </c>
      <c r="BI20" s="33"/>
      <c r="BJ20" s="59" t="str">
        <f t="shared" si="3"/>
        <v/>
      </c>
      <c r="BK20" s="59" t="str">
        <f t="shared" si="4"/>
        <v/>
      </c>
      <c r="BL20" s="59" t="str">
        <f t="shared" si="5"/>
        <v>SI</v>
      </c>
      <c r="BM20" s="86"/>
      <c r="BN20" s="89"/>
      <c r="BO20" s="92"/>
      <c r="BP20" s="95"/>
      <c r="BQ20" s="77"/>
      <c r="BR20" s="77"/>
      <c r="BS20" s="80"/>
    </row>
    <row r="21" spans="2:71" s="26" customFormat="1" ht="12" customHeight="1" thickBot="1" x14ac:dyDescent="0.3">
      <c r="B21" s="116"/>
      <c r="C21" s="119"/>
      <c r="D21" s="121"/>
      <c r="E21" s="121"/>
      <c r="F21" s="106"/>
      <c r="G21" s="106"/>
      <c r="H21" s="106"/>
      <c r="I21" s="106"/>
      <c r="J21" s="108"/>
      <c r="K21" s="35">
        <v>10</v>
      </c>
      <c r="L21" s="45" t="s">
        <v>43</v>
      </c>
      <c r="M21" s="110"/>
      <c r="N21" s="113"/>
      <c r="O21" s="103"/>
      <c r="P21" s="96"/>
      <c r="Q21" s="99"/>
      <c r="R21" s="99"/>
      <c r="S21" s="99"/>
      <c r="T21" s="99"/>
      <c r="U21" s="99"/>
      <c r="V21" s="99"/>
      <c r="W21" s="99"/>
      <c r="X21" s="99"/>
      <c r="Y21" s="99"/>
      <c r="Z21" s="99"/>
      <c r="AA21" s="99"/>
      <c r="AB21" s="99"/>
      <c r="AC21" s="99"/>
      <c r="AD21" s="99"/>
      <c r="AE21" s="99"/>
      <c r="AF21" s="99"/>
      <c r="AG21" s="99"/>
      <c r="AH21" s="99"/>
      <c r="AI21" s="99"/>
      <c r="AJ21" s="78"/>
      <c r="AK21" s="78"/>
      <c r="AL21" s="78"/>
      <c r="AM21" s="84"/>
      <c r="AN21" s="36">
        <v>10</v>
      </c>
      <c r="AO21" s="52" t="s">
        <v>45</v>
      </c>
      <c r="AP21" s="52"/>
      <c r="AQ21" s="52" t="s">
        <v>44</v>
      </c>
      <c r="AR21" s="52"/>
      <c r="AS21" s="52"/>
      <c r="AT21" s="52"/>
      <c r="AU21" s="52"/>
      <c r="AV21" s="52" t="s">
        <v>44</v>
      </c>
      <c r="AW21" s="53" t="s">
        <v>44</v>
      </c>
      <c r="AX21" s="53" t="s">
        <v>44</v>
      </c>
      <c r="AY21" s="53" t="s">
        <v>44</v>
      </c>
      <c r="AZ21" s="53" t="s">
        <v>44</v>
      </c>
      <c r="BA21" s="53" t="s">
        <v>44</v>
      </c>
      <c r="BB21" s="53" t="s">
        <v>44</v>
      </c>
      <c r="BC21" s="53" t="s">
        <v>44</v>
      </c>
      <c r="BD21" s="38">
        <f t="shared" si="0"/>
        <v>0</v>
      </c>
      <c r="BE21" s="38" t="str">
        <f t="shared" si="1"/>
        <v>Débil</v>
      </c>
      <c r="BF21" s="37"/>
      <c r="BG21" s="57" t="s">
        <v>44</v>
      </c>
      <c r="BH21" s="38" t="str">
        <f t="shared" si="2"/>
        <v>Casilla formulada</v>
      </c>
      <c r="BI21" s="37"/>
      <c r="BJ21" s="38" t="str">
        <f t="shared" si="3"/>
        <v/>
      </c>
      <c r="BK21" s="38" t="str">
        <f t="shared" si="4"/>
        <v/>
      </c>
      <c r="BL21" s="38" t="str">
        <f t="shared" si="5"/>
        <v>SI</v>
      </c>
      <c r="BM21" s="87"/>
      <c r="BN21" s="90"/>
      <c r="BO21" s="93"/>
      <c r="BP21" s="96"/>
      <c r="BQ21" s="78"/>
      <c r="BR21" s="78"/>
      <c r="BS21" s="81"/>
    </row>
    <row r="22" spans="2:71" s="26" customFormat="1" ht="96" hidden="1" customHeight="1" x14ac:dyDescent="0.25">
      <c r="B22" s="114">
        <v>2</v>
      </c>
      <c r="C22" s="117" t="s">
        <v>67</v>
      </c>
      <c r="D22" s="120" t="s">
        <v>68</v>
      </c>
      <c r="E22" s="120"/>
      <c r="F22" s="105" t="s">
        <v>44</v>
      </c>
      <c r="G22" s="105" t="s">
        <v>44</v>
      </c>
      <c r="H22" s="105" t="s">
        <v>44</v>
      </c>
      <c r="I22" s="105" t="s">
        <v>44</v>
      </c>
      <c r="J22" s="107" t="str">
        <f>IF(AND((F22="SI"),(G22="SI"),(H22="SI"),(I22="SI")),"Si es Riesgo de Corrupción","No es Riesgo de Corrupción")</f>
        <v>No es Riesgo de Corrupción</v>
      </c>
      <c r="K22" s="22">
        <v>1</v>
      </c>
      <c r="L22" s="41" t="s">
        <v>43</v>
      </c>
      <c r="M22" s="109" t="s">
        <v>69</v>
      </c>
      <c r="N22" s="111" t="s">
        <v>44</v>
      </c>
      <c r="O22" s="101" t="str">
        <f>IF(N22=1,"Rara vez",IF(N22=2,"Improbable",IF(N22=3,"Posible",IF(N22=4,"Probable",IF(N22=5,"Casi seguro","Definir el nivel de probabilidad")))))</f>
        <v>Definir el nivel de probabilidad</v>
      </c>
      <c r="P22" s="104"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97" t="s">
        <v>44</v>
      </c>
      <c r="R22" s="97" t="s">
        <v>44</v>
      </c>
      <c r="S22" s="97" t="s">
        <v>44</v>
      </c>
      <c r="T22" s="97" t="s">
        <v>44</v>
      </c>
      <c r="U22" s="97" t="s">
        <v>44</v>
      </c>
      <c r="V22" s="97" t="s">
        <v>44</v>
      </c>
      <c r="W22" s="97" t="s">
        <v>44</v>
      </c>
      <c r="X22" s="97" t="s">
        <v>44</v>
      </c>
      <c r="Y22" s="97" t="s">
        <v>44</v>
      </c>
      <c r="Z22" s="97" t="s">
        <v>44</v>
      </c>
      <c r="AA22" s="97" t="s">
        <v>44</v>
      </c>
      <c r="AB22" s="97" t="s">
        <v>44</v>
      </c>
      <c r="AC22" s="97" t="s">
        <v>44</v>
      </c>
      <c r="AD22" s="97" t="s">
        <v>44</v>
      </c>
      <c r="AE22" s="97" t="s">
        <v>44</v>
      </c>
      <c r="AF22" s="97" t="s">
        <v>44</v>
      </c>
      <c r="AG22" s="97" t="s">
        <v>44</v>
      </c>
      <c r="AH22" s="97" t="s">
        <v>44</v>
      </c>
      <c r="AI22" s="97" t="s">
        <v>44</v>
      </c>
      <c r="AJ22" s="100">
        <f>IF(AF22="SI","Impacto Catastrófico por lesoines o perdida de vidas humanas",(COUNTIF(Q22:AE31,"SI")+COUNTIF(AG22:AI31,"SI")))</f>
        <v>0</v>
      </c>
      <c r="AK22" s="100" t="str">
        <f>IF(AJ22=0,"",IF(AND(AJ22&gt;0,AJ22&lt;=5),"Moderado",IF(AND(AJ22&gt;5,AJ22&lt;=11),"Mayor","Catastrófico")))</f>
        <v/>
      </c>
      <c r="AL22" s="100" t="str">
        <f>IF(AND(O22="Rara Vez",AK22="Moderado"),"Moderado",IF(AND(O22="Rara Vez",AK22="Mayor"),"Alto",IF(AND(O22="Improbable",AK22="Moderado"),"Moderado",IF(AND(O22="Improbable",AK22="Mayor"),"Alto",IF(AND(O22="Posible",AK22="Moderado"),"Alto",IF(AND(O22="Probable",AK22="Moderado"),"Alto","Extremo"))))))</f>
        <v>Extremo</v>
      </c>
      <c r="AM22" s="82" t="s">
        <v>70</v>
      </c>
      <c r="AN22" s="23">
        <v>1</v>
      </c>
      <c r="AO22" s="46" t="s">
        <v>45</v>
      </c>
      <c r="AP22" s="46"/>
      <c r="AQ22" s="46" t="s">
        <v>44</v>
      </c>
      <c r="AR22" s="46"/>
      <c r="AS22" s="46"/>
      <c r="AT22" s="46"/>
      <c r="AU22" s="46"/>
      <c r="AV22" s="46" t="s">
        <v>44</v>
      </c>
      <c r="AW22" s="47" t="s">
        <v>44</v>
      </c>
      <c r="AX22" s="47" t="s">
        <v>44</v>
      </c>
      <c r="AY22" s="47" t="s">
        <v>44</v>
      </c>
      <c r="AZ22" s="47" t="s">
        <v>44</v>
      </c>
      <c r="BA22" s="47" t="s">
        <v>44</v>
      </c>
      <c r="BB22" s="47" t="s">
        <v>44</v>
      </c>
      <c r="BC22" s="47" t="s">
        <v>44</v>
      </c>
      <c r="BD22" s="58">
        <f t="shared" si="0"/>
        <v>0</v>
      </c>
      <c r="BE22" s="58" t="str">
        <f t="shared" si="1"/>
        <v>Débil</v>
      </c>
      <c r="BF22" s="24"/>
      <c r="BG22" s="54" t="s">
        <v>44</v>
      </c>
      <c r="BH22" s="58" t="str">
        <f t="shared" si="2"/>
        <v>Casilla formulada</v>
      </c>
      <c r="BI22" s="24"/>
      <c r="BJ22" s="58" t="str">
        <f t="shared" si="3"/>
        <v/>
      </c>
      <c r="BK22" s="58" t="str">
        <f t="shared" si="4"/>
        <v/>
      </c>
      <c r="BL22" s="58" t="str">
        <f t="shared" si="5"/>
        <v>SI</v>
      </c>
      <c r="BM22" s="85" t="e">
        <f>IF(AVERAGE(BK22:BK31)=100,"FUERTE",IF(AND(AVERAGE(BK22:BK31)&lt;=99,AVERAGE(BK22:BK31)&gt;=50),"MODERADA",IF(AVERAGE(BK22:BK31)&lt;50,"DÉBIL",0)))</f>
        <v>#DIV/0!</v>
      </c>
      <c r="BN22" s="88" t="str">
        <f>IFERROR(IF(BM22="DÉBIL","NO DISMINUYE",IF(AVERAGEIF(AV22:AV31,"Preventivo",BK22:BK31)&gt;=50,"DIRECTAMENTE","NO DISMINUYE")),"NO DISMINUYE")</f>
        <v>NO DISMINUYE</v>
      </c>
      <c r="BO22" s="91" t="e">
        <f>IF(N22=1,1,IF(AND(N22=2,BM22="FUERTE",BN22="DIRECTAMENTE"),N22-1,IF(AND(N22&gt;2,BM22="FUERTE",BN22="DIRECTAMENTE"),N22-2,IF(AND(N22&gt;=2,BM22="MODERADA",BN22="DIRECTAMENTE"),N22-1,N22))))</f>
        <v>#DIV/0!</v>
      </c>
      <c r="BP22" s="94" t="e">
        <f>IF(BO22=1,"Rara vez",IF(BO22=2,"Improbable",IF(BO22=3,"Posible",IF(BO22=4,"Probable",IF(BO22=5,"Casi Seguro",0)))))</f>
        <v>#DIV/0!</v>
      </c>
      <c r="BQ22" s="76" t="str">
        <f>AK22</f>
        <v/>
      </c>
      <c r="BR22" s="76" t="e">
        <f>IF(AND(BP22="Rara Vez",BQ22="Moderado"),"Moderado",IF(AND(BP22="Rara Vez",BQ22="Mayor"),"Alto",IF(AND(BP22="Improbable",BQ22="Moderado"),"Moderado",IF(AND(BP22="Improbable",BQ22="Mayor"),"Alto",IF(AND(BP22="Posible",BQ22="Moderado"),"Alto",IF(AND(BP22="Probable",BQ22="Moderado"),"Alto","Extremo"))))))</f>
        <v>#DIV/0!</v>
      </c>
      <c r="BS22" s="79"/>
    </row>
    <row r="23" spans="2:71" s="26" customFormat="1" ht="96" hidden="1" customHeight="1" x14ac:dyDescent="0.25">
      <c r="B23" s="115"/>
      <c r="C23" s="118"/>
      <c r="D23" s="120"/>
      <c r="E23" s="120"/>
      <c r="F23" s="105"/>
      <c r="G23" s="105"/>
      <c r="H23" s="105"/>
      <c r="I23" s="105"/>
      <c r="J23" s="107"/>
      <c r="K23" s="27">
        <v>2</v>
      </c>
      <c r="L23" s="42" t="s">
        <v>43</v>
      </c>
      <c r="M23" s="109"/>
      <c r="N23" s="112"/>
      <c r="O23" s="102"/>
      <c r="P23" s="95"/>
      <c r="Q23" s="98"/>
      <c r="R23" s="98"/>
      <c r="S23" s="98"/>
      <c r="T23" s="98"/>
      <c r="U23" s="98"/>
      <c r="V23" s="98"/>
      <c r="W23" s="98"/>
      <c r="X23" s="98"/>
      <c r="Y23" s="98"/>
      <c r="Z23" s="98"/>
      <c r="AA23" s="98"/>
      <c r="AB23" s="98"/>
      <c r="AC23" s="98"/>
      <c r="AD23" s="98"/>
      <c r="AE23" s="98"/>
      <c r="AF23" s="98"/>
      <c r="AG23" s="98"/>
      <c r="AH23" s="98"/>
      <c r="AI23" s="98"/>
      <c r="AJ23" s="77"/>
      <c r="AK23" s="77"/>
      <c r="AL23" s="77"/>
      <c r="AM23" s="83"/>
      <c r="AN23" s="28">
        <v>2</v>
      </c>
      <c r="AO23" s="48" t="s">
        <v>45</v>
      </c>
      <c r="AP23" s="48"/>
      <c r="AQ23" s="48" t="s">
        <v>44</v>
      </c>
      <c r="AR23" s="48"/>
      <c r="AS23" s="48"/>
      <c r="AT23" s="48"/>
      <c r="AU23" s="48"/>
      <c r="AV23" s="48" t="s">
        <v>44</v>
      </c>
      <c r="AW23" s="49" t="s">
        <v>44</v>
      </c>
      <c r="AX23" s="49" t="s">
        <v>44</v>
      </c>
      <c r="AY23" s="49" t="s">
        <v>44</v>
      </c>
      <c r="AZ23" s="49" t="s">
        <v>44</v>
      </c>
      <c r="BA23" s="49" t="s">
        <v>44</v>
      </c>
      <c r="BB23" s="49" t="s">
        <v>44</v>
      </c>
      <c r="BC23" s="49" t="s">
        <v>44</v>
      </c>
      <c r="BD23" s="30">
        <f t="shared" si="0"/>
        <v>0</v>
      </c>
      <c r="BE23" s="30" t="str">
        <f t="shared" si="1"/>
        <v>Débil</v>
      </c>
      <c r="BF23" s="29"/>
      <c r="BG23" s="55" t="s">
        <v>44</v>
      </c>
      <c r="BH23" s="30" t="str">
        <f t="shared" si="2"/>
        <v>Casilla formulada</v>
      </c>
      <c r="BI23" s="29"/>
      <c r="BJ23" s="30" t="str">
        <f t="shared" si="3"/>
        <v/>
      </c>
      <c r="BK23" s="30" t="str">
        <f t="shared" si="4"/>
        <v/>
      </c>
      <c r="BL23" s="30" t="str">
        <f t="shared" si="5"/>
        <v>SI</v>
      </c>
      <c r="BM23" s="86"/>
      <c r="BN23" s="89"/>
      <c r="BO23" s="92"/>
      <c r="BP23" s="95"/>
      <c r="BQ23" s="77"/>
      <c r="BR23" s="77"/>
      <c r="BS23" s="80"/>
    </row>
    <row r="24" spans="2:71" s="26" customFormat="1" ht="96" hidden="1" customHeight="1" x14ac:dyDescent="0.25">
      <c r="B24" s="115"/>
      <c r="C24" s="118"/>
      <c r="D24" s="120"/>
      <c r="E24" s="120"/>
      <c r="F24" s="105"/>
      <c r="G24" s="105"/>
      <c r="H24" s="105"/>
      <c r="I24" s="105"/>
      <c r="J24" s="107"/>
      <c r="K24" s="31">
        <v>3</v>
      </c>
      <c r="L24" s="43" t="s">
        <v>43</v>
      </c>
      <c r="M24" s="109"/>
      <c r="N24" s="112"/>
      <c r="O24" s="102"/>
      <c r="P24" s="95"/>
      <c r="Q24" s="98"/>
      <c r="R24" s="98"/>
      <c r="S24" s="98"/>
      <c r="T24" s="98"/>
      <c r="U24" s="98"/>
      <c r="V24" s="98"/>
      <c r="W24" s="98"/>
      <c r="X24" s="98"/>
      <c r="Y24" s="98"/>
      <c r="Z24" s="98"/>
      <c r="AA24" s="98"/>
      <c r="AB24" s="98"/>
      <c r="AC24" s="98"/>
      <c r="AD24" s="98"/>
      <c r="AE24" s="98"/>
      <c r="AF24" s="98"/>
      <c r="AG24" s="98"/>
      <c r="AH24" s="98"/>
      <c r="AI24" s="98"/>
      <c r="AJ24" s="77"/>
      <c r="AK24" s="77"/>
      <c r="AL24" s="77"/>
      <c r="AM24" s="83"/>
      <c r="AN24" s="32">
        <v>3</v>
      </c>
      <c r="AO24" s="50" t="s">
        <v>45</v>
      </c>
      <c r="AP24" s="50"/>
      <c r="AQ24" s="50" t="s">
        <v>44</v>
      </c>
      <c r="AR24" s="50"/>
      <c r="AS24" s="50"/>
      <c r="AT24" s="50"/>
      <c r="AU24" s="50"/>
      <c r="AV24" s="50" t="s">
        <v>44</v>
      </c>
      <c r="AW24" s="51" t="s">
        <v>44</v>
      </c>
      <c r="AX24" s="51" t="s">
        <v>44</v>
      </c>
      <c r="AY24" s="51" t="s">
        <v>44</v>
      </c>
      <c r="AZ24" s="51" t="s">
        <v>44</v>
      </c>
      <c r="BA24" s="51" t="s">
        <v>44</v>
      </c>
      <c r="BB24" s="51" t="s">
        <v>44</v>
      </c>
      <c r="BC24" s="51" t="s">
        <v>44</v>
      </c>
      <c r="BD24" s="59">
        <f t="shared" si="0"/>
        <v>0</v>
      </c>
      <c r="BE24" s="59" t="str">
        <f t="shared" si="1"/>
        <v>Débil</v>
      </c>
      <c r="BF24" s="33"/>
      <c r="BG24" s="56" t="s">
        <v>44</v>
      </c>
      <c r="BH24" s="59" t="str">
        <f t="shared" si="2"/>
        <v>Casilla formulada</v>
      </c>
      <c r="BI24" s="33"/>
      <c r="BJ24" s="59" t="str">
        <f t="shared" si="3"/>
        <v/>
      </c>
      <c r="BK24" s="59" t="str">
        <f t="shared" si="4"/>
        <v/>
      </c>
      <c r="BL24" s="59" t="str">
        <f t="shared" si="5"/>
        <v>SI</v>
      </c>
      <c r="BM24" s="86"/>
      <c r="BN24" s="89"/>
      <c r="BO24" s="92"/>
      <c r="BP24" s="95"/>
      <c r="BQ24" s="77"/>
      <c r="BR24" s="77"/>
      <c r="BS24" s="80"/>
    </row>
    <row r="25" spans="2:71" s="26" customFormat="1" ht="96" hidden="1" customHeight="1" x14ac:dyDescent="0.25">
      <c r="B25" s="115"/>
      <c r="C25" s="118"/>
      <c r="D25" s="120"/>
      <c r="E25" s="120"/>
      <c r="F25" s="105"/>
      <c r="G25" s="105"/>
      <c r="H25" s="105"/>
      <c r="I25" s="105"/>
      <c r="J25" s="107"/>
      <c r="K25" s="27">
        <v>4</v>
      </c>
      <c r="L25" s="42" t="s">
        <v>43</v>
      </c>
      <c r="M25" s="109"/>
      <c r="N25" s="112"/>
      <c r="O25" s="102"/>
      <c r="P25" s="95"/>
      <c r="Q25" s="98"/>
      <c r="R25" s="98"/>
      <c r="S25" s="98"/>
      <c r="T25" s="98"/>
      <c r="U25" s="98"/>
      <c r="V25" s="98"/>
      <c r="W25" s="98"/>
      <c r="X25" s="98"/>
      <c r="Y25" s="98"/>
      <c r="Z25" s="98"/>
      <c r="AA25" s="98"/>
      <c r="AB25" s="98"/>
      <c r="AC25" s="98"/>
      <c r="AD25" s="98"/>
      <c r="AE25" s="98"/>
      <c r="AF25" s="98"/>
      <c r="AG25" s="98"/>
      <c r="AH25" s="98"/>
      <c r="AI25" s="98"/>
      <c r="AJ25" s="77"/>
      <c r="AK25" s="77"/>
      <c r="AL25" s="77"/>
      <c r="AM25" s="83"/>
      <c r="AN25" s="28">
        <v>4</v>
      </c>
      <c r="AO25" s="48" t="s">
        <v>45</v>
      </c>
      <c r="AP25" s="48"/>
      <c r="AQ25" s="48" t="s">
        <v>44</v>
      </c>
      <c r="AR25" s="48"/>
      <c r="AS25" s="48"/>
      <c r="AT25" s="48"/>
      <c r="AU25" s="48"/>
      <c r="AV25" s="48" t="s">
        <v>44</v>
      </c>
      <c r="AW25" s="49" t="s">
        <v>44</v>
      </c>
      <c r="AX25" s="49" t="s">
        <v>44</v>
      </c>
      <c r="AY25" s="49" t="s">
        <v>44</v>
      </c>
      <c r="AZ25" s="49" t="s">
        <v>44</v>
      </c>
      <c r="BA25" s="49" t="s">
        <v>44</v>
      </c>
      <c r="BB25" s="49" t="s">
        <v>44</v>
      </c>
      <c r="BC25" s="49" t="s">
        <v>44</v>
      </c>
      <c r="BD25" s="30">
        <f t="shared" si="0"/>
        <v>0</v>
      </c>
      <c r="BE25" s="30" t="str">
        <f t="shared" si="1"/>
        <v>Débil</v>
      </c>
      <c r="BF25" s="29"/>
      <c r="BG25" s="55" t="s">
        <v>44</v>
      </c>
      <c r="BH25" s="30" t="str">
        <f t="shared" si="2"/>
        <v>Casilla formulada</v>
      </c>
      <c r="BI25" s="29"/>
      <c r="BJ25" s="30" t="str">
        <f t="shared" si="3"/>
        <v/>
      </c>
      <c r="BK25" s="30" t="str">
        <f t="shared" si="4"/>
        <v/>
      </c>
      <c r="BL25" s="30" t="str">
        <f t="shared" si="5"/>
        <v>SI</v>
      </c>
      <c r="BM25" s="86"/>
      <c r="BN25" s="89"/>
      <c r="BO25" s="92"/>
      <c r="BP25" s="95"/>
      <c r="BQ25" s="77"/>
      <c r="BR25" s="77"/>
      <c r="BS25" s="80"/>
    </row>
    <row r="26" spans="2:71" s="26" customFormat="1" ht="96" hidden="1" customHeight="1" x14ac:dyDescent="0.25">
      <c r="B26" s="115"/>
      <c r="C26" s="118"/>
      <c r="D26" s="120"/>
      <c r="E26" s="120"/>
      <c r="F26" s="105"/>
      <c r="G26" s="105"/>
      <c r="H26" s="105"/>
      <c r="I26" s="105"/>
      <c r="J26" s="107"/>
      <c r="K26" s="31">
        <v>5</v>
      </c>
      <c r="L26" s="43" t="s">
        <v>43</v>
      </c>
      <c r="M26" s="109"/>
      <c r="N26" s="112"/>
      <c r="O26" s="102"/>
      <c r="P26" s="95"/>
      <c r="Q26" s="98"/>
      <c r="R26" s="98"/>
      <c r="S26" s="98"/>
      <c r="T26" s="98"/>
      <c r="U26" s="98"/>
      <c r="V26" s="98"/>
      <c r="W26" s="98"/>
      <c r="X26" s="98"/>
      <c r="Y26" s="98"/>
      <c r="Z26" s="98"/>
      <c r="AA26" s="98"/>
      <c r="AB26" s="98"/>
      <c r="AC26" s="98"/>
      <c r="AD26" s="98"/>
      <c r="AE26" s="98"/>
      <c r="AF26" s="98"/>
      <c r="AG26" s="98"/>
      <c r="AH26" s="98"/>
      <c r="AI26" s="98"/>
      <c r="AJ26" s="77"/>
      <c r="AK26" s="77"/>
      <c r="AL26" s="77"/>
      <c r="AM26" s="83"/>
      <c r="AN26" s="32">
        <v>5</v>
      </c>
      <c r="AO26" s="50" t="s">
        <v>45</v>
      </c>
      <c r="AP26" s="50"/>
      <c r="AQ26" s="50" t="s">
        <v>44</v>
      </c>
      <c r="AR26" s="50"/>
      <c r="AS26" s="50"/>
      <c r="AT26" s="50"/>
      <c r="AU26" s="50"/>
      <c r="AV26" s="50" t="s">
        <v>44</v>
      </c>
      <c r="AW26" s="51" t="s">
        <v>44</v>
      </c>
      <c r="AX26" s="51" t="s">
        <v>44</v>
      </c>
      <c r="AY26" s="51" t="s">
        <v>44</v>
      </c>
      <c r="AZ26" s="51" t="s">
        <v>44</v>
      </c>
      <c r="BA26" s="51" t="s">
        <v>44</v>
      </c>
      <c r="BB26" s="51" t="s">
        <v>44</v>
      </c>
      <c r="BC26" s="51" t="s">
        <v>44</v>
      </c>
      <c r="BD26" s="59">
        <f t="shared" si="0"/>
        <v>0</v>
      </c>
      <c r="BE26" s="59" t="str">
        <f t="shared" si="1"/>
        <v>Débil</v>
      </c>
      <c r="BF26" s="33"/>
      <c r="BG26" s="56" t="s">
        <v>44</v>
      </c>
      <c r="BH26" s="59" t="str">
        <f t="shared" si="2"/>
        <v>Casilla formulada</v>
      </c>
      <c r="BI26" s="33"/>
      <c r="BJ26" s="59" t="str">
        <f t="shared" si="3"/>
        <v/>
      </c>
      <c r="BK26" s="59" t="str">
        <f t="shared" si="4"/>
        <v/>
      </c>
      <c r="BL26" s="59" t="str">
        <f t="shared" si="5"/>
        <v>SI</v>
      </c>
      <c r="BM26" s="86"/>
      <c r="BN26" s="89"/>
      <c r="BO26" s="92"/>
      <c r="BP26" s="95"/>
      <c r="BQ26" s="77"/>
      <c r="BR26" s="77"/>
      <c r="BS26" s="80"/>
    </row>
    <row r="27" spans="2:71" s="26" customFormat="1" ht="96" hidden="1" customHeight="1" x14ac:dyDescent="0.25">
      <c r="B27" s="115"/>
      <c r="C27" s="118"/>
      <c r="D27" s="120"/>
      <c r="E27" s="120"/>
      <c r="F27" s="105"/>
      <c r="G27" s="105"/>
      <c r="H27" s="105"/>
      <c r="I27" s="105"/>
      <c r="J27" s="107"/>
      <c r="K27" s="27">
        <v>6</v>
      </c>
      <c r="L27" s="42" t="s">
        <v>43</v>
      </c>
      <c r="M27" s="109"/>
      <c r="N27" s="112"/>
      <c r="O27" s="102"/>
      <c r="P27" s="95"/>
      <c r="Q27" s="98"/>
      <c r="R27" s="98"/>
      <c r="S27" s="98"/>
      <c r="T27" s="98"/>
      <c r="U27" s="98"/>
      <c r="V27" s="98"/>
      <c r="W27" s="98"/>
      <c r="X27" s="98"/>
      <c r="Y27" s="98"/>
      <c r="Z27" s="98"/>
      <c r="AA27" s="98"/>
      <c r="AB27" s="98"/>
      <c r="AC27" s="98"/>
      <c r="AD27" s="98"/>
      <c r="AE27" s="98"/>
      <c r="AF27" s="98"/>
      <c r="AG27" s="98"/>
      <c r="AH27" s="98"/>
      <c r="AI27" s="98"/>
      <c r="AJ27" s="77"/>
      <c r="AK27" s="77"/>
      <c r="AL27" s="77"/>
      <c r="AM27" s="83"/>
      <c r="AN27" s="28">
        <v>6</v>
      </c>
      <c r="AO27" s="48" t="s">
        <v>45</v>
      </c>
      <c r="AP27" s="48"/>
      <c r="AQ27" s="48" t="s">
        <v>44</v>
      </c>
      <c r="AR27" s="48"/>
      <c r="AS27" s="48"/>
      <c r="AT27" s="48"/>
      <c r="AU27" s="48"/>
      <c r="AV27" s="48" t="s">
        <v>44</v>
      </c>
      <c r="AW27" s="49" t="s">
        <v>44</v>
      </c>
      <c r="AX27" s="49" t="s">
        <v>44</v>
      </c>
      <c r="AY27" s="49" t="s">
        <v>44</v>
      </c>
      <c r="AZ27" s="49" t="s">
        <v>44</v>
      </c>
      <c r="BA27" s="49" t="s">
        <v>44</v>
      </c>
      <c r="BB27" s="49" t="s">
        <v>44</v>
      </c>
      <c r="BC27" s="49" t="s">
        <v>44</v>
      </c>
      <c r="BD27" s="30">
        <f t="shared" si="0"/>
        <v>0</v>
      </c>
      <c r="BE27" s="30" t="str">
        <f t="shared" si="1"/>
        <v>Débil</v>
      </c>
      <c r="BF27" s="29"/>
      <c r="BG27" s="55" t="s">
        <v>44</v>
      </c>
      <c r="BH27" s="30" t="str">
        <f t="shared" si="2"/>
        <v>Casilla formulada</v>
      </c>
      <c r="BI27" s="29"/>
      <c r="BJ27" s="30" t="str">
        <f t="shared" si="3"/>
        <v/>
      </c>
      <c r="BK27" s="30" t="str">
        <f t="shared" si="4"/>
        <v/>
      </c>
      <c r="BL27" s="30" t="str">
        <f t="shared" si="5"/>
        <v>SI</v>
      </c>
      <c r="BM27" s="86"/>
      <c r="BN27" s="89"/>
      <c r="BO27" s="92"/>
      <c r="BP27" s="95"/>
      <c r="BQ27" s="77"/>
      <c r="BR27" s="77"/>
      <c r="BS27" s="80"/>
    </row>
    <row r="28" spans="2:71" s="26" customFormat="1" ht="96" hidden="1" customHeight="1" x14ac:dyDescent="0.25">
      <c r="B28" s="115"/>
      <c r="C28" s="118"/>
      <c r="D28" s="120"/>
      <c r="E28" s="120"/>
      <c r="F28" s="105"/>
      <c r="G28" s="105"/>
      <c r="H28" s="105"/>
      <c r="I28" s="105"/>
      <c r="J28" s="107"/>
      <c r="K28" s="31">
        <v>7</v>
      </c>
      <c r="L28" s="43" t="s">
        <v>43</v>
      </c>
      <c r="M28" s="109"/>
      <c r="N28" s="112"/>
      <c r="O28" s="102"/>
      <c r="P28" s="95"/>
      <c r="Q28" s="98"/>
      <c r="R28" s="98"/>
      <c r="S28" s="98"/>
      <c r="T28" s="98"/>
      <c r="U28" s="98"/>
      <c r="V28" s="98"/>
      <c r="W28" s="98"/>
      <c r="X28" s="98"/>
      <c r="Y28" s="98"/>
      <c r="Z28" s="98"/>
      <c r="AA28" s="98"/>
      <c r="AB28" s="98"/>
      <c r="AC28" s="98"/>
      <c r="AD28" s="98"/>
      <c r="AE28" s="98"/>
      <c r="AF28" s="98"/>
      <c r="AG28" s="98"/>
      <c r="AH28" s="98"/>
      <c r="AI28" s="98"/>
      <c r="AJ28" s="77"/>
      <c r="AK28" s="77"/>
      <c r="AL28" s="77"/>
      <c r="AM28" s="83"/>
      <c r="AN28" s="32">
        <v>7</v>
      </c>
      <c r="AO28" s="50" t="s">
        <v>45</v>
      </c>
      <c r="AP28" s="50"/>
      <c r="AQ28" s="50" t="s">
        <v>44</v>
      </c>
      <c r="AR28" s="50"/>
      <c r="AS28" s="50"/>
      <c r="AT28" s="50"/>
      <c r="AU28" s="50"/>
      <c r="AV28" s="50" t="s">
        <v>44</v>
      </c>
      <c r="AW28" s="51" t="s">
        <v>44</v>
      </c>
      <c r="AX28" s="51" t="s">
        <v>44</v>
      </c>
      <c r="AY28" s="51" t="s">
        <v>44</v>
      </c>
      <c r="AZ28" s="51" t="s">
        <v>44</v>
      </c>
      <c r="BA28" s="51" t="s">
        <v>44</v>
      </c>
      <c r="BB28" s="51" t="s">
        <v>44</v>
      </c>
      <c r="BC28" s="51" t="s">
        <v>44</v>
      </c>
      <c r="BD28" s="59">
        <f t="shared" si="0"/>
        <v>0</v>
      </c>
      <c r="BE28" s="59" t="str">
        <f t="shared" si="1"/>
        <v>Débil</v>
      </c>
      <c r="BF28" s="33"/>
      <c r="BG28" s="56" t="s">
        <v>44</v>
      </c>
      <c r="BH28" s="59" t="str">
        <f t="shared" si="2"/>
        <v>Casilla formulada</v>
      </c>
      <c r="BI28" s="33"/>
      <c r="BJ28" s="59" t="str">
        <f t="shared" si="3"/>
        <v/>
      </c>
      <c r="BK28" s="59" t="str">
        <f t="shared" si="4"/>
        <v/>
      </c>
      <c r="BL28" s="59" t="str">
        <f t="shared" si="5"/>
        <v>SI</v>
      </c>
      <c r="BM28" s="86"/>
      <c r="BN28" s="89"/>
      <c r="BO28" s="92"/>
      <c r="BP28" s="95"/>
      <c r="BQ28" s="77"/>
      <c r="BR28" s="77"/>
      <c r="BS28" s="80"/>
    </row>
    <row r="29" spans="2:71" s="26" customFormat="1" ht="96" hidden="1" customHeight="1" x14ac:dyDescent="0.25">
      <c r="B29" s="115"/>
      <c r="C29" s="118"/>
      <c r="D29" s="120"/>
      <c r="E29" s="120"/>
      <c r="F29" s="105"/>
      <c r="G29" s="105"/>
      <c r="H29" s="105"/>
      <c r="I29" s="105"/>
      <c r="J29" s="107"/>
      <c r="K29" s="27">
        <v>8</v>
      </c>
      <c r="L29" s="42" t="s">
        <v>43</v>
      </c>
      <c r="M29" s="109"/>
      <c r="N29" s="112"/>
      <c r="O29" s="102"/>
      <c r="P29" s="95"/>
      <c r="Q29" s="98"/>
      <c r="R29" s="98"/>
      <c r="S29" s="98"/>
      <c r="T29" s="98"/>
      <c r="U29" s="98"/>
      <c r="V29" s="98"/>
      <c r="W29" s="98"/>
      <c r="X29" s="98"/>
      <c r="Y29" s="98"/>
      <c r="Z29" s="98"/>
      <c r="AA29" s="98"/>
      <c r="AB29" s="98"/>
      <c r="AC29" s="98"/>
      <c r="AD29" s="98"/>
      <c r="AE29" s="98"/>
      <c r="AF29" s="98"/>
      <c r="AG29" s="98"/>
      <c r="AH29" s="98"/>
      <c r="AI29" s="98"/>
      <c r="AJ29" s="77"/>
      <c r="AK29" s="77"/>
      <c r="AL29" s="77"/>
      <c r="AM29" s="83"/>
      <c r="AN29" s="28">
        <v>8</v>
      </c>
      <c r="AO29" s="48" t="s">
        <v>45</v>
      </c>
      <c r="AP29" s="48"/>
      <c r="AQ29" s="48" t="s">
        <v>44</v>
      </c>
      <c r="AR29" s="48"/>
      <c r="AS29" s="48"/>
      <c r="AT29" s="48"/>
      <c r="AU29" s="48"/>
      <c r="AV29" s="48" t="s">
        <v>44</v>
      </c>
      <c r="AW29" s="49" t="s">
        <v>44</v>
      </c>
      <c r="AX29" s="49" t="s">
        <v>44</v>
      </c>
      <c r="AY29" s="49" t="s">
        <v>44</v>
      </c>
      <c r="AZ29" s="49" t="s">
        <v>44</v>
      </c>
      <c r="BA29" s="49" t="s">
        <v>44</v>
      </c>
      <c r="BB29" s="49" t="s">
        <v>44</v>
      </c>
      <c r="BC29" s="49" t="s">
        <v>44</v>
      </c>
      <c r="BD29" s="30">
        <f t="shared" si="0"/>
        <v>0</v>
      </c>
      <c r="BE29" s="30" t="str">
        <f t="shared" si="1"/>
        <v>Débil</v>
      </c>
      <c r="BF29" s="29"/>
      <c r="BG29" s="55" t="s">
        <v>44</v>
      </c>
      <c r="BH29" s="30" t="str">
        <f t="shared" si="2"/>
        <v>Casilla formulada</v>
      </c>
      <c r="BI29" s="29"/>
      <c r="BJ29" s="30" t="str">
        <f t="shared" si="3"/>
        <v/>
      </c>
      <c r="BK29" s="30" t="str">
        <f t="shared" si="4"/>
        <v/>
      </c>
      <c r="BL29" s="30" t="str">
        <f t="shared" si="5"/>
        <v>SI</v>
      </c>
      <c r="BM29" s="86"/>
      <c r="BN29" s="89"/>
      <c r="BO29" s="92"/>
      <c r="BP29" s="95"/>
      <c r="BQ29" s="77"/>
      <c r="BR29" s="77"/>
      <c r="BS29" s="80"/>
    </row>
    <row r="30" spans="2:71" s="26" customFormat="1" ht="96" hidden="1" customHeight="1" x14ac:dyDescent="0.25">
      <c r="B30" s="115"/>
      <c r="C30" s="118"/>
      <c r="D30" s="120"/>
      <c r="E30" s="120"/>
      <c r="F30" s="105"/>
      <c r="G30" s="105"/>
      <c r="H30" s="105"/>
      <c r="I30" s="105"/>
      <c r="J30" s="107"/>
      <c r="K30" s="31">
        <v>9</v>
      </c>
      <c r="L30" s="44" t="s">
        <v>43</v>
      </c>
      <c r="M30" s="109"/>
      <c r="N30" s="112"/>
      <c r="O30" s="102"/>
      <c r="P30" s="95"/>
      <c r="Q30" s="98"/>
      <c r="R30" s="98"/>
      <c r="S30" s="98"/>
      <c r="T30" s="98"/>
      <c r="U30" s="98"/>
      <c r="V30" s="98"/>
      <c r="W30" s="98"/>
      <c r="X30" s="98"/>
      <c r="Y30" s="98"/>
      <c r="Z30" s="98"/>
      <c r="AA30" s="98"/>
      <c r="AB30" s="98"/>
      <c r="AC30" s="98"/>
      <c r="AD30" s="98"/>
      <c r="AE30" s="98"/>
      <c r="AF30" s="98"/>
      <c r="AG30" s="98"/>
      <c r="AH30" s="98"/>
      <c r="AI30" s="98"/>
      <c r="AJ30" s="77"/>
      <c r="AK30" s="77"/>
      <c r="AL30" s="77"/>
      <c r="AM30" s="83"/>
      <c r="AN30" s="32">
        <v>9</v>
      </c>
      <c r="AO30" s="50" t="s">
        <v>45</v>
      </c>
      <c r="AP30" s="50"/>
      <c r="AQ30" s="50" t="s">
        <v>44</v>
      </c>
      <c r="AR30" s="50"/>
      <c r="AS30" s="50"/>
      <c r="AT30" s="50"/>
      <c r="AU30" s="50"/>
      <c r="AV30" s="50" t="s">
        <v>44</v>
      </c>
      <c r="AW30" s="51" t="s">
        <v>44</v>
      </c>
      <c r="AX30" s="51" t="s">
        <v>44</v>
      </c>
      <c r="AY30" s="51" t="s">
        <v>44</v>
      </c>
      <c r="AZ30" s="51" t="s">
        <v>44</v>
      </c>
      <c r="BA30" s="51" t="s">
        <v>44</v>
      </c>
      <c r="BB30" s="51" t="s">
        <v>44</v>
      </c>
      <c r="BC30" s="51" t="s">
        <v>44</v>
      </c>
      <c r="BD30" s="59">
        <f t="shared" si="0"/>
        <v>0</v>
      </c>
      <c r="BE30" s="59" t="str">
        <f t="shared" si="1"/>
        <v>Débil</v>
      </c>
      <c r="BF30" s="33"/>
      <c r="BG30" s="56" t="s">
        <v>44</v>
      </c>
      <c r="BH30" s="59" t="str">
        <f t="shared" si="2"/>
        <v>Casilla formulada</v>
      </c>
      <c r="BI30" s="33"/>
      <c r="BJ30" s="59" t="str">
        <f t="shared" si="3"/>
        <v/>
      </c>
      <c r="BK30" s="59" t="str">
        <f t="shared" si="4"/>
        <v/>
      </c>
      <c r="BL30" s="59" t="str">
        <f t="shared" si="5"/>
        <v>SI</v>
      </c>
      <c r="BM30" s="86"/>
      <c r="BN30" s="89"/>
      <c r="BO30" s="92"/>
      <c r="BP30" s="95"/>
      <c r="BQ30" s="77"/>
      <c r="BR30" s="77"/>
      <c r="BS30" s="80"/>
    </row>
    <row r="31" spans="2:71" s="26" customFormat="1" ht="96" hidden="1" customHeight="1" thickBot="1" x14ac:dyDescent="0.3">
      <c r="B31" s="116"/>
      <c r="C31" s="119"/>
      <c r="D31" s="121"/>
      <c r="E31" s="121"/>
      <c r="F31" s="106"/>
      <c r="G31" s="106"/>
      <c r="H31" s="106"/>
      <c r="I31" s="106"/>
      <c r="J31" s="108"/>
      <c r="K31" s="35">
        <v>10</v>
      </c>
      <c r="L31" s="45" t="s">
        <v>43</v>
      </c>
      <c r="M31" s="110"/>
      <c r="N31" s="113"/>
      <c r="O31" s="103"/>
      <c r="P31" s="96"/>
      <c r="Q31" s="99"/>
      <c r="R31" s="99"/>
      <c r="S31" s="99"/>
      <c r="T31" s="99"/>
      <c r="U31" s="99"/>
      <c r="V31" s="99"/>
      <c r="W31" s="99"/>
      <c r="X31" s="99"/>
      <c r="Y31" s="99"/>
      <c r="Z31" s="99"/>
      <c r="AA31" s="99"/>
      <c r="AB31" s="99"/>
      <c r="AC31" s="99"/>
      <c r="AD31" s="99"/>
      <c r="AE31" s="99"/>
      <c r="AF31" s="99"/>
      <c r="AG31" s="99"/>
      <c r="AH31" s="99"/>
      <c r="AI31" s="99"/>
      <c r="AJ31" s="78"/>
      <c r="AK31" s="78"/>
      <c r="AL31" s="78"/>
      <c r="AM31" s="84"/>
      <c r="AN31" s="36">
        <v>10</v>
      </c>
      <c r="AO31" s="52" t="s">
        <v>45</v>
      </c>
      <c r="AP31" s="52"/>
      <c r="AQ31" s="52" t="s">
        <v>44</v>
      </c>
      <c r="AR31" s="52"/>
      <c r="AS31" s="52"/>
      <c r="AT31" s="52"/>
      <c r="AU31" s="52"/>
      <c r="AV31" s="52" t="s">
        <v>44</v>
      </c>
      <c r="AW31" s="53" t="s">
        <v>44</v>
      </c>
      <c r="AX31" s="53" t="s">
        <v>44</v>
      </c>
      <c r="AY31" s="53" t="s">
        <v>44</v>
      </c>
      <c r="AZ31" s="53" t="s">
        <v>44</v>
      </c>
      <c r="BA31" s="53" t="s">
        <v>44</v>
      </c>
      <c r="BB31" s="53" t="s">
        <v>44</v>
      </c>
      <c r="BC31" s="53" t="s">
        <v>44</v>
      </c>
      <c r="BD31" s="38">
        <f t="shared" si="0"/>
        <v>0</v>
      </c>
      <c r="BE31" s="38" t="str">
        <f t="shared" si="1"/>
        <v>Débil</v>
      </c>
      <c r="BF31" s="37"/>
      <c r="BG31" s="57" t="s">
        <v>44</v>
      </c>
      <c r="BH31" s="38" t="str">
        <f t="shared" si="2"/>
        <v>Casilla formulada</v>
      </c>
      <c r="BI31" s="37"/>
      <c r="BJ31" s="38" t="str">
        <f t="shared" si="3"/>
        <v/>
      </c>
      <c r="BK31" s="38" t="str">
        <f t="shared" si="4"/>
        <v/>
      </c>
      <c r="BL31" s="38" t="str">
        <f t="shared" si="5"/>
        <v>SI</v>
      </c>
      <c r="BM31" s="87"/>
      <c r="BN31" s="90"/>
      <c r="BO31" s="93"/>
      <c r="BP31" s="96"/>
      <c r="BQ31" s="78"/>
      <c r="BR31" s="78"/>
      <c r="BS31" s="81"/>
    </row>
    <row r="32" spans="2:71" s="26" customFormat="1" ht="96" hidden="1" customHeight="1" x14ac:dyDescent="0.25">
      <c r="B32" s="114">
        <v>3</v>
      </c>
      <c r="C32" s="117" t="s">
        <v>67</v>
      </c>
      <c r="D32" s="120" t="s">
        <v>68</v>
      </c>
      <c r="E32" s="120"/>
      <c r="F32" s="105" t="s">
        <v>44</v>
      </c>
      <c r="G32" s="105" t="s">
        <v>44</v>
      </c>
      <c r="H32" s="105" t="s">
        <v>44</v>
      </c>
      <c r="I32" s="105" t="s">
        <v>44</v>
      </c>
      <c r="J32" s="107" t="str">
        <f>IF(AND((F32="SI"),(G32="SI"),(H32="SI"),(I32="SI")),"Si es Riesgo de Corrupción","No es Riesgo de Corrupción")</f>
        <v>No es Riesgo de Corrupción</v>
      </c>
      <c r="K32" s="22">
        <v>1</v>
      </c>
      <c r="L32" s="41" t="s">
        <v>43</v>
      </c>
      <c r="M32" s="109" t="s">
        <v>69</v>
      </c>
      <c r="N32" s="111" t="s">
        <v>44</v>
      </c>
      <c r="O32" s="101" t="str">
        <f>IF(N32=1,"Rara vez",IF(N32=2,"Improbable",IF(N32=3,"Posible",IF(N32=4,"Probable",IF(N32=5,"Casi seguro","Definir el nivel de probabilidad")))))</f>
        <v>Definir el nivel de probabilidad</v>
      </c>
      <c r="P32" s="104"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97" t="s">
        <v>44</v>
      </c>
      <c r="R32" s="97" t="s">
        <v>44</v>
      </c>
      <c r="S32" s="97" t="s">
        <v>44</v>
      </c>
      <c r="T32" s="97" t="s">
        <v>44</v>
      </c>
      <c r="U32" s="97" t="s">
        <v>44</v>
      </c>
      <c r="V32" s="97" t="s">
        <v>44</v>
      </c>
      <c r="W32" s="97" t="s">
        <v>44</v>
      </c>
      <c r="X32" s="97" t="s">
        <v>44</v>
      </c>
      <c r="Y32" s="97" t="s">
        <v>44</v>
      </c>
      <c r="Z32" s="97" t="s">
        <v>44</v>
      </c>
      <c r="AA32" s="97" t="s">
        <v>44</v>
      </c>
      <c r="AB32" s="97" t="s">
        <v>44</v>
      </c>
      <c r="AC32" s="97" t="s">
        <v>44</v>
      </c>
      <c r="AD32" s="97" t="s">
        <v>44</v>
      </c>
      <c r="AE32" s="97" t="s">
        <v>44</v>
      </c>
      <c r="AF32" s="97" t="s">
        <v>44</v>
      </c>
      <c r="AG32" s="97" t="s">
        <v>44</v>
      </c>
      <c r="AH32" s="97" t="s">
        <v>44</v>
      </c>
      <c r="AI32" s="97" t="s">
        <v>44</v>
      </c>
      <c r="AJ32" s="100">
        <f>IF(AF32="SI","Impacto Catastrófico por lesoines o perdida de vidas humanas",(COUNTIF(Q32:AE41,"SI")+COUNTIF(AG32:AI41,"SI")))</f>
        <v>0</v>
      </c>
      <c r="AK32" s="100" t="str">
        <f>IF(AJ32=0,"",IF(AND(AJ32&gt;0,AJ32&lt;=5),"Moderado",IF(AND(AJ32&gt;5,AJ32&lt;=11),"Mayor","Catastrófico")))</f>
        <v/>
      </c>
      <c r="AL32" s="100" t="str">
        <f>IF(AND(O32="Rara Vez",AK32="Moderado"),"Moderado",IF(AND(O32="Rara Vez",AK32="Mayor"),"Alto",IF(AND(O32="Improbable",AK32="Moderado"),"Moderado",IF(AND(O32="Improbable",AK32="Mayor"),"Alto",IF(AND(O32="Posible",AK32="Moderado"),"Alto",IF(AND(O32="Probable",AK32="Moderado"),"Alto","Extremo"))))))</f>
        <v>Extremo</v>
      </c>
      <c r="AM32" s="82" t="s">
        <v>70</v>
      </c>
      <c r="AN32" s="23">
        <v>1</v>
      </c>
      <c r="AO32" s="46" t="s">
        <v>45</v>
      </c>
      <c r="AP32" s="46"/>
      <c r="AQ32" s="46" t="s">
        <v>44</v>
      </c>
      <c r="AR32" s="46"/>
      <c r="AS32" s="46"/>
      <c r="AT32" s="46"/>
      <c r="AU32" s="46"/>
      <c r="AV32" s="46" t="s">
        <v>44</v>
      </c>
      <c r="AW32" s="47" t="s">
        <v>44</v>
      </c>
      <c r="AX32" s="47" t="s">
        <v>44</v>
      </c>
      <c r="AY32" s="47" t="s">
        <v>44</v>
      </c>
      <c r="AZ32" s="47" t="s">
        <v>44</v>
      </c>
      <c r="BA32" s="47" t="s">
        <v>44</v>
      </c>
      <c r="BB32" s="47" t="s">
        <v>44</v>
      </c>
      <c r="BC32" s="47" t="s">
        <v>44</v>
      </c>
      <c r="BD32" s="58">
        <f t="shared" si="0"/>
        <v>0</v>
      </c>
      <c r="BE32" s="58" t="str">
        <f t="shared" si="1"/>
        <v>Débil</v>
      </c>
      <c r="BF32" s="24"/>
      <c r="BG32" s="54" t="s">
        <v>44</v>
      </c>
      <c r="BH32" s="58" t="str">
        <f t="shared" si="2"/>
        <v>Casilla formulada</v>
      </c>
      <c r="BI32" s="24"/>
      <c r="BJ32" s="58" t="str">
        <f t="shared" si="3"/>
        <v/>
      </c>
      <c r="BK32" s="58" t="str">
        <f t="shared" si="4"/>
        <v/>
      </c>
      <c r="BL32" s="58" t="str">
        <f t="shared" si="5"/>
        <v>SI</v>
      </c>
      <c r="BM32" s="85" t="e">
        <f>IF(AVERAGE(BK32:BK41)=100,"FUERTE",IF(AND(AVERAGE(BK32:BK41)&lt;=99,AVERAGE(BK32:BK41)&gt;=50),"MODERADA",IF(AVERAGE(BK32:BK41)&lt;50,"DÉBIL",0)))</f>
        <v>#DIV/0!</v>
      </c>
      <c r="BN32" s="88" t="str">
        <f>IFERROR(IF(BM32="DÉBIL","NO DISMINUYE",IF(AVERAGEIF(AV32:AV41,"Preventivo",BK32:BK41)&gt;=50,"DIRECTAMENTE","NO DISMINUYE")),"NO DISMINUYE")</f>
        <v>NO DISMINUYE</v>
      </c>
      <c r="BO32" s="91" t="e">
        <f>IF(N32=1,1,IF(AND(N32=2,BM32="FUERTE",BN32="DIRECTAMENTE"),N32-1,IF(AND(N32&gt;2,BM32="FUERTE",BN32="DIRECTAMENTE"),N32-2,IF(AND(N32&gt;=2,BM32="MODERADA",BN32="DIRECTAMENTE"),N32-1,N32))))</f>
        <v>#DIV/0!</v>
      </c>
      <c r="BP32" s="94" t="e">
        <f>IF(BO32=1,"Rara vez",IF(BO32=2,"Improbable",IF(BO32=3,"Posible",IF(BO32=4,"Probable",IF(BO32=5,"Casi Seguro",0)))))</f>
        <v>#DIV/0!</v>
      </c>
      <c r="BQ32" s="76" t="str">
        <f>AK32</f>
        <v/>
      </c>
      <c r="BR32" s="76" t="e">
        <f>IF(AND(BP32="Rara Vez",BQ32="Moderado"),"Moderado",IF(AND(BP32="Rara Vez",BQ32="Mayor"),"Alto",IF(AND(BP32="Improbable",BQ32="Moderado"),"Moderado",IF(AND(BP32="Improbable",BQ32="Mayor"),"Alto",IF(AND(BP32="Posible",BQ32="Moderado"),"Alto",IF(AND(BP32="Probable",BQ32="Moderado"),"Alto","Extremo"))))))</f>
        <v>#DIV/0!</v>
      </c>
      <c r="BS32" s="79"/>
    </row>
    <row r="33" spans="2:71" s="26" customFormat="1" ht="96" hidden="1" customHeight="1" x14ac:dyDescent="0.25">
      <c r="B33" s="115"/>
      <c r="C33" s="118"/>
      <c r="D33" s="120"/>
      <c r="E33" s="120"/>
      <c r="F33" s="105"/>
      <c r="G33" s="105"/>
      <c r="H33" s="105"/>
      <c r="I33" s="105"/>
      <c r="J33" s="107"/>
      <c r="K33" s="27">
        <v>2</v>
      </c>
      <c r="L33" s="42" t="s">
        <v>43</v>
      </c>
      <c r="M33" s="109"/>
      <c r="N33" s="112"/>
      <c r="O33" s="102"/>
      <c r="P33" s="95"/>
      <c r="Q33" s="98"/>
      <c r="R33" s="98"/>
      <c r="S33" s="98"/>
      <c r="T33" s="98"/>
      <c r="U33" s="98"/>
      <c r="V33" s="98"/>
      <c r="W33" s="98"/>
      <c r="X33" s="98"/>
      <c r="Y33" s="98"/>
      <c r="Z33" s="98"/>
      <c r="AA33" s="98"/>
      <c r="AB33" s="98"/>
      <c r="AC33" s="98"/>
      <c r="AD33" s="98"/>
      <c r="AE33" s="98"/>
      <c r="AF33" s="98"/>
      <c r="AG33" s="98"/>
      <c r="AH33" s="98"/>
      <c r="AI33" s="98"/>
      <c r="AJ33" s="77"/>
      <c r="AK33" s="77"/>
      <c r="AL33" s="77"/>
      <c r="AM33" s="83"/>
      <c r="AN33" s="28">
        <v>2</v>
      </c>
      <c r="AO33" s="48" t="s">
        <v>45</v>
      </c>
      <c r="AP33" s="48"/>
      <c r="AQ33" s="48" t="s">
        <v>44</v>
      </c>
      <c r="AR33" s="48"/>
      <c r="AS33" s="48"/>
      <c r="AT33" s="48"/>
      <c r="AU33" s="48"/>
      <c r="AV33" s="48" t="s">
        <v>44</v>
      </c>
      <c r="AW33" s="49" t="s">
        <v>44</v>
      </c>
      <c r="AX33" s="49" t="s">
        <v>44</v>
      </c>
      <c r="AY33" s="49" t="s">
        <v>44</v>
      </c>
      <c r="AZ33" s="49" t="s">
        <v>44</v>
      </c>
      <c r="BA33" s="49" t="s">
        <v>44</v>
      </c>
      <c r="BB33" s="49" t="s">
        <v>44</v>
      </c>
      <c r="BC33" s="49" t="s">
        <v>44</v>
      </c>
      <c r="BD33" s="30">
        <f t="shared" si="0"/>
        <v>0</v>
      </c>
      <c r="BE33" s="30" t="str">
        <f t="shared" si="1"/>
        <v>Débil</v>
      </c>
      <c r="BF33" s="29"/>
      <c r="BG33" s="55" t="s">
        <v>44</v>
      </c>
      <c r="BH33" s="30" t="str">
        <f t="shared" si="2"/>
        <v>Casilla formulada</v>
      </c>
      <c r="BI33" s="29"/>
      <c r="BJ33" s="30" t="str">
        <f t="shared" si="3"/>
        <v/>
      </c>
      <c r="BK33" s="30" t="str">
        <f t="shared" si="4"/>
        <v/>
      </c>
      <c r="BL33" s="30" t="str">
        <f t="shared" si="5"/>
        <v>SI</v>
      </c>
      <c r="BM33" s="86"/>
      <c r="BN33" s="89"/>
      <c r="BO33" s="92"/>
      <c r="BP33" s="95"/>
      <c r="BQ33" s="77"/>
      <c r="BR33" s="77"/>
      <c r="BS33" s="80"/>
    </row>
    <row r="34" spans="2:71" s="26" customFormat="1" ht="96" hidden="1" customHeight="1" x14ac:dyDescent="0.25">
      <c r="B34" s="115"/>
      <c r="C34" s="118"/>
      <c r="D34" s="120"/>
      <c r="E34" s="120"/>
      <c r="F34" s="105"/>
      <c r="G34" s="105"/>
      <c r="H34" s="105"/>
      <c r="I34" s="105"/>
      <c r="J34" s="107"/>
      <c r="K34" s="31">
        <v>3</v>
      </c>
      <c r="L34" s="43" t="s">
        <v>43</v>
      </c>
      <c r="M34" s="109"/>
      <c r="N34" s="112"/>
      <c r="O34" s="102"/>
      <c r="P34" s="95"/>
      <c r="Q34" s="98"/>
      <c r="R34" s="98"/>
      <c r="S34" s="98"/>
      <c r="T34" s="98"/>
      <c r="U34" s="98"/>
      <c r="V34" s="98"/>
      <c r="W34" s="98"/>
      <c r="X34" s="98"/>
      <c r="Y34" s="98"/>
      <c r="Z34" s="98"/>
      <c r="AA34" s="98"/>
      <c r="AB34" s="98"/>
      <c r="AC34" s="98"/>
      <c r="AD34" s="98"/>
      <c r="AE34" s="98"/>
      <c r="AF34" s="98"/>
      <c r="AG34" s="98"/>
      <c r="AH34" s="98"/>
      <c r="AI34" s="98"/>
      <c r="AJ34" s="77"/>
      <c r="AK34" s="77"/>
      <c r="AL34" s="77"/>
      <c r="AM34" s="83"/>
      <c r="AN34" s="32">
        <v>3</v>
      </c>
      <c r="AO34" s="50" t="s">
        <v>45</v>
      </c>
      <c r="AP34" s="50"/>
      <c r="AQ34" s="50" t="s">
        <v>44</v>
      </c>
      <c r="AR34" s="50"/>
      <c r="AS34" s="50"/>
      <c r="AT34" s="50"/>
      <c r="AU34" s="50"/>
      <c r="AV34" s="50" t="s">
        <v>44</v>
      </c>
      <c r="AW34" s="51" t="s">
        <v>44</v>
      </c>
      <c r="AX34" s="51" t="s">
        <v>44</v>
      </c>
      <c r="AY34" s="51" t="s">
        <v>44</v>
      </c>
      <c r="AZ34" s="51" t="s">
        <v>44</v>
      </c>
      <c r="BA34" s="51" t="s">
        <v>44</v>
      </c>
      <c r="BB34" s="51" t="s">
        <v>44</v>
      </c>
      <c r="BC34" s="51" t="s">
        <v>44</v>
      </c>
      <c r="BD34" s="59">
        <f t="shared" si="0"/>
        <v>0</v>
      </c>
      <c r="BE34" s="59" t="str">
        <f t="shared" si="1"/>
        <v>Débil</v>
      </c>
      <c r="BF34" s="33"/>
      <c r="BG34" s="56" t="s">
        <v>44</v>
      </c>
      <c r="BH34" s="59" t="str">
        <f t="shared" si="2"/>
        <v>Casilla formulada</v>
      </c>
      <c r="BI34" s="33"/>
      <c r="BJ34" s="59" t="str">
        <f t="shared" si="3"/>
        <v/>
      </c>
      <c r="BK34" s="59" t="str">
        <f t="shared" si="4"/>
        <v/>
      </c>
      <c r="BL34" s="59" t="str">
        <f t="shared" si="5"/>
        <v>SI</v>
      </c>
      <c r="BM34" s="86"/>
      <c r="BN34" s="89"/>
      <c r="BO34" s="92"/>
      <c r="BP34" s="95"/>
      <c r="BQ34" s="77"/>
      <c r="BR34" s="77"/>
      <c r="BS34" s="80"/>
    </row>
    <row r="35" spans="2:71" s="26" customFormat="1" ht="96" hidden="1" customHeight="1" x14ac:dyDescent="0.25">
      <c r="B35" s="115"/>
      <c r="C35" s="118"/>
      <c r="D35" s="120"/>
      <c r="E35" s="120"/>
      <c r="F35" s="105"/>
      <c r="G35" s="105"/>
      <c r="H35" s="105"/>
      <c r="I35" s="105"/>
      <c r="J35" s="107"/>
      <c r="K35" s="27">
        <v>4</v>
      </c>
      <c r="L35" s="42" t="s">
        <v>43</v>
      </c>
      <c r="M35" s="109"/>
      <c r="N35" s="112"/>
      <c r="O35" s="102"/>
      <c r="P35" s="95"/>
      <c r="Q35" s="98"/>
      <c r="R35" s="98"/>
      <c r="S35" s="98"/>
      <c r="T35" s="98"/>
      <c r="U35" s="98"/>
      <c r="V35" s="98"/>
      <c r="W35" s="98"/>
      <c r="X35" s="98"/>
      <c r="Y35" s="98"/>
      <c r="Z35" s="98"/>
      <c r="AA35" s="98"/>
      <c r="AB35" s="98"/>
      <c r="AC35" s="98"/>
      <c r="AD35" s="98"/>
      <c r="AE35" s="98"/>
      <c r="AF35" s="98"/>
      <c r="AG35" s="98"/>
      <c r="AH35" s="98"/>
      <c r="AI35" s="98"/>
      <c r="AJ35" s="77"/>
      <c r="AK35" s="77"/>
      <c r="AL35" s="77"/>
      <c r="AM35" s="83"/>
      <c r="AN35" s="28">
        <v>4</v>
      </c>
      <c r="AO35" s="48" t="s">
        <v>45</v>
      </c>
      <c r="AP35" s="48"/>
      <c r="AQ35" s="48" t="s">
        <v>44</v>
      </c>
      <c r="AR35" s="48"/>
      <c r="AS35" s="48"/>
      <c r="AT35" s="48"/>
      <c r="AU35" s="48"/>
      <c r="AV35" s="48" t="s">
        <v>44</v>
      </c>
      <c r="AW35" s="49" t="s">
        <v>44</v>
      </c>
      <c r="AX35" s="49" t="s">
        <v>44</v>
      </c>
      <c r="AY35" s="49" t="s">
        <v>44</v>
      </c>
      <c r="AZ35" s="49" t="s">
        <v>44</v>
      </c>
      <c r="BA35" s="49" t="s">
        <v>44</v>
      </c>
      <c r="BB35" s="49" t="s">
        <v>44</v>
      </c>
      <c r="BC35" s="49" t="s">
        <v>44</v>
      </c>
      <c r="BD35" s="30">
        <f t="shared" si="0"/>
        <v>0</v>
      </c>
      <c r="BE35" s="30" t="str">
        <f t="shared" si="1"/>
        <v>Débil</v>
      </c>
      <c r="BF35" s="29"/>
      <c r="BG35" s="55" t="s">
        <v>44</v>
      </c>
      <c r="BH35" s="30" t="str">
        <f t="shared" si="2"/>
        <v>Casilla formulada</v>
      </c>
      <c r="BI35" s="29"/>
      <c r="BJ35" s="30" t="str">
        <f t="shared" si="3"/>
        <v/>
      </c>
      <c r="BK35" s="30" t="str">
        <f t="shared" si="4"/>
        <v/>
      </c>
      <c r="BL35" s="30" t="str">
        <f t="shared" si="5"/>
        <v>SI</v>
      </c>
      <c r="BM35" s="86"/>
      <c r="BN35" s="89"/>
      <c r="BO35" s="92"/>
      <c r="BP35" s="95"/>
      <c r="BQ35" s="77"/>
      <c r="BR35" s="77"/>
      <c r="BS35" s="80"/>
    </row>
    <row r="36" spans="2:71" s="26" customFormat="1" ht="96" hidden="1" customHeight="1" x14ac:dyDescent="0.25">
      <c r="B36" s="115"/>
      <c r="C36" s="118"/>
      <c r="D36" s="120"/>
      <c r="E36" s="120"/>
      <c r="F36" s="105"/>
      <c r="G36" s="105"/>
      <c r="H36" s="105"/>
      <c r="I36" s="105"/>
      <c r="J36" s="107"/>
      <c r="K36" s="31">
        <v>5</v>
      </c>
      <c r="L36" s="43" t="s">
        <v>43</v>
      </c>
      <c r="M36" s="109"/>
      <c r="N36" s="112"/>
      <c r="O36" s="102"/>
      <c r="P36" s="95"/>
      <c r="Q36" s="98"/>
      <c r="R36" s="98"/>
      <c r="S36" s="98"/>
      <c r="T36" s="98"/>
      <c r="U36" s="98"/>
      <c r="V36" s="98"/>
      <c r="W36" s="98"/>
      <c r="X36" s="98"/>
      <c r="Y36" s="98"/>
      <c r="Z36" s="98"/>
      <c r="AA36" s="98"/>
      <c r="AB36" s="98"/>
      <c r="AC36" s="98"/>
      <c r="AD36" s="98"/>
      <c r="AE36" s="98"/>
      <c r="AF36" s="98"/>
      <c r="AG36" s="98"/>
      <c r="AH36" s="98"/>
      <c r="AI36" s="98"/>
      <c r="AJ36" s="77"/>
      <c r="AK36" s="77"/>
      <c r="AL36" s="77"/>
      <c r="AM36" s="83"/>
      <c r="AN36" s="32">
        <v>5</v>
      </c>
      <c r="AO36" s="50" t="s">
        <v>45</v>
      </c>
      <c r="AP36" s="50"/>
      <c r="AQ36" s="50" t="s">
        <v>44</v>
      </c>
      <c r="AR36" s="50"/>
      <c r="AS36" s="50"/>
      <c r="AT36" s="50"/>
      <c r="AU36" s="50"/>
      <c r="AV36" s="50" t="s">
        <v>44</v>
      </c>
      <c r="AW36" s="51" t="s">
        <v>44</v>
      </c>
      <c r="AX36" s="51" t="s">
        <v>44</v>
      </c>
      <c r="AY36" s="51" t="s">
        <v>44</v>
      </c>
      <c r="AZ36" s="51" t="s">
        <v>44</v>
      </c>
      <c r="BA36" s="51" t="s">
        <v>44</v>
      </c>
      <c r="BB36" s="51" t="s">
        <v>44</v>
      </c>
      <c r="BC36" s="51" t="s">
        <v>44</v>
      </c>
      <c r="BD36" s="59">
        <f t="shared" si="0"/>
        <v>0</v>
      </c>
      <c r="BE36" s="59" t="str">
        <f t="shared" si="1"/>
        <v>Débil</v>
      </c>
      <c r="BF36" s="33"/>
      <c r="BG36" s="56" t="s">
        <v>44</v>
      </c>
      <c r="BH36" s="59" t="str">
        <f t="shared" si="2"/>
        <v>Casilla formulada</v>
      </c>
      <c r="BI36" s="33"/>
      <c r="BJ36" s="59" t="str">
        <f t="shared" si="3"/>
        <v/>
      </c>
      <c r="BK36" s="59" t="str">
        <f t="shared" si="4"/>
        <v/>
      </c>
      <c r="BL36" s="59" t="str">
        <f t="shared" si="5"/>
        <v>SI</v>
      </c>
      <c r="BM36" s="86"/>
      <c r="BN36" s="89"/>
      <c r="BO36" s="92"/>
      <c r="BP36" s="95"/>
      <c r="BQ36" s="77"/>
      <c r="BR36" s="77"/>
      <c r="BS36" s="80"/>
    </row>
    <row r="37" spans="2:71" s="26" customFormat="1" ht="96" hidden="1" customHeight="1" x14ac:dyDescent="0.25">
      <c r="B37" s="115"/>
      <c r="C37" s="118"/>
      <c r="D37" s="120"/>
      <c r="E37" s="120"/>
      <c r="F37" s="105"/>
      <c r="G37" s="105"/>
      <c r="H37" s="105"/>
      <c r="I37" s="105"/>
      <c r="J37" s="107"/>
      <c r="K37" s="27">
        <v>6</v>
      </c>
      <c r="L37" s="42" t="s">
        <v>43</v>
      </c>
      <c r="M37" s="109"/>
      <c r="N37" s="112"/>
      <c r="O37" s="102"/>
      <c r="P37" s="95"/>
      <c r="Q37" s="98"/>
      <c r="R37" s="98"/>
      <c r="S37" s="98"/>
      <c r="T37" s="98"/>
      <c r="U37" s="98"/>
      <c r="V37" s="98"/>
      <c r="W37" s="98"/>
      <c r="X37" s="98"/>
      <c r="Y37" s="98"/>
      <c r="Z37" s="98"/>
      <c r="AA37" s="98"/>
      <c r="AB37" s="98"/>
      <c r="AC37" s="98"/>
      <c r="AD37" s="98"/>
      <c r="AE37" s="98"/>
      <c r="AF37" s="98"/>
      <c r="AG37" s="98"/>
      <c r="AH37" s="98"/>
      <c r="AI37" s="98"/>
      <c r="AJ37" s="77"/>
      <c r="AK37" s="77"/>
      <c r="AL37" s="77"/>
      <c r="AM37" s="83"/>
      <c r="AN37" s="28">
        <v>6</v>
      </c>
      <c r="AO37" s="48" t="s">
        <v>45</v>
      </c>
      <c r="AP37" s="48"/>
      <c r="AQ37" s="48" t="s">
        <v>44</v>
      </c>
      <c r="AR37" s="48"/>
      <c r="AS37" s="48"/>
      <c r="AT37" s="48"/>
      <c r="AU37" s="48"/>
      <c r="AV37" s="48" t="s">
        <v>44</v>
      </c>
      <c r="AW37" s="49" t="s">
        <v>44</v>
      </c>
      <c r="AX37" s="49" t="s">
        <v>44</v>
      </c>
      <c r="AY37" s="49" t="s">
        <v>44</v>
      </c>
      <c r="AZ37" s="49" t="s">
        <v>44</v>
      </c>
      <c r="BA37" s="49" t="s">
        <v>44</v>
      </c>
      <c r="BB37" s="49" t="s">
        <v>44</v>
      </c>
      <c r="BC37" s="49" t="s">
        <v>44</v>
      </c>
      <c r="BD37" s="30">
        <f t="shared" si="0"/>
        <v>0</v>
      </c>
      <c r="BE37" s="30" t="str">
        <f t="shared" si="1"/>
        <v>Débil</v>
      </c>
      <c r="BF37" s="29"/>
      <c r="BG37" s="55" t="s">
        <v>44</v>
      </c>
      <c r="BH37" s="30" t="str">
        <f t="shared" si="2"/>
        <v>Casilla formulada</v>
      </c>
      <c r="BI37" s="29"/>
      <c r="BJ37" s="30" t="str">
        <f t="shared" si="3"/>
        <v/>
      </c>
      <c r="BK37" s="30" t="str">
        <f t="shared" si="4"/>
        <v/>
      </c>
      <c r="BL37" s="30" t="str">
        <f t="shared" si="5"/>
        <v>SI</v>
      </c>
      <c r="BM37" s="86"/>
      <c r="BN37" s="89"/>
      <c r="BO37" s="92"/>
      <c r="BP37" s="95"/>
      <c r="BQ37" s="77"/>
      <c r="BR37" s="77"/>
      <c r="BS37" s="80"/>
    </row>
    <row r="38" spans="2:71" s="26" customFormat="1" ht="96" hidden="1" customHeight="1" x14ac:dyDescent="0.25">
      <c r="B38" s="115"/>
      <c r="C38" s="118"/>
      <c r="D38" s="120"/>
      <c r="E38" s="120"/>
      <c r="F38" s="105"/>
      <c r="G38" s="105"/>
      <c r="H38" s="105"/>
      <c r="I38" s="105"/>
      <c r="J38" s="107"/>
      <c r="K38" s="31">
        <v>7</v>
      </c>
      <c r="L38" s="43" t="s">
        <v>43</v>
      </c>
      <c r="M38" s="109"/>
      <c r="N38" s="112"/>
      <c r="O38" s="102"/>
      <c r="P38" s="95"/>
      <c r="Q38" s="98"/>
      <c r="R38" s="98"/>
      <c r="S38" s="98"/>
      <c r="T38" s="98"/>
      <c r="U38" s="98"/>
      <c r="V38" s="98"/>
      <c r="W38" s="98"/>
      <c r="X38" s="98"/>
      <c r="Y38" s="98"/>
      <c r="Z38" s="98"/>
      <c r="AA38" s="98"/>
      <c r="AB38" s="98"/>
      <c r="AC38" s="98"/>
      <c r="AD38" s="98"/>
      <c r="AE38" s="98"/>
      <c r="AF38" s="98"/>
      <c r="AG38" s="98"/>
      <c r="AH38" s="98"/>
      <c r="AI38" s="98"/>
      <c r="AJ38" s="77"/>
      <c r="AK38" s="77"/>
      <c r="AL38" s="77"/>
      <c r="AM38" s="83"/>
      <c r="AN38" s="32">
        <v>7</v>
      </c>
      <c r="AO38" s="50" t="s">
        <v>45</v>
      </c>
      <c r="AP38" s="50"/>
      <c r="AQ38" s="50" t="s">
        <v>44</v>
      </c>
      <c r="AR38" s="50"/>
      <c r="AS38" s="50"/>
      <c r="AT38" s="50"/>
      <c r="AU38" s="50"/>
      <c r="AV38" s="50" t="s">
        <v>44</v>
      </c>
      <c r="AW38" s="51" t="s">
        <v>44</v>
      </c>
      <c r="AX38" s="51" t="s">
        <v>44</v>
      </c>
      <c r="AY38" s="51" t="s">
        <v>44</v>
      </c>
      <c r="AZ38" s="51" t="s">
        <v>44</v>
      </c>
      <c r="BA38" s="51" t="s">
        <v>44</v>
      </c>
      <c r="BB38" s="51" t="s">
        <v>44</v>
      </c>
      <c r="BC38" s="51" t="s">
        <v>44</v>
      </c>
      <c r="BD38" s="59">
        <f t="shared" si="0"/>
        <v>0</v>
      </c>
      <c r="BE38" s="59" t="str">
        <f t="shared" si="1"/>
        <v>Débil</v>
      </c>
      <c r="BF38" s="33"/>
      <c r="BG38" s="56" t="s">
        <v>44</v>
      </c>
      <c r="BH38" s="59" t="str">
        <f t="shared" si="2"/>
        <v>Casilla formulada</v>
      </c>
      <c r="BI38" s="33"/>
      <c r="BJ38" s="59" t="str">
        <f t="shared" si="3"/>
        <v/>
      </c>
      <c r="BK38" s="59" t="str">
        <f t="shared" si="4"/>
        <v/>
      </c>
      <c r="BL38" s="59" t="str">
        <f t="shared" si="5"/>
        <v>SI</v>
      </c>
      <c r="BM38" s="86"/>
      <c r="BN38" s="89"/>
      <c r="BO38" s="92"/>
      <c r="BP38" s="95"/>
      <c r="BQ38" s="77"/>
      <c r="BR38" s="77"/>
      <c r="BS38" s="80"/>
    </row>
    <row r="39" spans="2:71" s="26" customFormat="1" ht="96" hidden="1" customHeight="1" x14ac:dyDescent="0.25">
      <c r="B39" s="115"/>
      <c r="C39" s="118"/>
      <c r="D39" s="120"/>
      <c r="E39" s="120"/>
      <c r="F39" s="105"/>
      <c r="G39" s="105"/>
      <c r="H39" s="105"/>
      <c r="I39" s="105"/>
      <c r="J39" s="107"/>
      <c r="K39" s="27">
        <v>8</v>
      </c>
      <c r="L39" s="42" t="s">
        <v>43</v>
      </c>
      <c r="M39" s="109"/>
      <c r="N39" s="112"/>
      <c r="O39" s="102"/>
      <c r="P39" s="95"/>
      <c r="Q39" s="98"/>
      <c r="R39" s="98"/>
      <c r="S39" s="98"/>
      <c r="T39" s="98"/>
      <c r="U39" s="98"/>
      <c r="V39" s="98"/>
      <c r="W39" s="98"/>
      <c r="X39" s="98"/>
      <c r="Y39" s="98"/>
      <c r="Z39" s="98"/>
      <c r="AA39" s="98"/>
      <c r="AB39" s="98"/>
      <c r="AC39" s="98"/>
      <c r="AD39" s="98"/>
      <c r="AE39" s="98"/>
      <c r="AF39" s="98"/>
      <c r="AG39" s="98"/>
      <c r="AH39" s="98"/>
      <c r="AI39" s="98"/>
      <c r="AJ39" s="77"/>
      <c r="AK39" s="77"/>
      <c r="AL39" s="77"/>
      <c r="AM39" s="83"/>
      <c r="AN39" s="28">
        <v>8</v>
      </c>
      <c r="AO39" s="48" t="s">
        <v>45</v>
      </c>
      <c r="AP39" s="48"/>
      <c r="AQ39" s="48" t="s">
        <v>44</v>
      </c>
      <c r="AR39" s="48"/>
      <c r="AS39" s="48"/>
      <c r="AT39" s="48"/>
      <c r="AU39" s="48"/>
      <c r="AV39" s="48" t="s">
        <v>44</v>
      </c>
      <c r="AW39" s="49" t="s">
        <v>44</v>
      </c>
      <c r="AX39" s="49" t="s">
        <v>44</v>
      </c>
      <c r="AY39" s="49" t="s">
        <v>44</v>
      </c>
      <c r="AZ39" s="49" t="s">
        <v>44</v>
      </c>
      <c r="BA39" s="49" t="s">
        <v>44</v>
      </c>
      <c r="BB39" s="49" t="s">
        <v>44</v>
      </c>
      <c r="BC39" s="49" t="s">
        <v>44</v>
      </c>
      <c r="BD39" s="30">
        <f t="shared" si="0"/>
        <v>0</v>
      </c>
      <c r="BE39" s="30" t="str">
        <f t="shared" si="1"/>
        <v>Débil</v>
      </c>
      <c r="BF39" s="29"/>
      <c r="BG39" s="55" t="s">
        <v>44</v>
      </c>
      <c r="BH39" s="30" t="str">
        <f t="shared" si="2"/>
        <v>Casilla formulada</v>
      </c>
      <c r="BI39" s="29"/>
      <c r="BJ39" s="30" t="str">
        <f t="shared" si="3"/>
        <v/>
      </c>
      <c r="BK39" s="30" t="str">
        <f t="shared" si="4"/>
        <v/>
      </c>
      <c r="BL39" s="30" t="str">
        <f t="shared" si="5"/>
        <v>SI</v>
      </c>
      <c r="BM39" s="86"/>
      <c r="BN39" s="89"/>
      <c r="BO39" s="92"/>
      <c r="BP39" s="95"/>
      <c r="BQ39" s="77"/>
      <c r="BR39" s="77"/>
      <c r="BS39" s="80"/>
    </row>
    <row r="40" spans="2:71" s="26" customFormat="1" ht="96" hidden="1" customHeight="1" x14ac:dyDescent="0.25">
      <c r="B40" s="115"/>
      <c r="C40" s="118"/>
      <c r="D40" s="120"/>
      <c r="E40" s="120"/>
      <c r="F40" s="105"/>
      <c r="G40" s="105"/>
      <c r="H40" s="105"/>
      <c r="I40" s="105"/>
      <c r="J40" s="107"/>
      <c r="K40" s="31">
        <v>9</v>
      </c>
      <c r="L40" s="44" t="s">
        <v>43</v>
      </c>
      <c r="M40" s="109"/>
      <c r="N40" s="112"/>
      <c r="O40" s="102"/>
      <c r="P40" s="95"/>
      <c r="Q40" s="98"/>
      <c r="R40" s="98"/>
      <c r="S40" s="98"/>
      <c r="T40" s="98"/>
      <c r="U40" s="98"/>
      <c r="V40" s="98"/>
      <c r="W40" s="98"/>
      <c r="X40" s="98"/>
      <c r="Y40" s="98"/>
      <c r="Z40" s="98"/>
      <c r="AA40" s="98"/>
      <c r="AB40" s="98"/>
      <c r="AC40" s="98"/>
      <c r="AD40" s="98"/>
      <c r="AE40" s="98"/>
      <c r="AF40" s="98"/>
      <c r="AG40" s="98"/>
      <c r="AH40" s="98"/>
      <c r="AI40" s="98"/>
      <c r="AJ40" s="77"/>
      <c r="AK40" s="77"/>
      <c r="AL40" s="77"/>
      <c r="AM40" s="83"/>
      <c r="AN40" s="32">
        <v>9</v>
      </c>
      <c r="AO40" s="50" t="s">
        <v>45</v>
      </c>
      <c r="AP40" s="50"/>
      <c r="AQ40" s="50" t="s">
        <v>44</v>
      </c>
      <c r="AR40" s="50"/>
      <c r="AS40" s="50"/>
      <c r="AT40" s="50"/>
      <c r="AU40" s="50"/>
      <c r="AV40" s="50" t="s">
        <v>44</v>
      </c>
      <c r="AW40" s="51" t="s">
        <v>44</v>
      </c>
      <c r="AX40" s="51" t="s">
        <v>44</v>
      </c>
      <c r="AY40" s="51" t="s">
        <v>44</v>
      </c>
      <c r="AZ40" s="51" t="s">
        <v>44</v>
      </c>
      <c r="BA40" s="51" t="s">
        <v>44</v>
      </c>
      <c r="BB40" s="51" t="s">
        <v>44</v>
      </c>
      <c r="BC40" s="51" t="s">
        <v>44</v>
      </c>
      <c r="BD40" s="59">
        <f t="shared" si="0"/>
        <v>0</v>
      </c>
      <c r="BE40" s="59" t="str">
        <f t="shared" si="1"/>
        <v>Débil</v>
      </c>
      <c r="BF40" s="33"/>
      <c r="BG40" s="56" t="s">
        <v>44</v>
      </c>
      <c r="BH40" s="59" t="str">
        <f t="shared" si="2"/>
        <v>Casilla formulada</v>
      </c>
      <c r="BI40" s="33"/>
      <c r="BJ40" s="59" t="str">
        <f t="shared" si="3"/>
        <v/>
      </c>
      <c r="BK40" s="59" t="str">
        <f t="shared" si="4"/>
        <v/>
      </c>
      <c r="BL40" s="59" t="str">
        <f t="shared" si="5"/>
        <v>SI</v>
      </c>
      <c r="BM40" s="86"/>
      <c r="BN40" s="89"/>
      <c r="BO40" s="92"/>
      <c r="BP40" s="95"/>
      <c r="BQ40" s="77"/>
      <c r="BR40" s="77"/>
      <c r="BS40" s="80"/>
    </row>
    <row r="41" spans="2:71" s="26" customFormat="1" ht="96" hidden="1" customHeight="1" thickBot="1" x14ac:dyDescent="0.3">
      <c r="B41" s="116"/>
      <c r="C41" s="119"/>
      <c r="D41" s="121"/>
      <c r="E41" s="121"/>
      <c r="F41" s="106"/>
      <c r="G41" s="106"/>
      <c r="H41" s="106"/>
      <c r="I41" s="106"/>
      <c r="J41" s="108"/>
      <c r="K41" s="35">
        <v>10</v>
      </c>
      <c r="L41" s="45" t="s">
        <v>43</v>
      </c>
      <c r="M41" s="110"/>
      <c r="N41" s="113"/>
      <c r="O41" s="103"/>
      <c r="P41" s="96"/>
      <c r="Q41" s="99"/>
      <c r="R41" s="99"/>
      <c r="S41" s="99"/>
      <c r="T41" s="99"/>
      <c r="U41" s="99"/>
      <c r="V41" s="99"/>
      <c r="W41" s="99"/>
      <c r="X41" s="99"/>
      <c r="Y41" s="99"/>
      <c r="Z41" s="99"/>
      <c r="AA41" s="99"/>
      <c r="AB41" s="99"/>
      <c r="AC41" s="99"/>
      <c r="AD41" s="99"/>
      <c r="AE41" s="99"/>
      <c r="AF41" s="99"/>
      <c r="AG41" s="99"/>
      <c r="AH41" s="99"/>
      <c r="AI41" s="99"/>
      <c r="AJ41" s="78"/>
      <c r="AK41" s="78"/>
      <c r="AL41" s="78"/>
      <c r="AM41" s="84"/>
      <c r="AN41" s="36">
        <v>10</v>
      </c>
      <c r="AO41" s="52" t="s">
        <v>45</v>
      </c>
      <c r="AP41" s="52"/>
      <c r="AQ41" s="52" t="s">
        <v>44</v>
      </c>
      <c r="AR41" s="52"/>
      <c r="AS41" s="52"/>
      <c r="AT41" s="52"/>
      <c r="AU41" s="52"/>
      <c r="AV41" s="52" t="s">
        <v>44</v>
      </c>
      <c r="AW41" s="53" t="s">
        <v>44</v>
      </c>
      <c r="AX41" s="53" t="s">
        <v>44</v>
      </c>
      <c r="AY41" s="53" t="s">
        <v>44</v>
      </c>
      <c r="AZ41" s="53" t="s">
        <v>44</v>
      </c>
      <c r="BA41" s="53" t="s">
        <v>44</v>
      </c>
      <c r="BB41" s="53" t="s">
        <v>44</v>
      </c>
      <c r="BC41" s="53" t="s">
        <v>44</v>
      </c>
      <c r="BD41" s="38">
        <f t="shared" si="0"/>
        <v>0</v>
      </c>
      <c r="BE41" s="38" t="str">
        <f t="shared" si="1"/>
        <v>Débil</v>
      </c>
      <c r="BF41" s="37"/>
      <c r="BG41" s="57" t="s">
        <v>44</v>
      </c>
      <c r="BH41" s="38" t="str">
        <f t="shared" si="2"/>
        <v>Casilla formulada</v>
      </c>
      <c r="BI41" s="37"/>
      <c r="BJ41" s="38" t="str">
        <f t="shared" si="3"/>
        <v/>
      </c>
      <c r="BK41" s="38" t="str">
        <f t="shared" si="4"/>
        <v/>
      </c>
      <c r="BL41" s="38" t="str">
        <f t="shared" si="5"/>
        <v>SI</v>
      </c>
      <c r="BM41" s="87"/>
      <c r="BN41" s="90"/>
      <c r="BO41" s="93"/>
      <c r="BP41" s="96"/>
      <c r="BQ41" s="78"/>
      <c r="BR41" s="78"/>
      <c r="BS41" s="81"/>
    </row>
    <row r="42" spans="2:71" s="26" customFormat="1" ht="96" hidden="1" customHeight="1" x14ac:dyDescent="0.25">
      <c r="B42" s="114">
        <v>4</v>
      </c>
      <c r="C42" s="117" t="s">
        <v>67</v>
      </c>
      <c r="D42" s="120" t="s">
        <v>68</v>
      </c>
      <c r="E42" s="120"/>
      <c r="F42" s="105" t="s">
        <v>44</v>
      </c>
      <c r="G42" s="105" t="s">
        <v>44</v>
      </c>
      <c r="H42" s="105" t="s">
        <v>44</v>
      </c>
      <c r="I42" s="105" t="s">
        <v>44</v>
      </c>
      <c r="J42" s="107" t="str">
        <f>IF(AND((F42="SI"),(G42="SI"),(H42="SI"),(I42="SI")),"Si es Riesgo de Corrupción","No es Riesgo de Corrupción")</f>
        <v>No es Riesgo de Corrupción</v>
      </c>
      <c r="K42" s="22">
        <v>1</v>
      </c>
      <c r="L42" s="41" t="s">
        <v>43</v>
      </c>
      <c r="M42" s="109" t="s">
        <v>69</v>
      </c>
      <c r="N42" s="111" t="s">
        <v>44</v>
      </c>
      <c r="O42" s="101" t="str">
        <f>IF(N42=1,"Rara vez",IF(N42=2,"Improbable",IF(N42=3,"Posible",IF(N42=4,"Probable",IF(N42=5,"Casi seguro","Definir el nivel de probabilidad")))))</f>
        <v>Definir el nivel de probabilidad</v>
      </c>
      <c r="P42" s="104"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97" t="s">
        <v>44</v>
      </c>
      <c r="R42" s="97" t="s">
        <v>44</v>
      </c>
      <c r="S42" s="97" t="s">
        <v>44</v>
      </c>
      <c r="T42" s="97" t="s">
        <v>44</v>
      </c>
      <c r="U42" s="97" t="s">
        <v>44</v>
      </c>
      <c r="V42" s="97" t="s">
        <v>44</v>
      </c>
      <c r="W42" s="97" t="s">
        <v>44</v>
      </c>
      <c r="X42" s="97" t="s">
        <v>44</v>
      </c>
      <c r="Y42" s="97" t="s">
        <v>44</v>
      </c>
      <c r="Z42" s="97" t="s">
        <v>44</v>
      </c>
      <c r="AA42" s="97" t="s">
        <v>44</v>
      </c>
      <c r="AB42" s="97" t="s">
        <v>44</v>
      </c>
      <c r="AC42" s="97" t="s">
        <v>44</v>
      </c>
      <c r="AD42" s="97" t="s">
        <v>44</v>
      </c>
      <c r="AE42" s="97" t="s">
        <v>44</v>
      </c>
      <c r="AF42" s="97" t="s">
        <v>44</v>
      </c>
      <c r="AG42" s="97" t="s">
        <v>44</v>
      </c>
      <c r="AH42" s="97" t="s">
        <v>44</v>
      </c>
      <c r="AI42" s="97" t="s">
        <v>44</v>
      </c>
      <c r="AJ42" s="100">
        <f>IF(AF42="SI","Impacto Catastrófico por lesoines o perdida de vidas humanas",(COUNTIF(Q42:AE51,"SI")+COUNTIF(AG42:AI51,"SI")))</f>
        <v>0</v>
      </c>
      <c r="AK42" s="100" t="str">
        <f>IF(AJ42=0,"",IF(AND(AJ42&gt;0,AJ42&lt;=5),"Moderado",IF(AND(AJ42&gt;5,AJ42&lt;=11),"Mayor","Catastrófico")))</f>
        <v/>
      </c>
      <c r="AL42" s="100" t="str">
        <f>IF(AND(O42="Rara Vez",AK42="Moderado"),"Moderado",IF(AND(O42="Rara Vez",AK42="Mayor"),"Alto",IF(AND(O42="Improbable",AK42="Moderado"),"Moderado",IF(AND(O42="Improbable",AK42="Mayor"),"Alto",IF(AND(O42="Posible",AK42="Moderado"),"Alto",IF(AND(O42="Probable",AK42="Moderado"),"Alto","Extremo"))))))</f>
        <v>Extremo</v>
      </c>
      <c r="AM42" s="82" t="s">
        <v>70</v>
      </c>
      <c r="AN42" s="23">
        <v>1</v>
      </c>
      <c r="AO42" s="46" t="s">
        <v>45</v>
      </c>
      <c r="AP42" s="46"/>
      <c r="AQ42" s="46" t="s">
        <v>44</v>
      </c>
      <c r="AR42" s="46"/>
      <c r="AS42" s="46"/>
      <c r="AT42" s="46"/>
      <c r="AU42" s="46"/>
      <c r="AV42" s="46" t="s">
        <v>44</v>
      </c>
      <c r="AW42" s="47" t="s">
        <v>44</v>
      </c>
      <c r="AX42" s="47" t="s">
        <v>44</v>
      </c>
      <c r="AY42" s="47" t="s">
        <v>44</v>
      </c>
      <c r="AZ42" s="47" t="s">
        <v>44</v>
      </c>
      <c r="BA42" s="47" t="s">
        <v>44</v>
      </c>
      <c r="BB42" s="47" t="s">
        <v>44</v>
      </c>
      <c r="BC42" s="47" t="s">
        <v>44</v>
      </c>
      <c r="BD42" s="58">
        <f t="shared" si="0"/>
        <v>0</v>
      </c>
      <c r="BE42" s="58" t="str">
        <f t="shared" si="1"/>
        <v>Débil</v>
      </c>
      <c r="BF42" s="24"/>
      <c r="BG42" s="54" t="s">
        <v>44</v>
      </c>
      <c r="BH42" s="58" t="str">
        <f t="shared" si="2"/>
        <v>Casilla formulada</v>
      </c>
      <c r="BI42" s="24"/>
      <c r="BJ42" s="58" t="str">
        <f t="shared" si="3"/>
        <v/>
      </c>
      <c r="BK42" s="58" t="str">
        <f t="shared" si="4"/>
        <v/>
      </c>
      <c r="BL42" s="58" t="str">
        <f t="shared" si="5"/>
        <v>SI</v>
      </c>
      <c r="BM42" s="85" t="e">
        <f>IF(AVERAGE(BK42:BK51)=100,"FUERTE",IF(AND(AVERAGE(BK42:BK51)&lt;=99,AVERAGE(BK42:BK51)&gt;=50),"MODERADA",IF(AVERAGE(BK42:BK51)&lt;50,"DÉBIL",0)))</f>
        <v>#DIV/0!</v>
      </c>
      <c r="BN42" s="88" t="str">
        <f>IFERROR(IF(BM42="DÉBIL","NO DISMINUYE",IF(AVERAGEIF(AV42:AV51,"Preventivo",BK42:BK51)&gt;=50,"DIRECTAMENTE","NO DISMINUYE")),"NO DISMINUYE")</f>
        <v>NO DISMINUYE</v>
      </c>
      <c r="BO42" s="91" t="e">
        <f>IF(N42=1,1,IF(AND(N42=2,BM42="FUERTE",BN42="DIRECTAMENTE"),N42-1,IF(AND(N42&gt;2,BM42="FUERTE",BN42="DIRECTAMENTE"),N42-2,IF(AND(N42&gt;=2,BM42="MODERADA",BN42="DIRECTAMENTE"),N42-1,N42))))</f>
        <v>#DIV/0!</v>
      </c>
      <c r="BP42" s="94" t="e">
        <f>IF(BO42=1,"Rara vez",IF(BO42=2,"Improbable",IF(BO42=3,"Posible",IF(BO42=4,"Probable",IF(BO42=5,"Casi Seguro",0)))))</f>
        <v>#DIV/0!</v>
      </c>
      <c r="BQ42" s="76" t="str">
        <f>AK42</f>
        <v/>
      </c>
      <c r="BR42" s="76" t="e">
        <f>IF(AND(BP42="Rara Vez",BQ42="Moderado"),"Moderado",IF(AND(BP42="Rara Vez",BQ42="Mayor"),"Alto",IF(AND(BP42="Improbable",BQ42="Moderado"),"Moderado",IF(AND(BP42="Improbable",BQ42="Mayor"),"Alto",IF(AND(BP42="Posible",BQ42="Moderado"),"Alto",IF(AND(BP42="Probable",BQ42="Moderado"),"Alto","Extremo"))))))</f>
        <v>#DIV/0!</v>
      </c>
      <c r="BS42" s="79"/>
    </row>
    <row r="43" spans="2:71" s="26" customFormat="1" ht="96" hidden="1" customHeight="1" x14ac:dyDescent="0.25">
      <c r="B43" s="115"/>
      <c r="C43" s="118"/>
      <c r="D43" s="120"/>
      <c r="E43" s="120"/>
      <c r="F43" s="105"/>
      <c r="G43" s="105"/>
      <c r="H43" s="105"/>
      <c r="I43" s="105"/>
      <c r="J43" s="107"/>
      <c r="K43" s="27">
        <v>2</v>
      </c>
      <c r="L43" s="42" t="s">
        <v>43</v>
      </c>
      <c r="M43" s="109"/>
      <c r="N43" s="112"/>
      <c r="O43" s="102"/>
      <c r="P43" s="95"/>
      <c r="Q43" s="98"/>
      <c r="R43" s="98"/>
      <c r="S43" s="98"/>
      <c r="T43" s="98"/>
      <c r="U43" s="98"/>
      <c r="V43" s="98"/>
      <c r="W43" s="98"/>
      <c r="X43" s="98"/>
      <c r="Y43" s="98"/>
      <c r="Z43" s="98"/>
      <c r="AA43" s="98"/>
      <c r="AB43" s="98"/>
      <c r="AC43" s="98"/>
      <c r="AD43" s="98"/>
      <c r="AE43" s="98"/>
      <c r="AF43" s="98"/>
      <c r="AG43" s="98"/>
      <c r="AH43" s="98"/>
      <c r="AI43" s="98"/>
      <c r="AJ43" s="77"/>
      <c r="AK43" s="77"/>
      <c r="AL43" s="77"/>
      <c r="AM43" s="83"/>
      <c r="AN43" s="28">
        <v>2</v>
      </c>
      <c r="AO43" s="48" t="s">
        <v>45</v>
      </c>
      <c r="AP43" s="48"/>
      <c r="AQ43" s="48" t="s">
        <v>44</v>
      </c>
      <c r="AR43" s="48"/>
      <c r="AS43" s="48"/>
      <c r="AT43" s="48"/>
      <c r="AU43" s="48"/>
      <c r="AV43" s="48" t="s">
        <v>44</v>
      </c>
      <c r="AW43" s="49" t="s">
        <v>44</v>
      </c>
      <c r="AX43" s="49" t="s">
        <v>44</v>
      </c>
      <c r="AY43" s="49" t="s">
        <v>44</v>
      </c>
      <c r="AZ43" s="49" t="s">
        <v>44</v>
      </c>
      <c r="BA43" s="49" t="s">
        <v>44</v>
      </c>
      <c r="BB43" s="49" t="s">
        <v>44</v>
      </c>
      <c r="BC43" s="49" t="s">
        <v>44</v>
      </c>
      <c r="BD43" s="30">
        <f t="shared" si="0"/>
        <v>0</v>
      </c>
      <c r="BE43" s="30" t="str">
        <f t="shared" si="1"/>
        <v>Débil</v>
      </c>
      <c r="BF43" s="29"/>
      <c r="BG43" s="55" t="s">
        <v>44</v>
      </c>
      <c r="BH43" s="30" t="str">
        <f t="shared" si="2"/>
        <v>Casilla formulada</v>
      </c>
      <c r="BI43" s="29"/>
      <c r="BJ43" s="30" t="str">
        <f t="shared" si="3"/>
        <v/>
      </c>
      <c r="BK43" s="30" t="str">
        <f t="shared" si="4"/>
        <v/>
      </c>
      <c r="BL43" s="30" t="str">
        <f t="shared" si="5"/>
        <v>SI</v>
      </c>
      <c r="BM43" s="86"/>
      <c r="BN43" s="89"/>
      <c r="BO43" s="92"/>
      <c r="BP43" s="95"/>
      <c r="BQ43" s="77"/>
      <c r="BR43" s="77"/>
      <c r="BS43" s="80"/>
    </row>
    <row r="44" spans="2:71" s="26" customFormat="1" ht="96" hidden="1" customHeight="1" x14ac:dyDescent="0.25">
      <c r="B44" s="115"/>
      <c r="C44" s="118"/>
      <c r="D44" s="120"/>
      <c r="E44" s="120"/>
      <c r="F44" s="105"/>
      <c r="G44" s="105"/>
      <c r="H44" s="105"/>
      <c r="I44" s="105"/>
      <c r="J44" s="107"/>
      <c r="K44" s="31">
        <v>3</v>
      </c>
      <c r="L44" s="43" t="s">
        <v>43</v>
      </c>
      <c r="M44" s="109"/>
      <c r="N44" s="112"/>
      <c r="O44" s="102"/>
      <c r="P44" s="95"/>
      <c r="Q44" s="98"/>
      <c r="R44" s="98"/>
      <c r="S44" s="98"/>
      <c r="T44" s="98"/>
      <c r="U44" s="98"/>
      <c r="V44" s="98"/>
      <c r="W44" s="98"/>
      <c r="X44" s="98"/>
      <c r="Y44" s="98"/>
      <c r="Z44" s="98"/>
      <c r="AA44" s="98"/>
      <c r="AB44" s="98"/>
      <c r="AC44" s="98"/>
      <c r="AD44" s="98"/>
      <c r="AE44" s="98"/>
      <c r="AF44" s="98"/>
      <c r="AG44" s="98"/>
      <c r="AH44" s="98"/>
      <c r="AI44" s="98"/>
      <c r="AJ44" s="77"/>
      <c r="AK44" s="77"/>
      <c r="AL44" s="77"/>
      <c r="AM44" s="83"/>
      <c r="AN44" s="32">
        <v>3</v>
      </c>
      <c r="AO44" s="50" t="s">
        <v>45</v>
      </c>
      <c r="AP44" s="50"/>
      <c r="AQ44" s="50" t="s">
        <v>44</v>
      </c>
      <c r="AR44" s="50"/>
      <c r="AS44" s="50"/>
      <c r="AT44" s="50"/>
      <c r="AU44" s="50"/>
      <c r="AV44" s="50" t="s">
        <v>44</v>
      </c>
      <c r="AW44" s="51" t="s">
        <v>44</v>
      </c>
      <c r="AX44" s="51" t="s">
        <v>44</v>
      </c>
      <c r="AY44" s="51" t="s">
        <v>44</v>
      </c>
      <c r="AZ44" s="51" t="s">
        <v>44</v>
      </c>
      <c r="BA44" s="51" t="s">
        <v>44</v>
      </c>
      <c r="BB44" s="51" t="s">
        <v>44</v>
      </c>
      <c r="BC44" s="51" t="s">
        <v>44</v>
      </c>
      <c r="BD44" s="59">
        <f t="shared" si="0"/>
        <v>0</v>
      </c>
      <c r="BE44" s="59" t="str">
        <f t="shared" si="1"/>
        <v>Débil</v>
      </c>
      <c r="BF44" s="33"/>
      <c r="BG44" s="56" t="s">
        <v>44</v>
      </c>
      <c r="BH44" s="59" t="str">
        <f t="shared" si="2"/>
        <v>Casilla formulada</v>
      </c>
      <c r="BI44" s="33"/>
      <c r="BJ44" s="59" t="str">
        <f t="shared" si="3"/>
        <v/>
      </c>
      <c r="BK44" s="59" t="str">
        <f t="shared" si="4"/>
        <v/>
      </c>
      <c r="BL44" s="59" t="str">
        <f t="shared" si="5"/>
        <v>SI</v>
      </c>
      <c r="BM44" s="86"/>
      <c r="BN44" s="89"/>
      <c r="BO44" s="92"/>
      <c r="BP44" s="95"/>
      <c r="BQ44" s="77"/>
      <c r="BR44" s="77"/>
      <c r="BS44" s="80"/>
    </row>
    <row r="45" spans="2:71" s="26" customFormat="1" ht="96" hidden="1" customHeight="1" x14ac:dyDescent="0.25">
      <c r="B45" s="115"/>
      <c r="C45" s="118"/>
      <c r="D45" s="120"/>
      <c r="E45" s="120"/>
      <c r="F45" s="105"/>
      <c r="G45" s="105"/>
      <c r="H45" s="105"/>
      <c r="I45" s="105"/>
      <c r="J45" s="107"/>
      <c r="K45" s="27">
        <v>4</v>
      </c>
      <c r="L45" s="42" t="s">
        <v>43</v>
      </c>
      <c r="M45" s="109"/>
      <c r="N45" s="112"/>
      <c r="O45" s="102"/>
      <c r="P45" s="95"/>
      <c r="Q45" s="98"/>
      <c r="R45" s="98"/>
      <c r="S45" s="98"/>
      <c r="T45" s="98"/>
      <c r="U45" s="98"/>
      <c r="V45" s="98"/>
      <c r="W45" s="98"/>
      <c r="X45" s="98"/>
      <c r="Y45" s="98"/>
      <c r="Z45" s="98"/>
      <c r="AA45" s="98"/>
      <c r="AB45" s="98"/>
      <c r="AC45" s="98"/>
      <c r="AD45" s="98"/>
      <c r="AE45" s="98"/>
      <c r="AF45" s="98"/>
      <c r="AG45" s="98"/>
      <c r="AH45" s="98"/>
      <c r="AI45" s="98"/>
      <c r="AJ45" s="77"/>
      <c r="AK45" s="77"/>
      <c r="AL45" s="77"/>
      <c r="AM45" s="83"/>
      <c r="AN45" s="28">
        <v>4</v>
      </c>
      <c r="AO45" s="48" t="s">
        <v>45</v>
      </c>
      <c r="AP45" s="48"/>
      <c r="AQ45" s="48" t="s">
        <v>44</v>
      </c>
      <c r="AR45" s="48"/>
      <c r="AS45" s="48"/>
      <c r="AT45" s="48"/>
      <c r="AU45" s="48"/>
      <c r="AV45" s="48" t="s">
        <v>44</v>
      </c>
      <c r="AW45" s="49" t="s">
        <v>44</v>
      </c>
      <c r="AX45" s="49" t="s">
        <v>44</v>
      </c>
      <c r="AY45" s="49" t="s">
        <v>44</v>
      </c>
      <c r="AZ45" s="49" t="s">
        <v>44</v>
      </c>
      <c r="BA45" s="49" t="s">
        <v>44</v>
      </c>
      <c r="BB45" s="49" t="s">
        <v>44</v>
      </c>
      <c r="BC45" s="49" t="s">
        <v>44</v>
      </c>
      <c r="BD45" s="30">
        <f t="shared" si="0"/>
        <v>0</v>
      </c>
      <c r="BE45" s="30" t="str">
        <f t="shared" si="1"/>
        <v>Débil</v>
      </c>
      <c r="BF45" s="29"/>
      <c r="BG45" s="55" t="s">
        <v>44</v>
      </c>
      <c r="BH45" s="30" t="str">
        <f t="shared" si="2"/>
        <v>Casilla formulada</v>
      </c>
      <c r="BI45" s="29"/>
      <c r="BJ45" s="30" t="str">
        <f t="shared" si="3"/>
        <v/>
      </c>
      <c r="BK45" s="30" t="str">
        <f t="shared" si="4"/>
        <v/>
      </c>
      <c r="BL45" s="30" t="str">
        <f t="shared" si="5"/>
        <v>SI</v>
      </c>
      <c r="BM45" s="86"/>
      <c r="BN45" s="89"/>
      <c r="BO45" s="92"/>
      <c r="BP45" s="95"/>
      <c r="BQ45" s="77"/>
      <c r="BR45" s="77"/>
      <c r="BS45" s="80"/>
    </row>
    <row r="46" spans="2:71" s="26" customFormat="1" ht="96" hidden="1" customHeight="1" x14ac:dyDescent="0.25">
      <c r="B46" s="115"/>
      <c r="C46" s="118"/>
      <c r="D46" s="120"/>
      <c r="E46" s="120"/>
      <c r="F46" s="105"/>
      <c r="G46" s="105"/>
      <c r="H46" s="105"/>
      <c r="I46" s="105"/>
      <c r="J46" s="107"/>
      <c r="K46" s="31">
        <v>5</v>
      </c>
      <c r="L46" s="43" t="s">
        <v>43</v>
      </c>
      <c r="M46" s="109"/>
      <c r="N46" s="112"/>
      <c r="O46" s="102"/>
      <c r="P46" s="95"/>
      <c r="Q46" s="98"/>
      <c r="R46" s="98"/>
      <c r="S46" s="98"/>
      <c r="T46" s="98"/>
      <c r="U46" s="98"/>
      <c r="V46" s="98"/>
      <c r="W46" s="98"/>
      <c r="X46" s="98"/>
      <c r="Y46" s="98"/>
      <c r="Z46" s="98"/>
      <c r="AA46" s="98"/>
      <c r="AB46" s="98"/>
      <c r="AC46" s="98"/>
      <c r="AD46" s="98"/>
      <c r="AE46" s="98"/>
      <c r="AF46" s="98"/>
      <c r="AG46" s="98"/>
      <c r="AH46" s="98"/>
      <c r="AI46" s="98"/>
      <c r="AJ46" s="77"/>
      <c r="AK46" s="77"/>
      <c r="AL46" s="77"/>
      <c r="AM46" s="83"/>
      <c r="AN46" s="32">
        <v>5</v>
      </c>
      <c r="AO46" s="50" t="s">
        <v>45</v>
      </c>
      <c r="AP46" s="50"/>
      <c r="AQ46" s="50" t="s">
        <v>44</v>
      </c>
      <c r="AR46" s="50"/>
      <c r="AS46" s="50"/>
      <c r="AT46" s="50"/>
      <c r="AU46" s="50"/>
      <c r="AV46" s="50" t="s">
        <v>44</v>
      </c>
      <c r="AW46" s="51" t="s">
        <v>44</v>
      </c>
      <c r="AX46" s="51" t="s">
        <v>44</v>
      </c>
      <c r="AY46" s="51" t="s">
        <v>44</v>
      </c>
      <c r="AZ46" s="51" t="s">
        <v>44</v>
      </c>
      <c r="BA46" s="51" t="s">
        <v>44</v>
      </c>
      <c r="BB46" s="51" t="s">
        <v>44</v>
      </c>
      <c r="BC46" s="51" t="s">
        <v>44</v>
      </c>
      <c r="BD46" s="59">
        <f t="shared" si="0"/>
        <v>0</v>
      </c>
      <c r="BE46" s="59" t="str">
        <f t="shared" si="1"/>
        <v>Débil</v>
      </c>
      <c r="BF46" s="33"/>
      <c r="BG46" s="56" t="s">
        <v>44</v>
      </c>
      <c r="BH46" s="59" t="str">
        <f t="shared" si="2"/>
        <v>Casilla formulada</v>
      </c>
      <c r="BI46" s="33"/>
      <c r="BJ46" s="59" t="str">
        <f t="shared" si="3"/>
        <v/>
      </c>
      <c r="BK46" s="59" t="str">
        <f t="shared" si="4"/>
        <v/>
      </c>
      <c r="BL46" s="59" t="str">
        <f t="shared" si="5"/>
        <v>SI</v>
      </c>
      <c r="BM46" s="86"/>
      <c r="BN46" s="89"/>
      <c r="BO46" s="92"/>
      <c r="BP46" s="95"/>
      <c r="BQ46" s="77"/>
      <c r="BR46" s="77"/>
      <c r="BS46" s="80"/>
    </row>
    <row r="47" spans="2:71" s="26" customFormat="1" ht="96" hidden="1" customHeight="1" x14ac:dyDescent="0.25">
      <c r="B47" s="115"/>
      <c r="C47" s="118"/>
      <c r="D47" s="120"/>
      <c r="E47" s="120"/>
      <c r="F47" s="105"/>
      <c r="G47" s="105"/>
      <c r="H47" s="105"/>
      <c r="I47" s="105"/>
      <c r="J47" s="107"/>
      <c r="K47" s="27">
        <v>6</v>
      </c>
      <c r="L47" s="42" t="s">
        <v>43</v>
      </c>
      <c r="M47" s="109"/>
      <c r="N47" s="112"/>
      <c r="O47" s="102"/>
      <c r="P47" s="95"/>
      <c r="Q47" s="98"/>
      <c r="R47" s="98"/>
      <c r="S47" s="98"/>
      <c r="T47" s="98"/>
      <c r="U47" s="98"/>
      <c r="V47" s="98"/>
      <c r="W47" s="98"/>
      <c r="X47" s="98"/>
      <c r="Y47" s="98"/>
      <c r="Z47" s="98"/>
      <c r="AA47" s="98"/>
      <c r="AB47" s="98"/>
      <c r="AC47" s="98"/>
      <c r="AD47" s="98"/>
      <c r="AE47" s="98"/>
      <c r="AF47" s="98"/>
      <c r="AG47" s="98"/>
      <c r="AH47" s="98"/>
      <c r="AI47" s="98"/>
      <c r="AJ47" s="77"/>
      <c r="AK47" s="77"/>
      <c r="AL47" s="77"/>
      <c r="AM47" s="83"/>
      <c r="AN47" s="28">
        <v>6</v>
      </c>
      <c r="AO47" s="48" t="s">
        <v>45</v>
      </c>
      <c r="AP47" s="48"/>
      <c r="AQ47" s="48" t="s">
        <v>44</v>
      </c>
      <c r="AR47" s="48"/>
      <c r="AS47" s="48"/>
      <c r="AT47" s="48"/>
      <c r="AU47" s="48"/>
      <c r="AV47" s="48" t="s">
        <v>44</v>
      </c>
      <c r="AW47" s="49" t="s">
        <v>44</v>
      </c>
      <c r="AX47" s="49" t="s">
        <v>44</v>
      </c>
      <c r="AY47" s="49" t="s">
        <v>44</v>
      </c>
      <c r="AZ47" s="49" t="s">
        <v>44</v>
      </c>
      <c r="BA47" s="49" t="s">
        <v>44</v>
      </c>
      <c r="BB47" s="49" t="s">
        <v>44</v>
      </c>
      <c r="BC47" s="49" t="s">
        <v>44</v>
      </c>
      <c r="BD47" s="30">
        <f t="shared" si="0"/>
        <v>0</v>
      </c>
      <c r="BE47" s="30" t="str">
        <f t="shared" si="1"/>
        <v>Débil</v>
      </c>
      <c r="BF47" s="29"/>
      <c r="BG47" s="55" t="s">
        <v>44</v>
      </c>
      <c r="BH47" s="30" t="str">
        <f t="shared" si="2"/>
        <v>Casilla formulada</v>
      </c>
      <c r="BI47" s="29"/>
      <c r="BJ47" s="30" t="str">
        <f t="shared" si="3"/>
        <v/>
      </c>
      <c r="BK47" s="30" t="str">
        <f t="shared" si="4"/>
        <v/>
      </c>
      <c r="BL47" s="30" t="str">
        <f t="shared" si="5"/>
        <v>SI</v>
      </c>
      <c r="BM47" s="86"/>
      <c r="BN47" s="89"/>
      <c r="BO47" s="92"/>
      <c r="BP47" s="95"/>
      <c r="BQ47" s="77"/>
      <c r="BR47" s="77"/>
      <c r="BS47" s="80"/>
    </row>
    <row r="48" spans="2:71" s="26" customFormat="1" ht="96" hidden="1" customHeight="1" x14ac:dyDescent="0.25">
      <c r="B48" s="115"/>
      <c r="C48" s="118"/>
      <c r="D48" s="120"/>
      <c r="E48" s="120"/>
      <c r="F48" s="105"/>
      <c r="G48" s="105"/>
      <c r="H48" s="105"/>
      <c r="I48" s="105"/>
      <c r="J48" s="107"/>
      <c r="K48" s="31">
        <v>7</v>
      </c>
      <c r="L48" s="43" t="s">
        <v>43</v>
      </c>
      <c r="M48" s="109"/>
      <c r="N48" s="112"/>
      <c r="O48" s="102"/>
      <c r="P48" s="95"/>
      <c r="Q48" s="98"/>
      <c r="R48" s="98"/>
      <c r="S48" s="98"/>
      <c r="T48" s="98"/>
      <c r="U48" s="98"/>
      <c r="V48" s="98"/>
      <c r="W48" s="98"/>
      <c r="X48" s="98"/>
      <c r="Y48" s="98"/>
      <c r="Z48" s="98"/>
      <c r="AA48" s="98"/>
      <c r="AB48" s="98"/>
      <c r="AC48" s="98"/>
      <c r="AD48" s="98"/>
      <c r="AE48" s="98"/>
      <c r="AF48" s="98"/>
      <c r="AG48" s="98"/>
      <c r="AH48" s="98"/>
      <c r="AI48" s="98"/>
      <c r="AJ48" s="77"/>
      <c r="AK48" s="77"/>
      <c r="AL48" s="77"/>
      <c r="AM48" s="83"/>
      <c r="AN48" s="32">
        <v>7</v>
      </c>
      <c r="AO48" s="50" t="s">
        <v>45</v>
      </c>
      <c r="AP48" s="50"/>
      <c r="AQ48" s="50" t="s">
        <v>44</v>
      </c>
      <c r="AR48" s="50"/>
      <c r="AS48" s="50"/>
      <c r="AT48" s="50"/>
      <c r="AU48" s="50"/>
      <c r="AV48" s="50" t="s">
        <v>44</v>
      </c>
      <c r="AW48" s="51" t="s">
        <v>44</v>
      </c>
      <c r="AX48" s="51" t="s">
        <v>44</v>
      </c>
      <c r="AY48" s="51" t="s">
        <v>44</v>
      </c>
      <c r="AZ48" s="51" t="s">
        <v>44</v>
      </c>
      <c r="BA48" s="51" t="s">
        <v>44</v>
      </c>
      <c r="BB48" s="51" t="s">
        <v>44</v>
      </c>
      <c r="BC48" s="51" t="s">
        <v>44</v>
      </c>
      <c r="BD48" s="59">
        <f t="shared" si="0"/>
        <v>0</v>
      </c>
      <c r="BE48" s="59" t="str">
        <f t="shared" si="1"/>
        <v>Débil</v>
      </c>
      <c r="BF48" s="33"/>
      <c r="BG48" s="56" t="s">
        <v>44</v>
      </c>
      <c r="BH48" s="59" t="str">
        <f t="shared" si="2"/>
        <v>Casilla formulada</v>
      </c>
      <c r="BI48" s="33"/>
      <c r="BJ48" s="59" t="str">
        <f t="shared" si="3"/>
        <v/>
      </c>
      <c r="BK48" s="59" t="str">
        <f t="shared" si="4"/>
        <v/>
      </c>
      <c r="BL48" s="59" t="str">
        <f t="shared" si="5"/>
        <v>SI</v>
      </c>
      <c r="BM48" s="86"/>
      <c r="BN48" s="89"/>
      <c r="BO48" s="92"/>
      <c r="BP48" s="95"/>
      <c r="BQ48" s="77"/>
      <c r="BR48" s="77"/>
      <c r="BS48" s="80"/>
    </row>
    <row r="49" spans="2:71" s="26" customFormat="1" ht="96" hidden="1" customHeight="1" x14ac:dyDescent="0.25">
      <c r="B49" s="115"/>
      <c r="C49" s="118"/>
      <c r="D49" s="120"/>
      <c r="E49" s="120"/>
      <c r="F49" s="105"/>
      <c r="G49" s="105"/>
      <c r="H49" s="105"/>
      <c r="I49" s="105"/>
      <c r="J49" s="107"/>
      <c r="K49" s="27">
        <v>8</v>
      </c>
      <c r="L49" s="42" t="s">
        <v>43</v>
      </c>
      <c r="M49" s="109"/>
      <c r="N49" s="112"/>
      <c r="O49" s="102"/>
      <c r="P49" s="95"/>
      <c r="Q49" s="98"/>
      <c r="R49" s="98"/>
      <c r="S49" s="98"/>
      <c r="T49" s="98"/>
      <c r="U49" s="98"/>
      <c r="V49" s="98"/>
      <c r="W49" s="98"/>
      <c r="X49" s="98"/>
      <c r="Y49" s="98"/>
      <c r="Z49" s="98"/>
      <c r="AA49" s="98"/>
      <c r="AB49" s="98"/>
      <c r="AC49" s="98"/>
      <c r="AD49" s="98"/>
      <c r="AE49" s="98"/>
      <c r="AF49" s="98"/>
      <c r="AG49" s="98"/>
      <c r="AH49" s="98"/>
      <c r="AI49" s="98"/>
      <c r="AJ49" s="77"/>
      <c r="AK49" s="77"/>
      <c r="AL49" s="77"/>
      <c r="AM49" s="83"/>
      <c r="AN49" s="28">
        <v>8</v>
      </c>
      <c r="AO49" s="48" t="s">
        <v>45</v>
      </c>
      <c r="AP49" s="48"/>
      <c r="AQ49" s="48" t="s">
        <v>44</v>
      </c>
      <c r="AR49" s="48"/>
      <c r="AS49" s="48"/>
      <c r="AT49" s="48"/>
      <c r="AU49" s="48"/>
      <c r="AV49" s="48" t="s">
        <v>44</v>
      </c>
      <c r="AW49" s="49" t="s">
        <v>44</v>
      </c>
      <c r="AX49" s="49" t="s">
        <v>44</v>
      </c>
      <c r="AY49" s="49" t="s">
        <v>44</v>
      </c>
      <c r="AZ49" s="49" t="s">
        <v>44</v>
      </c>
      <c r="BA49" s="49" t="s">
        <v>44</v>
      </c>
      <c r="BB49" s="49" t="s">
        <v>44</v>
      </c>
      <c r="BC49" s="49" t="s">
        <v>44</v>
      </c>
      <c r="BD49" s="30">
        <f t="shared" si="0"/>
        <v>0</v>
      </c>
      <c r="BE49" s="30" t="str">
        <f t="shared" si="1"/>
        <v>Débil</v>
      </c>
      <c r="BF49" s="29"/>
      <c r="BG49" s="55" t="s">
        <v>44</v>
      </c>
      <c r="BH49" s="30" t="str">
        <f t="shared" si="2"/>
        <v>Casilla formulada</v>
      </c>
      <c r="BI49" s="29"/>
      <c r="BJ49" s="30" t="str">
        <f t="shared" si="3"/>
        <v/>
      </c>
      <c r="BK49" s="30" t="str">
        <f t="shared" si="4"/>
        <v/>
      </c>
      <c r="BL49" s="30" t="str">
        <f t="shared" si="5"/>
        <v>SI</v>
      </c>
      <c r="BM49" s="86"/>
      <c r="BN49" s="89"/>
      <c r="BO49" s="92"/>
      <c r="BP49" s="95"/>
      <c r="BQ49" s="77"/>
      <c r="BR49" s="77"/>
      <c r="BS49" s="80"/>
    </row>
    <row r="50" spans="2:71" s="26" customFormat="1" ht="96" hidden="1" customHeight="1" x14ac:dyDescent="0.25">
      <c r="B50" s="115"/>
      <c r="C50" s="118"/>
      <c r="D50" s="120"/>
      <c r="E50" s="120"/>
      <c r="F50" s="105"/>
      <c r="G50" s="105"/>
      <c r="H50" s="105"/>
      <c r="I50" s="105"/>
      <c r="J50" s="107"/>
      <c r="K50" s="31">
        <v>9</v>
      </c>
      <c r="L50" s="44" t="s">
        <v>43</v>
      </c>
      <c r="M50" s="109"/>
      <c r="N50" s="112"/>
      <c r="O50" s="102"/>
      <c r="P50" s="95"/>
      <c r="Q50" s="98"/>
      <c r="R50" s="98"/>
      <c r="S50" s="98"/>
      <c r="T50" s="98"/>
      <c r="U50" s="98"/>
      <c r="V50" s="98"/>
      <c r="W50" s="98"/>
      <c r="X50" s="98"/>
      <c r="Y50" s="98"/>
      <c r="Z50" s="98"/>
      <c r="AA50" s="98"/>
      <c r="AB50" s="98"/>
      <c r="AC50" s="98"/>
      <c r="AD50" s="98"/>
      <c r="AE50" s="98"/>
      <c r="AF50" s="98"/>
      <c r="AG50" s="98"/>
      <c r="AH50" s="98"/>
      <c r="AI50" s="98"/>
      <c r="AJ50" s="77"/>
      <c r="AK50" s="77"/>
      <c r="AL50" s="77"/>
      <c r="AM50" s="83"/>
      <c r="AN50" s="32">
        <v>9</v>
      </c>
      <c r="AO50" s="50" t="s">
        <v>45</v>
      </c>
      <c r="AP50" s="50"/>
      <c r="AQ50" s="50" t="s">
        <v>44</v>
      </c>
      <c r="AR50" s="50"/>
      <c r="AS50" s="50"/>
      <c r="AT50" s="50"/>
      <c r="AU50" s="50"/>
      <c r="AV50" s="50" t="s">
        <v>44</v>
      </c>
      <c r="AW50" s="51" t="s">
        <v>44</v>
      </c>
      <c r="AX50" s="51" t="s">
        <v>44</v>
      </c>
      <c r="AY50" s="51" t="s">
        <v>44</v>
      </c>
      <c r="AZ50" s="51" t="s">
        <v>44</v>
      </c>
      <c r="BA50" s="51" t="s">
        <v>44</v>
      </c>
      <c r="BB50" s="51" t="s">
        <v>44</v>
      </c>
      <c r="BC50" s="51" t="s">
        <v>44</v>
      </c>
      <c r="BD50" s="59">
        <f t="shared" si="0"/>
        <v>0</v>
      </c>
      <c r="BE50" s="59" t="str">
        <f t="shared" si="1"/>
        <v>Débil</v>
      </c>
      <c r="BF50" s="33"/>
      <c r="BG50" s="56" t="s">
        <v>44</v>
      </c>
      <c r="BH50" s="59" t="str">
        <f t="shared" si="2"/>
        <v>Casilla formulada</v>
      </c>
      <c r="BI50" s="33"/>
      <c r="BJ50" s="59" t="str">
        <f t="shared" si="3"/>
        <v/>
      </c>
      <c r="BK50" s="59" t="str">
        <f t="shared" si="4"/>
        <v/>
      </c>
      <c r="BL50" s="59" t="str">
        <f t="shared" si="5"/>
        <v>SI</v>
      </c>
      <c r="BM50" s="86"/>
      <c r="BN50" s="89"/>
      <c r="BO50" s="92"/>
      <c r="BP50" s="95"/>
      <c r="BQ50" s="77"/>
      <c r="BR50" s="77"/>
      <c r="BS50" s="80"/>
    </row>
    <row r="51" spans="2:71" s="26" customFormat="1" ht="96" hidden="1" customHeight="1" thickBot="1" x14ac:dyDescent="0.3">
      <c r="B51" s="116"/>
      <c r="C51" s="119"/>
      <c r="D51" s="121"/>
      <c r="E51" s="121"/>
      <c r="F51" s="106"/>
      <c r="G51" s="106"/>
      <c r="H51" s="106"/>
      <c r="I51" s="106"/>
      <c r="J51" s="108"/>
      <c r="K51" s="35">
        <v>10</v>
      </c>
      <c r="L51" s="45" t="s">
        <v>43</v>
      </c>
      <c r="M51" s="110"/>
      <c r="N51" s="113"/>
      <c r="O51" s="103"/>
      <c r="P51" s="96"/>
      <c r="Q51" s="99"/>
      <c r="R51" s="99"/>
      <c r="S51" s="99"/>
      <c r="T51" s="99"/>
      <c r="U51" s="99"/>
      <c r="V51" s="99"/>
      <c r="W51" s="99"/>
      <c r="X51" s="99"/>
      <c r="Y51" s="99"/>
      <c r="Z51" s="99"/>
      <c r="AA51" s="99"/>
      <c r="AB51" s="99"/>
      <c r="AC51" s="99"/>
      <c r="AD51" s="99"/>
      <c r="AE51" s="99"/>
      <c r="AF51" s="99"/>
      <c r="AG51" s="99"/>
      <c r="AH51" s="99"/>
      <c r="AI51" s="99"/>
      <c r="AJ51" s="78"/>
      <c r="AK51" s="78"/>
      <c r="AL51" s="78"/>
      <c r="AM51" s="84"/>
      <c r="AN51" s="36">
        <v>10</v>
      </c>
      <c r="AO51" s="52" t="s">
        <v>45</v>
      </c>
      <c r="AP51" s="52"/>
      <c r="AQ51" s="52" t="s">
        <v>44</v>
      </c>
      <c r="AR51" s="52"/>
      <c r="AS51" s="52"/>
      <c r="AT51" s="52"/>
      <c r="AU51" s="52"/>
      <c r="AV51" s="52" t="s">
        <v>44</v>
      </c>
      <c r="AW51" s="53" t="s">
        <v>44</v>
      </c>
      <c r="AX51" s="53" t="s">
        <v>44</v>
      </c>
      <c r="AY51" s="53" t="s">
        <v>44</v>
      </c>
      <c r="AZ51" s="53" t="s">
        <v>44</v>
      </c>
      <c r="BA51" s="53" t="s">
        <v>44</v>
      </c>
      <c r="BB51" s="53" t="s">
        <v>44</v>
      </c>
      <c r="BC51" s="53" t="s">
        <v>44</v>
      </c>
      <c r="BD51" s="38">
        <f t="shared" si="0"/>
        <v>0</v>
      </c>
      <c r="BE51" s="38" t="str">
        <f t="shared" si="1"/>
        <v>Débil</v>
      </c>
      <c r="BF51" s="37"/>
      <c r="BG51" s="57" t="s">
        <v>44</v>
      </c>
      <c r="BH51" s="38" t="str">
        <f t="shared" si="2"/>
        <v>Casilla formulada</v>
      </c>
      <c r="BI51" s="37"/>
      <c r="BJ51" s="38" t="str">
        <f t="shared" si="3"/>
        <v/>
      </c>
      <c r="BK51" s="38" t="str">
        <f t="shared" si="4"/>
        <v/>
      </c>
      <c r="BL51" s="38" t="str">
        <f t="shared" si="5"/>
        <v>SI</v>
      </c>
      <c r="BM51" s="87"/>
      <c r="BN51" s="90"/>
      <c r="BO51" s="93"/>
      <c r="BP51" s="96"/>
      <c r="BQ51" s="78"/>
      <c r="BR51" s="78"/>
      <c r="BS51" s="81"/>
    </row>
    <row r="52" spans="2:71" s="26" customFormat="1" ht="96" hidden="1" customHeight="1" x14ac:dyDescent="0.25">
      <c r="B52" s="114">
        <v>5</v>
      </c>
      <c r="C52" s="117" t="s">
        <v>67</v>
      </c>
      <c r="D52" s="120" t="s">
        <v>68</v>
      </c>
      <c r="E52" s="120"/>
      <c r="F52" s="105" t="s">
        <v>44</v>
      </c>
      <c r="G52" s="105" t="s">
        <v>44</v>
      </c>
      <c r="H52" s="105" t="s">
        <v>44</v>
      </c>
      <c r="I52" s="105" t="s">
        <v>44</v>
      </c>
      <c r="J52" s="107" t="str">
        <f>IF(AND((F52="SI"),(G52="SI"),(H52="SI"),(I52="SI")),"Si es Riesgo de Corrupción","No es Riesgo de Corrupción")</f>
        <v>No es Riesgo de Corrupción</v>
      </c>
      <c r="K52" s="22">
        <v>1</v>
      </c>
      <c r="L52" s="41" t="s">
        <v>43</v>
      </c>
      <c r="M52" s="109" t="s">
        <v>69</v>
      </c>
      <c r="N52" s="111" t="s">
        <v>44</v>
      </c>
      <c r="O52" s="101" t="str">
        <f>IF(N52=1,"Rara vez",IF(N52=2,"Improbable",IF(N52=3,"Posible",IF(N52=4,"Probable",IF(N52=5,"Casi seguro","Definir el nivel de probabilidad")))))</f>
        <v>Definir el nivel de probabilidad</v>
      </c>
      <c r="P52" s="104"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97" t="s">
        <v>44</v>
      </c>
      <c r="R52" s="97" t="s">
        <v>44</v>
      </c>
      <c r="S52" s="97" t="s">
        <v>44</v>
      </c>
      <c r="T52" s="97" t="s">
        <v>44</v>
      </c>
      <c r="U52" s="97" t="s">
        <v>44</v>
      </c>
      <c r="V52" s="97" t="s">
        <v>44</v>
      </c>
      <c r="W52" s="97" t="s">
        <v>44</v>
      </c>
      <c r="X52" s="97" t="s">
        <v>44</v>
      </c>
      <c r="Y52" s="97" t="s">
        <v>44</v>
      </c>
      <c r="Z52" s="97" t="s">
        <v>44</v>
      </c>
      <c r="AA52" s="97" t="s">
        <v>44</v>
      </c>
      <c r="AB52" s="97" t="s">
        <v>44</v>
      </c>
      <c r="AC52" s="97" t="s">
        <v>44</v>
      </c>
      <c r="AD52" s="97" t="s">
        <v>44</v>
      </c>
      <c r="AE52" s="97" t="s">
        <v>44</v>
      </c>
      <c r="AF52" s="97" t="s">
        <v>44</v>
      </c>
      <c r="AG52" s="97" t="s">
        <v>44</v>
      </c>
      <c r="AH52" s="97" t="s">
        <v>44</v>
      </c>
      <c r="AI52" s="97" t="s">
        <v>44</v>
      </c>
      <c r="AJ52" s="100">
        <f>IF(AF52="SI","Impacto Catastrófico por lesoines o perdida de vidas humanas",(COUNTIF(Q52:AE61,"SI")+COUNTIF(AG52:AI61,"SI")))</f>
        <v>0</v>
      </c>
      <c r="AK52" s="100" t="str">
        <f>IF(AJ52=0,"",IF(AND(AJ52&gt;0,AJ52&lt;=5),"Moderado",IF(AND(AJ52&gt;5,AJ52&lt;=11),"Mayor","Catastrófico")))</f>
        <v/>
      </c>
      <c r="AL52" s="100" t="str">
        <f>IF(AND(O52="Rara Vez",AK52="Moderado"),"Moderado",IF(AND(O52="Rara Vez",AK52="Mayor"),"Alto",IF(AND(O52="Improbable",AK52="Moderado"),"Moderado",IF(AND(O52="Improbable",AK52="Mayor"),"Alto",IF(AND(O52="Posible",AK52="Moderado"),"Alto",IF(AND(O52="Probable",AK52="Moderado"),"Alto","Extremo"))))))</f>
        <v>Extremo</v>
      </c>
      <c r="AM52" s="82" t="s">
        <v>70</v>
      </c>
      <c r="AN52" s="23">
        <v>1</v>
      </c>
      <c r="AO52" s="46" t="s">
        <v>45</v>
      </c>
      <c r="AP52" s="46"/>
      <c r="AQ52" s="46" t="s">
        <v>44</v>
      </c>
      <c r="AR52" s="46"/>
      <c r="AS52" s="46"/>
      <c r="AT52" s="46"/>
      <c r="AU52" s="46"/>
      <c r="AV52" s="46" t="s">
        <v>44</v>
      </c>
      <c r="AW52" s="47" t="s">
        <v>44</v>
      </c>
      <c r="AX52" s="47" t="s">
        <v>44</v>
      </c>
      <c r="AY52" s="47" t="s">
        <v>44</v>
      </c>
      <c r="AZ52" s="47" t="s">
        <v>44</v>
      </c>
      <c r="BA52" s="47" t="s">
        <v>44</v>
      </c>
      <c r="BB52" s="47" t="s">
        <v>44</v>
      </c>
      <c r="BC52" s="47" t="s">
        <v>44</v>
      </c>
      <c r="BD52" s="58">
        <f t="shared" si="0"/>
        <v>0</v>
      </c>
      <c r="BE52" s="58" t="str">
        <f t="shared" si="1"/>
        <v>Débil</v>
      </c>
      <c r="BF52" s="24"/>
      <c r="BG52" s="54" t="s">
        <v>44</v>
      </c>
      <c r="BH52" s="58" t="str">
        <f t="shared" si="2"/>
        <v>Casilla formulada</v>
      </c>
      <c r="BI52" s="24"/>
      <c r="BJ52" s="58" t="str">
        <f t="shared" si="3"/>
        <v/>
      </c>
      <c r="BK52" s="58" t="str">
        <f t="shared" si="4"/>
        <v/>
      </c>
      <c r="BL52" s="58" t="str">
        <f t="shared" si="5"/>
        <v>SI</v>
      </c>
      <c r="BM52" s="85" t="e">
        <f>IF(AVERAGE(BK52:BK61)=100,"FUERTE",IF(AND(AVERAGE(BK52:BK61)&lt;=99,AVERAGE(BK52:BK61)&gt;=50),"MODERADA",IF(AVERAGE(BK52:BK61)&lt;50,"DÉBIL",0)))</f>
        <v>#DIV/0!</v>
      </c>
      <c r="BN52" s="88" t="str">
        <f>IFERROR(IF(BM52="DÉBIL","NO DISMINUYE",IF(AVERAGEIF(AV52:AV61,"Preventivo",BK52:BK61)&gt;=50,"DIRECTAMENTE","NO DISMINUYE")),"NO DISMINUYE")</f>
        <v>NO DISMINUYE</v>
      </c>
      <c r="BO52" s="91" t="e">
        <f>IF(N52=1,1,IF(AND(N52=2,BM52="FUERTE",BN52="DIRECTAMENTE"),N52-1,IF(AND(N52&gt;2,BM52="FUERTE",BN52="DIRECTAMENTE"),N52-2,IF(AND(N52&gt;=2,BM52="MODERADA",BN52="DIRECTAMENTE"),N52-1,N52))))</f>
        <v>#DIV/0!</v>
      </c>
      <c r="BP52" s="94" t="e">
        <f>IF(BO52=1,"Rara vez",IF(BO52=2,"Improbable",IF(BO52=3,"Posible",IF(BO52=4,"Probable",IF(BO52=5,"Casi Seguro",0)))))</f>
        <v>#DIV/0!</v>
      </c>
      <c r="BQ52" s="76" t="str">
        <f>AK52</f>
        <v/>
      </c>
      <c r="BR52" s="76" t="e">
        <f>IF(AND(BP52="Rara Vez",BQ52="Moderado"),"Moderado",IF(AND(BP52="Rara Vez",BQ52="Mayor"),"Alto",IF(AND(BP52="Improbable",BQ52="Moderado"),"Moderado",IF(AND(BP52="Improbable",BQ52="Mayor"),"Alto",IF(AND(BP52="Posible",BQ52="Moderado"),"Alto",IF(AND(BP52="Probable",BQ52="Moderado"),"Alto","Extremo"))))))</f>
        <v>#DIV/0!</v>
      </c>
      <c r="BS52" s="79"/>
    </row>
    <row r="53" spans="2:71" s="26" customFormat="1" ht="96" hidden="1" customHeight="1" x14ac:dyDescent="0.25">
      <c r="B53" s="115"/>
      <c r="C53" s="118"/>
      <c r="D53" s="120"/>
      <c r="E53" s="120"/>
      <c r="F53" s="105"/>
      <c r="G53" s="105"/>
      <c r="H53" s="105"/>
      <c r="I53" s="105"/>
      <c r="J53" s="107"/>
      <c r="K53" s="27">
        <v>2</v>
      </c>
      <c r="L53" s="42" t="s">
        <v>43</v>
      </c>
      <c r="M53" s="109"/>
      <c r="N53" s="112"/>
      <c r="O53" s="102"/>
      <c r="P53" s="95"/>
      <c r="Q53" s="98"/>
      <c r="R53" s="98"/>
      <c r="S53" s="98"/>
      <c r="T53" s="98"/>
      <c r="U53" s="98"/>
      <c r="V53" s="98"/>
      <c r="W53" s="98"/>
      <c r="X53" s="98"/>
      <c r="Y53" s="98"/>
      <c r="Z53" s="98"/>
      <c r="AA53" s="98"/>
      <c r="AB53" s="98"/>
      <c r="AC53" s="98"/>
      <c r="AD53" s="98"/>
      <c r="AE53" s="98"/>
      <c r="AF53" s="98"/>
      <c r="AG53" s="98"/>
      <c r="AH53" s="98"/>
      <c r="AI53" s="98"/>
      <c r="AJ53" s="77"/>
      <c r="AK53" s="77"/>
      <c r="AL53" s="77"/>
      <c r="AM53" s="83"/>
      <c r="AN53" s="28">
        <v>2</v>
      </c>
      <c r="AO53" s="48" t="s">
        <v>45</v>
      </c>
      <c r="AP53" s="48"/>
      <c r="AQ53" s="48" t="s">
        <v>44</v>
      </c>
      <c r="AR53" s="48"/>
      <c r="AS53" s="48"/>
      <c r="AT53" s="48"/>
      <c r="AU53" s="48"/>
      <c r="AV53" s="48" t="s">
        <v>44</v>
      </c>
      <c r="AW53" s="49" t="s">
        <v>44</v>
      </c>
      <c r="AX53" s="49" t="s">
        <v>44</v>
      </c>
      <c r="AY53" s="49" t="s">
        <v>44</v>
      </c>
      <c r="AZ53" s="49" t="s">
        <v>44</v>
      </c>
      <c r="BA53" s="49" t="s">
        <v>44</v>
      </c>
      <c r="BB53" s="49" t="s">
        <v>44</v>
      </c>
      <c r="BC53" s="49" t="s">
        <v>44</v>
      </c>
      <c r="BD53" s="30">
        <f t="shared" si="0"/>
        <v>0</v>
      </c>
      <c r="BE53" s="30" t="str">
        <f t="shared" si="1"/>
        <v>Débil</v>
      </c>
      <c r="BF53" s="29"/>
      <c r="BG53" s="55" t="s">
        <v>44</v>
      </c>
      <c r="BH53" s="30" t="str">
        <f t="shared" si="2"/>
        <v>Casilla formulada</v>
      </c>
      <c r="BI53" s="29"/>
      <c r="BJ53" s="30" t="str">
        <f t="shared" si="3"/>
        <v/>
      </c>
      <c r="BK53" s="30" t="str">
        <f t="shared" si="4"/>
        <v/>
      </c>
      <c r="BL53" s="30" t="str">
        <f t="shared" si="5"/>
        <v>SI</v>
      </c>
      <c r="BM53" s="86"/>
      <c r="BN53" s="89"/>
      <c r="BO53" s="92"/>
      <c r="BP53" s="95"/>
      <c r="BQ53" s="77"/>
      <c r="BR53" s="77"/>
      <c r="BS53" s="80"/>
    </row>
    <row r="54" spans="2:71" s="26" customFormat="1" ht="96" hidden="1" customHeight="1" x14ac:dyDescent="0.25">
      <c r="B54" s="115"/>
      <c r="C54" s="118"/>
      <c r="D54" s="120"/>
      <c r="E54" s="120"/>
      <c r="F54" s="105"/>
      <c r="G54" s="105"/>
      <c r="H54" s="105"/>
      <c r="I54" s="105"/>
      <c r="J54" s="107"/>
      <c r="K54" s="31">
        <v>3</v>
      </c>
      <c r="L54" s="43" t="s">
        <v>43</v>
      </c>
      <c r="M54" s="109"/>
      <c r="N54" s="112"/>
      <c r="O54" s="102"/>
      <c r="P54" s="95"/>
      <c r="Q54" s="98"/>
      <c r="R54" s="98"/>
      <c r="S54" s="98"/>
      <c r="T54" s="98"/>
      <c r="U54" s="98"/>
      <c r="V54" s="98"/>
      <c r="W54" s="98"/>
      <c r="X54" s="98"/>
      <c r="Y54" s="98"/>
      <c r="Z54" s="98"/>
      <c r="AA54" s="98"/>
      <c r="AB54" s="98"/>
      <c r="AC54" s="98"/>
      <c r="AD54" s="98"/>
      <c r="AE54" s="98"/>
      <c r="AF54" s="98"/>
      <c r="AG54" s="98"/>
      <c r="AH54" s="98"/>
      <c r="AI54" s="98"/>
      <c r="AJ54" s="77"/>
      <c r="AK54" s="77"/>
      <c r="AL54" s="77"/>
      <c r="AM54" s="83"/>
      <c r="AN54" s="32">
        <v>3</v>
      </c>
      <c r="AO54" s="50" t="s">
        <v>45</v>
      </c>
      <c r="AP54" s="50"/>
      <c r="AQ54" s="50" t="s">
        <v>44</v>
      </c>
      <c r="AR54" s="50"/>
      <c r="AS54" s="50"/>
      <c r="AT54" s="50"/>
      <c r="AU54" s="50"/>
      <c r="AV54" s="50" t="s">
        <v>44</v>
      </c>
      <c r="AW54" s="51" t="s">
        <v>44</v>
      </c>
      <c r="AX54" s="51" t="s">
        <v>44</v>
      </c>
      <c r="AY54" s="51" t="s">
        <v>44</v>
      </c>
      <c r="AZ54" s="51" t="s">
        <v>44</v>
      </c>
      <c r="BA54" s="51" t="s">
        <v>44</v>
      </c>
      <c r="BB54" s="51" t="s">
        <v>44</v>
      </c>
      <c r="BC54" s="51" t="s">
        <v>44</v>
      </c>
      <c r="BD54" s="59">
        <f t="shared" si="0"/>
        <v>0</v>
      </c>
      <c r="BE54" s="59" t="str">
        <f t="shared" si="1"/>
        <v>Débil</v>
      </c>
      <c r="BF54" s="33"/>
      <c r="BG54" s="56" t="s">
        <v>44</v>
      </c>
      <c r="BH54" s="59" t="str">
        <f t="shared" si="2"/>
        <v>Casilla formulada</v>
      </c>
      <c r="BI54" s="33"/>
      <c r="BJ54" s="59" t="str">
        <f t="shared" si="3"/>
        <v/>
      </c>
      <c r="BK54" s="59" t="str">
        <f t="shared" si="4"/>
        <v/>
      </c>
      <c r="BL54" s="59" t="str">
        <f t="shared" si="5"/>
        <v>SI</v>
      </c>
      <c r="BM54" s="86"/>
      <c r="BN54" s="89"/>
      <c r="BO54" s="92"/>
      <c r="BP54" s="95"/>
      <c r="BQ54" s="77"/>
      <c r="BR54" s="77"/>
      <c r="BS54" s="80"/>
    </row>
    <row r="55" spans="2:71" s="26" customFormat="1" ht="96" hidden="1" customHeight="1" x14ac:dyDescent="0.25">
      <c r="B55" s="115"/>
      <c r="C55" s="118"/>
      <c r="D55" s="120"/>
      <c r="E55" s="120"/>
      <c r="F55" s="105"/>
      <c r="G55" s="105"/>
      <c r="H55" s="105"/>
      <c r="I55" s="105"/>
      <c r="J55" s="107"/>
      <c r="K55" s="27">
        <v>4</v>
      </c>
      <c r="L55" s="42" t="s">
        <v>43</v>
      </c>
      <c r="M55" s="109"/>
      <c r="N55" s="112"/>
      <c r="O55" s="102"/>
      <c r="P55" s="95"/>
      <c r="Q55" s="98"/>
      <c r="R55" s="98"/>
      <c r="S55" s="98"/>
      <c r="T55" s="98"/>
      <c r="U55" s="98"/>
      <c r="V55" s="98"/>
      <c r="W55" s="98"/>
      <c r="X55" s="98"/>
      <c r="Y55" s="98"/>
      <c r="Z55" s="98"/>
      <c r="AA55" s="98"/>
      <c r="AB55" s="98"/>
      <c r="AC55" s="98"/>
      <c r="AD55" s="98"/>
      <c r="AE55" s="98"/>
      <c r="AF55" s="98"/>
      <c r="AG55" s="98"/>
      <c r="AH55" s="98"/>
      <c r="AI55" s="98"/>
      <c r="AJ55" s="77"/>
      <c r="AK55" s="77"/>
      <c r="AL55" s="77"/>
      <c r="AM55" s="83"/>
      <c r="AN55" s="28">
        <v>4</v>
      </c>
      <c r="AO55" s="48" t="s">
        <v>45</v>
      </c>
      <c r="AP55" s="48"/>
      <c r="AQ55" s="48" t="s">
        <v>44</v>
      </c>
      <c r="AR55" s="48"/>
      <c r="AS55" s="48"/>
      <c r="AT55" s="48"/>
      <c r="AU55" s="48"/>
      <c r="AV55" s="48" t="s">
        <v>44</v>
      </c>
      <c r="AW55" s="49" t="s">
        <v>44</v>
      </c>
      <c r="AX55" s="49" t="s">
        <v>44</v>
      </c>
      <c r="AY55" s="49" t="s">
        <v>44</v>
      </c>
      <c r="AZ55" s="49" t="s">
        <v>44</v>
      </c>
      <c r="BA55" s="49" t="s">
        <v>44</v>
      </c>
      <c r="BB55" s="49" t="s">
        <v>44</v>
      </c>
      <c r="BC55" s="49" t="s">
        <v>44</v>
      </c>
      <c r="BD55" s="30">
        <f t="shared" si="0"/>
        <v>0</v>
      </c>
      <c r="BE55" s="30" t="str">
        <f t="shared" si="1"/>
        <v>Débil</v>
      </c>
      <c r="BF55" s="29"/>
      <c r="BG55" s="55" t="s">
        <v>44</v>
      </c>
      <c r="BH55" s="30" t="str">
        <f t="shared" si="2"/>
        <v>Casilla formulada</v>
      </c>
      <c r="BI55" s="29"/>
      <c r="BJ55" s="30" t="str">
        <f t="shared" si="3"/>
        <v/>
      </c>
      <c r="BK55" s="30" t="str">
        <f t="shared" si="4"/>
        <v/>
      </c>
      <c r="BL55" s="30" t="str">
        <f t="shared" si="5"/>
        <v>SI</v>
      </c>
      <c r="BM55" s="86"/>
      <c r="BN55" s="89"/>
      <c r="BO55" s="92"/>
      <c r="BP55" s="95"/>
      <c r="BQ55" s="77"/>
      <c r="BR55" s="77"/>
      <c r="BS55" s="80"/>
    </row>
    <row r="56" spans="2:71" s="26" customFormat="1" ht="96" hidden="1" customHeight="1" x14ac:dyDescent="0.25">
      <c r="B56" s="115"/>
      <c r="C56" s="118"/>
      <c r="D56" s="120"/>
      <c r="E56" s="120"/>
      <c r="F56" s="105"/>
      <c r="G56" s="105"/>
      <c r="H56" s="105"/>
      <c r="I56" s="105"/>
      <c r="J56" s="107"/>
      <c r="K56" s="31">
        <v>5</v>
      </c>
      <c r="L56" s="43" t="s">
        <v>43</v>
      </c>
      <c r="M56" s="109"/>
      <c r="N56" s="112"/>
      <c r="O56" s="102"/>
      <c r="P56" s="95"/>
      <c r="Q56" s="98"/>
      <c r="R56" s="98"/>
      <c r="S56" s="98"/>
      <c r="T56" s="98"/>
      <c r="U56" s="98"/>
      <c r="V56" s="98"/>
      <c r="W56" s="98"/>
      <c r="X56" s="98"/>
      <c r="Y56" s="98"/>
      <c r="Z56" s="98"/>
      <c r="AA56" s="98"/>
      <c r="AB56" s="98"/>
      <c r="AC56" s="98"/>
      <c r="AD56" s="98"/>
      <c r="AE56" s="98"/>
      <c r="AF56" s="98"/>
      <c r="AG56" s="98"/>
      <c r="AH56" s="98"/>
      <c r="AI56" s="98"/>
      <c r="AJ56" s="77"/>
      <c r="AK56" s="77"/>
      <c r="AL56" s="77"/>
      <c r="AM56" s="83"/>
      <c r="AN56" s="32">
        <v>5</v>
      </c>
      <c r="AO56" s="50" t="s">
        <v>45</v>
      </c>
      <c r="AP56" s="50"/>
      <c r="AQ56" s="50" t="s">
        <v>44</v>
      </c>
      <c r="AR56" s="50"/>
      <c r="AS56" s="50"/>
      <c r="AT56" s="50"/>
      <c r="AU56" s="50"/>
      <c r="AV56" s="50" t="s">
        <v>44</v>
      </c>
      <c r="AW56" s="51" t="s">
        <v>44</v>
      </c>
      <c r="AX56" s="51" t="s">
        <v>44</v>
      </c>
      <c r="AY56" s="51" t="s">
        <v>44</v>
      </c>
      <c r="AZ56" s="51" t="s">
        <v>44</v>
      </c>
      <c r="BA56" s="51" t="s">
        <v>44</v>
      </c>
      <c r="BB56" s="51" t="s">
        <v>44</v>
      </c>
      <c r="BC56" s="51" t="s">
        <v>44</v>
      </c>
      <c r="BD56" s="59">
        <f t="shared" si="0"/>
        <v>0</v>
      </c>
      <c r="BE56" s="59" t="str">
        <f t="shared" si="1"/>
        <v>Débil</v>
      </c>
      <c r="BF56" s="33"/>
      <c r="BG56" s="56" t="s">
        <v>44</v>
      </c>
      <c r="BH56" s="59" t="str">
        <f t="shared" si="2"/>
        <v>Casilla formulada</v>
      </c>
      <c r="BI56" s="33"/>
      <c r="BJ56" s="59" t="str">
        <f t="shared" si="3"/>
        <v/>
      </c>
      <c r="BK56" s="59" t="str">
        <f t="shared" si="4"/>
        <v/>
      </c>
      <c r="BL56" s="59" t="str">
        <f t="shared" si="5"/>
        <v>SI</v>
      </c>
      <c r="BM56" s="86"/>
      <c r="BN56" s="89"/>
      <c r="BO56" s="92"/>
      <c r="BP56" s="95"/>
      <c r="BQ56" s="77"/>
      <c r="BR56" s="77"/>
      <c r="BS56" s="80"/>
    </row>
    <row r="57" spans="2:71" s="26" customFormat="1" ht="96" hidden="1" customHeight="1" x14ac:dyDescent="0.25">
      <c r="B57" s="115"/>
      <c r="C57" s="118"/>
      <c r="D57" s="120"/>
      <c r="E57" s="120"/>
      <c r="F57" s="105"/>
      <c r="G57" s="105"/>
      <c r="H57" s="105"/>
      <c r="I57" s="105"/>
      <c r="J57" s="107"/>
      <c r="K57" s="27">
        <v>6</v>
      </c>
      <c r="L57" s="42" t="s">
        <v>43</v>
      </c>
      <c r="M57" s="109"/>
      <c r="N57" s="112"/>
      <c r="O57" s="102"/>
      <c r="P57" s="95"/>
      <c r="Q57" s="98"/>
      <c r="R57" s="98"/>
      <c r="S57" s="98"/>
      <c r="T57" s="98"/>
      <c r="U57" s="98"/>
      <c r="V57" s="98"/>
      <c r="W57" s="98"/>
      <c r="X57" s="98"/>
      <c r="Y57" s="98"/>
      <c r="Z57" s="98"/>
      <c r="AA57" s="98"/>
      <c r="AB57" s="98"/>
      <c r="AC57" s="98"/>
      <c r="AD57" s="98"/>
      <c r="AE57" s="98"/>
      <c r="AF57" s="98"/>
      <c r="AG57" s="98"/>
      <c r="AH57" s="98"/>
      <c r="AI57" s="98"/>
      <c r="AJ57" s="77"/>
      <c r="AK57" s="77"/>
      <c r="AL57" s="77"/>
      <c r="AM57" s="83"/>
      <c r="AN57" s="28">
        <v>6</v>
      </c>
      <c r="AO57" s="48" t="s">
        <v>45</v>
      </c>
      <c r="AP57" s="48"/>
      <c r="AQ57" s="48" t="s">
        <v>44</v>
      </c>
      <c r="AR57" s="48"/>
      <c r="AS57" s="48"/>
      <c r="AT57" s="48"/>
      <c r="AU57" s="48"/>
      <c r="AV57" s="48" t="s">
        <v>44</v>
      </c>
      <c r="AW57" s="49" t="s">
        <v>44</v>
      </c>
      <c r="AX57" s="49" t="s">
        <v>44</v>
      </c>
      <c r="AY57" s="49" t="s">
        <v>44</v>
      </c>
      <c r="AZ57" s="49" t="s">
        <v>44</v>
      </c>
      <c r="BA57" s="49" t="s">
        <v>44</v>
      </c>
      <c r="BB57" s="49" t="s">
        <v>44</v>
      </c>
      <c r="BC57" s="49" t="s">
        <v>44</v>
      </c>
      <c r="BD57" s="30">
        <f t="shared" si="0"/>
        <v>0</v>
      </c>
      <c r="BE57" s="30" t="str">
        <f t="shared" si="1"/>
        <v>Débil</v>
      </c>
      <c r="BF57" s="29"/>
      <c r="BG57" s="55" t="s">
        <v>44</v>
      </c>
      <c r="BH57" s="30" t="str">
        <f t="shared" si="2"/>
        <v>Casilla formulada</v>
      </c>
      <c r="BI57" s="29"/>
      <c r="BJ57" s="30" t="str">
        <f t="shared" si="3"/>
        <v/>
      </c>
      <c r="BK57" s="30" t="str">
        <f t="shared" si="4"/>
        <v/>
      </c>
      <c r="BL57" s="30" t="str">
        <f t="shared" si="5"/>
        <v>SI</v>
      </c>
      <c r="BM57" s="86"/>
      <c r="BN57" s="89"/>
      <c r="BO57" s="92"/>
      <c r="BP57" s="95"/>
      <c r="BQ57" s="77"/>
      <c r="BR57" s="77"/>
      <c r="BS57" s="80"/>
    </row>
    <row r="58" spans="2:71" s="26" customFormat="1" ht="96" hidden="1" customHeight="1" x14ac:dyDescent="0.25">
      <c r="B58" s="115"/>
      <c r="C58" s="118"/>
      <c r="D58" s="120"/>
      <c r="E58" s="120"/>
      <c r="F58" s="105"/>
      <c r="G58" s="105"/>
      <c r="H58" s="105"/>
      <c r="I58" s="105"/>
      <c r="J58" s="107"/>
      <c r="K58" s="31">
        <v>7</v>
      </c>
      <c r="L58" s="43" t="s">
        <v>43</v>
      </c>
      <c r="M58" s="109"/>
      <c r="N58" s="112"/>
      <c r="O58" s="102"/>
      <c r="P58" s="95"/>
      <c r="Q58" s="98"/>
      <c r="R58" s="98"/>
      <c r="S58" s="98"/>
      <c r="T58" s="98"/>
      <c r="U58" s="98"/>
      <c r="V58" s="98"/>
      <c r="W58" s="98"/>
      <c r="X58" s="98"/>
      <c r="Y58" s="98"/>
      <c r="Z58" s="98"/>
      <c r="AA58" s="98"/>
      <c r="AB58" s="98"/>
      <c r="AC58" s="98"/>
      <c r="AD58" s="98"/>
      <c r="AE58" s="98"/>
      <c r="AF58" s="98"/>
      <c r="AG58" s="98"/>
      <c r="AH58" s="98"/>
      <c r="AI58" s="98"/>
      <c r="AJ58" s="77"/>
      <c r="AK58" s="77"/>
      <c r="AL58" s="77"/>
      <c r="AM58" s="83"/>
      <c r="AN58" s="32">
        <v>7</v>
      </c>
      <c r="AO58" s="50" t="s">
        <v>45</v>
      </c>
      <c r="AP58" s="50"/>
      <c r="AQ58" s="50" t="s">
        <v>44</v>
      </c>
      <c r="AR58" s="50"/>
      <c r="AS58" s="50"/>
      <c r="AT58" s="50"/>
      <c r="AU58" s="50"/>
      <c r="AV58" s="50" t="s">
        <v>44</v>
      </c>
      <c r="AW58" s="51" t="s">
        <v>44</v>
      </c>
      <c r="AX58" s="51" t="s">
        <v>44</v>
      </c>
      <c r="AY58" s="51" t="s">
        <v>44</v>
      </c>
      <c r="AZ58" s="51" t="s">
        <v>44</v>
      </c>
      <c r="BA58" s="51" t="s">
        <v>44</v>
      </c>
      <c r="BB58" s="51" t="s">
        <v>44</v>
      </c>
      <c r="BC58" s="51" t="s">
        <v>44</v>
      </c>
      <c r="BD58" s="59">
        <f t="shared" si="0"/>
        <v>0</v>
      </c>
      <c r="BE58" s="59" t="str">
        <f t="shared" si="1"/>
        <v>Débil</v>
      </c>
      <c r="BF58" s="33"/>
      <c r="BG58" s="56" t="s">
        <v>44</v>
      </c>
      <c r="BH58" s="59" t="str">
        <f t="shared" si="2"/>
        <v>Casilla formulada</v>
      </c>
      <c r="BI58" s="33"/>
      <c r="BJ58" s="59" t="str">
        <f t="shared" si="3"/>
        <v/>
      </c>
      <c r="BK58" s="59" t="str">
        <f t="shared" si="4"/>
        <v/>
      </c>
      <c r="BL58" s="59" t="str">
        <f t="shared" si="5"/>
        <v>SI</v>
      </c>
      <c r="BM58" s="86"/>
      <c r="BN58" s="89"/>
      <c r="BO58" s="92"/>
      <c r="BP58" s="95"/>
      <c r="BQ58" s="77"/>
      <c r="BR58" s="77"/>
      <c r="BS58" s="80"/>
    </row>
    <row r="59" spans="2:71" s="26" customFormat="1" ht="96" hidden="1" customHeight="1" x14ac:dyDescent="0.25">
      <c r="B59" s="115"/>
      <c r="C59" s="118"/>
      <c r="D59" s="120"/>
      <c r="E59" s="120"/>
      <c r="F59" s="105"/>
      <c r="G59" s="105"/>
      <c r="H59" s="105"/>
      <c r="I59" s="105"/>
      <c r="J59" s="107"/>
      <c r="K59" s="27">
        <v>8</v>
      </c>
      <c r="L59" s="42" t="s">
        <v>43</v>
      </c>
      <c r="M59" s="109"/>
      <c r="N59" s="112"/>
      <c r="O59" s="102"/>
      <c r="P59" s="95"/>
      <c r="Q59" s="98"/>
      <c r="R59" s="98"/>
      <c r="S59" s="98"/>
      <c r="T59" s="98"/>
      <c r="U59" s="98"/>
      <c r="V59" s="98"/>
      <c r="W59" s="98"/>
      <c r="X59" s="98"/>
      <c r="Y59" s="98"/>
      <c r="Z59" s="98"/>
      <c r="AA59" s="98"/>
      <c r="AB59" s="98"/>
      <c r="AC59" s="98"/>
      <c r="AD59" s="98"/>
      <c r="AE59" s="98"/>
      <c r="AF59" s="98"/>
      <c r="AG59" s="98"/>
      <c r="AH59" s="98"/>
      <c r="AI59" s="98"/>
      <c r="AJ59" s="77"/>
      <c r="AK59" s="77"/>
      <c r="AL59" s="77"/>
      <c r="AM59" s="83"/>
      <c r="AN59" s="28">
        <v>8</v>
      </c>
      <c r="AO59" s="48" t="s">
        <v>45</v>
      </c>
      <c r="AP59" s="48"/>
      <c r="AQ59" s="48" t="s">
        <v>44</v>
      </c>
      <c r="AR59" s="48"/>
      <c r="AS59" s="48"/>
      <c r="AT59" s="48"/>
      <c r="AU59" s="48"/>
      <c r="AV59" s="48" t="s">
        <v>44</v>
      </c>
      <c r="AW59" s="49" t="s">
        <v>44</v>
      </c>
      <c r="AX59" s="49" t="s">
        <v>44</v>
      </c>
      <c r="AY59" s="49" t="s">
        <v>44</v>
      </c>
      <c r="AZ59" s="49" t="s">
        <v>44</v>
      </c>
      <c r="BA59" s="49" t="s">
        <v>44</v>
      </c>
      <c r="BB59" s="49" t="s">
        <v>44</v>
      </c>
      <c r="BC59" s="49" t="s">
        <v>44</v>
      </c>
      <c r="BD59" s="30">
        <f t="shared" si="0"/>
        <v>0</v>
      </c>
      <c r="BE59" s="30" t="str">
        <f t="shared" si="1"/>
        <v>Débil</v>
      </c>
      <c r="BF59" s="29"/>
      <c r="BG59" s="55" t="s">
        <v>44</v>
      </c>
      <c r="BH59" s="30" t="str">
        <f t="shared" si="2"/>
        <v>Casilla formulada</v>
      </c>
      <c r="BI59" s="29"/>
      <c r="BJ59" s="30" t="str">
        <f t="shared" si="3"/>
        <v/>
      </c>
      <c r="BK59" s="30" t="str">
        <f t="shared" si="4"/>
        <v/>
      </c>
      <c r="BL59" s="30" t="str">
        <f t="shared" si="5"/>
        <v>SI</v>
      </c>
      <c r="BM59" s="86"/>
      <c r="BN59" s="89"/>
      <c r="BO59" s="92"/>
      <c r="BP59" s="95"/>
      <c r="BQ59" s="77"/>
      <c r="BR59" s="77"/>
      <c r="BS59" s="80"/>
    </row>
    <row r="60" spans="2:71" s="26" customFormat="1" ht="96" hidden="1" customHeight="1" x14ac:dyDescent="0.25">
      <c r="B60" s="115"/>
      <c r="C60" s="118"/>
      <c r="D60" s="120"/>
      <c r="E60" s="120"/>
      <c r="F60" s="105"/>
      <c r="G60" s="105"/>
      <c r="H60" s="105"/>
      <c r="I60" s="105"/>
      <c r="J60" s="107"/>
      <c r="K60" s="31">
        <v>9</v>
      </c>
      <c r="L60" s="44" t="s">
        <v>43</v>
      </c>
      <c r="M60" s="109"/>
      <c r="N60" s="112"/>
      <c r="O60" s="102"/>
      <c r="P60" s="95"/>
      <c r="Q60" s="98"/>
      <c r="R60" s="98"/>
      <c r="S60" s="98"/>
      <c r="T60" s="98"/>
      <c r="U60" s="98"/>
      <c r="V60" s="98"/>
      <c r="W60" s="98"/>
      <c r="X60" s="98"/>
      <c r="Y60" s="98"/>
      <c r="Z60" s="98"/>
      <c r="AA60" s="98"/>
      <c r="AB60" s="98"/>
      <c r="AC60" s="98"/>
      <c r="AD60" s="98"/>
      <c r="AE60" s="98"/>
      <c r="AF60" s="98"/>
      <c r="AG60" s="98"/>
      <c r="AH60" s="98"/>
      <c r="AI60" s="98"/>
      <c r="AJ60" s="77"/>
      <c r="AK60" s="77"/>
      <c r="AL60" s="77"/>
      <c r="AM60" s="83"/>
      <c r="AN60" s="32">
        <v>9</v>
      </c>
      <c r="AO60" s="50" t="s">
        <v>45</v>
      </c>
      <c r="AP60" s="50"/>
      <c r="AQ60" s="50" t="s">
        <v>44</v>
      </c>
      <c r="AR60" s="50"/>
      <c r="AS60" s="50"/>
      <c r="AT60" s="50"/>
      <c r="AU60" s="50"/>
      <c r="AV60" s="50" t="s">
        <v>44</v>
      </c>
      <c r="AW60" s="51" t="s">
        <v>44</v>
      </c>
      <c r="AX60" s="51" t="s">
        <v>44</v>
      </c>
      <c r="AY60" s="51" t="s">
        <v>44</v>
      </c>
      <c r="AZ60" s="51" t="s">
        <v>44</v>
      </c>
      <c r="BA60" s="51" t="s">
        <v>44</v>
      </c>
      <c r="BB60" s="51" t="s">
        <v>44</v>
      </c>
      <c r="BC60" s="51" t="s">
        <v>44</v>
      </c>
      <c r="BD60" s="59">
        <f t="shared" si="0"/>
        <v>0</v>
      </c>
      <c r="BE60" s="59" t="str">
        <f t="shared" si="1"/>
        <v>Débil</v>
      </c>
      <c r="BF60" s="33"/>
      <c r="BG60" s="56" t="s">
        <v>44</v>
      </c>
      <c r="BH60" s="59" t="str">
        <f t="shared" si="2"/>
        <v>Casilla formulada</v>
      </c>
      <c r="BI60" s="33"/>
      <c r="BJ60" s="59" t="str">
        <f t="shared" si="3"/>
        <v/>
      </c>
      <c r="BK60" s="59" t="str">
        <f t="shared" si="4"/>
        <v/>
      </c>
      <c r="BL60" s="59" t="str">
        <f t="shared" si="5"/>
        <v>SI</v>
      </c>
      <c r="BM60" s="86"/>
      <c r="BN60" s="89"/>
      <c r="BO60" s="92"/>
      <c r="BP60" s="95"/>
      <c r="BQ60" s="77"/>
      <c r="BR60" s="77"/>
      <c r="BS60" s="80"/>
    </row>
    <row r="61" spans="2:71" s="26" customFormat="1" ht="96" hidden="1" customHeight="1" thickBot="1" x14ac:dyDescent="0.3">
      <c r="B61" s="116"/>
      <c r="C61" s="119"/>
      <c r="D61" s="121"/>
      <c r="E61" s="121"/>
      <c r="F61" s="106"/>
      <c r="G61" s="106"/>
      <c r="H61" s="106"/>
      <c r="I61" s="106"/>
      <c r="J61" s="108"/>
      <c r="K61" s="35">
        <v>10</v>
      </c>
      <c r="L61" s="45" t="s">
        <v>43</v>
      </c>
      <c r="M61" s="110"/>
      <c r="N61" s="113"/>
      <c r="O61" s="103"/>
      <c r="P61" s="96"/>
      <c r="Q61" s="99"/>
      <c r="R61" s="99"/>
      <c r="S61" s="99"/>
      <c r="T61" s="99"/>
      <c r="U61" s="99"/>
      <c r="V61" s="99"/>
      <c r="W61" s="99"/>
      <c r="X61" s="99"/>
      <c r="Y61" s="99"/>
      <c r="Z61" s="99"/>
      <c r="AA61" s="99"/>
      <c r="AB61" s="99"/>
      <c r="AC61" s="99"/>
      <c r="AD61" s="99"/>
      <c r="AE61" s="99"/>
      <c r="AF61" s="99"/>
      <c r="AG61" s="99"/>
      <c r="AH61" s="99"/>
      <c r="AI61" s="99"/>
      <c r="AJ61" s="78"/>
      <c r="AK61" s="78"/>
      <c r="AL61" s="78"/>
      <c r="AM61" s="84"/>
      <c r="AN61" s="36">
        <v>10</v>
      </c>
      <c r="AO61" s="52" t="s">
        <v>45</v>
      </c>
      <c r="AP61" s="52"/>
      <c r="AQ61" s="52" t="s">
        <v>44</v>
      </c>
      <c r="AR61" s="52"/>
      <c r="AS61" s="52"/>
      <c r="AT61" s="52"/>
      <c r="AU61" s="52"/>
      <c r="AV61" s="52" t="s">
        <v>44</v>
      </c>
      <c r="AW61" s="53" t="s">
        <v>44</v>
      </c>
      <c r="AX61" s="53" t="s">
        <v>44</v>
      </c>
      <c r="AY61" s="53" t="s">
        <v>44</v>
      </c>
      <c r="AZ61" s="53" t="s">
        <v>44</v>
      </c>
      <c r="BA61" s="53" t="s">
        <v>44</v>
      </c>
      <c r="BB61" s="53" t="s">
        <v>44</v>
      </c>
      <c r="BC61" s="53" t="s">
        <v>44</v>
      </c>
      <c r="BD61" s="38">
        <f t="shared" si="0"/>
        <v>0</v>
      </c>
      <c r="BE61" s="38" t="str">
        <f t="shared" si="1"/>
        <v>Débil</v>
      </c>
      <c r="BF61" s="37"/>
      <c r="BG61" s="57" t="s">
        <v>44</v>
      </c>
      <c r="BH61" s="38" t="str">
        <f t="shared" si="2"/>
        <v>Casilla formulada</v>
      </c>
      <c r="BI61" s="37"/>
      <c r="BJ61" s="38" t="str">
        <f t="shared" si="3"/>
        <v/>
      </c>
      <c r="BK61" s="38" t="str">
        <f t="shared" si="4"/>
        <v/>
      </c>
      <c r="BL61" s="38" t="str">
        <f t="shared" si="5"/>
        <v>SI</v>
      </c>
      <c r="BM61" s="87"/>
      <c r="BN61" s="90"/>
      <c r="BO61" s="93"/>
      <c r="BP61" s="96"/>
      <c r="BQ61" s="78"/>
      <c r="BR61" s="78"/>
      <c r="BS61" s="81"/>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36" priority="23" operator="containsText" text="Si es Riesgo de Corrupción">
      <formula>NOT(ISERROR(SEARCH("Si es Riesgo de Corrupción",J12)))</formula>
    </cfRule>
    <cfRule type="containsText" dxfId="335" priority="24" operator="containsText" text="No es Riesgo de Corrupción">
      <formula>NOT(ISERROR(SEARCH("No es Riesgo de Corrupción",J12)))</formula>
    </cfRule>
  </conditionalFormatting>
  <conditionalFormatting sqref="L12:M21">
    <cfRule type="containsText" dxfId="334" priority="22" operator="containsText" text="Espacio para describir ">
      <formula>NOT(ISERROR(SEARCH("Espacio para describir ",L12)))</formula>
    </cfRule>
  </conditionalFormatting>
  <conditionalFormatting sqref="N12:N61 Q12:AI61 AQ12:AQ61 AV12:BC61 BG12:BG61 BO12:BO61">
    <cfRule type="containsText" dxfId="333" priority="21" operator="containsText" text="Escoger un dato de la lista desplegable">
      <formula>NOT(ISERROR(SEARCH("Escoger un dato de la lista desplegable",N12)))</formula>
    </cfRule>
  </conditionalFormatting>
  <conditionalFormatting sqref="AO12:AO61">
    <cfRule type="containsText" dxfId="332" priority="20" operator="containsText" text="REDACTAR CONTROL">
      <formula>NOT(ISERROR(SEARCH("REDACTAR CONTROL",AO12)))</formula>
    </cfRule>
  </conditionalFormatting>
  <conditionalFormatting sqref="AL12 BR12">
    <cfRule type="containsText" dxfId="331" priority="17" operator="containsText" text="Extremo">
      <formula>NOT(ISERROR(SEARCH("Extremo",AL12)))</formula>
    </cfRule>
    <cfRule type="containsText" dxfId="330" priority="18" operator="containsText" text="Alto">
      <formula>NOT(ISERROR(SEARCH("Alto",AL12)))</formula>
    </cfRule>
    <cfRule type="containsText" dxfId="329" priority="19" operator="containsText" text="Moderado">
      <formula>NOT(ISERROR(SEARCH("Moderado",AL12)))</formula>
    </cfRule>
  </conditionalFormatting>
  <conditionalFormatting sqref="L22:M31">
    <cfRule type="containsText" dxfId="328" priority="16" operator="containsText" text="Espacio para describir ">
      <formula>NOT(ISERROR(SEARCH("Espacio para describir ",L22)))</formula>
    </cfRule>
  </conditionalFormatting>
  <conditionalFormatting sqref="AL22 BR22">
    <cfRule type="containsText" dxfId="327" priority="13" operator="containsText" text="Extremo">
      <formula>NOT(ISERROR(SEARCH("Extremo",AL22)))</formula>
    </cfRule>
    <cfRule type="containsText" dxfId="326" priority="14" operator="containsText" text="Alto">
      <formula>NOT(ISERROR(SEARCH("Alto",AL22)))</formula>
    </cfRule>
    <cfRule type="containsText" dxfId="325" priority="15" operator="containsText" text="Moderado">
      <formula>NOT(ISERROR(SEARCH("Moderado",AL22)))</formula>
    </cfRule>
  </conditionalFormatting>
  <conditionalFormatting sqref="L32:M41">
    <cfRule type="containsText" dxfId="324" priority="12" operator="containsText" text="Espacio para describir ">
      <formula>NOT(ISERROR(SEARCH("Espacio para describir ",L32)))</formula>
    </cfRule>
  </conditionalFormatting>
  <conditionalFormatting sqref="AL32 BR32">
    <cfRule type="containsText" dxfId="323" priority="9" operator="containsText" text="Extremo">
      <formula>NOT(ISERROR(SEARCH("Extremo",AL32)))</formula>
    </cfRule>
    <cfRule type="containsText" dxfId="322" priority="10" operator="containsText" text="Alto">
      <formula>NOT(ISERROR(SEARCH("Alto",AL32)))</formula>
    </cfRule>
    <cfRule type="containsText" dxfId="321" priority="11" operator="containsText" text="Moderado">
      <formula>NOT(ISERROR(SEARCH("Moderado",AL32)))</formula>
    </cfRule>
  </conditionalFormatting>
  <conditionalFormatting sqref="L42:M51">
    <cfRule type="containsText" dxfId="320" priority="8" operator="containsText" text="Espacio para describir ">
      <formula>NOT(ISERROR(SEARCH("Espacio para describir ",L42)))</formula>
    </cfRule>
  </conditionalFormatting>
  <conditionalFormatting sqref="AL42 BR42">
    <cfRule type="containsText" dxfId="319" priority="5" operator="containsText" text="Extremo">
      <formula>NOT(ISERROR(SEARCH("Extremo",AL42)))</formula>
    </cfRule>
    <cfRule type="containsText" dxfId="318" priority="6" operator="containsText" text="Alto">
      <formula>NOT(ISERROR(SEARCH("Alto",AL42)))</formula>
    </cfRule>
    <cfRule type="containsText" dxfId="317" priority="7" operator="containsText" text="Moderado">
      <formula>NOT(ISERROR(SEARCH("Moderado",AL42)))</formula>
    </cfRule>
  </conditionalFormatting>
  <conditionalFormatting sqref="L52:M61">
    <cfRule type="containsText" dxfId="316" priority="4" operator="containsText" text="Espacio para describir ">
      <formula>NOT(ISERROR(SEARCH("Espacio para describir ",L52)))</formula>
    </cfRule>
  </conditionalFormatting>
  <conditionalFormatting sqref="AL52 BR52">
    <cfRule type="containsText" dxfId="315" priority="1" operator="containsText" text="Extremo">
      <formula>NOT(ISERROR(SEARCH("Extremo",AL52)))</formula>
    </cfRule>
    <cfRule type="containsText" dxfId="314" priority="2" operator="containsText" text="Alto">
      <formula>NOT(ISERROR(SEARCH("Alto",AL52)))</formula>
    </cfRule>
    <cfRule type="containsText" dxfId="313"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9F37583C-9588-462A-BFAC-96432054B7A8}"/>
    <dataValidation allowBlank="1" showInputMessage="1" showErrorMessage="1" prompt="¿Se deja evidencia o rastro de la ejecución del control, que permita a cualquier tercero con la evidencia, llegar a la misma conclusión?." sqref="BC11" xr:uid="{27DB4BF6-1B6F-46DD-A548-616B4C971050}"/>
    <dataValidation allowBlank="1" showInputMessage="1" showErrorMessage="1" prompt="¿Las observaciones, desviaciones o diferencias identificadas como resultados de la ejecución del control son investigadas y resueltas de manera oportuna?" sqref="BB11" xr:uid="{226BD4D3-FF98-418A-B452-67F290384AD2}"/>
    <dataValidation allowBlank="1" showInputMessage="1" showErrorMessage="1" prompt="¿La fuente de información que se utiliza en el desarrollo del control es información confiable que permita mitigar el riesgo?." sqref="BA11" xr:uid="{D7582949-A087-4437-9BB3-9C4FF31C2C4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40585471-2FE4-42E3-BB6C-104D67BFE3AF}"/>
    <dataValidation allowBlank="1" showInputMessage="1" showErrorMessage="1" prompt="¿La oportunidad en que se ejecuta el control ayuda a prevenir la mitigación del riesgo o a detectar la materialización del riesgo de manera oportuna?" sqref="AY11" xr:uid="{57510036-8745-4207-BF49-B03385853883}"/>
    <dataValidation allowBlank="1" showInputMessage="1" showErrorMessage="1" prompt="El responsable tiene autoridad y adecuada segregación de funciones en la ejecución del control?" sqref="AX11" xr:uid="{DC255EFC-346D-4286-93FF-DE70405A110C}"/>
    <dataValidation allowBlank="1" showInputMessage="1" showErrorMessage="1" prompt="¿Existen un responsable asignado a la ejecución del control?" sqref="AW11" xr:uid="{9DC44AAB-A0C5-4983-BECE-5E0BDF61F54E}"/>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DE8FE729-48EC-4CB0-B163-E1342FF4EB75}"/>
    <dataValidation type="list" allowBlank="1" showInputMessage="1" showErrorMessage="1" prompt="¿Genera Impacto ambiental?" sqref="AI12:AI61" xr:uid="{33891A30-A9CC-43DF-BA3F-1565C37D23D2}">
      <formula1>"SI,NO,Escoger un dato de la lista desplegable"</formula1>
    </dataValidation>
    <dataValidation allowBlank="1" showInputMessage="1" showErrorMessage="1" prompt="¿Genera Impacto ambiental?" sqref="AI11" xr:uid="{AF3FCD84-48F7-4EB2-9F9D-EB1D1D6D11F6}"/>
    <dataValidation type="list" allowBlank="1" showInputMessage="1" showErrorMessage="1" prompt="¿Afectar la imagen nacional?" sqref="AH12:AH61" xr:uid="{1C0C9168-B33D-45DE-B1AB-E67FB6CDD0FA}">
      <formula1>"SI,NO,Escoger un dato de la lista desplegable"</formula1>
    </dataValidation>
    <dataValidation allowBlank="1" showInputMessage="1" showErrorMessage="1" prompt="¿Afectar la imagen nacional?" sqref="AH11" xr:uid="{0962E049-AAC0-47A4-8645-FB50490CF4F8}"/>
    <dataValidation type="list" allowBlank="1" showInputMessage="1" showErrorMessage="1" prompt="¿Afectar la imagen regional?" sqref="AG12:AG61" xr:uid="{2BEB8814-36D1-41C8-A56B-D651E467C00B}">
      <formula1>"SI,NO,Escoger un dato de la lista desplegable"</formula1>
    </dataValidation>
    <dataValidation allowBlank="1" showInputMessage="1" showErrorMessage="1" prompt="¿Afectar la imagen regional?" sqref="AG11" xr:uid="{0E2F25E3-B137-4D5C-A0C1-665D697D8490}"/>
    <dataValidation type="list" allowBlank="1" showInputMessage="1" showErrorMessage="1" prompt="¿Ocasionar lesiones físicas o pérdida de vidas humanas?_x000a_NOTA: si esta respuesta es afirmativa, el impacto sera considerado como catastrófico." sqref="AF12:AF61" xr:uid="{6F221E48-34F3-4274-A528-C495249360B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3487CBC-0AAC-4BA2-B5A7-C14B3B609C2B}"/>
    <dataValidation type="list" allowBlank="1" showInputMessage="1" showErrorMessage="1" prompt="¿Generar pérdida de credibilidad del sector?" sqref="AE12:AE61" xr:uid="{17958742-8DA0-4ED7-A1B2-A7745A274288}">
      <formula1>"SI,NO,Escoger un dato de la lista desplegable"</formula1>
    </dataValidation>
    <dataValidation allowBlank="1" showInputMessage="1" showErrorMessage="1" prompt="¿Generar pérdida de credibilidad del sector?" sqref="AE11" xr:uid="{44CB9CE9-FD21-416A-88FE-B52B8A5D0425}"/>
    <dataValidation type="list" allowBlank="1" showInputMessage="1" showErrorMessage="1" prompt="¿Dar lugar a procesos penales?" sqref="AD12:AD61" xr:uid="{8DCE3559-274F-4E7D-82DE-304734939F85}">
      <formula1>"SI,NO,Escoger un dato de la lista desplegable"</formula1>
    </dataValidation>
    <dataValidation allowBlank="1" showInputMessage="1" showErrorMessage="1" prompt="¿Dar lugar a procesos penales?" sqref="AD11" xr:uid="{75E00214-CA4F-48E8-8E7C-F75723CB8AA0}"/>
    <dataValidation type="list" allowBlank="1" showInputMessage="1" showErrorMessage="1" prompt="¿Dar lugar a procesos fiscales?" sqref="AC12:AC61" xr:uid="{738867B9-1760-4911-8AE2-FD48D4CC5EE2}">
      <formula1>"SI,NO,Escoger un dato de la lista desplegable"</formula1>
    </dataValidation>
    <dataValidation allowBlank="1" showInputMessage="1" showErrorMessage="1" prompt="¿Dar lugar a procesos fiscales?" sqref="AC11" xr:uid="{45554799-DCA3-49D0-82B9-6FD2F66D3E79}"/>
    <dataValidation type="list" allowBlank="1" showInputMessage="1" showErrorMessage="1" prompt="¿Dar lugar a procesos disciplinarios?" sqref="AB12:AB61" xr:uid="{0CAFD753-F99D-4FDA-B2E4-399ECC539C81}">
      <formula1>"SI,NO,Escoger un dato de la lista desplegable"</formula1>
    </dataValidation>
    <dataValidation allowBlank="1" showInputMessage="1" showErrorMessage="1" prompt="¿Dar lugar a procesos disciplinarios?" sqref="AB11" xr:uid="{A4981A83-E60D-489E-BBEC-2459DF24DAC0}"/>
    <dataValidation type="list" allowBlank="1" showInputMessage="1" showErrorMessage="1" prompt="¿Dar lugar a procesos sancionatorios?" sqref="AA12:AA61" xr:uid="{A8628D14-5351-4A25-8738-536C1CAEC0A7}">
      <formula1>"SI,NO,Escoger un dato de la lista desplegable"</formula1>
    </dataValidation>
    <dataValidation allowBlank="1" showInputMessage="1" showErrorMessage="1" prompt="¿Dar lugar a procesos sancionatorios?" sqref="AA11" xr:uid="{FA7BF525-3E0D-4C02-AD1B-7D4EA9A550B8}"/>
    <dataValidation type="list" allowBlank="1" showInputMessage="1" showErrorMessage="1" prompt="¿Generar intervención de los órganos de control, de la Fiscalía, u otro ente?" sqref="Z12:Z61" xr:uid="{A2BEB833-0EED-4FBD-8446-1B76D4554ABF}">
      <formula1>"SI,NO,Escoger un dato de la lista desplegable"</formula1>
    </dataValidation>
    <dataValidation allowBlank="1" showInputMessage="1" showErrorMessage="1" prompt="¿Generar intervención de los órganos de control, de la Fiscalía, u otro ente?" sqref="Z11" xr:uid="{1184FF24-73BA-43F4-BA84-89443A49F04A}"/>
    <dataValidation type="list" allowBlank="1" showInputMessage="1" showErrorMessage="1" prompt="¿Generar pérdida de información de la Entidad?" sqref="Y12:Y61" xr:uid="{D77DDF0C-3B7B-4C10-86E8-4B52E5FC4CA2}">
      <formula1>"SI,NO,Escoger un dato de la lista desplegable"</formula1>
    </dataValidation>
    <dataValidation allowBlank="1" showInputMessage="1" showErrorMessage="1" prompt="¿Generar pérdida de información de la Entidad?" sqref="Y11" xr:uid="{E4A186CD-B223-4D6C-81DA-5AE315721381}"/>
    <dataValidation type="list" allowBlank="1" showInputMessage="1" showErrorMessage="1" prompt="¿Dar lugar al detrimento de calidad de vida de la comunidad por la pérdida del bien o servicios o los recursos públicos?" sqref="X12:X61" xr:uid="{4BAADC24-4CDA-4AD4-918C-EF0FE04714A4}">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273DF1FA-FC20-4755-9308-4BBD6BDEF5E3}"/>
    <dataValidation type="list" allowBlank="1" showInputMessage="1" showErrorMessage="1" prompt="¿Afectar la generación de los productos o la prestación de servicios?" sqref="W12:W61" xr:uid="{BF398BAC-1D3F-40AE-AF70-ADAF229D4A53}">
      <formula1>"SI,NO,Escoger un dato de la lista desplegable"</formula1>
    </dataValidation>
    <dataValidation allowBlank="1" showInputMessage="1" showErrorMessage="1" prompt="¿Afectar la generación de los productos o la prestación de servicios?" sqref="W11" xr:uid="{1CB38552-09EA-463F-A727-3689E937535B}"/>
    <dataValidation type="list" allowBlank="1" showInputMessage="1" showErrorMessage="1" prompt="¿Generar pérdida de recursos económicos?" sqref="V12:V61" xr:uid="{84E5BC18-7097-40F0-899D-D0F1AB8DAAF4}">
      <formula1>"SI,NO,Escoger un dato de la lista desplegable"</formula1>
    </dataValidation>
    <dataValidation allowBlank="1" showInputMessage="1" showErrorMessage="1" prompt="¿Generar pérdida de recursos económicos?" sqref="V11" xr:uid="{C78436D9-370B-467B-BE82-3FC8BA8D222B}"/>
    <dataValidation type="list" allowBlank="1" showInputMessage="1" showErrorMessage="1" prompt="¿Generar pérdida de confianza de la Entidad, afectando su reputación?" sqref="U12:U61" xr:uid="{E556E666-DB97-454C-93D9-629E652F24E2}">
      <formula1>"SI,NO,Escoger un dato de la lista desplegable"</formula1>
    </dataValidation>
    <dataValidation allowBlank="1" showInputMessage="1" showErrorMessage="1" prompt="¿Generar pérdida de confianza de la Entidad, afectando su reputación?" sqref="U11" xr:uid="{D969B5CB-12D7-4FBB-B928-E13F93B97C75}"/>
    <dataValidation type="list" allowBlank="1" showInputMessage="1" showErrorMessage="1" prompt="¿Afectar el cumplimiento de la misión del sector al que pertenece la Entidad?" sqref="T12:T61" xr:uid="{B235B7FF-4990-4EA7-AC75-2F9567176B57}">
      <formula1>"SI,NO,Escoger un dato de la lista desplegable"</formula1>
    </dataValidation>
    <dataValidation allowBlank="1" showInputMessage="1" showErrorMessage="1" prompt="¿Afectar el cumplimiento de la misión del sector al que pertenece la Entidad?" sqref="T11" xr:uid="{B40617C1-2048-4685-A5F3-FAF68E1E69BC}"/>
    <dataValidation type="list" allowBlank="1" showInputMessage="1" showErrorMessage="1" prompt="¿Afectar el cumplimiento de misión de la Entidad?" sqref="S12:S61" xr:uid="{82BB73D9-04F8-4CDA-8070-48FBBEE6ACFD}">
      <formula1>"SI,NO,Escoger un dato de la lista desplegable"</formula1>
    </dataValidation>
    <dataValidation allowBlank="1" showInputMessage="1" showErrorMessage="1" prompt="¿Afectar el cumplimiento de misión de la Entidad?" sqref="S11" xr:uid="{83B75A65-7F71-487A-9E72-EA7A6DF055EC}"/>
    <dataValidation type="list" allowBlank="1" showInputMessage="1" showErrorMessage="1" prompt="¿Afectar el cumplimiento de metas y objetivos de la dependencia?" sqref="R12:R61" xr:uid="{E6238A59-794F-4DDA-87F2-3E48E31CDF83}">
      <formula1>"SI,NO,Escoger un dato de la lista desplegable"</formula1>
    </dataValidation>
    <dataValidation allowBlank="1" showInputMessage="1" showErrorMessage="1" prompt="¿Afectar el cumplimiento de metas y objetivos de la dependencia?" sqref="R11" xr:uid="{2378FD19-3C42-4D20-865C-96E74890CA1C}"/>
    <dataValidation type="list" allowBlank="1" showInputMessage="1" showErrorMessage="1" prompt="¿Afectar al grupo de funcionarios del proceso?" sqref="Q12:Q61" xr:uid="{48F88B47-A856-4789-B1E2-F5319FB18D0A}">
      <formula1>"SI,NO,Escoger un dato de la lista desplegable"</formula1>
    </dataValidation>
    <dataValidation allowBlank="1" showInputMessage="1" showErrorMessage="1" prompt="¿Afectar al grupo de funcionarios del proceso?" sqref="Q11" xr:uid="{A0833D1F-BB9B-4F7B-9DB5-F34ED424B4C8}"/>
    <dataValidation allowBlank="1" showInputMessage="1" showErrorMessage="1" prompt="Son los efectos ocasionados por la ocurrencia de un riesgo que afecta los objetivos o procesos de la entidad. Pueden ser una pérdida, un daño, un perjuicio, un detrimento." sqref="M9:M11" xr:uid="{74D86ED0-388A-455B-BB6A-EAFA44F457AA}"/>
    <dataValidation type="list" allowBlank="1" showInputMessage="1" showErrorMessage="1" sqref="BG12:BG61" xr:uid="{1BEB8010-AFD5-4B7A-8371-F77CDD0391C3}">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86061478-E06E-4EAA-9BB5-F875CC7E3DA7}">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F14B1EF6-1AF6-402E-9504-987AD9518B3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2750A972-05DD-4DC2-B7DA-E2D04772B9D2}">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D3B4D8E1-D452-4E46-A7DD-038672E33367}">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AD999626-A439-442A-B3E7-F99D9B0F8886}">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20393F45-D332-4165-BABE-868E18AF4081}">
      <formula1>"Adecuado,Inadecuado,Escoger un dato de la lista desplegable"</formula1>
    </dataValidation>
    <dataValidation type="list" allowBlank="1" showInputMessage="1" showErrorMessage="1" prompt="¿Existen un responsable asignado a la ejecución del control?" sqref="AW12:AW61" xr:uid="{70687D7B-2919-49F9-83DF-F1A7DF5A919D}">
      <formula1>"Asignado,No Asignado,Escoger un dato de la lista desplegable"</formula1>
    </dataValidation>
    <dataValidation type="list" allowBlank="1" showInputMessage="1" showErrorMessage="1" sqref="AV12:AV61" xr:uid="{D14D8865-5111-434D-999D-13C993364B4D}">
      <formula1>"Escoger un dato de la lista desplegable,Preventivo,Detectivo"</formula1>
    </dataValidation>
    <dataValidation type="list" allowBlank="1" showInputMessage="1" showErrorMessage="1" sqref="AQ12:AQ61" xr:uid="{59D6C5C0-41A6-411B-9FE3-5911EE930EC2}">
      <formula1>"Escoger un dato de la lista desplegable,Por Tramite, Diario, Semanal, Quincenal, Mensual, Bimestral, Trimestral, Semestral,Anual"</formula1>
    </dataValidation>
    <dataValidation type="list" allowBlank="1" showInputMessage="1" showErrorMessage="1" sqref="F12:I61" xr:uid="{9678BCA5-C29A-4A94-AC3F-DAFFCDC811AC}">
      <formula1>"SI,NO,Escoger un dato de la lista desplegable"</formula1>
    </dataValidation>
    <dataValidation type="list" allowBlank="1" showInputMessage="1" showErrorMessage="1" sqref="N12:N61" xr:uid="{13E57E5E-67A0-4C37-82D5-DA30F85ED29F}">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E907C4-8308-4D96-815C-302F3BD90CE4}">
          <x14:formula1>
            <xm:f>DATOS!$J$15:$J$19</xm:f>
          </x14:formula1>
          <xm:sqref>AM12:AM61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tivo de imagen" ma:contentTypeID="0x0101009148F5A04DDD49CBA7127AADA5FB792B00AADE34325A8B49CDA8BB4DB53328F2140028C11DE46F5E6A45AD3EBEF905A2EABF" ma:contentTypeVersion="1" ma:contentTypeDescription="Cargar una imagen." ma:contentTypeScope="" ma:versionID="545559deb0268f80bf025aba818a009e">
  <xsd:schema xmlns:xsd="http://www.w3.org/2001/XMLSchema" xmlns:xs="http://www.w3.org/2001/XMLSchema" xmlns:p="http://schemas.microsoft.com/office/2006/metadata/properties" xmlns:ns1="http://schemas.microsoft.com/sharepoint/v3" xmlns:ns2="E4F2790D-F584-4348-BAD1-0F9F53DDB9E1" xmlns:ns3="http://schemas.microsoft.com/sharepoint/v3/fields" targetNamespace="http://schemas.microsoft.com/office/2006/metadata/properties" ma:root="true" ma:fieldsID="64d715bb23094330e44e19e96ba149f9" ns1:_="" ns2:_="" ns3:_="">
    <xsd:import namespace="http://schemas.microsoft.com/sharepoint/v3"/>
    <xsd:import namespace="E4F2790D-F584-4348-BAD1-0F9F53DDB9E1"/>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Dirección URL" ma:hidden="true" ma:list="Docs" ma:internalName="FileRef" ma:readOnly="true" ma:showField="FullUrl">
      <xsd:simpleType>
        <xsd:restriction base="dms:Lookup"/>
      </xsd:simpleType>
    </xsd:element>
    <xsd:element name="File_x0020_Type" ma:index="9" nillable="true" ma:displayName="Tipo de archivo" ma:hidden="true" ma:internalName="File_x0020_Type" ma:readOnly="true">
      <xsd:simpleType>
        <xsd:restriction base="dms:Text"/>
      </xsd:simpleType>
    </xsd:element>
    <xsd:element name="HTML_x0020_File_x0020_Type" ma:index="10" nillable="true" ma:displayName="Tipo de archivo HTML" ma:hidden="true" ma:internalName="HTML_x0020_File_x0020_Type" ma:readOnly="true">
      <xsd:simpleType>
        <xsd:restriction base="dms:Text"/>
      </xsd:simpleType>
    </xsd:element>
    <xsd:element name="FSObjType" ma:index="11" nillable="true" ma:displayName="Tipo de elemento" ma:hidden="true" ma:list="Docs" ma:internalName="FSObjType" ma:readOnly="true" ma:showField="FSType">
      <xsd:simpleType>
        <xsd:restriction base="dms:Lookup"/>
      </xsd:simpleType>
    </xsd:element>
    <xsd:element name="PublishingStartDate" ma:index="27" nillable="true" ma:displayName="Fecha de inicio programada" ma:description="" ma:hidden="true" ma:internalName="PublishingStartDate">
      <xsd:simpleType>
        <xsd:restriction base="dms:Unknown"/>
      </xsd:simpleType>
    </xsd:element>
    <xsd:element name="PublishingExpirationDate" ma:index="28" nillable="true" ma:displayName="Fecha de finalización programad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F2790D-F584-4348-BAD1-0F9F53DDB9E1" elementFormDefault="qualified">
    <xsd:import namespace="http://schemas.microsoft.com/office/2006/documentManagement/types"/>
    <xsd:import namespace="http://schemas.microsoft.com/office/infopath/2007/PartnerControls"/>
    <xsd:element name="ThumbnailExists" ma:index="18" nillable="true" ma:displayName="La miniatura ya existe" ma:default="FALSE" ma:hidden="true" ma:internalName="ThumbnailExists" ma:readOnly="true">
      <xsd:simpleType>
        <xsd:restriction base="dms:Boolean"/>
      </xsd:simpleType>
    </xsd:element>
    <xsd:element name="PreviewExists" ma:index="19" nillable="true" ma:displayName="La vista previa ya existe" ma:default="FALSE" ma:hidden="true" ma:internalName="PreviewExists" ma:readOnly="true">
      <xsd:simpleType>
        <xsd:restriction base="dms:Boolean"/>
      </xsd:simpleType>
    </xsd:element>
    <xsd:element name="ImageWidth" ma:index="20" nillable="true" ma:displayName="Ancho" ma:internalName="ImageWidth" ma:readOnly="true">
      <xsd:simpleType>
        <xsd:restriction base="dms:Unknown"/>
      </xsd:simpleType>
    </xsd:element>
    <xsd:element name="ImageHeight" ma:index="22" nillable="true" ma:displayName="Alto" ma:internalName="ImageHeight" ma:readOnly="true">
      <xsd:simpleType>
        <xsd:restriction base="dms:Unknown"/>
      </xsd:simpleType>
    </xsd:element>
    <xsd:element name="ImageCreateDate" ma:index="25" nillable="true" ma:displayName="Fecha de captura de la imag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ma:index="23" ma:displayName="Comentarios"/>
        <xsd:element name="keywords" minOccurs="0" maxOccurs="1" type="xsd:string" ma:index="14"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CreateDate xmlns="E4F2790D-F584-4348-BAD1-0F9F53DDB9E1" xsi:nil="true"/>
    <PublishingExpirationDate xmlns="http://schemas.microsoft.com/sharepoint/v3" xsi:nil="true"/>
    <PublishingStartDate xmlns="http://schemas.microsoft.com/sharepoint/v3" xsi:nil="true"/>
    <wic_System_Copyright xmlns="http://schemas.microsoft.com/sharepoint/v3/fields" xsi:nil="true"/>
  </documentManagement>
</p:properties>
</file>

<file path=customXml/itemProps1.xml><?xml version="1.0" encoding="utf-8"?>
<ds:datastoreItem xmlns:ds="http://schemas.openxmlformats.org/officeDocument/2006/customXml" ds:itemID="{22546CB9-F26B-48AE-BDB0-023F4CFE348E}"/>
</file>

<file path=customXml/itemProps2.xml><?xml version="1.0" encoding="utf-8"?>
<ds:datastoreItem xmlns:ds="http://schemas.openxmlformats.org/officeDocument/2006/customXml" ds:itemID="{C7924D3D-C255-4A62-A2E0-F7FCCB7F9068}"/>
</file>

<file path=customXml/itemProps3.xml><?xml version="1.0" encoding="utf-8"?>
<ds:datastoreItem xmlns:ds="http://schemas.openxmlformats.org/officeDocument/2006/customXml" ds:itemID="{A74D6165-1E5A-4EB4-88B7-CA3282E4EC18}"/>
</file>

<file path=docMetadata/LabelInfo.xml><?xml version="1.0" encoding="utf-8"?>
<clbl:labelList xmlns:clbl="http://schemas.microsoft.com/office/2020/mipLabelMetadata">
  <clbl:label id="{292755c0-f07b-4b91-bb6e-87338209cc96}" enabled="0" method="" siteId="{292755c0-f07b-4b91-bb6e-87338209cc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21</vt:i4>
      </vt:variant>
    </vt:vector>
  </HeadingPairs>
  <TitlesOfParts>
    <vt:vector size="44" baseType="lpstr">
      <vt:lpstr>PORTADA</vt:lpstr>
      <vt:lpstr>ESTR-1.0</vt:lpstr>
      <vt:lpstr>ESTR-2.0</vt:lpstr>
      <vt:lpstr>ESTR-3.0</vt:lpstr>
      <vt:lpstr>ESTR-4.0</vt:lpstr>
      <vt:lpstr>ESTR-5.0</vt:lpstr>
      <vt:lpstr>ESTR-6.0</vt:lpstr>
      <vt:lpstr>ESTR-7.0</vt:lpstr>
      <vt:lpstr>ESTR-8.0</vt:lpstr>
      <vt:lpstr>APOY-3.0</vt:lpstr>
      <vt:lpstr>APOY-4.0</vt:lpstr>
      <vt:lpstr>APOY-8.0</vt:lpstr>
      <vt:lpstr>APOY-9.0</vt:lpstr>
      <vt:lpstr>APOY-10.0</vt:lpstr>
      <vt:lpstr>MSER-6.0</vt:lpstr>
      <vt:lpstr>MSER-5.0</vt:lpstr>
      <vt:lpstr>MSER-9.0</vt:lpstr>
      <vt:lpstr>MSER-10.0</vt:lpstr>
      <vt:lpstr>MEDU-1.0</vt:lpstr>
      <vt:lpstr>MAUT- 8.0</vt:lpstr>
      <vt:lpstr>EVAL-1.0</vt:lpstr>
      <vt:lpstr>MATRIZ (2)</vt:lpstr>
      <vt:lpstr>DATOS</vt:lpstr>
      <vt:lpstr>'APOY-10.0'!Área_de_impresión</vt:lpstr>
      <vt:lpstr>'APOY-3.0'!Área_de_impresión</vt:lpstr>
      <vt:lpstr>'APOY-4.0'!Área_de_impresión</vt:lpstr>
      <vt:lpstr>'APOY-8.0'!Área_de_impresión</vt:lpstr>
      <vt:lpstr>'APOY-9.0'!Área_de_impresión</vt:lpstr>
      <vt:lpstr>'ESTR-1.0'!Área_de_impresión</vt:lpstr>
      <vt:lpstr>'ESTR-2.0'!Área_de_impresión</vt:lpstr>
      <vt:lpstr>'ESTR-3.0'!Área_de_impresión</vt:lpstr>
      <vt:lpstr>'ESTR-4.0'!Área_de_impresión</vt:lpstr>
      <vt:lpstr>'ESTR-5.0'!Área_de_impresión</vt:lpstr>
      <vt:lpstr>'ESTR-6.0'!Área_de_impresión</vt:lpstr>
      <vt:lpstr>'ESTR-7.0'!Área_de_impresión</vt:lpstr>
      <vt:lpstr>'ESTR-8.0'!Área_de_impresión</vt:lpstr>
      <vt:lpstr>'EVAL-1.0'!Área_de_impresión</vt:lpstr>
      <vt:lpstr>'MATRIZ (2)'!Área_de_impresión</vt:lpstr>
      <vt:lpstr>'MAUT- 8.0'!Área_de_impresión</vt:lpstr>
      <vt:lpstr>'MEDU-1.0'!Área_de_impresión</vt:lpstr>
      <vt:lpstr>'MSER-10.0'!Área_de_impresión</vt:lpstr>
      <vt:lpstr>'MSER-5.0'!Área_de_impresión</vt:lpstr>
      <vt:lpstr>'MSER-6.0'!Área_de_impresión</vt:lpstr>
      <vt:lpstr>'MSER-9.0'!Área_de_impresión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Alfonso Antonio de Jesus Barrios Perea</dc:creator>
  <cp:keywords/>
  <dc:description/>
  <cp:lastModifiedBy>Alfonso Antonio de Jesus Barrios Perea</cp:lastModifiedBy>
  <dcterms:created xsi:type="dcterms:W3CDTF">2022-01-26T16:24:32Z</dcterms:created>
  <dcterms:modified xsi:type="dcterms:W3CDTF">2024-12-30T15:26:50Z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0x0101009148F5A04DDD49CBA7127AADA5FB792B00AADE34325A8B49CDA8BB4DB53328F2140028C11DE46F5E6A45AD3EBEF905A2EABF</vt:lpwstr>
  </property>
</Properties>
</file>