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5.xml" ContentType="application/vnd.openxmlformats-officedocument.spreadsheetml.externalLink+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4.xml" ContentType="application/vnd.openxmlformats-officedocument.spreadsheetml.comments+xml"/>
  <Override PartName="/xl/comments29.xml" ContentType="application/vnd.openxmlformats-officedocument.spreadsheetml.comments+xml"/>
  <Override PartName="/xl/comments33.xml" ContentType="application/vnd.openxmlformats-officedocument.spreadsheetml.comments+xml"/>
  <Override PartName="/xl/comments27.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23.xml" ContentType="application/vnd.openxmlformats-officedocument.spreadsheetml.comments+xml"/>
  <Override PartName="/xl/comments30.xml" ContentType="application/vnd.openxmlformats-officedocument.spreadsheetml.comments+xml"/>
  <Override PartName="/xl/comments26.xml" ContentType="application/vnd.openxmlformats-officedocument.spreadsheetml.comments+xml"/>
  <Override PartName="/xl/comments28.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mc:AlternateContent xmlns:mc="http://schemas.openxmlformats.org/markup-compatibility/2006">
    <mc:Choice Requires="x15">
      <x15ac:absPath xmlns:x15ac="http://schemas.microsoft.com/office/spreadsheetml/2010/11/ac" url="https://aerocivil-my.sharepoint.com/personal/alfonso_barrios_aerocivil_gov_co/Documents/AEROCIVIL/MIS TRABAJOS/2022/01 ENERO/03 - Obligación 3 (riesgos)/"/>
    </mc:Choice>
  </mc:AlternateContent>
  <xr:revisionPtr revIDLastSave="289" documentId="8_{9AF878E7-37D7-4423-A624-08448D145556}" xr6:coauthVersionLast="47" xr6:coauthVersionMax="47" xr10:uidLastSave="{42F58776-4C86-4563-B9F4-7644A73D4CFF}"/>
  <bookViews>
    <workbookView xWindow="-120" yWindow="-120" windowWidth="29040" windowHeight="15840" tabRatio="884" xr2:uid="{00000000-000D-0000-FFFF-FFFF00000000}"/>
  </bookViews>
  <sheets>
    <sheet name="PORTADA" sheetId="5" r:id="rId1"/>
    <sheet name="GDIR-1.0" sheetId="1" r:id="rId2"/>
    <sheet name="GDIR-3.0" sheetId="6" r:id="rId3"/>
    <sheet name="GDIR-4.2" sheetId="9" r:id="rId4"/>
    <sheet name="GDIR-4-1" sheetId="22" r:id="rId5"/>
    <sheet name="GRER-2.0" sheetId="14" r:id="rId6"/>
    <sheet name="GRER-1.0" sheetId="33" r:id="rId7"/>
    <sheet name="GSAC-1.0" sheetId="19" r:id="rId8"/>
    <sheet name="GCEP-1.0" sheetId="13" r:id="rId9"/>
    <sheet name="GSAC 3.1" sheetId="29" r:id="rId10"/>
    <sheet name="GIVC 1.0" sheetId="12" r:id="rId11"/>
    <sheet name="GSAN-4.5" sheetId="11" r:id="rId12"/>
    <sheet name="GSAN-1.1 " sheetId="18" r:id="rId13"/>
    <sheet name="GSAN-2.2" sheetId="39" r:id="rId14"/>
    <sheet name="GSAN-1.3" sheetId="20" r:id="rId15"/>
    <sheet name="GSAN-3.4" sheetId="23" r:id="rId16"/>
    <sheet name="GSAN-4.2" sheetId="38" r:id="rId17"/>
    <sheet name="GSAP-1.0" sheetId="8" r:id="rId18"/>
    <sheet name="GSAP-2.1" sheetId="41" r:id="rId19"/>
    <sheet name="GSAP-4.1" sheetId="7" r:id="rId20"/>
    <sheet name="GDIR-2.4" sheetId="37" r:id="rId21"/>
    <sheet name="GCON-1.0" sheetId="24" r:id="rId22"/>
    <sheet name="GJUR-4.0" sheetId="40" r:id="rId23"/>
    <sheet name="GIAT-2.0" sheetId="15" r:id="rId24"/>
    <sheet name="GDIR-2.3" sheetId="28" r:id="rId25"/>
    <sheet name="GDIR-2.2" sheetId="31" r:id="rId26"/>
    <sheet name="GBIE-1.0" sheetId="26" r:id="rId27"/>
    <sheet name="GDIR-2.0" sheetId="32" r:id="rId28"/>
    <sheet name="GINF-6.0" sheetId="27" r:id="rId29"/>
    <sheet name="GDOC-1.0" sheetId="17" r:id="rId30"/>
    <sheet name="GFIN-7.0" sheetId="16" r:id="rId31"/>
    <sheet name="GCON-2.0" sheetId="21" r:id="rId32"/>
    <sheet name="GSER-1.0" sheetId="25" r:id="rId33"/>
    <sheet name="AEGR-5.0" sheetId="30" r:id="rId34"/>
    <sheet name="HOJA DE DATOS" sheetId="4" r:id="rId35"/>
    <sheet name="Hoja2" sheetId="2" state="hidden" r:id="rId36"/>
  </sheets>
  <externalReferences>
    <externalReference r:id="rId37"/>
    <externalReference r:id="rId38"/>
    <externalReference r:id="rId39"/>
    <externalReference r:id="rId40"/>
    <externalReference r:id="rId41"/>
    <externalReference r:id="rId42"/>
  </externalReferences>
  <definedNames>
    <definedName name="ACTIVIDADES">'[1]1-ACTIVIDADES'!#REF!</definedName>
    <definedName name="AñoDeInicioDelAñoFiscal">'[2]METAS C-O'!$AC$2</definedName>
    <definedName name="_xlnm.Print_Area" localSheetId="33">'AEGR-5.0'!$A$1:$BS$41</definedName>
    <definedName name="_xlnm.Print_Area" localSheetId="26">'GBIE-1.0'!$A$1:$BS$41</definedName>
    <definedName name="_xlnm.Print_Area" localSheetId="8">'GCEP-1.0'!$A$1:$BS$41</definedName>
    <definedName name="_xlnm.Print_Area" localSheetId="21">'GCON-1.0'!$A$1:$BS$41</definedName>
    <definedName name="_xlnm.Print_Area" localSheetId="31">'GCON-2.0'!$A$1:$BS$41</definedName>
    <definedName name="_xlnm.Print_Area" localSheetId="1">'GDIR-1.0'!$A$1:$BS$41</definedName>
    <definedName name="_xlnm.Print_Area" localSheetId="27">'GDIR-2.0'!$A$1:$BS$41</definedName>
    <definedName name="_xlnm.Print_Area" localSheetId="25">'GDIR-2.2'!$A$1:$BS$41</definedName>
    <definedName name="_xlnm.Print_Area" localSheetId="24">'GDIR-2.3'!$A$1:$BS$41</definedName>
    <definedName name="_xlnm.Print_Area" localSheetId="20">'GDIR-2.4'!$A$1:$BS$41</definedName>
    <definedName name="_xlnm.Print_Area" localSheetId="2">'GDIR-3.0'!$A$1:$BS$41</definedName>
    <definedName name="_xlnm.Print_Area" localSheetId="3">'GDIR-4.2'!$A$1:$BS$41</definedName>
    <definedName name="_xlnm.Print_Area" localSheetId="4">'GDIR-4-1'!$A$1:$BS$41</definedName>
    <definedName name="_xlnm.Print_Area" localSheetId="29">'GDOC-1.0'!$A$1:$BS$41</definedName>
    <definedName name="_xlnm.Print_Area" localSheetId="30">'GFIN-7.0'!$A$1:$BS$41</definedName>
    <definedName name="_xlnm.Print_Area" localSheetId="23">'GIAT-2.0'!$A$1:$BS$41</definedName>
    <definedName name="_xlnm.Print_Area" localSheetId="28">'GINF-6.0'!$A$1:$BS$41</definedName>
    <definedName name="_xlnm.Print_Area" localSheetId="10">'GIVC 1.0'!$A$1:$BS$41</definedName>
    <definedName name="_xlnm.Print_Area" localSheetId="22">'GJUR-4.0'!$A$1:$BS$41</definedName>
    <definedName name="_xlnm.Print_Area" localSheetId="6">'GRER-1.0'!$A$1:$BS$41</definedName>
    <definedName name="_xlnm.Print_Area" localSheetId="5">'GRER-2.0'!$A$1:$BS$41</definedName>
    <definedName name="_xlnm.Print_Area" localSheetId="9">'GSAC 3.1'!$A$1:$BS$41</definedName>
    <definedName name="_xlnm.Print_Area" localSheetId="7">'GSAC-1.0'!$A$1:$BS$41</definedName>
    <definedName name="_xlnm.Print_Area" localSheetId="12">'GSAN-1.1 '!$A$1:$BS$41</definedName>
    <definedName name="_xlnm.Print_Area" localSheetId="14">'GSAN-1.3'!$A$1:$BS$41</definedName>
    <definedName name="_xlnm.Print_Area" localSheetId="13">'GSAN-2.2'!$A$1:$BS$41</definedName>
    <definedName name="_xlnm.Print_Area" localSheetId="15">'GSAN-3.4'!$A$1:$BS$41</definedName>
    <definedName name="_xlnm.Print_Area" localSheetId="16">'GSAN-4.2'!$A$1:$BS$41</definedName>
    <definedName name="_xlnm.Print_Area" localSheetId="11">'GSAN-4.5'!$A$1:$BS$41</definedName>
    <definedName name="_xlnm.Print_Area" localSheetId="17">'GSAP-1.0'!$A$1:$BS$41</definedName>
    <definedName name="_xlnm.Print_Area" localSheetId="18">'GSAP-2.1'!$A$1:$BS$41</definedName>
    <definedName name="_xlnm.Print_Area" localSheetId="19">'GSAP-4.1'!$A$1:$BS$41</definedName>
    <definedName name="_xlnm.Print_Area" localSheetId="32">'GSER-1.0'!$A$1:$BS$41</definedName>
    <definedName name="_xlnm.Print_Area" localSheetId="0">PORTADA!$B$2:$Z$37</definedName>
    <definedName name="ColumnaDePeríodoSeleccionado">MATCH(PeríodoSeleccionado,Períodos,0)</definedName>
    <definedName name="Detail_I">'[3]Base detallada'!$H$3:$AK$100</definedName>
    <definedName name="detail16">'[4]Detalle Indicadores 2016'!$A$3:$AL$1025</definedName>
    <definedName name="Export" hidden="1">{"'Hoja1'!$A$1:$I$70"}</definedName>
    <definedName name="FechaDeInicio">DATEVALUE(" 1 " &amp; MesDeInicioSeleccionado &amp;  " " &amp; YEAR(TODAY()))</definedName>
    <definedName name="HojaProg">#REF!</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INDEX(Períodos,,ValorBarraDesplazamiento)</definedName>
    <definedName name="PrimerMes">UPPER(TEXT(FechaDeInicio,"mmm "))</definedName>
    <definedName name="PROCESOS" localSheetId="33">[5]Hoja1!$H$3:$H$45</definedName>
    <definedName name="PROCESOS" localSheetId="26">[5]Hoja1!$H$3:$H$45</definedName>
    <definedName name="PROCESOS" localSheetId="8">[5]Hoja1!$H$3:$H$45</definedName>
    <definedName name="PROCESOS" localSheetId="21">[5]Hoja1!$H$3:$H$45</definedName>
    <definedName name="PROCESOS" localSheetId="31">[5]Hoja1!$H$3:$H$45</definedName>
    <definedName name="PROCESOS" localSheetId="1">[5]Hoja1!$H$3:$H$45</definedName>
    <definedName name="PROCESOS" localSheetId="27">[5]Hoja1!$H$3:$H$45</definedName>
    <definedName name="PROCESOS" localSheetId="25">[5]Hoja1!$H$3:$H$45</definedName>
    <definedName name="PROCESOS" localSheetId="24">[5]Hoja1!$H$3:$H$45</definedName>
    <definedName name="PROCESOS" localSheetId="20">[5]Hoja1!$H$3:$H$45</definedName>
    <definedName name="PROCESOS" localSheetId="2">[5]Hoja1!$H$3:$H$45</definedName>
    <definedName name="PROCESOS" localSheetId="3">[5]Hoja1!$H$3:$H$45</definedName>
    <definedName name="PROCESOS" localSheetId="4">[5]Hoja1!$H$3:$H$45</definedName>
    <definedName name="PROCESOS" localSheetId="29">[5]Hoja1!$H$3:$H$45</definedName>
    <definedName name="PROCESOS" localSheetId="30">[5]Hoja1!$H$3:$H$45</definedName>
    <definedName name="PROCESOS" localSheetId="23">[5]Hoja1!$H$3:$H$45</definedName>
    <definedName name="PROCESOS" localSheetId="28">[5]Hoja1!$H$3:$H$45</definedName>
    <definedName name="PROCESOS" localSheetId="10">[5]Hoja1!$H$3:$H$45</definedName>
    <definedName name="PROCESOS" localSheetId="22">[5]Hoja1!$H$3:$H$45</definedName>
    <definedName name="PROCESOS" localSheetId="6">[5]Hoja1!$H$3:$H$45</definedName>
    <definedName name="PROCESOS" localSheetId="5">[5]Hoja1!$H$3:$H$45</definedName>
    <definedName name="PROCESOS" localSheetId="9">[5]Hoja1!$H$3:$H$45</definedName>
    <definedName name="PROCESOS" localSheetId="7">[5]Hoja1!$H$3:$H$45</definedName>
    <definedName name="PROCESOS" localSheetId="12">[5]Hoja1!$H$3:$H$45</definedName>
    <definedName name="PROCESOS" localSheetId="14">[5]Hoja1!$H$3:$H$45</definedName>
    <definedName name="PROCESOS" localSheetId="13">[5]Hoja1!$H$3:$H$45</definedName>
    <definedName name="PROCESOS" localSheetId="15">[5]Hoja1!$H$3:$H$45</definedName>
    <definedName name="PROCESOS" localSheetId="16">[5]Hoja1!$H$3:$H$45</definedName>
    <definedName name="PROCESOS" localSheetId="11">[5]Hoja1!$H$3:$H$45</definedName>
    <definedName name="PROCESOS" localSheetId="17">[5]Hoja1!$H$3:$H$45</definedName>
    <definedName name="PROCESOS" localSheetId="18">[5]Hoja1!$H$3:$H$45</definedName>
    <definedName name="PROCESOS" localSheetId="19">[5]Hoja1!$H$3:$H$45</definedName>
    <definedName name="PROCESOS" localSheetId="32">[5]Hoja1!$H$3:$H$45</definedName>
    <definedName name="PróximoMes">UPPER(TEXT(EOMONTH(VALUE('[2]METAS C-O'!XFD1 &amp; "1"),0)+1,"mmm "))</definedName>
    <definedName name="SI" localSheetId="0">#REF!</definedName>
    <definedName name="SI">#REF!</definedName>
    <definedName name="SINO" localSheetId="0">#REF!</definedName>
    <definedName name="SINO">#REF!</definedName>
    <definedName name="Sum_I">'[3]Base Reporte'!$D$1:$N$98</definedName>
    <definedName name="tiempo">[3]Guía!$L$8:$M$12</definedName>
    <definedName name="_xlnm.Print_Titles" localSheetId="33">'AEGR-5.0'!$1:$11</definedName>
    <definedName name="_xlnm.Print_Titles" localSheetId="26">'GBIE-1.0'!$1:$11</definedName>
    <definedName name="_xlnm.Print_Titles" localSheetId="8">'GCEP-1.0'!$1:$11</definedName>
    <definedName name="_xlnm.Print_Titles" localSheetId="21">'GCON-1.0'!$1:$11</definedName>
    <definedName name="_xlnm.Print_Titles" localSheetId="31">'GCON-2.0'!$1:$11</definedName>
    <definedName name="_xlnm.Print_Titles" localSheetId="1">'GDIR-1.0'!$1:$11</definedName>
    <definedName name="_xlnm.Print_Titles" localSheetId="27">'GDIR-2.0'!$1:$11</definedName>
    <definedName name="_xlnm.Print_Titles" localSheetId="25">'GDIR-2.2'!$1:$11</definedName>
    <definedName name="_xlnm.Print_Titles" localSheetId="24">'GDIR-2.3'!$1:$11</definedName>
    <definedName name="_xlnm.Print_Titles" localSheetId="20">'GDIR-2.4'!$1:$11</definedName>
    <definedName name="_xlnm.Print_Titles" localSheetId="2">'GDIR-3.0'!$1:$11</definedName>
    <definedName name="_xlnm.Print_Titles" localSheetId="3">'GDIR-4.2'!$1:$11</definedName>
    <definedName name="_xlnm.Print_Titles" localSheetId="4">'GDIR-4-1'!$1:$11</definedName>
    <definedName name="_xlnm.Print_Titles" localSheetId="29">'GDOC-1.0'!$1:$11</definedName>
    <definedName name="_xlnm.Print_Titles" localSheetId="30">'GFIN-7.0'!$1:$11</definedName>
    <definedName name="_xlnm.Print_Titles" localSheetId="23">'GIAT-2.0'!$1:$11</definedName>
    <definedName name="_xlnm.Print_Titles" localSheetId="28">'GINF-6.0'!$1:$11</definedName>
    <definedName name="_xlnm.Print_Titles" localSheetId="10">'GIVC 1.0'!$1:$11</definedName>
    <definedName name="_xlnm.Print_Titles" localSheetId="22">'GJUR-4.0'!$1:$11</definedName>
    <definedName name="_xlnm.Print_Titles" localSheetId="6">'GRER-1.0'!$1:$11</definedName>
    <definedName name="_xlnm.Print_Titles" localSheetId="5">'GRER-2.0'!$1:$11</definedName>
    <definedName name="_xlnm.Print_Titles" localSheetId="9">'GSAC 3.1'!$1:$11</definedName>
    <definedName name="_xlnm.Print_Titles" localSheetId="7">'GSAC-1.0'!$1:$11</definedName>
    <definedName name="_xlnm.Print_Titles" localSheetId="12">'GSAN-1.1 '!$1:$11</definedName>
    <definedName name="_xlnm.Print_Titles" localSheetId="14">'GSAN-1.3'!$1:$11</definedName>
    <definedName name="_xlnm.Print_Titles" localSheetId="13">'GSAN-2.2'!$1:$11</definedName>
    <definedName name="_xlnm.Print_Titles" localSheetId="15">'GSAN-3.4'!$1:$11</definedName>
    <definedName name="_xlnm.Print_Titles" localSheetId="16">'GSAN-4.2'!$1:$11</definedName>
    <definedName name="_xlnm.Print_Titles" localSheetId="11">'GSAN-4.5'!$1:$11</definedName>
    <definedName name="_xlnm.Print_Titles" localSheetId="17">'GSAP-1.0'!$1:$11</definedName>
    <definedName name="_xlnm.Print_Titles" localSheetId="18">'GSAP-2.1'!$1:$11</definedName>
    <definedName name="_xlnm.Print_Titles" localSheetId="19">'GSAP-4.1'!$1:$11</definedName>
    <definedName name="_xlnm.Print_Titles" localSheetId="32">'GSER-1.0'!$1:$11</definedName>
    <definedName name="valor">[2]PAA2018!$G$18:$G$80</definedName>
    <definedName name="ValorBarraDesplazamiento">[6]gráfico_cálc!$D$13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41" i="41" l="1"/>
  <c r="BC41" i="41"/>
  <c r="BD41" i="41" s="1"/>
  <c r="BG40" i="41"/>
  <c r="BC40" i="41"/>
  <c r="BD40" i="41" s="1"/>
  <c r="BG39" i="41"/>
  <c r="BC39" i="41"/>
  <c r="BD39" i="41" s="1"/>
  <c r="BG38" i="41"/>
  <c r="BC38" i="41"/>
  <c r="BD38" i="41" s="1"/>
  <c r="BG37" i="41"/>
  <c r="BC37" i="41"/>
  <c r="BD37" i="41" s="1"/>
  <c r="BG36" i="41"/>
  <c r="BC36" i="41"/>
  <c r="BD36" i="41" s="1"/>
  <c r="BG35" i="41"/>
  <c r="BC35" i="41"/>
  <c r="BD35" i="41" s="1"/>
  <c r="BG34" i="41"/>
  <c r="BC34" i="41"/>
  <c r="BD34" i="41" s="1"/>
  <c r="BG33" i="41"/>
  <c r="BC33" i="41"/>
  <c r="BD33" i="41" s="1"/>
  <c r="BG32" i="41"/>
  <c r="BC32" i="41"/>
  <c r="BD32" i="41" s="1"/>
  <c r="AJ32" i="41"/>
  <c r="BP32" i="41" s="1"/>
  <c r="AI32" i="41"/>
  <c r="O32" i="41"/>
  <c r="N32" i="41"/>
  <c r="AK32" i="41" s="1"/>
  <c r="I32" i="41"/>
  <c r="C32" i="41"/>
  <c r="BI31" i="41"/>
  <c r="BJ31" i="41" s="1"/>
  <c r="BG31" i="41"/>
  <c r="BD31" i="41"/>
  <c r="BK31" i="41" s="1"/>
  <c r="BC31" i="41"/>
  <c r="BG30" i="41"/>
  <c r="BD30" i="41"/>
  <c r="BI30" i="41" s="1"/>
  <c r="BJ30" i="41" s="1"/>
  <c r="BC30" i="41"/>
  <c r="BI29" i="41"/>
  <c r="BJ29" i="41" s="1"/>
  <c r="BG29" i="41"/>
  <c r="BD29" i="41"/>
  <c r="BK29" i="41" s="1"/>
  <c r="BC29" i="41"/>
  <c r="BG28" i="41"/>
  <c r="BD28" i="41"/>
  <c r="BI28" i="41" s="1"/>
  <c r="BJ28" i="41" s="1"/>
  <c r="BC28" i="41"/>
  <c r="BI27" i="41"/>
  <c r="BJ27" i="41" s="1"/>
  <c r="BG27" i="41"/>
  <c r="BD27" i="41"/>
  <c r="BK27" i="41" s="1"/>
  <c r="BC27" i="41"/>
  <c r="BG26" i="41"/>
  <c r="BD26" i="41"/>
  <c r="BI26" i="41" s="1"/>
  <c r="BJ26" i="41" s="1"/>
  <c r="BC26" i="41"/>
  <c r="BI25" i="41"/>
  <c r="BJ25" i="41" s="1"/>
  <c r="BG25" i="41"/>
  <c r="BD25" i="41"/>
  <c r="BK25" i="41" s="1"/>
  <c r="BC25" i="41"/>
  <c r="BG24" i="41"/>
  <c r="BD24" i="41"/>
  <c r="BI24" i="41" s="1"/>
  <c r="BJ24" i="41" s="1"/>
  <c r="BC24" i="41"/>
  <c r="BI23" i="41"/>
  <c r="BJ23" i="41" s="1"/>
  <c r="BG23" i="41"/>
  <c r="BD23" i="41"/>
  <c r="BK23" i="41" s="1"/>
  <c r="BC23" i="41"/>
  <c r="BI22" i="41"/>
  <c r="BJ22" i="41" s="1"/>
  <c r="BG22" i="41"/>
  <c r="BD22" i="41"/>
  <c r="BK22" i="41" s="1"/>
  <c r="BC22" i="41"/>
  <c r="AI22" i="41"/>
  <c r="AJ22" i="41" s="1"/>
  <c r="BP22" i="41" s="1"/>
  <c r="O22" i="41"/>
  <c r="N22" i="41"/>
  <c r="I22" i="41"/>
  <c r="C22" i="41"/>
  <c r="BG21" i="41"/>
  <c r="BC21" i="41"/>
  <c r="BD21" i="41" s="1"/>
  <c r="BG20" i="41"/>
  <c r="BC20" i="41"/>
  <c r="BD20" i="41" s="1"/>
  <c r="BG19" i="41"/>
  <c r="BC19" i="41"/>
  <c r="BD19" i="41" s="1"/>
  <c r="BG18" i="41"/>
  <c r="BC18" i="41"/>
  <c r="BD18" i="41" s="1"/>
  <c r="BG17" i="41"/>
  <c r="BC17" i="41"/>
  <c r="BD17" i="41" s="1"/>
  <c r="BG16" i="41"/>
  <c r="BC16" i="41"/>
  <c r="BD16" i="41" s="1"/>
  <c r="BG15" i="41"/>
  <c r="BC15" i="41"/>
  <c r="BD15" i="41" s="1"/>
  <c r="BG14" i="41"/>
  <c r="BC14" i="41"/>
  <c r="BD14" i="41" s="1"/>
  <c r="BG13" i="41"/>
  <c r="BC13" i="41"/>
  <c r="BD13" i="41" s="1"/>
  <c r="BG12" i="41"/>
  <c r="BC12" i="41"/>
  <c r="BD12" i="41" s="1"/>
  <c r="AI12" i="41"/>
  <c r="AJ12" i="41" s="1"/>
  <c r="BP12" i="41" s="1"/>
  <c r="O12" i="41"/>
  <c r="N12" i="41"/>
  <c r="I12" i="41"/>
  <c r="C12" i="41"/>
  <c r="K6" i="41"/>
  <c r="BG41" i="40"/>
  <c r="BC41" i="40"/>
  <c r="BD41" i="40" s="1"/>
  <c r="BG40" i="40"/>
  <c r="BC40" i="40"/>
  <c r="BD40" i="40" s="1"/>
  <c r="BG39" i="40"/>
  <c r="BC39" i="40"/>
  <c r="BD39" i="40" s="1"/>
  <c r="BG38" i="40"/>
  <c r="BC38" i="40"/>
  <c r="BD38" i="40" s="1"/>
  <c r="BG37" i="40"/>
  <c r="BC37" i="40"/>
  <c r="BD37" i="40" s="1"/>
  <c r="BG36" i="40"/>
  <c r="BC36" i="40"/>
  <c r="BD36" i="40" s="1"/>
  <c r="BG35" i="40"/>
  <c r="BC35" i="40"/>
  <c r="BD35" i="40" s="1"/>
  <c r="BG34" i="40"/>
  <c r="BC34" i="40"/>
  <c r="BD34" i="40" s="1"/>
  <c r="BG33" i="40"/>
  <c r="BC33" i="40"/>
  <c r="BD33" i="40" s="1"/>
  <c r="BG32" i="40"/>
  <c r="BC32" i="40"/>
  <c r="BD32" i="40" s="1"/>
  <c r="AI32" i="40"/>
  <c r="AJ32" i="40" s="1"/>
  <c r="BP32" i="40" s="1"/>
  <c r="O32" i="40"/>
  <c r="N32" i="40"/>
  <c r="I32" i="40"/>
  <c r="C32" i="40"/>
  <c r="BK31" i="40"/>
  <c r="BI31" i="40"/>
  <c r="BJ31" i="40" s="1"/>
  <c r="BG31" i="40"/>
  <c r="BD31" i="40"/>
  <c r="BC31" i="40"/>
  <c r="BG30" i="40"/>
  <c r="BC30" i="40"/>
  <c r="BD30" i="40" s="1"/>
  <c r="BG29" i="40"/>
  <c r="BC29" i="40"/>
  <c r="BD29" i="40" s="1"/>
  <c r="BG28" i="40"/>
  <c r="BC28" i="40"/>
  <c r="BD28" i="40" s="1"/>
  <c r="BK27" i="40"/>
  <c r="BI27" i="40"/>
  <c r="BJ27" i="40" s="1"/>
  <c r="BG27" i="40"/>
  <c r="BD27" i="40"/>
  <c r="BC27" i="40"/>
  <c r="BG26" i="40"/>
  <c r="BC26" i="40"/>
  <c r="BD26" i="40" s="1"/>
  <c r="BG25" i="40"/>
  <c r="BC25" i="40"/>
  <c r="BD25" i="40" s="1"/>
  <c r="BG24" i="40"/>
  <c r="BC24" i="40"/>
  <c r="BD24" i="40" s="1"/>
  <c r="BK23" i="40"/>
  <c r="BI23" i="40"/>
  <c r="BJ23" i="40" s="1"/>
  <c r="BG23" i="40"/>
  <c r="BD23" i="40"/>
  <c r="BC23" i="40"/>
  <c r="BG22" i="40"/>
  <c r="BC22" i="40"/>
  <c r="BD22" i="40" s="1"/>
  <c r="AI22" i="40"/>
  <c r="AJ22" i="40" s="1"/>
  <c r="O22" i="40"/>
  <c r="N22" i="40"/>
  <c r="I22" i="40"/>
  <c r="C22" i="40"/>
  <c r="BG21" i="40"/>
  <c r="BC21" i="40"/>
  <c r="BD21" i="40" s="1"/>
  <c r="BG20" i="40"/>
  <c r="BC20" i="40"/>
  <c r="BD20" i="40" s="1"/>
  <c r="BG19" i="40"/>
  <c r="BC19" i="40"/>
  <c r="BD19" i="40" s="1"/>
  <c r="BG18" i="40"/>
  <c r="BC18" i="40"/>
  <c r="BD18" i="40" s="1"/>
  <c r="BG17" i="40"/>
  <c r="BC17" i="40"/>
  <c r="BD17" i="40" s="1"/>
  <c r="BG16" i="40"/>
  <c r="BC16" i="40"/>
  <c r="BD16" i="40" s="1"/>
  <c r="BG15" i="40"/>
  <c r="BC15" i="40"/>
  <c r="BD15" i="40" s="1"/>
  <c r="BG14" i="40"/>
  <c r="BC14" i="40"/>
  <c r="BD14" i="40" s="1"/>
  <c r="BG13" i="40"/>
  <c r="BC13" i="40"/>
  <c r="BD13" i="40" s="1"/>
  <c r="BG12" i="40"/>
  <c r="BC12" i="40"/>
  <c r="BD12" i="40" s="1"/>
  <c r="AI12" i="40"/>
  <c r="AJ12" i="40" s="1"/>
  <c r="O12" i="40"/>
  <c r="N12" i="40"/>
  <c r="I12" i="40"/>
  <c r="C12" i="40"/>
  <c r="K6" i="40"/>
  <c r="BG41" i="39"/>
  <c r="BC41" i="39"/>
  <c r="BD41" i="39" s="1"/>
  <c r="BG40" i="39"/>
  <c r="BC40" i="39"/>
  <c r="BD40" i="39" s="1"/>
  <c r="BG39" i="39"/>
  <c r="BC39" i="39"/>
  <c r="BD39" i="39" s="1"/>
  <c r="BG38" i="39"/>
  <c r="BD38" i="39"/>
  <c r="BK38" i="39" s="1"/>
  <c r="BC38" i="39"/>
  <c r="BG37" i="39"/>
  <c r="BC37" i="39"/>
  <c r="BD37" i="39" s="1"/>
  <c r="BG36" i="39"/>
  <c r="BC36" i="39"/>
  <c r="BD36" i="39" s="1"/>
  <c r="BG35" i="39"/>
  <c r="BC35" i="39"/>
  <c r="BD35" i="39" s="1"/>
  <c r="BG34" i="39"/>
  <c r="BD34" i="39"/>
  <c r="BK34" i="39" s="1"/>
  <c r="BC34" i="39"/>
  <c r="BG33" i="39"/>
  <c r="BC33" i="39"/>
  <c r="BD33" i="39" s="1"/>
  <c r="BG32" i="39"/>
  <c r="BC32" i="39"/>
  <c r="BD32" i="39" s="1"/>
  <c r="AI32" i="39"/>
  <c r="AJ32" i="39" s="1"/>
  <c r="BP32" i="39" s="1"/>
  <c r="O32" i="39"/>
  <c r="N32" i="39"/>
  <c r="AK32" i="39" s="1"/>
  <c r="I32" i="39"/>
  <c r="C32" i="39"/>
  <c r="BG31" i="39"/>
  <c r="BC31" i="39"/>
  <c r="BD31" i="39" s="1"/>
  <c r="BG30" i="39"/>
  <c r="BC30" i="39"/>
  <c r="BD30" i="39" s="1"/>
  <c r="BK29" i="39"/>
  <c r="BJ29" i="39"/>
  <c r="BI29" i="39"/>
  <c r="BG29" i="39"/>
  <c r="BD29" i="39"/>
  <c r="BC29" i="39"/>
  <c r="BI28" i="39"/>
  <c r="BJ28" i="39" s="1"/>
  <c r="BG28" i="39"/>
  <c r="BD28" i="39"/>
  <c r="BK28" i="39" s="1"/>
  <c r="BC28" i="39"/>
  <c r="BG27" i="39"/>
  <c r="BC27" i="39"/>
  <c r="BD27" i="39" s="1"/>
  <c r="BG26" i="39"/>
  <c r="BC26" i="39"/>
  <c r="BD26" i="39" s="1"/>
  <c r="BK25" i="39"/>
  <c r="BJ25" i="39"/>
  <c r="BI25" i="39"/>
  <c r="BG25" i="39"/>
  <c r="BD25" i="39"/>
  <c r="BC25" i="39"/>
  <c r="BG24" i="39"/>
  <c r="BD24" i="39"/>
  <c r="BI24" i="39" s="1"/>
  <c r="BJ24" i="39" s="1"/>
  <c r="BC24" i="39"/>
  <c r="BG23" i="39"/>
  <c r="BC23" i="39"/>
  <c r="BD23" i="39" s="1"/>
  <c r="BK22" i="39"/>
  <c r="BJ22" i="39"/>
  <c r="BI22" i="39"/>
  <c r="BG22" i="39"/>
  <c r="BD22" i="39"/>
  <c r="BC22" i="39"/>
  <c r="AI22" i="39"/>
  <c r="AJ22" i="39" s="1"/>
  <c r="BP22" i="39" s="1"/>
  <c r="O22" i="39"/>
  <c r="N22" i="39"/>
  <c r="AK22" i="39" s="1"/>
  <c r="I22" i="39"/>
  <c r="C22" i="39"/>
  <c r="BG21" i="39"/>
  <c r="BC21" i="39"/>
  <c r="BD21" i="39" s="1"/>
  <c r="BG20" i="39"/>
  <c r="BC20" i="39"/>
  <c r="BD20" i="39" s="1"/>
  <c r="BK19" i="39"/>
  <c r="BJ19" i="39"/>
  <c r="BI19" i="39"/>
  <c r="BG19" i="39"/>
  <c r="BD19" i="39"/>
  <c r="BC19" i="39"/>
  <c r="BI18" i="39"/>
  <c r="BJ18" i="39" s="1"/>
  <c r="BG18" i="39"/>
  <c r="BD18" i="39"/>
  <c r="BK18" i="39" s="1"/>
  <c r="BC18" i="39"/>
  <c r="BG17" i="39"/>
  <c r="BC17" i="39"/>
  <c r="BD17" i="39" s="1"/>
  <c r="BG16" i="39"/>
  <c r="BC16" i="39"/>
  <c r="BD16" i="39" s="1"/>
  <c r="BG15" i="39"/>
  <c r="BC15" i="39"/>
  <c r="BD15" i="39" s="1"/>
  <c r="BI14" i="39"/>
  <c r="BJ14" i="39" s="1"/>
  <c r="BG14" i="39"/>
  <c r="BD14" i="39"/>
  <c r="BK14" i="39" s="1"/>
  <c r="BC14" i="39"/>
  <c r="BG13" i="39"/>
  <c r="BC13" i="39"/>
  <c r="BD13" i="39" s="1"/>
  <c r="BN12" i="39"/>
  <c r="BO12" i="39" s="1"/>
  <c r="BG12" i="39"/>
  <c r="BC12" i="39"/>
  <c r="BD12" i="39" s="1"/>
  <c r="AI12" i="39"/>
  <c r="AJ12" i="39" s="1"/>
  <c r="BP12" i="39" s="1"/>
  <c r="O12" i="39"/>
  <c r="N12" i="39"/>
  <c r="I12" i="39"/>
  <c r="C12" i="39"/>
  <c r="K6" i="39"/>
  <c r="AK12" i="41" l="1"/>
  <c r="BI12" i="41"/>
  <c r="BJ12" i="41" s="1"/>
  <c r="BK12" i="41"/>
  <c r="BK14" i="41"/>
  <c r="BI14" i="41"/>
  <c r="BJ14" i="41" s="1"/>
  <c r="BK16" i="41"/>
  <c r="BI16" i="41"/>
  <c r="BJ16" i="41" s="1"/>
  <c r="BK18" i="41"/>
  <c r="BI18" i="41"/>
  <c r="BJ18" i="41" s="1"/>
  <c r="BK20" i="41"/>
  <c r="BI20" i="41"/>
  <c r="BJ20" i="41" s="1"/>
  <c r="BL22" i="41"/>
  <c r="BI36" i="41"/>
  <c r="BJ36" i="41" s="1"/>
  <c r="BK36" i="41"/>
  <c r="BK33" i="41"/>
  <c r="BI33" i="41"/>
  <c r="BJ33" i="41" s="1"/>
  <c r="BK35" i="41"/>
  <c r="BI35" i="41"/>
  <c r="BJ35" i="41" s="1"/>
  <c r="BK37" i="41"/>
  <c r="BI37" i="41"/>
  <c r="BJ37" i="41" s="1"/>
  <c r="BK39" i="41"/>
  <c r="BI39" i="41"/>
  <c r="BJ39" i="41" s="1"/>
  <c r="BK41" i="41"/>
  <c r="BI41" i="41"/>
  <c r="BJ41" i="41" s="1"/>
  <c r="BK32" i="41"/>
  <c r="BI32" i="41"/>
  <c r="BJ32" i="41" s="1"/>
  <c r="BI34" i="41"/>
  <c r="BJ34" i="41" s="1"/>
  <c r="BK34" i="41"/>
  <c r="BI38" i="41"/>
  <c r="BJ38" i="41" s="1"/>
  <c r="BK38" i="41"/>
  <c r="BI40" i="41"/>
  <c r="BJ40" i="41" s="1"/>
  <c r="BK40" i="41"/>
  <c r="BI13" i="41"/>
  <c r="BJ13" i="41" s="1"/>
  <c r="BK13" i="41"/>
  <c r="BI15" i="41"/>
  <c r="BJ15" i="41" s="1"/>
  <c r="BK15" i="41"/>
  <c r="BI17" i="41"/>
  <c r="BJ17" i="41" s="1"/>
  <c r="BK17" i="41"/>
  <c r="BI19" i="41"/>
  <c r="BJ19" i="41" s="1"/>
  <c r="BK19" i="41"/>
  <c r="BI21" i="41"/>
  <c r="BJ21" i="41" s="1"/>
  <c r="BK21" i="41"/>
  <c r="AK22" i="41"/>
  <c r="BK24" i="41"/>
  <c r="BK28" i="41"/>
  <c r="BK26" i="41"/>
  <c r="BK30" i="41"/>
  <c r="BP12" i="40"/>
  <c r="AK12" i="40"/>
  <c r="BK12" i="40"/>
  <c r="BI12" i="40"/>
  <c r="BJ12" i="40" s="1"/>
  <c r="BI16" i="40"/>
  <c r="BJ16" i="40" s="1"/>
  <c r="BK16" i="40"/>
  <c r="BI20" i="40"/>
  <c r="BJ20" i="40" s="1"/>
  <c r="BK20" i="40"/>
  <c r="AK22" i="40"/>
  <c r="BP22" i="40"/>
  <c r="BK24" i="40"/>
  <c r="BI24" i="40"/>
  <c r="BJ24" i="40" s="1"/>
  <c r="AK32" i="40"/>
  <c r="BK13" i="40"/>
  <c r="BI13" i="40"/>
  <c r="BJ13" i="40" s="1"/>
  <c r="BK17" i="40"/>
  <c r="BI17" i="40"/>
  <c r="BJ17" i="40" s="1"/>
  <c r="BK21" i="40"/>
  <c r="BI21" i="40"/>
  <c r="BJ21" i="40" s="1"/>
  <c r="BK25" i="40"/>
  <c r="BI25" i="40"/>
  <c r="BJ25" i="40" s="1"/>
  <c r="BI30" i="40"/>
  <c r="BJ30" i="40" s="1"/>
  <c r="BK30" i="40"/>
  <c r="BK35" i="40"/>
  <c r="BI35" i="40"/>
  <c r="BJ35" i="40" s="1"/>
  <c r="BK28" i="40"/>
  <c r="BI28" i="40"/>
  <c r="BJ28" i="40" s="1"/>
  <c r="BK32" i="40"/>
  <c r="BI32" i="40"/>
  <c r="BJ32" i="40" s="1"/>
  <c r="BI36" i="40"/>
  <c r="BJ36" i="40" s="1"/>
  <c r="BK36" i="40"/>
  <c r="BI40" i="40"/>
  <c r="BJ40" i="40" s="1"/>
  <c r="BK40" i="40"/>
  <c r="BK39" i="40"/>
  <c r="BI39" i="40"/>
  <c r="BJ39" i="40" s="1"/>
  <c r="BI14" i="40"/>
  <c r="BJ14" i="40" s="1"/>
  <c r="BK14" i="40"/>
  <c r="BI18" i="40"/>
  <c r="BJ18" i="40" s="1"/>
  <c r="BK18" i="40"/>
  <c r="BI26" i="40"/>
  <c r="BJ26" i="40" s="1"/>
  <c r="BK26" i="40"/>
  <c r="BK34" i="40"/>
  <c r="BI34" i="40"/>
  <c r="BJ34" i="40" s="1"/>
  <c r="BK22" i="40"/>
  <c r="BI22" i="40"/>
  <c r="BJ22" i="40" s="1"/>
  <c r="BK29" i="40"/>
  <c r="BI29" i="40"/>
  <c r="BJ29" i="40" s="1"/>
  <c r="BK33" i="40"/>
  <c r="BI33" i="40"/>
  <c r="BJ33" i="40" s="1"/>
  <c r="BK37" i="40"/>
  <c r="BI37" i="40"/>
  <c r="BJ37" i="40" s="1"/>
  <c r="BK41" i="40"/>
  <c r="BI41" i="40"/>
  <c r="BJ41" i="40" s="1"/>
  <c r="BK38" i="40"/>
  <c r="BI38" i="40"/>
  <c r="BJ38" i="40" s="1"/>
  <c r="BK15" i="40"/>
  <c r="BI15" i="40"/>
  <c r="BJ15" i="40" s="1"/>
  <c r="BK19" i="40"/>
  <c r="BI19" i="40"/>
  <c r="BJ19" i="40" s="1"/>
  <c r="BQ12" i="39"/>
  <c r="BI32" i="39"/>
  <c r="BJ32" i="39" s="1"/>
  <c r="BK32" i="39"/>
  <c r="BI39" i="39"/>
  <c r="BJ39" i="39" s="1"/>
  <c r="BK39" i="39"/>
  <c r="BK20" i="39"/>
  <c r="BI20" i="39"/>
  <c r="BJ20" i="39" s="1"/>
  <c r="BI30" i="39"/>
  <c r="BJ30" i="39" s="1"/>
  <c r="BK30" i="39"/>
  <c r="BK35" i="39"/>
  <c r="BI35" i="39"/>
  <c r="BJ35" i="39" s="1"/>
  <c r="BK16" i="39"/>
  <c r="BI16" i="39"/>
  <c r="BJ16" i="39" s="1"/>
  <c r="BI36" i="39"/>
  <c r="BJ36" i="39" s="1"/>
  <c r="BK36" i="39"/>
  <c r="BK31" i="39"/>
  <c r="BI31" i="39"/>
  <c r="BJ31" i="39" s="1"/>
  <c r="BK33" i="39"/>
  <c r="BI33" i="39"/>
  <c r="BJ33" i="39" s="1"/>
  <c r="BI40" i="39"/>
  <c r="BJ40" i="39" s="1"/>
  <c r="BK40" i="39"/>
  <c r="AK12" i="39"/>
  <c r="BK17" i="39"/>
  <c r="BI17" i="39"/>
  <c r="BJ17" i="39" s="1"/>
  <c r="BK27" i="39"/>
  <c r="BI27" i="39"/>
  <c r="BJ27" i="39" s="1"/>
  <c r="BK37" i="39"/>
  <c r="BI37" i="39"/>
  <c r="BJ37" i="39" s="1"/>
  <c r="BI12" i="39"/>
  <c r="BJ12" i="39" s="1"/>
  <c r="BK12" i="39"/>
  <c r="BK23" i="39"/>
  <c r="BI23" i="39"/>
  <c r="BJ23" i="39" s="1"/>
  <c r="BL22" i="39" s="1"/>
  <c r="BI15" i="39"/>
  <c r="BJ15" i="39" s="1"/>
  <c r="BK15" i="39"/>
  <c r="BK13" i="39"/>
  <c r="BI13" i="39"/>
  <c r="BJ13" i="39" s="1"/>
  <c r="BK21" i="39"/>
  <c r="BI21" i="39"/>
  <c r="BJ21" i="39" s="1"/>
  <c r="BI26" i="39"/>
  <c r="BJ26" i="39" s="1"/>
  <c r="BK26" i="39"/>
  <c r="BK41" i="39"/>
  <c r="BI41" i="39"/>
  <c r="BJ41" i="39" s="1"/>
  <c r="BI34" i="39"/>
  <c r="BJ34" i="39" s="1"/>
  <c r="BI38" i="39"/>
  <c r="BJ38" i="39" s="1"/>
  <c r="BK24" i="39"/>
  <c r="BM22" i="41" l="1"/>
  <c r="BN22" i="41" s="1"/>
  <c r="BO22" i="41" s="1"/>
  <c r="BQ22" i="41" s="1"/>
  <c r="BL32" i="41"/>
  <c r="BL12" i="41"/>
  <c r="BL32" i="40"/>
  <c r="BL22" i="40"/>
  <c r="BL12" i="40"/>
  <c r="BM22" i="39"/>
  <c r="BN22" i="39" s="1"/>
  <c r="BO22" i="39" s="1"/>
  <c r="BQ22" i="39" s="1"/>
  <c r="BL12" i="39"/>
  <c r="BM12" i="39" s="1"/>
  <c r="BL32" i="39"/>
  <c r="BM12" i="41" l="1"/>
  <c r="BN12" i="41" s="1"/>
  <c r="BO12" i="41" s="1"/>
  <c r="BQ12" i="41" s="1"/>
  <c r="BM32" i="41"/>
  <c r="BN32" i="41" s="1"/>
  <c r="BO32" i="41" s="1"/>
  <c r="BQ32" i="41" s="1"/>
  <c r="BM12" i="40"/>
  <c r="BN12" i="40" s="1"/>
  <c r="BO12" i="40" s="1"/>
  <c r="BQ12" i="40" s="1"/>
  <c r="BM22" i="40"/>
  <c r="BN22" i="40" s="1"/>
  <c r="BO22" i="40" s="1"/>
  <c r="BQ22" i="40" s="1"/>
  <c r="BM32" i="40"/>
  <c r="BN32" i="40" s="1"/>
  <c r="BO32" i="40" s="1"/>
  <c r="BQ32" i="40" s="1"/>
  <c r="BM32" i="39"/>
  <c r="BN32" i="39" s="1"/>
  <c r="BO32" i="39" s="1"/>
  <c r="BQ32" i="39" s="1"/>
  <c r="BG41" i="38"/>
  <c r="BC41" i="38"/>
  <c r="BD41" i="38" s="1"/>
  <c r="BG40" i="38"/>
  <c r="BD40" i="38"/>
  <c r="BI40" i="38" s="1"/>
  <c r="BJ40" i="38" s="1"/>
  <c r="BC40" i="38"/>
  <c r="BG39" i="38"/>
  <c r="BC39" i="38"/>
  <c r="BD39" i="38" s="1"/>
  <c r="BK38" i="38"/>
  <c r="BG38" i="38"/>
  <c r="BD38" i="38"/>
  <c r="BI38" i="38" s="1"/>
  <c r="BJ38" i="38" s="1"/>
  <c r="BC38" i="38"/>
  <c r="BG37" i="38"/>
  <c r="BC37" i="38"/>
  <c r="BD37" i="38" s="1"/>
  <c r="BG36" i="38"/>
  <c r="BD36" i="38"/>
  <c r="BI36" i="38" s="1"/>
  <c r="BJ36" i="38" s="1"/>
  <c r="BC36" i="38"/>
  <c r="BG35" i="38"/>
  <c r="BC35" i="38"/>
  <c r="BD35" i="38" s="1"/>
  <c r="BK34" i="38"/>
  <c r="BG34" i="38"/>
  <c r="BD34" i="38"/>
  <c r="BI34" i="38" s="1"/>
  <c r="BJ34" i="38" s="1"/>
  <c r="BC34" i="38"/>
  <c r="BG33" i="38"/>
  <c r="BC33" i="38"/>
  <c r="BD33" i="38" s="1"/>
  <c r="BG32" i="38"/>
  <c r="BC32" i="38"/>
  <c r="BD32" i="38" s="1"/>
  <c r="AI32" i="38"/>
  <c r="AJ32" i="38" s="1"/>
  <c r="O32" i="38"/>
  <c r="N32" i="38"/>
  <c r="I32" i="38"/>
  <c r="C32" i="38"/>
  <c r="BG31" i="38"/>
  <c r="BC31" i="38"/>
  <c r="BD31" i="38" s="1"/>
  <c r="BG30" i="38"/>
  <c r="BC30" i="38"/>
  <c r="BD30" i="38" s="1"/>
  <c r="BG29" i="38"/>
  <c r="BC29" i="38"/>
  <c r="BD29" i="38" s="1"/>
  <c r="BK29" i="38" s="1"/>
  <c r="BG28" i="38"/>
  <c r="BC28" i="38"/>
  <c r="BD28" i="38" s="1"/>
  <c r="BG27" i="38"/>
  <c r="BC27" i="38"/>
  <c r="BD27" i="38" s="1"/>
  <c r="BG26" i="38"/>
  <c r="BC26" i="38"/>
  <c r="BD26" i="38" s="1"/>
  <c r="BG25" i="38"/>
  <c r="BC25" i="38"/>
  <c r="BD25" i="38" s="1"/>
  <c r="BK25" i="38" s="1"/>
  <c r="BG24" i="38"/>
  <c r="BC24" i="38"/>
  <c r="BD24" i="38" s="1"/>
  <c r="BG23" i="38"/>
  <c r="BC23" i="38"/>
  <c r="BD23" i="38" s="1"/>
  <c r="BG22" i="38"/>
  <c r="BC22" i="38"/>
  <c r="BD22" i="38" s="1"/>
  <c r="AI22" i="38"/>
  <c r="AJ22" i="38" s="1"/>
  <c r="BP22" i="38" s="1"/>
  <c r="O22" i="38"/>
  <c r="N22" i="38"/>
  <c r="I22" i="38"/>
  <c r="C22" i="38"/>
  <c r="BI21" i="38"/>
  <c r="BJ21" i="38" s="1"/>
  <c r="BG21" i="38"/>
  <c r="BD21" i="38"/>
  <c r="BK21" i="38" s="1"/>
  <c r="BC21" i="38"/>
  <c r="BG20" i="38"/>
  <c r="BC20" i="38"/>
  <c r="BD20" i="38" s="1"/>
  <c r="BK19" i="38"/>
  <c r="BI19" i="38"/>
  <c r="BJ19" i="38" s="1"/>
  <c r="BG19" i="38"/>
  <c r="BD19" i="38"/>
  <c r="BC19" i="38"/>
  <c r="BG18" i="38"/>
  <c r="BC18" i="38"/>
  <c r="BD18" i="38" s="1"/>
  <c r="BI17" i="38"/>
  <c r="BJ17" i="38" s="1"/>
  <c r="BG17" i="38"/>
  <c r="BD17" i="38"/>
  <c r="BK17" i="38" s="1"/>
  <c r="BC17" i="38"/>
  <c r="BG16" i="38"/>
  <c r="BC16" i="38"/>
  <c r="BD16" i="38" s="1"/>
  <c r="BK15" i="38"/>
  <c r="BI15" i="38"/>
  <c r="BJ15" i="38" s="1"/>
  <c r="BG15" i="38"/>
  <c r="BD15" i="38"/>
  <c r="BC15" i="38"/>
  <c r="BG14" i="38"/>
  <c r="BC14" i="38"/>
  <c r="BD14" i="38" s="1"/>
  <c r="BG13" i="38"/>
  <c r="BC13" i="38"/>
  <c r="BD13" i="38" s="1"/>
  <c r="BG12" i="38"/>
  <c r="BC12" i="38"/>
  <c r="BD12" i="38" s="1"/>
  <c r="AI12" i="38"/>
  <c r="AJ12" i="38" s="1"/>
  <c r="O12" i="38"/>
  <c r="N12" i="38"/>
  <c r="I12" i="38"/>
  <c r="C12" i="38"/>
  <c r="K6" i="38"/>
  <c r="BG41" i="37"/>
  <c r="BC41" i="37"/>
  <c r="BD41" i="37" s="1"/>
  <c r="BG40" i="37"/>
  <c r="BC40" i="37"/>
  <c r="BD40" i="37" s="1"/>
  <c r="BG39" i="37"/>
  <c r="BC39" i="37"/>
  <c r="BD39" i="37" s="1"/>
  <c r="BG38" i="37"/>
  <c r="BC38" i="37"/>
  <c r="BD38" i="37" s="1"/>
  <c r="BG37" i="37"/>
  <c r="BC37" i="37"/>
  <c r="BD37" i="37" s="1"/>
  <c r="BG36" i="37"/>
  <c r="BC36" i="37"/>
  <c r="BD36" i="37" s="1"/>
  <c r="BG35" i="37"/>
  <c r="BC35" i="37"/>
  <c r="BD35" i="37" s="1"/>
  <c r="BG34" i="37"/>
  <c r="BC34" i="37"/>
  <c r="BD34" i="37" s="1"/>
  <c r="BG33" i="37"/>
  <c r="BC33" i="37"/>
  <c r="BD33" i="37" s="1"/>
  <c r="BG32" i="37"/>
  <c r="BC32" i="37"/>
  <c r="BD32" i="37" s="1"/>
  <c r="AI32" i="37"/>
  <c r="AJ32" i="37" s="1"/>
  <c r="BP32" i="37" s="1"/>
  <c r="O32" i="37"/>
  <c r="N32" i="37"/>
  <c r="I32" i="37"/>
  <c r="C32" i="37"/>
  <c r="BI31" i="37"/>
  <c r="BJ31" i="37" s="1"/>
  <c r="BG31" i="37"/>
  <c r="BD31" i="37"/>
  <c r="BK31" i="37" s="1"/>
  <c r="BC31" i="37"/>
  <c r="BG30" i="37"/>
  <c r="BC30" i="37"/>
  <c r="BD30" i="37" s="1"/>
  <c r="BI29" i="37"/>
  <c r="BJ29" i="37" s="1"/>
  <c r="BG29" i="37"/>
  <c r="BD29" i="37"/>
  <c r="BK29" i="37" s="1"/>
  <c r="BC29" i="37"/>
  <c r="BG28" i="37"/>
  <c r="BC28" i="37"/>
  <c r="BD28" i="37" s="1"/>
  <c r="BI27" i="37"/>
  <c r="BJ27" i="37" s="1"/>
  <c r="BG27" i="37"/>
  <c r="BD27" i="37"/>
  <c r="BK27" i="37" s="1"/>
  <c r="BC27" i="37"/>
  <c r="BG26" i="37"/>
  <c r="BC26" i="37"/>
  <c r="BD26" i="37" s="1"/>
  <c r="BI25" i="37"/>
  <c r="BJ25" i="37" s="1"/>
  <c r="BG25" i="37"/>
  <c r="BD25" i="37"/>
  <c r="BK25" i="37" s="1"/>
  <c r="BC25" i="37"/>
  <c r="BG24" i="37"/>
  <c r="BC24" i="37"/>
  <c r="BD24" i="37" s="1"/>
  <c r="BI23" i="37"/>
  <c r="BJ23" i="37" s="1"/>
  <c r="BG23" i="37"/>
  <c r="BD23" i="37"/>
  <c r="BK23" i="37" s="1"/>
  <c r="BC23" i="37"/>
  <c r="BI22" i="37"/>
  <c r="BJ22" i="37" s="1"/>
  <c r="BG22" i="37"/>
  <c r="BD22" i="37"/>
  <c r="BK22" i="37" s="1"/>
  <c r="BC22" i="37"/>
  <c r="AJ22" i="37"/>
  <c r="BP22" i="37" s="1"/>
  <c r="AI22" i="37"/>
  <c r="O22" i="37"/>
  <c r="N22" i="37"/>
  <c r="AK22" i="37" s="1"/>
  <c r="I22" i="37"/>
  <c r="C22" i="37"/>
  <c r="BG21" i="37"/>
  <c r="BC21" i="37"/>
  <c r="BD21" i="37" s="1"/>
  <c r="BG20" i="37"/>
  <c r="BD20" i="37"/>
  <c r="BI20" i="37" s="1"/>
  <c r="BJ20" i="37" s="1"/>
  <c r="BC20" i="37"/>
  <c r="BG19" i="37"/>
  <c r="BC19" i="37"/>
  <c r="BD19" i="37" s="1"/>
  <c r="BG18" i="37"/>
  <c r="BD18" i="37"/>
  <c r="BI18" i="37" s="1"/>
  <c r="BJ18" i="37" s="1"/>
  <c r="BC18" i="37"/>
  <c r="BG17" i="37"/>
  <c r="BC17" i="37"/>
  <c r="BD17" i="37" s="1"/>
  <c r="BG16" i="37"/>
  <c r="BD16" i="37"/>
  <c r="BI16" i="37" s="1"/>
  <c r="BJ16" i="37" s="1"/>
  <c r="BC16" i="37"/>
  <c r="BG15" i="37"/>
  <c r="BC15" i="37"/>
  <c r="BD15" i="37" s="1"/>
  <c r="BG14" i="37"/>
  <c r="BD14" i="37"/>
  <c r="BI14" i="37" s="1"/>
  <c r="BJ14" i="37" s="1"/>
  <c r="BC14" i="37"/>
  <c r="BG13" i="37"/>
  <c r="BC13" i="37"/>
  <c r="BD13" i="37" s="1"/>
  <c r="BG12" i="37"/>
  <c r="BC12" i="37"/>
  <c r="BD12" i="37" s="1"/>
  <c r="AI12" i="37"/>
  <c r="AJ12" i="37" s="1"/>
  <c r="BP12" i="37" s="1"/>
  <c r="O12" i="37"/>
  <c r="N12" i="37"/>
  <c r="I12" i="37"/>
  <c r="C12" i="37"/>
  <c r="K6" i="37"/>
  <c r="BG41" i="33"/>
  <c r="BC41" i="33"/>
  <c r="BD41" i="33" s="1"/>
  <c r="BG40" i="33"/>
  <c r="BD40" i="33"/>
  <c r="BK40" i="33" s="1"/>
  <c r="BC40" i="33"/>
  <c r="BG39" i="33"/>
  <c r="BC39" i="33"/>
  <c r="BD39" i="33" s="1"/>
  <c r="BK38" i="33"/>
  <c r="BG38" i="33"/>
  <c r="BD38" i="33"/>
  <c r="BI38" i="33" s="1"/>
  <c r="BJ38" i="33" s="1"/>
  <c r="BC38" i="33"/>
  <c r="BG37" i="33"/>
  <c r="BC37" i="33"/>
  <c r="BD37" i="33" s="1"/>
  <c r="BG36" i="33"/>
  <c r="BD36" i="33"/>
  <c r="BK36" i="33" s="1"/>
  <c r="BC36" i="33"/>
  <c r="BG35" i="33"/>
  <c r="BC35" i="33"/>
  <c r="BD35" i="33" s="1"/>
  <c r="BG34" i="33"/>
  <c r="BC34" i="33"/>
  <c r="BD34" i="33" s="1"/>
  <c r="BG33" i="33"/>
  <c r="BC33" i="33"/>
  <c r="BD33" i="33" s="1"/>
  <c r="BG32" i="33"/>
  <c r="BC32" i="33"/>
  <c r="BD32" i="33" s="1"/>
  <c r="AI32" i="33"/>
  <c r="AJ32" i="33" s="1"/>
  <c r="O32" i="33"/>
  <c r="N32" i="33"/>
  <c r="I32" i="33"/>
  <c r="C32" i="33"/>
  <c r="BK31" i="33"/>
  <c r="BG31" i="33"/>
  <c r="BD31" i="33"/>
  <c r="BI31" i="33" s="1"/>
  <c r="BJ31" i="33" s="1"/>
  <c r="BC31" i="33"/>
  <c r="BG30" i="33"/>
  <c r="BC30" i="33"/>
  <c r="BD30" i="33" s="1"/>
  <c r="BG29" i="33"/>
  <c r="BC29" i="33"/>
  <c r="BD29" i="33" s="1"/>
  <c r="BG28" i="33"/>
  <c r="BC28" i="33"/>
  <c r="BD28" i="33" s="1"/>
  <c r="BK27" i="33"/>
  <c r="BG27" i="33"/>
  <c r="BD27" i="33"/>
  <c r="BI27" i="33" s="1"/>
  <c r="BJ27" i="33" s="1"/>
  <c r="BC27" i="33"/>
  <c r="BG26" i="33"/>
  <c r="BC26" i="33"/>
  <c r="BD26" i="33" s="1"/>
  <c r="BG25" i="33"/>
  <c r="BC25" i="33"/>
  <c r="BD25" i="33" s="1"/>
  <c r="BG24" i="33"/>
  <c r="BC24" i="33"/>
  <c r="BD24" i="33" s="1"/>
  <c r="BK23" i="33"/>
  <c r="BG23" i="33"/>
  <c r="BD23" i="33"/>
  <c r="BI23" i="33" s="1"/>
  <c r="BJ23" i="33" s="1"/>
  <c r="BC23" i="33"/>
  <c r="BP22" i="33"/>
  <c r="BG22" i="33"/>
  <c r="BC22" i="33"/>
  <c r="BD22" i="33" s="1"/>
  <c r="AJ22" i="33"/>
  <c r="AI22" i="33"/>
  <c r="O22" i="33"/>
  <c r="N22" i="33"/>
  <c r="AK22" i="33" s="1"/>
  <c r="I22" i="33"/>
  <c r="C22" i="33"/>
  <c r="BK21" i="33"/>
  <c r="BI21" i="33"/>
  <c r="BJ21" i="33" s="1"/>
  <c r="BG21" i="33"/>
  <c r="BD21" i="33"/>
  <c r="BC21" i="33"/>
  <c r="BK20" i="33"/>
  <c r="BI20" i="33"/>
  <c r="BJ20" i="33" s="1"/>
  <c r="BG20" i="33"/>
  <c r="BD20" i="33"/>
  <c r="BC20" i="33"/>
  <c r="BG19" i="33"/>
  <c r="BD19" i="33"/>
  <c r="BK19" i="33" s="1"/>
  <c r="BC19" i="33"/>
  <c r="BG18" i="33"/>
  <c r="BC18" i="33"/>
  <c r="BD18" i="33" s="1"/>
  <c r="BK17" i="33"/>
  <c r="BI17" i="33"/>
  <c r="BJ17" i="33" s="1"/>
  <c r="BG17" i="33"/>
  <c r="BD17" i="33"/>
  <c r="BC17" i="33"/>
  <c r="BI16" i="33"/>
  <c r="BJ16" i="33" s="1"/>
  <c r="BG16" i="33"/>
  <c r="BD16" i="33"/>
  <c r="BK16" i="33" s="1"/>
  <c r="BC16" i="33"/>
  <c r="BG15" i="33"/>
  <c r="BD15" i="33"/>
  <c r="BK15" i="33" s="1"/>
  <c r="BC15" i="33"/>
  <c r="BG14" i="33"/>
  <c r="BC14" i="33"/>
  <c r="BD14" i="33" s="1"/>
  <c r="BG13" i="33"/>
  <c r="BC13" i="33"/>
  <c r="BD13" i="33" s="1"/>
  <c r="BN12" i="33"/>
  <c r="BO12" i="33" s="1"/>
  <c r="BG12" i="33"/>
  <c r="BC12" i="33"/>
  <c r="BD12" i="33" s="1"/>
  <c r="BK12" i="33" s="1"/>
  <c r="AI12" i="33"/>
  <c r="AJ12" i="33" s="1"/>
  <c r="O12" i="33"/>
  <c r="N12" i="33"/>
  <c r="I12" i="33"/>
  <c r="C12" i="33"/>
  <c r="K6" i="33"/>
  <c r="BG41" i="32"/>
  <c r="BC41" i="32"/>
  <c r="BD41" i="32" s="1"/>
  <c r="BG40" i="32"/>
  <c r="BC40" i="32"/>
  <c r="BD40" i="32" s="1"/>
  <c r="BG39" i="32"/>
  <c r="BC39" i="32"/>
  <c r="BD39" i="32" s="1"/>
  <c r="BG38" i="32"/>
  <c r="BC38" i="32"/>
  <c r="BD38" i="32" s="1"/>
  <c r="BG37" i="32"/>
  <c r="BC37" i="32"/>
  <c r="BD37" i="32" s="1"/>
  <c r="BG36" i="32"/>
  <c r="BC36" i="32"/>
  <c r="BD36" i="32" s="1"/>
  <c r="BG35" i="32"/>
  <c r="BC35" i="32"/>
  <c r="BD35" i="32" s="1"/>
  <c r="BG34" i="32"/>
  <c r="BC34" i="32"/>
  <c r="BD34" i="32" s="1"/>
  <c r="BG33" i="32"/>
  <c r="BC33" i="32"/>
  <c r="BD33" i="32" s="1"/>
  <c r="BG32" i="32"/>
  <c r="BC32" i="32"/>
  <c r="BD32" i="32" s="1"/>
  <c r="AI32" i="32"/>
  <c r="AJ32" i="32" s="1"/>
  <c r="BP32" i="32" s="1"/>
  <c r="O32" i="32"/>
  <c r="N32" i="32"/>
  <c r="I32" i="32"/>
  <c r="C32" i="32"/>
  <c r="BG31" i="32"/>
  <c r="BC31" i="32"/>
  <c r="BD31" i="32" s="1"/>
  <c r="BG30" i="32"/>
  <c r="BC30" i="32"/>
  <c r="BD30" i="32" s="1"/>
  <c r="BG29" i="32"/>
  <c r="BC29" i="32"/>
  <c r="BD29" i="32" s="1"/>
  <c r="BG28" i="32"/>
  <c r="BC28" i="32"/>
  <c r="BD28" i="32" s="1"/>
  <c r="BI28" i="32" s="1"/>
  <c r="BJ28" i="32" s="1"/>
  <c r="BG27" i="32"/>
  <c r="BC27" i="32"/>
  <c r="BD27" i="32" s="1"/>
  <c r="BG26" i="32"/>
  <c r="BC26" i="32"/>
  <c r="BD26" i="32" s="1"/>
  <c r="BG25" i="32"/>
  <c r="BC25" i="32"/>
  <c r="BD25" i="32" s="1"/>
  <c r="BG24" i="32"/>
  <c r="BC24" i="32"/>
  <c r="BD24" i="32" s="1"/>
  <c r="BK24" i="32" s="1"/>
  <c r="BG23" i="32"/>
  <c r="BC23" i="32"/>
  <c r="BD23" i="32" s="1"/>
  <c r="BG22" i="32"/>
  <c r="BC22" i="32"/>
  <c r="BD22" i="32" s="1"/>
  <c r="AI22" i="32"/>
  <c r="AJ22" i="32" s="1"/>
  <c r="BP22" i="32" s="1"/>
  <c r="O22" i="32"/>
  <c r="N22" i="32"/>
  <c r="I22" i="32"/>
  <c r="C22" i="32"/>
  <c r="BG21" i="32"/>
  <c r="BC21" i="32"/>
  <c r="BD21" i="32" s="1"/>
  <c r="BG20" i="32"/>
  <c r="BC20" i="32"/>
  <c r="BD20" i="32" s="1"/>
  <c r="BG19" i="32"/>
  <c r="BC19" i="32"/>
  <c r="BD19" i="32" s="1"/>
  <c r="BG18" i="32"/>
  <c r="BC18" i="32"/>
  <c r="BD18" i="32" s="1"/>
  <c r="BG17" i="32"/>
  <c r="BC17" i="32"/>
  <c r="BD17" i="32" s="1"/>
  <c r="BG16" i="32"/>
  <c r="BC16" i="32"/>
  <c r="BD16" i="32" s="1"/>
  <c r="BG15" i="32"/>
  <c r="BD15" i="32"/>
  <c r="BI15" i="32" s="1"/>
  <c r="BJ15" i="32" s="1"/>
  <c r="BC15" i="32"/>
  <c r="BG14" i="32"/>
  <c r="BC14" i="32"/>
  <c r="BD14" i="32" s="1"/>
  <c r="BG13" i="32"/>
  <c r="BC13" i="32"/>
  <c r="BD13" i="32" s="1"/>
  <c r="BG12" i="32"/>
  <c r="BC12" i="32"/>
  <c r="BD12" i="32" s="1"/>
  <c r="AI12" i="32"/>
  <c r="AJ12" i="32" s="1"/>
  <c r="BP12" i="32" s="1"/>
  <c r="O12" i="32"/>
  <c r="N12" i="32"/>
  <c r="I12" i="32"/>
  <c r="C12" i="32"/>
  <c r="K6" i="32"/>
  <c r="BK13" i="38" l="1"/>
  <c r="BI13" i="38"/>
  <c r="BJ13" i="38" s="1"/>
  <c r="AK12" i="38"/>
  <c r="BI16" i="38"/>
  <c r="BJ16" i="38" s="1"/>
  <c r="BK16" i="38"/>
  <c r="BK22" i="38"/>
  <c r="BI22" i="38"/>
  <c r="BJ22" i="38" s="1"/>
  <c r="AK32" i="38"/>
  <c r="BP32" i="38"/>
  <c r="BK41" i="38"/>
  <c r="BI41" i="38"/>
  <c r="BJ41" i="38" s="1"/>
  <c r="BK24" i="38"/>
  <c r="BI24" i="38"/>
  <c r="BJ24" i="38" s="1"/>
  <c r="BK31" i="38"/>
  <c r="BI31" i="38"/>
  <c r="BJ31" i="38" s="1"/>
  <c r="BI20" i="38"/>
  <c r="BJ20" i="38" s="1"/>
  <c r="BK20" i="38"/>
  <c r="AK22" i="38"/>
  <c r="BK28" i="38"/>
  <c r="BI28" i="38"/>
  <c r="BJ28" i="38" s="1"/>
  <c r="BK33" i="38"/>
  <c r="BI33" i="38"/>
  <c r="BJ33" i="38" s="1"/>
  <c r="BK14" i="38"/>
  <c r="BI14" i="38"/>
  <c r="BJ14" i="38" s="1"/>
  <c r="BK23" i="38"/>
  <c r="BI23" i="38"/>
  <c r="BJ23" i="38" s="1"/>
  <c r="BI30" i="38"/>
  <c r="BJ30" i="38" s="1"/>
  <c r="BK30" i="38"/>
  <c r="BK12" i="38"/>
  <c r="BI12" i="38"/>
  <c r="BJ12" i="38" s="1"/>
  <c r="BK27" i="38"/>
  <c r="BI27" i="38"/>
  <c r="BJ27" i="38" s="1"/>
  <c r="BK32" i="38"/>
  <c r="BI32" i="38"/>
  <c r="BJ32" i="38" s="1"/>
  <c r="BL32" i="38" s="1"/>
  <c r="BK35" i="38"/>
  <c r="BI35" i="38"/>
  <c r="BJ35" i="38" s="1"/>
  <c r="BK18" i="38"/>
  <c r="BI18" i="38"/>
  <c r="BJ18" i="38" s="1"/>
  <c r="BK39" i="38"/>
  <c r="BI39" i="38"/>
  <c r="BJ39" i="38" s="1"/>
  <c r="BI26" i="38"/>
  <c r="BJ26" i="38" s="1"/>
  <c r="BK26" i="38"/>
  <c r="BK37" i="38"/>
  <c r="BI37" i="38"/>
  <c r="BJ37" i="38" s="1"/>
  <c r="BP12" i="38"/>
  <c r="BI25" i="38"/>
  <c r="BJ25" i="38" s="1"/>
  <c r="BI29" i="38"/>
  <c r="BJ29" i="38" s="1"/>
  <c r="BK36" i="38"/>
  <c r="BK40" i="38"/>
  <c r="AK12" i="37"/>
  <c r="BI15" i="37"/>
  <c r="BJ15" i="37" s="1"/>
  <c r="BK15" i="37"/>
  <c r="BK32" i="37"/>
  <c r="BI32" i="37"/>
  <c r="BJ32" i="37" s="1"/>
  <c r="BI34" i="37"/>
  <c r="BJ34" i="37" s="1"/>
  <c r="BK34" i="37"/>
  <c r="BI36" i="37"/>
  <c r="BJ36" i="37" s="1"/>
  <c r="BK36" i="37"/>
  <c r="BI38" i="37"/>
  <c r="BJ38" i="37" s="1"/>
  <c r="BK38" i="37"/>
  <c r="BI40" i="37"/>
  <c r="BJ40" i="37" s="1"/>
  <c r="BK40" i="37"/>
  <c r="BI13" i="37"/>
  <c r="BJ13" i="37" s="1"/>
  <c r="BK13" i="37"/>
  <c r="BK12" i="37"/>
  <c r="BI12" i="37"/>
  <c r="BJ12" i="37" s="1"/>
  <c r="BK17" i="37"/>
  <c r="BI17" i="37"/>
  <c r="BJ17" i="37" s="1"/>
  <c r="BI26" i="37"/>
  <c r="BJ26" i="37" s="1"/>
  <c r="BK26" i="37"/>
  <c r="BI30" i="37"/>
  <c r="BJ30" i="37" s="1"/>
  <c r="BK30" i="37"/>
  <c r="AK32" i="37"/>
  <c r="BK19" i="37"/>
  <c r="BI19" i="37"/>
  <c r="BJ19" i="37" s="1"/>
  <c r="BK33" i="37"/>
  <c r="BI33" i="37"/>
  <c r="BJ33" i="37" s="1"/>
  <c r="BK35" i="37"/>
  <c r="BI35" i="37"/>
  <c r="BJ35" i="37" s="1"/>
  <c r="BK37" i="37"/>
  <c r="BI37" i="37"/>
  <c r="BJ37" i="37" s="1"/>
  <c r="BK39" i="37"/>
  <c r="BI39" i="37"/>
  <c r="BJ39" i="37" s="1"/>
  <c r="BK41" i="37"/>
  <c r="BI41" i="37"/>
  <c r="BJ41" i="37" s="1"/>
  <c r="BK21" i="37"/>
  <c r="BI21" i="37"/>
  <c r="BJ21" i="37" s="1"/>
  <c r="BI24" i="37"/>
  <c r="BJ24" i="37" s="1"/>
  <c r="BL22" i="37" s="1"/>
  <c r="BK24" i="37"/>
  <c r="BI28" i="37"/>
  <c r="BJ28" i="37" s="1"/>
  <c r="BK28" i="37"/>
  <c r="BK14" i="37"/>
  <c r="BK18" i="37"/>
  <c r="BK16" i="37"/>
  <c r="BK20" i="37"/>
  <c r="AK12" i="33"/>
  <c r="BP12" i="33"/>
  <c r="BQ12" i="33"/>
  <c r="BK25" i="33"/>
  <c r="BI25" i="33"/>
  <c r="BJ25" i="33" s="1"/>
  <c r="BI33" i="33"/>
  <c r="BJ33" i="33" s="1"/>
  <c r="BK33" i="33"/>
  <c r="BK22" i="33"/>
  <c r="BI22" i="33"/>
  <c r="BJ22" i="33" s="1"/>
  <c r="BK32" i="33"/>
  <c r="BI32" i="33"/>
  <c r="BJ32" i="33" s="1"/>
  <c r="BK28" i="33"/>
  <c r="BI28" i="33"/>
  <c r="BJ28" i="33" s="1"/>
  <c r="BK39" i="33"/>
  <c r="BI39" i="33"/>
  <c r="BJ39" i="33" s="1"/>
  <c r="BI13" i="33"/>
  <c r="BJ13" i="33" s="1"/>
  <c r="BK13" i="33"/>
  <c r="BK18" i="33"/>
  <c r="BI18" i="33"/>
  <c r="BJ18" i="33" s="1"/>
  <c r="BI26" i="33"/>
  <c r="BJ26" i="33" s="1"/>
  <c r="BK26" i="33"/>
  <c r="BK29" i="33"/>
  <c r="BI29" i="33"/>
  <c r="BJ29" i="33" s="1"/>
  <c r="BI37" i="33"/>
  <c r="BJ37" i="33" s="1"/>
  <c r="BK37" i="33"/>
  <c r="BI34" i="33"/>
  <c r="BJ34" i="33" s="1"/>
  <c r="BK34" i="33"/>
  <c r="BK14" i="33"/>
  <c r="BI14" i="33"/>
  <c r="BJ14" i="33" s="1"/>
  <c r="BK30" i="33"/>
  <c r="BI30" i="33"/>
  <c r="BJ30" i="33" s="1"/>
  <c r="BI41" i="33"/>
  <c r="BJ41" i="33" s="1"/>
  <c r="BK41" i="33"/>
  <c r="BK35" i="33"/>
  <c r="BI35" i="33"/>
  <c r="BJ35" i="33" s="1"/>
  <c r="BK24" i="33"/>
  <c r="BI24" i="33"/>
  <c r="BJ24" i="33" s="1"/>
  <c r="AK32" i="33"/>
  <c r="BP32" i="33"/>
  <c r="BI12" i="33"/>
  <c r="BJ12" i="33" s="1"/>
  <c r="BI15" i="33"/>
  <c r="BJ15" i="33" s="1"/>
  <c r="BI19" i="33"/>
  <c r="BJ19" i="33" s="1"/>
  <c r="BI36" i="33"/>
  <c r="BJ36" i="33" s="1"/>
  <c r="BI40" i="33"/>
  <c r="BJ40" i="33" s="1"/>
  <c r="BK12" i="32"/>
  <c r="BI12" i="32"/>
  <c r="BJ12" i="32" s="1"/>
  <c r="BK25" i="32"/>
  <c r="BI25" i="32"/>
  <c r="BJ25" i="32" s="1"/>
  <c r="BK29" i="32"/>
  <c r="BI29" i="32"/>
  <c r="BJ29" i="32" s="1"/>
  <c r="BK19" i="32"/>
  <c r="BI19" i="32"/>
  <c r="BJ19" i="32" s="1"/>
  <c r="BI36" i="32"/>
  <c r="BJ36" i="32" s="1"/>
  <c r="BK36" i="32"/>
  <c r="BI40" i="32"/>
  <c r="BJ40" i="32" s="1"/>
  <c r="BK40" i="32"/>
  <c r="BI14" i="32"/>
  <c r="BJ14" i="32" s="1"/>
  <c r="BK14" i="32"/>
  <c r="BK18" i="32"/>
  <c r="BI18" i="32"/>
  <c r="BJ18" i="32" s="1"/>
  <c r="BK15" i="32"/>
  <c r="AK12" i="32"/>
  <c r="AK22" i="32"/>
  <c r="BK32" i="32"/>
  <c r="BI32" i="32"/>
  <c r="BJ32" i="32" s="1"/>
  <c r="BI17" i="32"/>
  <c r="BJ17" i="32" s="1"/>
  <c r="BK17" i="32"/>
  <c r="BK23" i="32"/>
  <c r="BI23" i="32"/>
  <c r="BJ23" i="32" s="1"/>
  <c r="BK13" i="32"/>
  <c r="BI13" i="32"/>
  <c r="BJ13" i="32" s="1"/>
  <c r="BK33" i="32"/>
  <c r="BI33" i="32"/>
  <c r="BJ33" i="32" s="1"/>
  <c r="BI26" i="32"/>
  <c r="BJ26" i="32" s="1"/>
  <c r="BK26" i="32"/>
  <c r="BK34" i="32"/>
  <c r="BI34" i="32"/>
  <c r="BJ34" i="32" s="1"/>
  <c r="BK37" i="32"/>
  <c r="BI37" i="32"/>
  <c r="BJ37" i="32" s="1"/>
  <c r="BK39" i="32"/>
  <c r="BI39" i="32"/>
  <c r="BJ39" i="32" s="1"/>
  <c r="BK31" i="32"/>
  <c r="BI31" i="32"/>
  <c r="BJ31" i="32" s="1"/>
  <c r="BK27" i="32"/>
  <c r="BI27" i="32"/>
  <c r="BJ27" i="32" s="1"/>
  <c r="AK32" i="32"/>
  <c r="BI21" i="32"/>
  <c r="BJ21" i="32" s="1"/>
  <c r="BK21" i="32"/>
  <c r="BK20" i="32"/>
  <c r="BI20" i="32"/>
  <c r="BJ20" i="32" s="1"/>
  <c r="BI35" i="32"/>
  <c r="BJ35" i="32" s="1"/>
  <c r="BK35" i="32"/>
  <c r="BK38" i="32"/>
  <c r="BI38" i="32"/>
  <c r="BJ38" i="32" s="1"/>
  <c r="BK41" i="32"/>
  <c r="BI41" i="32"/>
  <c r="BJ41" i="32" s="1"/>
  <c r="BK16" i="32"/>
  <c r="BI16" i="32"/>
  <c r="BJ16" i="32" s="1"/>
  <c r="BI22" i="32"/>
  <c r="BJ22" i="32" s="1"/>
  <c r="BK22" i="32"/>
  <c r="BI30" i="32"/>
  <c r="BJ30" i="32" s="1"/>
  <c r="BK30" i="32"/>
  <c r="BI24" i="32"/>
  <c r="BJ24" i="32" s="1"/>
  <c r="BK28" i="32"/>
  <c r="BL12" i="38" l="1"/>
  <c r="BM32" i="38"/>
  <c r="BN32" i="38" s="1"/>
  <c r="BO32" i="38" s="1"/>
  <c r="BQ32" i="38" s="1"/>
  <c r="BL22" i="38"/>
  <c r="BN22" i="37"/>
  <c r="BO22" i="37" s="1"/>
  <c r="BQ22" i="37" s="1"/>
  <c r="BM22" i="37"/>
  <c r="BL12" i="37"/>
  <c r="BL32" i="37"/>
  <c r="BL22" i="33"/>
  <c r="BL12" i="33"/>
  <c r="BM12" i="33" s="1"/>
  <c r="BL32" i="33"/>
  <c r="BL12" i="32"/>
  <c r="BM12" i="32" s="1"/>
  <c r="BN12" i="32" s="1"/>
  <c r="BO12" i="32" s="1"/>
  <c r="BQ12" i="32" s="1"/>
  <c r="BL22" i="32"/>
  <c r="BL32" i="32"/>
  <c r="BM12" i="38" l="1"/>
  <c r="BN12" i="38" s="1"/>
  <c r="BO12" i="38" s="1"/>
  <c r="BQ12" i="38" s="1"/>
  <c r="BM22" i="38"/>
  <c r="BN22" i="38" s="1"/>
  <c r="BO22" i="38" s="1"/>
  <c r="BQ22" i="38" s="1"/>
  <c r="BM32" i="37"/>
  <c r="BN32" i="37" s="1"/>
  <c r="BO32" i="37" s="1"/>
  <c r="BQ32" i="37" s="1"/>
  <c r="BM12" i="37"/>
  <c r="BN12" i="37" s="1"/>
  <c r="BO12" i="37" s="1"/>
  <c r="BQ12" i="37" s="1"/>
  <c r="BM22" i="33"/>
  <c r="BN22" i="33" s="1"/>
  <c r="BO22" i="33" s="1"/>
  <c r="BQ22" i="33" s="1"/>
  <c r="BM32" i="33"/>
  <c r="BN32" i="33" s="1"/>
  <c r="BO32" i="33" s="1"/>
  <c r="BQ32" i="33" s="1"/>
  <c r="BM32" i="32"/>
  <c r="BN32" i="32" s="1"/>
  <c r="BO32" i="32" s="1"/>
  <c r="BQ32" i="32" s="1"/>
  <c r="BM22" i="32"/>
  <c r="BN22" i="32" s="1"/>
  <c r="BO22" i="32" s="1"/>
  <c r="BQ22" i="32" s="1"/>
  <c r="BG41" i="31"/>
  <c r="BC41" i="31"/>
  <c r="BD41" i="31" s="1"/>
  <c r="BG40" i="31"/>
  <c r="BC40" i="31"/>
  <c r="BD40" i="31" s="1"/>
  <c r="BG39" i="31"/>
  <c r="BC39" i="31"/>
  <c r="BD39" i="31" s="1"/>
  <c r="BG38" i="31"/>
  <c r="BC38" i="31"/>
  <c r="BD38" i="31" s="1"/>
  <c r="BG37" i="31"/>
  <c r="BC37" i="31"/>
  <c r="BD37" i="31" s="1"/>
  <c r="BG36" i="31"/>
  <c r="BC36" i="31"/>
  <c r="BD36" i="31" s="1"/>
  <c r="BG35" i="31"/>
  <c r="BC35" i="31"/>
  <c r="BD35" i="31" s="1"/>
  <c r="BG34" i="31"/>
  <c r="BC34" i="31"/>
  <c r="BD34" i="31" s="1"/>
  <c r="BG33" i="31"/>
  <c r="BC33" i="31"/>
  <c r="BD33" i="31" s="1"/>
  <c r="BG32" i="31"/>
  <c r="BC32" i="31"/>
  <c r="BD32" i="31" s="1"/>
  <c r="AJ32" i="31"/>
  <c r="BP32" i="31" s="1"/>
  <c r="AI32" i="31"/>
  <c r="O32" i="31"/>
  <c r="N32" i="31"/>
  <c r="AK32" i="31" s="1"/>
  <c r="I32" i="31"/>
  <c r="C32" i="31"/>
  <c r="BI31" i="31"/>
  <c r="BJ31" i="31" s="1"/>
  <c r="BG31" i="31"/>
  <c r="BD31" i="31"/>
  <c r="BK31" i="31" s="1"/>
  <c r="BC31" i="31"/>
  <c r="BG30" i="31"/>
  <c r="BD30" i="31"/>
  <c r="BK30" i="31" s="1"/>
  <c r="BC30" i="31"/>
  <c r="BI29" i="31"/>
  <c r="BJ29" i="31" s="1"/>
  <c r="BG29" i="31"/>
  <c r="BD29" i="31"/>
  <c r="BK29" i="31" s="1"/>
  <c r="BC29" i="31"/>
  <c r="BG28" i="31"/>
  <c r="BD28" i="31"/>
  <c r="BI28" i="31" s="1"/>
  <c r="BJ28" i="31" s="1"/>
  <c r="BC28" i="31"/>
  <c r="BI27" i="31"/>
  <c r="BJ27" i="31" s="1"/>
  <c r="BG27" i="31"/>
  <c r="BD27" i="31"/>
  <c r="BK27" i="31" s="1"/>
  <c r="BC27" i="31"/>
  <c r="BG26" i="31"/>
  <c r="BD26" i="31"/>
  <c r="BK26" i="31" s="1"/>
  <c r="BC26" i="31"/>
  <c r="BI25" i="31"/>
  <c r="BJ25" i="31" s="1"/>
  <c r="BG25" i="31"/>
  <c r="BD25" i="31"/>
  <c r="BK25" i="31" s="1"/>
  <c r="BC25" i="31"/>
  <c r="BG24" i="31"/>
  <c r="BD24" i="31"/>
  <c r="BI24" i="31" s="1"/>
  <c r="BJ24" i="31" s="1"/>
  <c r="BC24" i="31"/>
  <c r="BI23" i="31"/>
  <c r="BJ23" i="31" s="1"/>
  <c r="BG23" i="31"/>
  <c r="BD23" i="31"/>
  <c r="BK23" i="31" s="1"/>
  <c r="BC23" i="31"/>
  <c r="BI22" i="31"/>
  <c r="BJ22" i="31" s="1"/>
  <c r="BG22" i="31"/>
  <c r="BD22" i="31"/>
  <c r="BK22" i="31" s="1"/>
  <c r="BC22" i="31"/>
  <c r="AJ22" i="31"/>
  <c r="BP22" i="31" s="1"/>
  <c r="AI22" i="31"/>
  <c r="O22" i="31"/>
  <c r="N22" i="31"/>
  <c r="AK22" i="31" s="1"/>
  <c r="I22" i="31"/>
  <c r="C22" i="31"/>
  <c r="BG21" i="31"/>
  <c r="BC21" i="31"/>
  <c r="BD21" i="31" s="1"/>
  <c r="BG20" i="31"/>
  <c r="BD20" i="31"/>
  <c r="BK20" i="31" s="1"/>
  <c r="BC20" i="31"/>
  <c r="BG19" i="31"/>
  <c r="BC19" i="31"/>
  <c r="BD19" i="31" s="1"/>
  <c r="BG18" i="31"/>
  <c r="BD18" i="31"/>
  <c r="BK18" i="31" s="1"/>
  <c r="BC18" i="31"/>
  <c r="BG17" i="31"/>
  <c r="BC17" i="31"/>
  <c r="BD17" i="31" s="1"/>
  <c r="BG16" i="31"/>
  <c r="BD16" i="31"/>
  <c r="BK16" i="31" s="1"/>
  <c r="BC16" i="31"/>
  <c r="BG15" i="31"/>
  <c r="BC15" i="31"/>
  <c r="BD15" i="31" s="1"/>
  <c r="BG14" i="31"/>
  <c r="BD14" i="31"/>
  <c r="BK14" i="31" s="1"/>
  <c r="BC14" i="31"/>
  <c r="BG13" i="31"/>
  <c r="BC13" i="31"/>
  <c r="BD13" i="31" s="1"/>
  <c r="BN12" i="31"/>
  <c r="BO12" i="31" s="1"/>
  <c r="BG12" i="31"/>
  <c r="BC12" i="31"/>
  <c r="BD12" i="31" s="1"/>
  <c r="AI12" i="31"/>
  <c r="AJ12" i="31" s="1"/>
  <c r="BP12" i="31" s="1"/>
  <c r="O12" i="31"/>
  <c r="N12" i="31"/>
  <c r="I12" i="31"/>
  <c r="C12" i="31"/>
  <c r="K6" i="31"/>
  <c r="AK12" i="31" l="1"/>
  <c r="BI13" i="31"/>
  <c r="BJ13" i="31" s="1"/>
  <c r="BK13" i="31"/>
  <c r="BI12" i="31"/>
  <c r="BJ12" i="31" s="1"/>
  <c r="BK12" i="31"/>
  <c r="BI15" i="31"/>
  <c r="BJ15" i="31" s="1"/>
  <c r="BK15" i="31"/>
  <c r="BI17" i="31"/>
  <c r="BJ17" i="31" s="1"/>
  <c r="BK17" i="31"/>
  <c r="BK32" i="31"/>
  <c r="BI32" i="31"/>
  <c r="BJ32" i="31" s="1"/>
  <c r="BI34" i="31"/>
  <c r="BJ34" i="31" s="1"/>
  <c r="BK34" i="31"/>
  <c r="BI36" i="31"/>
  <c r="BJ36" i="31" s="1"/>
  <c r="BK36" i="31"/>
  <c r="BI38" i="31"/>
  <c r="BJ38" i="31" s="1"/>
  <c r="BK38" i="31"/>
  <c r="BI40" i="31"/>
  <c r="BJ40" i="31" s="1"/>
  <c r="BK40" i="31"/>
  <c r="BQ12" i="31"/>
  <c r="BI19" i="31"/>
  <c r="BJ19" i="31" s="1"/>
  <c r="BK19" i="31"/>
  <c r="BK33" i="31"/>
  <c r="BI33" i="31"/>
  <c r="BJ33" i="31" s="1"/>
  <c r="BK35" i="31"/>
  <c r="BI35" i="31"/>
  <c r="BJ35" i="31" s="1"/>
  <c r="BK37" i="31"/>
  <c r="BI37" i="31"/>
  <c r="BJ37" i="31" s="1"/>
  <c r="BK39" i="31"/>
  <c r="BI39" i="31"/>
  <c r="BJ39" i="31" s="1"/>
  <c r="BK41" i="31"/>
  <c r="BI41" i="31"/>
  <c r="BJ41" i="31" s="1"/>
  <c r="BI21" i="31"/>
  <c r="BJ21" i="31" s="1"/>
  <c r="BK21" i="31"/>
  <c r="BI14" i="31"/>
  <c r="BJ14" i="31" s="1"/>
  <c r="BI16" i="31"/>
  <c r="BJ16" i="31" s="1"/>
  <c r="BI18" i="31"/>
  <c r="BJ18" i="31" s="1"/>
  <c r="BI20" i="31"/>
  <c r="BJ20" i="31" s="1"/>
  <c r="BK24" i="31"/>
  <c r="BK28" i="31"/>
  <c r="BI26" i="31"/>
  <c r="BJ26" i="31" s="1"/>
  <c r="BI30" i="31"/>
  <c r="BJ30" i="31" s="1"/>
  <c r="BL22" i="31" s="1"/>
  <c r="BM22" i="31" l="1"/>
  <c r="BN22" i="31"/>
  <c r="BO22" i="31" s="1"/>
  <c r="BQ22" i="31" s="1"/>
  <c r="BL12" i="31"/>
  <c r="BM12" i="31" s="1"/>
  <c r="BL32" i="31"/>
  <c r="BM32" i="31" l="1"/>
  <c r="BN32" i="31" s="1"/>
  <c r="BO32" i="31" s="1"/>
  <c r="BQ32" i="31" s="1"/>
  <c r="BG41" i="30"/>
  <c r="BC41" i="30"/>
  <c r="BD41" i="30" s="1"/>
  <c r="BG40" i="30"/>
  <c r="BC40" i="30"/>
  <c r="BD40" i="30" s="1"/>
  <c r="BG39" i="30"/>
  <c r="BC39" i="30"/>
  <c r="BD39" i="30" s="1"/>
  <c r="BG38" i="30"/>
  <c r="BC38" i="30"/>
  <c r="BD38" i="30" s="1"/>
  <c r="BG37" i="30"/>
  <c r="BC37" i="30"/>
  <c r="BD37" i="30" s="1"/>
  <c r="BG36" i="30"/>
  <c r="BC36" i="30"/>
  <c r="BD36" i="30" s="1"/>
  <c r="BG35" i="30"/>
  <c r="BC35" i="30"/>
  <c r="BD35" i="30" s="1"/>
  <c r="BG34" i="30"/>
  <c r="BC34" i="30"/>
  <c r="BD34" i="30" s="1"/>
  <c r="BG33" i="30"/>
  <c r="BC33" i="30"/>
  <c r="BD33" i="30" s="1"/>
  <c r="BG32" i="30"/>
  <c r="BC32" i="30"/>
  <c r="BD32" i="30" s="1"/>
  <c r="AJ32" i="30"/>
  <c r="BP32" i="30" s="1"/>
  <c r="AI32" i="30"/>
  <c r="O32" i="30"/>
  <c r="N32" i="30"/>
  <c r="AK32" i="30" s="1"/>
  <c r="I32" i="30"/>
  <c r="C32" i="30"/>
  <c r="BI31" i="30"/>
  <c r="BJ31" i="30" s="1"/>
  <c r="BG31" i="30"/>
  <c r="BD31" i="30"/>
  <c r="BK31" i="30" s="1"/>
  <c r="BC31" i="30"/>
  <c r="BG30" i="30"/>
  <c r="BD30" i="30"/>
  <c r="BI30" i="30" s="1"/>
  <c r="BJ30" i="30" s="1"/>
  <c r="BC30" i="30"/>
  <c r="BI29" i="30"/>
  <c r="BJ29" i="30" s="1"/>
  <c r="BG29" i="30"/>
  <c r="BD29" i="30"/>
  <c r="BK29" i="30" s="1"/>
  <c r="BC29" i="30"/>
  <c r="BK28" i="30"/>
  <c r="BG28" i="30"/>
  <c r="BD28" i="30"/>
  <c r="BI28" i="30" s="1"/>
  <c r="BJ28" i="30" s="1"/>
  <c r="BC28" i="30"/>
  <c r="BI27" i="30"/>
  <c r="BJ27" i="30" s="1"/>
  <c r="BG27" i="30"/>
  <c r="BD27" i="30"/>
  <c r="BK27" i="30" s="1"/>
  <c r="BC27" i="30"/>
  <c r="BG26" i="30"/>
  <c r="BD26" i="30"/>
  <c r="BK26" i="30" s="1"/>
  <c r="BC26" i="30"/>
  <c r="BI25" i="30"/>
  <c r="BJ25" i="30" s="1"/>
  <c r="BG25" i="30"/>
  <c r="BD25" i="30"/>
  <c r="BK25" i="30" s="1"/>
  <c r="BC25" i="30"/>
  <c r="BG24" i="30"/>
  <c r="BD24" i="30"/>
  <c r="BI24" i="30" s="1"/>
  <c r="BJ24" i="30" s="1"/>
  <c r="BC24" i="30"/>
  <c r="BI23" i="30"/>
  <c r="BJ23" i="30" s="1"/>
  <c r="BG23" i="30"/>
  <c r="BD23" i="30"/>
  <c r="BK23" i="30" s="1"/>
  <c r="BC23" i="30"/>
  <c r="BI22" i="30"/>
  <c r="BJ22" i="30" s="1"/>
  <c r="BG22" i="30"/>
  <c r="BD22" i="30"/>
  <c r="BK22" i="30" s="1"/>
  <c r="BC22" i="30"/>
  <c r="AJ22" i="30"/>
  <c r="BP22" i="30" s="1"/>
  <c r="AI22" i="30"/>
  <c r="O22" i="30"/>
  <c r="N22" i="30"/>
  <c r="AK22" i="30" s="1"/>
  <c r="I22" i="30"/>
  <c r="C22" i="30"/>
  <c r="BG21" i="30"/>
  <c r="BC21" i="30"/>
  <c r="BD21" i="30" s="1"/>
  <c r="BG20" i="30"/>
  <c r="BD20" i="30"/>
  <c r="BK20" i="30" s="1"/>
  <c r="BC20" i="30"/>
  <c r="BG19" i="30"/>
  <c r="BC19" i="30"/>
  <c r="BD19" i="30" s="1"/>
  <c r="BG18" i="30"/>
  <c r="BD18" i="30"/>
  <c r="BK18" i="30" s="1"/>
  <c r="BC18" i="30"/>
  <c r="BG17" i="30"/>
  <c r="BC17" i="30"/>
  <c r="BD17" i="30" s="1"/>
  <c r="BG16" i="30"/>
  <c r="BD16" i="30"/>
  <c r="BK16" i="30" s="1"/>
  <c r="BC16" i="30"/>
  <c r="BG15" i="30"/>
  <c r="BC15" i="30"/>
  <c r="BD15" i="30" s="1"/>
  <c r="BG14" i="30"/>
  <c r="BC14" i="30"/>
  <c r="BD14" i="30" s="1"/>
  <c r="BK14" i="30" s="1"/>
  <c r="BG13" i="30"/>
  <c r="BC13" i="30"/>
  <c r="BD13" i="30" s="1"/>
  <c r="BG12" i="30"/>
  <c r="BC12" i="30"/>
  <c r="BD12" i="30" s="1"/>
  <c r="AI12" i="30"/>
  <c r="AJ12" i="30" s="1"/>
  <c r="BP12" i="30" s="1"/>
  <c r="O12" i="30"/>
  <c r="N12" i="30"/>
  <c r="I12" i="30"/>
  <c r="C12" i="30"/>
  <c r="K6" i="30"/>
  <c r="BG41" i="29"/>
  <c r="BD41" i="29"/>
  <c r="BI41" i="29" s="1"/>
  <c r="BJ41" i="29" s="1"/>
  <c r="BC41" i="29"/>
  <c r="BG40" i="29"/>
  <c r="BC40" i="29"/>
  <c r="BD40" i="29" s="1"/>
  <c r="BG39" i="29"/>
  <c r="BD39" i="29"/>
  <c r="BI39" i="29" s="1"/>
  <c r="BJ39" i="29" s="1"/>
  <c r="BC39" i="29"/>
  <c r="BG38" i="29"/>
  <c r="BC38" i="29"/>
  <c r="BD38" i="29" s="1"/>
  <c r="BG37" i="29"/>
  <c r="BD37" i="29"/>
  <c r="BI37" i="29" s="1"/>
  <c r="BJ37" i="29" s="1"/>
  <c r="BC37" i="29"/>
  <c r="BG36" i="29"/>
  <c r="BC36" i="29"/>
  <c r="BD36" i="29" s="1"/>
  <c r="BG35" i="29"/>
  <c r="BD35" i="29"/>
  <c r="BI35" i="29" s="1"/>
  <c r="BJ35" i="29" s="1"/>
  <c r="BC35" i="29"/>
  <c r="BG34" i="29"/>
  <c r="BC34" i="29"/>
  <c r="BD34" i="29" s="1"/>
  <c r="BG33" i="29"/>
  <c r="BD33" i="29"/>
  <c r="BI33" i="29" s="1"/>
  <c r="BJ33" i="29" s="1"/>
  <c r="BC33" i="29"/>
  <c r="BG32" i="29"/>
  <c r="BD32" i="29"/>
  <c r="BI32" i="29" s="1"/>
  <c r="BJ32" i="29" s="1"/>
  <c r="BC32" i="29"/>
  <c r="AI32" i="29"/>
  <c r="AJ32" i="29" s="1"/>
  <c r="BP32" i="29" s="1"/>
  <c r="O32" i="29"/>
  <c r="N32" i="29"/>
  <c r="AK32" i="29" s="1"/>
  <c r="I32" i="29"/>
  <c r="C32" i="29"/>
  <c r="BI31" i="29"/>
  <c r="BJ31" i="29" s="1"/>
  <c r="BG31" i="29"/>
  <c r="BD31" i="29"/>
  <c r="BK31" i="29" s="1"/>
  <c r="BC31" i="29"/>
  <c r="BG30" i="29"/>
  <c r="BC30" i="29"/>
  <c r="BD30" i="29" s="1"/>
  <c r="BI29" i="29"/>
  <c r="BJ29" i="29" s="1"/>
  <c r="BG29" i="29"/>
  <c r="BD29" i="29"/>
  <c r="BK29" i="29" s="1"/>
  <c r="BC29" i="29"/>
  <c r="BG28" i="29"/>
  <c r="BC28" i="29"/>
  <c r="BD28" i="29" s="1"/>
  <c r="BI27" i="29"/>
  <c r="BJ27" i="29" s="1"/>
  <c r="BG27" i="29"/>
  <c r="BD27" i="29"/>
  <c r="BK27" i="29" s="1"/>
  <c r="BC27" i="29"/>
  <c r="BG26" i="29"/>
  <c r="BC26" i="29"/>
  <c r="BD26" i="29" s="1"/>
  <c r="BI25" i="29"/>
  <c r="BJ25" i="29" s="1"/>
  <c r="BG25" i="29"/>
  <c r="BD25" i="29"/>
  <c r="BK25" i="29" s="1"/>
  <c r="BC25" i="29"/>
  <c r="BG24" i="29"/>
  <c r="BC24" i="29"/>
  <c r="BD24" i="29" s="1"/>
  <c r="BI23" i="29"/>
  <c r="BJ23" i="29" s="1"/>
  <c r="BG23" i="29"/>
  <c r="BD23" i="29"/>
  <c r="BK23" i="29" s="1"/>
  <c r="BC23" i="29"/>
  <c r="BI22" i="29"/>
  <c r="BJ22" i="29" s="1"/>
  <c r="BG22" i="29"/>
  <c r="BD22" i="29"/>
  <c r="BK22" i="29" s="1"/>
  <c r="BC22" i="29"/>
  <c r="AJ22" i="29"/>
  <c r="BP22" i="29" s="1"/>
  <c r="AI22" i="29"/>
  <c r="O22" i="29"/>
  <c r="N22" i="29"/>
  <c r="AK22" i="29" s="1"/>
  <c r="I22" i="29"/>
  <c r="C22" i="29"/>
  <c r="BG21" i="29"/>
  <c r="BC21" i="29"/>
  <c r="BD21" i="29" s="1"/>
  <c r="BG20" i="29"/>
  <c r="BD20" i="29"/>
  <c r="BK20" i="29" s="1"/>
  <c r="BC20" i="29"/>
  <c r="BG19" i="29"/>
  <c r="BC19" i="29"/>
  <c r="BD19" i="29" s="1"/>
  <c r="BG18" i="29"/>
  <c r="BD18" i="29"/>
  <c r="BK18" i="29" s="1"/>
  <c r="BC18" i="29"/>
  <c r="BG17" i="29"/>
  <c r="BC17" i="29"/>
  <c r="BD17" i="29" s="1"/>
  <c r="BG16" i="29"/>
  <c r="BC16" i="29"/>
  <c r="BD16" i="29" s="1"/>
  <c r="BI16" i="29" s="1"/>
  <c r="BJ16" i="29" s="1"/>
  <c r="BG15" i="29"/>
  <c r="BC15" i="29"/>
  <c r="BD15" i="29" s="1"/>
  <c r="BG14" i="29"/>
  <c r="BD14" i="29"/>
  <c r="BI14" i="29" s="1"/>
  <c r="BJ14" i="29" s="1"/>
  <c r="BC14" i="29"/>
  <c r="BG13" i="29"/>
  <c r="BC13" i="29"/>
  <c r="BD13" i="29" s="1"/>
  <c r="BG12" i="29"/>
  <c r="BC12" i="29"/>
  <c r="BD12" i="29" s="1"/>
  <c r="AI12" i="29"/>
  <c r="AJ12" i="29" s="1"/>
  <c r="BP12" i="29" s="1"/>
  <c r="O12" i="29"/>
  <c r="N12" i="29"/>
  <c r="I12" i="29"/>
  <c r="C12" i="29"/>
  <c r="K6" i="29"/>
  <c r="BG41" i="28"/>
  <c r="BC41" i="28"/>
  <c r="BD41" i="28" s="1"/>
  <c r="BG40" i="28"/>
  <c r="BC40" i="28"/>
  <c r="BD40" i="28" s="1"/>
  <c r="BG39" i="28"/>
  <c r="BC39" i="28"/>
  <c r="BD39" i="28" s="1"/>
  <c r="BG38" i="28"/>
  <c r="BC38" i="28"/>
  <c r="BD38" i="28" s="1"/>
  <c r="BG37" i="28"/>
  <c r="BC37" i="28"/>
  <c r="BD37" i="28" s="1"/>
  <c r="BG36" i="28"/>
  <c r="BC36" i="28"/>
  <c r="BD36" i="28" s="1"/>
  <c r="BG35" i="28"/>
  <c r="BC35" i="28"/>
  <c r="BD35" i="28" s="1"/>
  <c r="BG34" i="28"/>
  <c r="BC34" i="28"/>
  <c r="BD34" i="28" s="1"/>
  <c r="BG33" i="28"/>
  <c r="BC33" i="28"/>
  <c r="BD33" i="28" s="1"/>
  <c r="BG32" i="28"/>
  <c r="BC32" i="28"/>
  <c r="BD32" i="28" s="1"/>
  <c r="AI32" i="28"/>
  <c r="AJ32" i="28" s="1"/>
  <c r="BP32" i="28" s="1"/>
  <c r="O32" i="28"/>
  <c r="N32" i="28"/>
  <c r="I32" i="28"/>
  <c r="C32" i="28"/>
  <c r="BG31" i="28"/>
  <c r="BD31" i="28"/>
  <c r="BK31" i="28" s="1"/>
  <c r="BC31" i="28"/>
  <c r="BG30" i="28"/>
  <c r="BC30" i="28"/>
  <c r="BD30" i="28" s="1"/>
  <c r="BG29" i="28"/>
  <c r="BD29" i="28"/>
  <c r="BK29" i="28" s="1"/>
  <c r="BC29" i="28"/>
  <c r="BG28" i="28"/>
  <c r="BC28" i="28"/>
  <c r="BD28" i="28" s="1"/>
  <c r="BG27" i="28"/>
  <c r="BD27" i="28"/>
  <c r="BK27" i="28" s="1"/>
  <c r="BC27" i="28"/>
  <c r="BG26" i="28"/>
  <c r="BC26" i="28"/>
  <c r="BD26" i="28" s="1"/>
  <c r="BG25" i="28"/>
  <c r="BD25" i="28"/>
  <c r="BK25" i="28" s="1"/>
  <c r="BC25" i="28"/>
  <c r="BG24" i="28"/>
  <c r="BC24" i="28"/>
  <c r="BD24" i="28" s="1"/>
  <c r="BG23" i="28"/>
  <c r="BD23" i="28"/>
  <c r="BK23" i="28" s="1"/>
  <c r="BC23" i="28"/>
  <c r="BG22" i="28"/>
  <c r="BD22" i="28"/>
  <c r="BK22" i="28" s="1"/>
  <c r="BC22" i="28"/>
  <c r="AJ22" i="28"/>
  <c r="BP22" i="28" s="1"/>
  <c r="AI22" i="28"/>
  <c r="O22" i="28"/>
  <c r="N22" i="28"/>
  <c r="AK22" i="28" s="1"/>
  <c r="I22" i="28"/>
  <c r="C22" i="28"/>
  <c r="BG21" i="28"/>
  <c r="BC21" i="28"/>
  <c r="BD21" i="28" s="1"/>
  <c r="BG20" i="28"/>
  <c r="BD20" i="28"/>
  <c r="BI20" i="28" s="1"/>
  <c r="BJ20" i="28" s="1"/>
  <c r="BC20" i="28"/>
  <c r="BG19" i="28"/>
  <c r="BC19" i="28"/>
  <c r="BD19" i="28" s="1"/>
  <c r="BG18" i="28"/>
  <c r="BD18" i="28"/>
  <c r="BI18" i="28" s="1"/>
  <c r="BJ18" i="28" s="1"/>
  <c r="BC18" i="28"/>
  <c r="BG17" i="28"/>
  <c r="BC17" i="28"/>
  <c r="BD17" i="28" s="1"/>
  <c r="BG16" i="28"/>
  <c r="BD16" i="28"/>
  <c r="BK16" i="28" s="1"/>
  <c r="BC16" i="28"/>
  <c r="BG15" i="28"/>
  <c r="BC15" i="28"/>
  <c r="BD15" i="28" s="1"/>
  <c r="BG14" i="28"/>
  <c r="BD14" i="28"/>
  <c r="BK14" i="28" s="1"/>
  <c r="BC14" i="28"/>
  <c r="BG13" i="28"/>
  <c r="BC13" i="28"/>
  <c r="BD13" i="28" s="1"/>
  <c r="BG12" i="28"/>
  <c r="BC12" i="28"/>
  <c r="BD12" i="28" s="1"/>
  <c r="AI12" i="28"/>
  <c r="AJ12" i="28" s="1"/>
  <c r="BP12" i="28" s="1"/>
  <c r="O12" i="28"/>
  <c r="N12" i="28"/>
  <c r="I12" i="28"/>
  <c r="C12" i="28"/>
  <c r="K6" i="28"/>
  <c r="AK12" i="30" l="1"/>
  <c r="BL22" i="30"/>
  <c r="BI15" i="30"/>
  <c r="BJ15" i="30" s="1"/>
  <c r="BK15" i="30"/>
  <c r="BI19" i="30"/>
  <c r="BJ19" i="30" s="1"/>
  <c r="BK19" i="30"/>
  <c r="BK32" i="30"/>
  <c r="BI32" i="30"/>
  <c r="BJ32" i="30" s="1"/>
  <c r="BI34" i="30"/>
  <c r="BJ34" i="30" s="1"/>
  <c r="BK34" i="30"/>
  <c r="BI36" i="30"/>
  <c r="BJ36" i="30" s="1"/>
  <c r="BK36" i="30"/>
  <c r="BI38" i="30"/>
  <c r="BJ38" i="30" s="1"/>
  <c r="BK38" i="30"/>
  <c r="BI40" i="30"/>
  <c r="BJ40" i="30" s="1"/>
  <c r="BK40" i="30"/>
  <c r="BI13" i="30"/>
  <c r="BJ13" i="30" s="1"/>
  <c r="BK13" i="30"/>
  <c r="BI21" i="30"/>
  <c r="BJ21" i="30" s="1"/>
  <c r="BK21" i="30"/>
  <c r="BK33" i="30"/>
  <c r="BI33" i="30"/>
  <c r="BJ33" i="30" s="1"/>
  <c r="BK35" i="30"/>
  <c r="BI35" i="30"/>
  <c r="BJ35" i="30" s="1"/>
  <c r="BK37" i="30"/>
  <c r="BI37" i="30"/>
  <c r="BJ37" i="30" s="1"/>
  <c r="BK39" i="30"/>
  <c r="BI39" i="30"/>
  <c r="BJ39" i="30" s="1"/>
  <c r="BK41" i="30"/>
  <c r="BI41" i="30"/>
  <c r="BJ41" i="30" s="1"/>
  <c r="BI12" i="30"/>
  <c r="BJ12" i="30" s="1"/>
  <c r="BK12" i="30"/>
  <c r="BI17" i="30"/>
  <c r="BJ17" i="30" s="1"/>
  <c r="BK17" i="30"/>
  <c r="BI14" i="30"/>
  <c r="BJ14" i="30" s="1"/>
  <c r="BI16" i="30"/>
  <c r="BJ16" i="30" s="1"/>
  <c r="BI18" i="30"/>
  <c r="BJ18" i="30" s="1"/>
  <c r="BI20" i="30"/>
  <c r="BJ20" i="30" s="1"/>
  <c r="BK24" i="30"/>
  <c r="BK30" i="30"/>
  <c r="BI26" i="30"/>
  <c r="BJ26" i="30" s="1"/>
  <c r="AK12" i="29"/>
  <c r="BK17" i="29"/>
  <c r="BI17" i="29"/>
  <c r="BJ17" i="29" s="1"/>
  <c r="BI26" i="29"/>
  <c r="BJ26" i="29" s="1"/>
  <c r="BK26" i="29"/>
  <c r="BI30" i="29"/>
  <c r="BJ30" i="29" s="1"/>
  <c r="BK30" i="29"/>
  <c r="BI19" i="29"/>
  <c r="BJ19" i="29" s="1"/>
  <c r="BK19" i="29"/>
  <c r="BK34" i="29"/>
  <c r="BI34" i="29"/>
  <c r="BJ34" i="29" s="1"/>
  <c r="BL32" i="29" s="1"/>
  <c r="BK21" i="29"/>
  <c r="BI21" i="29"/>
  <c r="BJ21" i="29" s="1"/>
  <c r="BI24" i="29"/>
  <c r="BJ24" i="29" s="1"/>
  <c r="BL22" i="29" s="1"/>
  <c r="BK24" i="29"/>
  <c r="BI28" i="29"/>
  <c r="BJ28" i="29" s="1"/>
  <c r="BK28" i="29"/>
  <c r="BK36" i="29"/>
  <c r="BI36" i="29"/>
  <c r="BJ36" i="29" s="1"/>
  <c r="BI12" i="29"/>
  <c r="BJ12" i="29" s="1"/>
  <c r="BK12" i="29"/>
  <c r="BK13" i="29"/>
  <c r="BI13" i="29"/>
  <c r="BJ13" i="29" s="1"/>
  <c r="BK15" i="29"/>
  <c r="BI15" i="29"/>
  <c r="BJ15" i="29" s="1"/>
  <c r="BK38" i="29"/>
  <c r="BI38" i="29"/>
  <c r="BJ38" i="29" s="1"/>
  <c r="BK40" i="29"/>
  <c r="BI40" i="29"/>
  <c r="BJ40" i="29" s="1"/>
  <c r="BK14" i="29"/>
  <c r="BK16" i="29"/>
  <c r="BK32" i="29"/>
  <c r="BK33" i="29"/>
  <c r="BK35" i="29"/>
  <c r="BK37" i="29"/>
  <c r="BK39" i="29"/>
  <c r="BK41" i="29"/>
  <c r="BI18" i="29"/>
  <c r="BJ18" i="29" s="1"/>
  <c r="BI20" i="29"/>
  <c r="BJ20" i="29" s="1"/>
  <c r="BI26" i="28"/>
  <c r="BJ26" i="28" s="1"/>
  <c r="BK26" i="28"/>
  <c r="BK15" i="28"/>
  <c r="BI15" i="28"/>
  <c r="BJ15" i="28" s="1"/>
  <c r="BI30" i="28"/>
  <c r="BJ30" i="28" s="1"/>
  <c r="BK30" i="28"/>
  <c r="BK33" i="28"/>
  <c r="BI33" i="28"/>
  <c r="BJ33" i="28" s="1"/>
  <c r="BK35" i="28"/>
  <c r="BI35" i="28"/>
  <c r="BJ35" i="28" s="1"/>
  <c r="BK37" i="28"/>
  <c r="BI37" i="28"/>
  <c r="BJ37" i="28" s="1"/>
  <c r="BK39" i="28"/>
  <c r="BI39" i="28"/>
  <c r="BJ39" i="28" s="1"/>
  <c r="BK12" i="28"/>
  <c r="BI12" i="28"/>
  <c r="BJ12" i="28" s="1"/>
  <c r="BK17" i="28"/>
  <c r="BI17" i="28"/>
  <c r="BJ17" i="28" s="1"/>
  <c r="BI24" i="28"/>
  <c r="BJ24" i="28" s="1"/>
  <c r="BK24" i="28"/>
  <c r="AK12" i="28"/>
  <c r="BK19" i="28"/>
  <c r="BI19" i="28"/>
  <c r="BJ19" i="28" s="1"/>
  <c r="BK32" i="28"/>
  <c r="BI32" i="28"/>
  <c r="BJ32" i="28" s="1"/>
  <c r="BI34" i="28"/>
  <c r="BJ34" i="28" s="1"/>
  <c r="BK34" i="28"/>
  <c r="BI36" i="28"/>
  <c r="BJ36" i="28" s="1"/>
  <c r="BK36" i="28"/>
  <c r="BI38" i="28"/>
  <c r="BJ38" i="28" s="1"/>
  <c r="BK38" i="28"/>
  <c r="BI40" i="28"/>
  <c r="BJ40" i="28" s="1"/>
  <c r="BK40" i="28"/>
  <c r="BI13" i="28"/>
  <c r="BJ13" i="28" s="1"/>
  <c r="BK13" i="28"/>
  <c r="BK21" i="28"/>
  <c r="BI21" i="28"/>
  <c r="BJ21" i="28" s="1"/>
  <c r="BI28" i="28"/>
  <c r="BJ28" i="28" s="1"/>
  <c r="BK28" i="28"/>
  <c r="AK32" i="28"/>
  <c r="BK41" i="28"/>
  <c r="BI41" i="28"/>
  <c r="BJ41" i="28" s="1"/>
  <c r="BK18" i="28"/>
  <c r="BK20" i="28"/>
  <c r="BI22" i="28"/>
  <c r="BJ22" i="28" s="1"/>
  <c r="BI23" i="28"/>
  <c r="BJ23" i="28" s="1"/>
  <c r="BI25" i="28"/>
  <c r="BJ25" i="28" s="1"/>
  <c r="BI27" i="28"/>
  <c r="BJ27" i="28" s="1"/>
  <c r="BI29" i="28"/>
  <c r="BJ29" i="28" s="1"/>
  <c r="BI31" i="28"/>
  <c r="BJ31" i="28" s="1"/>
  <c r="BI14" i="28"/>
  <c r="BJ14" i="28" s="1"/>
  <c r="BI16" i="28"/>
  <c r="BJ16" i="28" s="1"/>
  <c r="BL12" i="30" l="1"/>
  <c r="BM22" i="30"/>
  <c r="BN22" i="30" s="1"/>
  <c r="BO22" i="30" s="1"/>
  <c r="BQ22" i="30" s="1"/>
  <c r="BL32" i="30"/>
  <c r="BM22" i="29"/>
  <c r="BN22" i="29" s="1"/>
  <c r="BO22" i="29" s="1"/>
  <c r="BQ22" i="29" s="1"/>
  <c r="BM32" i="29"/>
  <c r="BN32" i="29" s="1"/>
  <c r="BO32" i="29" s="1"/>
  <c r="BQ32" i="29" s="1"/>
  <c r="BL12" i="29"/>
  <c r="BL12" i="28"/>
  <c r="BL22" i="28"/>
  <c r="BL32" i="28"/>
  <c r="BM12" i="30" l="1"/>
  <c r="BN12" i="30" s="1"/>
  <c r="BO12" i="30" s="1"/>
  <c r="BQ12" i="30" s="1"/>
  <c r="BM32" i="30"/>
  <c r="BN32" i="30" s="1"/>
  <c r="BO32" i="30" s="1"/>
  <c r="BQ32" i="30" s="1"/>
  <c r="BM12" i="29"/>
  <c r="BN12" i="29" s="1"/>
  <c r="BO12" i="29" s="1"/>
  <c r="BQ12" i="29" s="1"/>
  <c r="BN22" i="28"/>
  <c r="BO22" i="28" s="1"/>
  <c r="BQ22" i="28" s="1"/>
  <c r="BM22" i="28"/>
  <c r="BN32" i="28"/>
  <c r="BO32" i="28" s="1"/>
  <c r="BQ32" i="28" s="1"/>
  <c r="BM32" i="28"/>
  <c r="BM12" i="28"/>
  <c r="BN12" i="28" s="1"/>
  <c r="BO12" i="28" s="1"/>
  <c r="BQ12" i="28" s="1"/>
  <c r="BG41" i="27"/>
  <c r="BC41" i="27"/>
  <c r="BD41" i="27" s="1"/>
  <c r="BI40" i="27"/>
  <c r="BJ40" i="27" s="1"/>
  <c r="BG40" i="27"/>
  <c r="BD40" i="27"/>
  <c r="BK40" i="27" s="1"/>
  <c r="BC40" i="27"/>
  <c r="BG39" i="27"/>
  <c r="BD39" i="27"/>
  <c r="BK39" i="27" s="1"/>
  <c r="BC39" i="27"/>
  <c r="BG38" i="27"/>
  <c r="BC38" i="27"/>
  <c r="BD38" i="27" s="1"/>
  <c r="BG37" i="27"/>
  <c r="BC37" i="27"/>
  <c r="BD37" i="27" s="1"/>
  <c r="BI36" i="27"/>
  <c r="BJ36" i="27" s="1"/>
  <c r="BG36" i="27"/>
  <c r="BD36" i="27"/>
  <c r="BK36" i="27" s="1"/>
  <c r="BC36" i="27"/>
  <c r="BG35" i="27"/>
  <c r="BD35" i="27"/>
  <c r="BK35" i="27" s="1"/>
  <c r="BC35" i="27"/>
  <c r="BG34" i="27"/>
  <c r="BC34" i="27"/>
  <c r="BD34" i="27" s="1"/>
  <c r="BG33" i="27"/>
  <c r="BC33" i="27"/>
  <c r="BD33" i="27" s="1"/>
  <c r="BG32" i="27"/>
  <c r="BD32" i="27"/>
  <c r="BK32" i="27" s="1"/>
  <c r="BC32" i="27"/>
  <c r="AI32" i="27"/>
  <c r="AJ32" i="27" s="1"/>
  <c r="O32" i="27"/>
  <c r="N32" i="27"/>
  <c r="I32" i="27"/>
  <c r="C32" i="27"/>
  <c r="BG31" i="27"/>
  <c r="BD31" i="27"/>
  <c r="BK31" i="27" s="1"/>
  <c r="BC31" i="27"/>
  <c r="BG30" i="27"/>
  <c r="BC30" i="27"/>
  <c r="BD30" i="27" s="1"/>
  <c r="BG29" i="27"/>
  <c r="BC29" i="27"/>
  <c r="BD29" i="27" s="1"/>
  <c r="BG28" i="27"/>
  <c r="BC28" i="27"/>
  <c r="BD28" i="27" s="1"/>
  <c r="BG27" i="27"/>
  <c r="BD27" i="27"/>
  <c r="BK27" i="27" s="1"/>
  <c r="BC27" i="27"/>
  <c r="BG26" i="27"/>
  <c r="BC26" i="27"/>
  <c r="BD26" i="27" s="1"/>
  <c r="BG25" i="27"/>
  <c r="BC25" i="27"/>
  <c r="BD25" i="27" s="1"/>
  <c r="BG24" i="27"/>
  <c r="BC24" i="27"/>
  <c r="BD24" i="27" s="1"/>
  <c r="BG23" i="27"/>
  <c r="BC23" i="27"/>
  <c r="BD23" i="27" s="1"/>
  <c r="BP22" i="27"/>
  <c r="BG22" i="27"/>
  <c r="BC22" i="27"/>
  <c r="BD22" i="27" s="1"/>
  <c r="AJ22" i="27"/>
  <c r="AI22" i="27"/>
  <c r="O22" i="27"/>
  <c r="N22" i="27"/>
  <c r="AK22" i="27" s="1"/>
  <c r="I22" i="27"/>
  <c r="C22" i="27"/>
  <c r="BG21" i="27"/>
  <c r="BC21" i="27"/>
  <c r="BD21" i="27" s="1"/>
  <c r="BG20" i="27"/>
  <c r="BC20" i="27"/>
  <c r="BD20" i="27" s="1"/>
  <c r="BI19" i="27"/>
  <c r="BJ19" i="27" s="1"/>
  <c r="BG19" i="27"/>
  <c r="BD19" i="27"/>
  <c r="BK19" i="27" s="1"/>
  <c r="BC19" i="27"/>
  <c r="BG18" i="27"/>
  <c r="BD18" i="27"/>
  <c r="BK18" i="27" s="1"/>
  <c r="BC18" i="27"/>
  <c r="BG17" i="27"/>
  <c r="BC17" i="27"/>
  <c r="BD17" i="27" s="1"/>
  <c r="BG16" i="27"/>
  <c r="BC16" i="27"/>
  <c r="BD16" i="27" s="1"/>
  <c r="BI15" i="27"/>
  <c r="BJ15" i="27" s="1"/>
  <c r="BG15" i="27"/>
  <c r="BD15" i="27"/>
  <c r="BK15" i="27" s="1"/>
  <c r="BC15" i="27"/>
  <c r="BG14" i="27"/>
  <c r="BD14" i="27"/>
  <c r="BK14" i="27" s="1"/>
  <c r="BC14" i="27"/>
  <c r="BG13" i="27"/>
  <c r="BC13" i="27"/>
  <c r="BD13" i="27" s="1"/>
  <c r="BG12" i="27"/>
  <c r="BC12" i="27"/>
  <c r="BD12" i="27" s="1"/>
  <c r="AI12" i="27"/>
  <c r="AJ12" i="27" s="1"/>
  <c r="BP12" i="27" s="1"/>
  <c r="O12" i="27"/>
  <c r="N12" i="27"/>
  <c r="I12" i="27"/>
  <c r="C12" i="27"/>
  <c r="K6" i="27"/>
  <c r="BK12" i="27" l="1"/>
  <c r="BI12" i="27"/>
  <c r="BJ12" i="27" s="1"/>
  <c r="AK12" i="27"/>
  <c r="AK32" i="27"/>
  <c r="BP32" i="27"/>
  <c r="BK38" i="27"/>
  <c r="BI38" i="27"/>
  <c r="BJ38" i="27" s="1"/>
  <c r="BI41" i="27"/>
  <c r="BJ41" i="27" s="1"/>
  <c r="BK41" i="27"/>
  <c r="BI33" i="27"/>
  <c r="BJ33" i="27" s="1"/>
  <c r="BK33" i="27"/>
  <c r="BK21" i="27"/>
  <c r="BI21" i="27"/>
  <c r="BJ21" i="27" s="1"/>
  <c r="BK22" i="27"/>
  <c r="BI22" i="27"/>
  <c r="BJ22" i="27" s="1"/>
  <c r="BK29" i="27"/>
  <c r="BI29" i="27"/>
  <c r="BJ29" i="27" s="1"/>
  <c r="BK17" i="27"/>
  <c r="BI17" i="27"/>
  <c r="BJ17" i="27" s="1"/>
  <c r="BK24" i="27"/>
  <c r="BI24" i="27"/>
  <c r="BJ24" i="27" s="1"/>
  <c r="BI20" i="27"/>
  <c r="BJ20" i="27" s="1"/>
  <c r="BK20" i="27"/>
  <c r="BK28" i="27"/>
  <c r="BI28" i="27"/>
  <c r="BJ28" i="27" s="1"/>
  <c r="BK25" i="27"/>
  <c r="BI25" i="27"/>
  <c r="BJ25" i="27" s="1"/>
  <c r="BI26" i="27"/>
  <c r="BJ26" i="27" s="1"/>
  <c r="BK26" i="27"/>
  <c r="BK34" i="27"/>
  <c r="BI34" i="27"/>
  <c r="BJ34" i="27" s="1"/>
  <c r="BI16" i="27"/>
  <c r="BJ16" i="27" s="1"/>
  <c r="BK16" i="27"/>
  <c r="BK23" i="27"/>
  <c r="BI23" i="27"/>
  <c r="BJ23" i="27" s="1"/>
  <c r="BK13" i="27"/>
  <c r="BI13" i="27"/>
  <c r="BJ13" i="27" s="1"/>
  <c r="BL12" i="27" s="1"/>
  <c r="BI30" i="27"/>
  <c r="BJ30" i="27" s="1"/>
  <c r="BK30" i="27"/>
  <c r="BI37" i="27"/>
  <c r="BJ37" i="27" s="1"/>
  <c r="BK37" i="27"/>
  <c r="BI14" i="27"/>
  <c r="BJ14" i="27" s="1"/>
  <c r="BI18" i="27"/>
  <c r="BJ18" i="27" s="1"/>
  <c r="BI32" i="27"/>
  <c r="BJ32" i="27" s="1"/>
  <c r="BI35" i="27"/>
  <c r="BJ35" i="27" s="1"/>
  <c r="BI39" i="27"/>
  <c r="BJ39" i="27" s="1"/>
  <c r="BI27" i="27"/>
  <c r="BJ27" i="27" s="1"/>
  <c r="BI31" i="27"/>
  <c r="BJ31" i="27" s="1"/>
  <c r="BM12" i="27" l="1"/>
  <c r="BN12" i="27" s="1"/>
  <c r="BO12" i="27" s="1"/>
  <c r="BQ12" i="27" s="1"/>
  <c r="BL32" i="27"/>
  <c r="BL22" i="27"/>
  <c r="BM32" i="27" l="1"/>
  <c r="BN32" i="27" s="1"/>
  <c r="BO32" i="27" s="1"/>
  <c r="BQ32" i="27" s="1"/>
  <c r="BN22" i="27"/>
  <c r="BO22" i="27" s="1"/>
  <c r="BQ22" i="27" s="1"/>
  <c r="BM22" i="27"/>
  <c r="BG41" i="26" l="1"/>
  <c r="BC41" i="26"/>
  <c r="BD41" i="26" s="1"/>
  <c r="BG40" i="26"/>
  <c r="BC40" i="26"/>
  <c r="BD40" i="26" s="1"/>
  <c r="BG39" i="26"/>
  <c r="BC39" i="26"/>
  <c r="BD39" i="26" s="1"/>
  <c r="BG38" i="26"/>
  <c r="BC38" i="26"/>
  <c r="BD38" i="26" s="1"/>
  <c r="BG37" i="26"/>
  <c r="BC37" i="26"/>
  <c r="BD37" i="26" s="1"/>
  <c r="BG36" i="26"/>
  <c r="BC36" i="26"/>
  <c r="BD36" i="26" s="1"/>
  <c r="BG35" i="26"/>
  <c r="BC35" i="26"/>
  <c r="BD35" i="26" s="1"/>
  <c r="BG34" i="26"/>
  <c r="BC34" i="26"/>
  <c r="BD34" i="26" s="1"/>
  <c r="BG33" i="26"/>
  <c r="BC33" i="26"/>
  <c r="BD33" i="26" s="1"/>
  <c r="BG32" i="26"/>
  <c r="BC32" i="26"/>
  <c r="BD32" i="26" s="1"/>
  <c r="AI32" i="26"/>
  <c r="AJ32" i="26" s="1"/>
  <c r="BP32" i="26" s="1"/>
  <c r="O32" i="26"/>
  <c r="N32" i="26"/>
  <c r="I32" i="26"/>
  <c r="C32" i="26"/>
  <c r="BG31" i="26"/>
  <c r="BD31" i="26"/>
  <c r="BK31" i="26" s="1"/>
  <c r="BC31" i="26"/>
  <c r="BG30" i="26"/>
  <c r="BC30" i="26"/>
  <c r="BD30" i="26" s="1"/>
  <c r="BK29" i="26"/>
  <c r="BI29" i="26"/>
  <c r="BJ29" i="26" s="1"/>
  <c r="BG29" i="26"/>
  <c r="BD29" i="26"/>
  <c r="BC29" i="26"/>
  <c r="BG28" i="26"/>
  <c r="BD28" i="26"/>
  <c r="BI28" i="26" s="1"/>
  <c r="BJ28" i="26" s="1"/>
  <c r="BC28" i="26"/>
  <c r="BG27" i="26"/>
  <c r="BD27" i="26"/>
  <c r="BK27" i="26" s="1"/>
  <c r="BC27" i="26"/>
  <c r="BG26" i="26"/>
  <c r="BC26" i="26"/>
  <c r="BD26" i="26" s="1"/>
  <c r="BK25" i="26"/>
  <c r="BI25" i="26"/>
  <c r="BJ25" i="26" s="1"/>
  <c r="BG25" i="26"/>
  <c r="BD25" i="26"/>
  <c r="BC25" i="26"/>
  <c r="BG24" i="26"/>
  <c r="BD24" i="26"/>
  <c r="BK24" i="26" s="1"/>
  <c r="BC24" i="26"/>
  <c r="BG23" i="26"/>
  <c r="BD23" i="26"/>
  <c r="BK23" i="26" s="1"/>
  <c r="BC23" i="26"/>
  <c r="BK22" i="26"/>
  <c r="BI22" i="26"/>
  <c r="BJ22" i="26" s="1"/>
  <c r="BG22" i="26"/>
  <c r="BD22" i="26"/>
  <c r="BC22" i="26"/>
  <c r="AI22" i="26"/>
  <c r="AJ22" i="26" s="1"/>
  <c r="BP22" i="26" s="1"/>
  <c r="O22" i="26"/>
  <c r="N22" i="26"/>
  <c r="AK22" i="26" s="1"/>
  <c r="I22" i="26"/>
  <c r="C22" i="26"/>
  <c r="BG21" i="26"/>
  <c r="BC21" i="26"/>
  <c r="BD21" i="26" s="1"/>
  <c r="BG20" i="26"/>
  <c r="BC20" i="26"/>
  <c r="BD20" i="26" s="1"/>
  <c r="BG19" i="26"/>
  <c r="BC19" i="26"/>
  <c r="BD19" i="26" s="1"/>
  <c r="BG18" i="26"/>
  <c r="BD18" i="26"/>
  <c r="BK18" i="26" s="1"/>
  <c r="BC18" i="26"/>
  <c r="BG17" i="26"/>
  <c r="BC17" i="26"/>
  <c r="BD17" i="26" s="1"/>
  <c r="BG16" i="26"/>
  <c r="BC16" i="26"/>
  <c r="BD16" i="26" s="1"/>
  <c r="BG15" i="26"/>
  <c r="BC15" i="26"/>
  <c r="BD15" i="26" s="1"/>
  <c r="BG14" i="26"/>
  <c r="BD14" i="26"/>
  <c r="BK14" i="26" s="1"/>
  <c r="BC14" i="26"/>
  <c r="BG13" i="26"/>
  <c r="BC13" i="26"/>
  <c r="BD13" i="26" s="1"/>
  <c r="BG12" i="26"/>
  <c r="BC12" i="26"/>
  <c r="BD12" i="26" s="1"/>
  <c r="AI12" i="26"/>
  <c r="AJ12" i="26" s="1"/>
  <c r="BP12" i="26" s="1"/>
  <c r="O12" i="26"/>
  <c r="N12" i="26"/>
  <c r="I12" i="26"/>
  <c r="C12" i="26"/>
  <c r="K6" i="26"/>
  <c r="BI12" i="26" l="1"/>
  <c r="BJ12" i="26" s="1"/>
  <c r="BK12" i="26"/>
  <c r="BK13" i="26"/>
  <c r="BI13" i="26"/>
  <c r="BJ13" i="26" s="1"/>
  <c r="BI36" i="26"/>
  <c r="BJ36" i="26" s="1"/>
  <c r="BK36" i="26"/>
  <c r="BI26" i="26"/>
  <c r="BJ26" i="26" s="1"/>
  <c r="BK26" i="26"/>
  <c r="BK38" i="26"/>
  <c r="BI38" i="26"/>
  <c r="BJ38" i="26" s="1"/>
  <c r="BI20" i="26"/>
  <c r="BJ20" i="26" s="1"/>
  <c r="BK20" i="26"/>
  <c r="BK32" i="26"/>
  <c r="BI32" i="26"/>
  <c r="BJ32" i="26" s="1"/>
  <c r="BK17" i="26"/>
  <c r="BI17" i="26"/>
  <c r="BJ17" i="26" s="1"/>
  <c r="BK34" i="26"/>
  <c r="BI34" i="26"/>
  <c r="BJ34" i="26" s="1"/>
  <c r="BK15" i="26"/>
  <c r="BI15" i="26"/>
  <c r="BJ15" i="26" s="1"/>
  <c r="AK32" i="26"/>
  <c r="BI30" i="26"/>
  <c r="BJ30" i="26" s="1"/>
  <c r="BK30" i="26"/>
  <c r="BK39" i="26"/>
  <c r="BI39" i="26"/>
  <c r="BJ39" i="26" s="1"/>
  <c r="BI16" i="26"/>
  <c r="BJ16" i="26" s="1"/>
  <c r="BK16" i="26"/>
  <c r="BK19" i="26"/>
  <c r="BI19" i="26"/>
  <c r="BJ19" i="26" s="1"/>
  <c r="BK35" i="26"/>
  <c r="BI35" i="26"/>
  <c r="BJ35" i="26" s="1"/>
  <c r="BI40" i="26"/>
  <c r="BJ40" i="26" s="1"/>
  <c r="BK40" i="26"/>
  <c r="BK21" i="26"/>
  <c r="BI21" i="26"/>
  <c r="BJ21" i="26" s="1"/>
  <c r="BK33" i="26"/>
  <c r="BI33" i="26"/>
  <c r="BJ33" i="26" s="1"/>
  <c r="BK37" i="26"/>
  <c r="BI37" i="26"/>
  <c r="BJ37" i="26" s="1"/>
  <c r="BK41" i="26"/>
  <c r="BI41" i="26"/>
  <c r="BJ41" i="26" s="1"/>
  <c r="AK12" i="26"/>
  <c r="BI14" i="26"/>
  <c r="BJ14" i="26" s="1"/>
  <c r="BI18" i="26"/>
  <c r="BJ18" i="26" s="1"/>
  <c r="BI24" i="26"/>
  <c r="BJ24" i="26" s="1"/>
  <c r="BI23" i="26"/>
  <c r="BJ23" i="26" s="1"/>
  <c r="BL22" i="26" s="1"/>
  <c r="BI27" i="26"/>
  <c r="BJ27" i="26" s="1"/>
  <c r="BK28" i="26"/>
  <c r="BI31" i="26"/>
  <c r="BJ31" i="26" s="1"/>
  <c r="BM22" i="26" l="1"/>
  <c r="BN22" i="26" s="1"/>
  <c r="BO22" i="26" s="1"/>
  <c r="BQ22" i="26" s="1"/>
  <c r="BL32" i="26"/>
  <c r="BL12" i="26"/>
  <c r="BM12" i="26" l="1"/>
  <c r="BN12" i="26" s="1"/>
  <c r="BO12" i="26" s="1"/>
  <c r="BQ12" i="26" s="1"/>
  <c r="BM32" i="26"/>
  <c r="BN32" i="26" s="1"/>
  <c r="BO32" i="26" s="1"/>
  <c r="BQ32" i="26" s="1"/>
  <c r="BG41" i="25" l="1"/>
  <c r="BD41" i="25"/>
  <c r="BK41" i="25" s="1"/>
  <c r="BC41" i="25"/>
  <c r="BG40" i="25"/>
  <c r="BD40" i="25"/>
  <c r="BI40" i="25" s="1"/>
  <c r="BJ40" i="25" s="1"/>
  <c r="BC40" i="25"/>
  <c r="BG39" i="25"/>
  <c r="BC39" i="25"/>
  <c r="BD39" i="25" s="1"/>
  <c r="BK38" i="25"/>
  <c r="BI38" i="25"/>
  <c r="BJ38" i="25" s="1"/>
  <c r="BG38" i="25"/>
  <c r="BD38" i="25"/>
  <c r="BC38" i="25"/>
  <c r="BG37" i="25"/>
  <c r="BD37" i="25"/>
  <c r="BK37" i="25" s="1"/>
  <c r="BC37" i="25"/>
  <c r="BG36" i="25"/>
  <c r="BD36" i="25"/>
  <c r="BI36" i="25" s="1"/>
  <c r="BJ36" i="25" s="1"/>
  <c r="BC36" i="25"/>
  <c r="BG35" i="25"/>
  <c r="BC35" i="25"/>
  <c r="BD35" i="25" s="1"/>
  <c r="BK34" i="25"/>
  <c r="BI34" i="25"/>
  <c r="BJ34" i="25" s="1"/>
  <c r="BG34" i="25"/>
  <c r="BD34" i="25"/>
  <c r="BC34" i="25"/>
  <c r="BG33" i="25"/>
  <c r="BD33" i="25"/>
  <c r="BK33" i="25" s="1"/>
  <c r="BC33" i="25"/>
  <c r="BG32" i="25"/>
  <c r="BC32" i="25"/>
  <c r="BD32" i="25" s="1"/>
  <c r="AI32" i="25"/>
  <c r="AJ32" i="25" s="1"/>
  <c r="O32" i="25"/>
  <c r="N32" i="25"/>
  <c r="I32" i="25"/>
  <c r="C32" i="25"/>
  <c r="BG31" i="25"/>
  <c r="BD31" i="25"/>
  <c r="BK31" i="25" s="1"/>
  <c r="BC31" i="25"/>
  <c r="BG30" i="25"/>
  <c r="BC30" i="25"/>
  <c r="BD30" i="25" s="1"/>
  <c r="BG29" i="25"/>
  <c r="BC29" i="25"/>
  <c r="BD29" i="25" s="1"/>
  <c r="BG28" i="25"/>
  <c r="BC28" i="25"/>
  <c r="BD28" i="25" s="1"/>
  <c r="BG27" i="25"/>
  <c r="BC27" i="25"/>
  <c r="BD27" i="25" s="1"/>
  <c r="BG26" i="25"/>
  <c r="BC26" i="25"/>
  <c r="BD26" i="25" s="1"/>
  <c r="BG25" i="25"/>
  <c r="BC25" i="25"/>
  <c r="BD25" i="25" s="1"/>
  <c r="BG24" i="25"/>
  <c r="BC24" i="25"/>
  <c r="BD24" i="25" s="1"/>
  <c r="BG23" i="25"/>
  <c r="BC23" i="25"/>
  <c r="BD23" i="25" s="1"/>
  <c r="BG22" i="25"/>
  <c r="BC22" i="25"/>
  <c r="BD22" i="25" s="1"/>
  <c r="AI22" i="25"/>
  <c r="AJ22" i="25" s="1"/>
  <c r="BP22" i="25" s="1"/>
  <c r="O22" i="25"/>
  <c r="N22" i="25"/>
  <c r="I22" i="25"/>
  <c r="C22" i="25"/>
  <c r="BK21" i="25"/>
  <c r="BI21" i="25"/>
  <c r="BJ21" i="25" s="1"/>
  <c r="BG21" i="25"/>
  <c r="BD21" i="25"/>
  <c r="BC21" i="25"/>
  <c r="BG20" i="25"/>
  <c r="BC20" i="25"/>
  <c r="BD20" i="25" s="1"/>
  <c r="BI19" i="25"/>
  <c r="BJ19" i="25" s="1"/>
  <c r="BG19" i="25"/>
  <c r="BD19" i="25"/>
  <c r="BK19" i="25" s="1"/>
  <c r="BC19" i="25"/>
  <c r="BK18" i="25"/>
  <c r="BG18" i="25"/>
  <c r="BD18" i="25"/>
  <c r="BI18" i="25" s="1"/>
  <c r="BJ18" i="25" s="1"/>
  <c r="BC18" i="25"/>
  <c r="BK17" i="25"/>
  <c r="BI17" i="25"/>
  <c r="BJ17" i="25" s="1"/>
  <c r="BG17" i="25"/>
  <c r="BD17" i="25"/>
  <c r="BC17" i="25"/>
  <c r="BG16" i="25"/>
  <c r="BC16" i="25"/>
  <c r="BD16" i="25" s="1"/>
  <c r="BI15" i="25"/>
  <c r="BJ15" i="25" s="1"/>
  <c r="BG15" i="25"/>
  <c r="BD15" i="25"/>
  <c r="BK15" i="25" s="1"/>
  <c r="BC15" i="25"/>
  <c r="BK14" i="25"/>
  <c r="BG14" i="25"/>
  <c r="BD14" i="25"/>
  <c r="BI14" i="25" s="1"/>
  <c r="BJ14" i="25" s="1"/>
  <c r="BC14" i="25"/>
  <c r="BG13" i="25"/>
  <c r="BC13" i="25"/>
  <c r="BD13" i="25" s="1"/>
  <c r="BG12" i="25"/>
  <c r="BC12" i="25"/>
  <c r="BD12" i="25" s="1"/>
  <c r="AI12" i="25"/>
  <c r="AJ12" i="25" s="1"/>
  <c r="O12" i="25"/>
  <c r="N12" i="25"/>
  <c r="I12" i="25"/>
  <c r="C12" i="25"/>
  <c r="K6" i="25"/>
  <c r="BK12" i="25" l="1"/>
  <c r="BI12" i="25"/>
  <c r="BJ12" i="25" s="1"/>
  <c r="BK13" i="25"/>
  <c r="BI13" i="25"/>
  <c r="BJ13" i="25" s="1"/>
  <c r="BK22" i="25"/>
  <c r="BI22" i="25"/>
  <c r="BJ22" i="25" s="1"/>
  <c r="BI30" i="25"/>
  <c r="BJ30" i="25" s="1"/>
  <c r="BK30" i="25"/>
  <c r="AK32" i="25"/>
  <c r="BP32" i="25"/>
  <c r="BK23" i="25"/>
  <c r="BI23" i="25"/>
  <c r="BJ23" i="25" s="1"/>
  <c r="BK27" i="25"/>
  <c r="BI27" i="25"/>
  <c r="BJ27" i="25" s="1"/>
  <c r="BK32" i="25"/>
  <c r="BI32" i="25"/>
  <c r="BJ32" i="25" s="1"/>
  <c r="BI26" i="25"/>
  <c r="BJ26" i="25" s="1"/>
  <c r="BK26" i="25"/>
  <c r="BK39" i="25"/>
  <c r="BI39" i="25"/>
  <c r="BJ39" i="25" s="1"/>
  <c r="BP12" i="25"/>
  <c r="AK12" i="25"/>
  <c r="BK24" i="25"/>
  <c r="BI24" i="25"/>
  <c r="BJ24" i="25" s="1"/>
  <c r="BK35" i="25"/>
  <c r="BI35" i="25"/>
  <c r="BJ35" i="25" s="1"/>
  <c r="BK20" i="25"/>
  <c r="BI20" i="25"/>
  <c r="BJ20" i="25" s="1"/>
  <c r="BK28" i="25"/>
  <c r="BI28" i="25"/>
  <c r="BJ28" i="25" s="1"/>
  <c r="BK16" i="25"/>
  <c r="BI16" i="25"/>
  <c r="BJ16" i="25" s="1"/>
  <c r="AK22" i="25"/>
  <c r="BK25" i="25"/>
  <c r="BI25" i="25"/>
  <c r="BJ25" i="25" s="1"/>
  <c r="BK29" i="25"/>
  <c r="BI29" i="25"/>
  <c r="BJ29" i="25" s="1"/>
  <c r="BK36" i="25"/>
  <c r="BK40" i="25"/>
  <c r="BI31" i="25"/>
  <c r="BJ31" i="25" s="1"/>
  <c r="BI33" i="25"/>
  <c r="BJ33" i="25" s="1"/>
  <c r="BI37" i="25"/>
  <c r="BJ37" i="25" s="1"/>
  <c r="BI41" i="25"/>
  <c r="BJ41" i="25" s="1"/>
  <c r="BL12" i="25" l="1"/>
  <c r="BM12" i="25" s="1"/>
  <c r="BN12" i="25" s="1"/>
  <c r="BO12" i="25" s="1"/>
  <c r="BQ12" i="25" s="1"/>
  <c r="BL32" i="25"/>
  <c r="BL22" i="25"/>
  <c r="BM32" i="25" l="1"/>
  <c r="BN32" i="25" s="1"/>
  <c r="BO32" i="25" s="1"/>
  <c r="BQ32" i="25" s="1"/>
  <c r="BN22" i="25"/>
  <c r="BO22" i="25" s="1"/>
  <c r="BQ22" i="25" s="1"/>
  <c r="BM22" i="25"/>
  <c r="BG41" i="24" l="1"/>
  <c r="BC41" i="24"/>
  <c r="BD41" i="24" s="1"/>
  <c r="BG40" i="24"/>
  <c r="BC40" i="24"/>
  <c r="BD40" i="24" s="1"/>
  <c r="BK39" i="24"/>
  <c r="BI39" i="24"/>
  <c r="BJ39" i="24" s="1"/>
  <c r="BG39" i="24"/>
  <c r="BD39" i="24"/>
  <c r="BC39" i="24"/>
  <c r="BG38" i="24"/>
  <c r="BD38" i="24"/>
  <c r="BK38" i="24" s="1"/>
  <c r="BC38" i="24"/>
  <c r="BG37" i="24"/>
  <c r="BC37" i="24"/>
  <c r="BD37" i="24" s="1"/>
  <c r="BG36" i="24"/>
  <c r="BC36" i="24"/>
  <c r="BD36" i="24" s="1"/>
  <c r="BK35" i="24"/>
  <c r="BI35" i="24"/>
  <c r="BJ35" i="24" s="1"/>
  <c r="BG35" i="24"/>
  <c r="BD35" i="24"/>
  <c r="BC35" i="24"/>
  <c r="BG34" i="24"/>
  <c r="BD34" i="24"/>
  <c r="BK34" i="24" s="1"/>
  <c r="BC34" i="24"/>
  <c r="BG33" i="24"/>
  <c r="BC33" i="24"/>
  <c r="BD33" i="24" s="1"/>
  <c r="BK32" i="24"/>
  <c r="BI32" i="24"/>
  <c r="BJ32" i="24" s="1"/>
  <c r="BG32" i="24"/>
  <c r="BD32" i="24"/>
  <c r="BC32" i="24"/>
  <c r="AI32" i="24"/>
  <c r="AJ32" i="24" s="1"/>
  <c r="BP32" i="24" s="1"/>
  <c r="O32" i="24"/>
  <c r="N32" i="24"/>
  <c r="I32" i="24"/>
  <c r="C32" i="24"/>
  <c r="BG31" i="24"/>
  <c r="BC31" i="24"/>
  <c r="BD31" i="24" s="1"/>
  <c r="BG30" i="24"/>
  <c r="BC30" i="24"/>
  <c r="BD30" i="24" s="1"/>
  <c r="BG29" i="24"/>
  <c r="BC29" i="24"/>
  <c r="BD29" i="24" s="1"/>
  <c r="BG28" i="24"/>
  <c r="BC28" i="24"/>
  <c r="BD28" i="24" s="1"/>
  <c r="BG27" i="24"/>
  <c r="BC27" i="24"/>
  <c r="BD27" i="24" s="1"/>
  <c r="BG26" i="24"/>
  <c r="BC26" i="24"/>
  <c r="BD26" i="24" s="1"/>
  <c r="BG25" i="24"/>
  <c r="BC25" i="24"/>
  <c r="BD25" i="24" s="1"/>
  <c r="BG24" i="24"/>
  <c r="BC24" i="24"/>
  <c r="BD24" i="24" s="1"/>
  <c r="BG23" i="24"/>
  <c r="BC23" i="24"/>
  <c r="BD23" i="24" s="1"/>
  <c r="BG22" i="24"/>
  <c r="BC22" i="24"/>
  <c r="BD22" i="24" s="1"/>
  <c r="AI22" i="24"/>
  <c r="AJ22" i="24" s="1"/>
  <c r="O22" i="24"/>
  <c r="N22" i="24"/>
  <c r="I22" i="24"/>
  <c r="C22" i="24"/>
  <c r="BG21" i="24"/>
  <c r="BD21" i="24"/>
  <c r="BI21" i="24" s="1"/>
  <c r="BJ21" i="24" s="1"/>
  <c r="BC21" i="24"/>
  <c r="BG20" i="24"/>
  <c r="BC20" i="24"/>
  <c r="BD20" i="24" s="1"/>
  <c r="BG19" i="24"/>
  <c r="BC19" i="24"/>
  <c r="BD19" i="24" s="1"/>
  <c r="BK18" i="24"/>
  <c r="BI18" i="24"/>
  <c r="BJ18" i="24" s="1"/>
  <c r="BG18" i="24"/>
  <c r="BD18" i="24"/>
  <c r="BC18" i="24"/>
  <c r="BG17" i="24"/>
  <c r="BD17" i="24"/>
  <c r="BI17" i="24" s="1"/>
  <c r="BJ17" i="24" s="1"/>
  <c r="BC17" i="24"/>
  <c r="BG16" i="24"/>
  <c r="BC16" i="24"/>
  <c r="BD16" i="24" s="1"/>
  <c r="BG15" i="24"/>
  <c r="BC15" i="24"/>
  <c r="BD15" i="24" s="1"/>
  <c r="BG14" i="24"/>
  <c r="BC14" i="24"/>
  <c r="BD14" i="24" s="1"/>
  <c r="BG13" i="24"/>
  <c r="BC13" i="24"/>
  <c r="BD13" i="24" s="1"/>
  <c r="BI13" i="24" s="1"/>
  <c r="BJ13" i="24" s="1"/>
  <c r="BG12" i="24"/>
  <c r="BC12" i="24"/>
  <c r="BD12" i="24" s="1"/>
  <c r="AI12" i="24"/>
  <c r="AJ12" i="24" s="1"/>
  <c r="O12" i="24"/>
  <c r="N12" i="24"/>
  <c r="I12" i="24"/>
  <c r="C12" i="24"/>
  <c r="K6" i="24"/>
  <c r="BG41" i="23"/>
  <c r="BC41" i="23"/>
  <c r="BD41" i="23" s="1"/>
  <c r="BI41" i="23" s="1"/>
  <c r="BJ41" i="23" s="1"/>
  <c r="BG40" i="23"/>
  <c r="BC40" i="23"/>
  <c r="BD40" i="23" s="1"/>
  <c r="BG39" i="23"/>
  <c r="BC39" i="23"/>
  <c r="BD39" i="23" s="1"/>
  <c r="BK39" i="23" s="1"/>
  <c r="BG38" i="23"/>
  <c r="BC38" i="23"/>
  <c r="BD38" i="23" s="1"/>
  <c r="BG37" i="23"/>
  <c r="BC37" i="23"/>
  <c r="BD37" i="23" s="1"/>
  <c r="BI37" i="23" s="1"/>
  <c r="BJ37" i="23" s="1"/>
  <c r="BG36" i="23"/>
  <c r="BC36" i="23"/>
  <c r="BD36" i="23" s="1"/>
  <c r="BG35" i="23"/>
  <c r="BC35" i="23"/>
  <c r="BD35" i="23" s="1"/>
  <c r="BI35" i="23" s="1"/>
  <c r="BJ35" i="23" s="1"/>
  <c r="BG34" i="23"/>
  <c r="BC34" i="23"/>
  <c r="BD34" i="23" s="1"/>
  <c r="BG33" i="23"/>
  <c r="BC33" i="23"/>
  <c r="BD33" i="23" s="1"/>
  <c r="BI33" i="23" s="1"/>
  <c r="BJ33" i="23" s="1"/>
  <c r="BG32" i="23"/>
  <c r="BC32" i="23"/>
  <c r="BD32" i="23" s="1"/>
  <c r="BI32" i="23" s="1"/>
  <c r="BJ32" i="23" s="1"/>
  <c r="AI32" i="23"/>
  <c r="AJ32" i="23" s="1"/>
  <c r="BP32" i="23" s="1"/>
  <c r="O32" i="23"/>
  <c r="N32" i="23"/>
  <c r="I32" i="23"/>
  <c r="C32" i="23"/>
  <c r="BG31" i="23"/>
  <c r="BC31" i="23"/>
  <c r="BD31" i="23" s="1"/>
  <c r="BG30" i="23"/>
  <c r="BC30" i="23"/>
  <c r="BD30" i="23" s="1"/>
  <c r="BG29" i="23"/>
  <c r="BC29" i="23"/>
  <c r="BD29" i="23" s="1"/>
  <c r="BG28" i="23"/>
  <c r="BC28" i="23"/>
  <c r="BD28" i="23" s="1"/>
  <c r="BG27" i="23"/>
  <c r="BC27" i="23"/>
  <c r="BD27" i="23" s="1"/>
  <c r="BG26" i="23"/>
  <c r="BC26" i="23"/>
  <c r="BD26" i="23" s="1"/>
  <c r="BG25" i="23"/>
  <c r="BC25" i="23"/>
  <c r="BD25" i="23" s="1"/>
  <c r="BG24" i="23"/>
  <c r="BC24" i="23"/>
  <c r="BD24" i="23" s="1"/>
  <c r="BG23" i="23"/>
  <c r="BC23" i="23"/>
  <c r="BD23" i="23" s="1"/>
  <c r="BG22" i="23"/>
  <c r="BC22" i="23"/>
  <c r="BD22" i="23" s="1"/>
  <c r="AI22" i="23"/>
  <c r="AJ22" i="23" s="1"/>
  <c r="BP22" i="23" s="1"/>
  <c r="O22" i="23"/>
  <c r="N22" i="23"/>
  <c r="I22" i="23"/>
  <c r="C22" i="23"/>
  <c r="BG21" i="23"/>
  <c r="BC21" i="23"/>
  <c r="BD21" i="23" s="1"/>
  <c r="BG20" i="23"/>
  <c r="BC20" i="23"/>
  <c r="BD20" i="23" s="1"/>
  <c r="BK20" i="23" s="1"/>
  <c r="BG19" i="23"/>
  <c r="BC19" i="23"/>
  <c r="BD19" i="23" s="1"/>
  <c r="BG18" i="23"/>
  <c r="BD18" i="23"/>
  <c r="BK18" i="23" s="1"/>
  <c r="BC18" i="23"/>
  <c r="BG17" i="23"/>
  <c r="BC17" i="23"/>
  <c r="BD17" i="23" s="1"/>
  <c r="BG16" i="23"/>
  <c r="BD16" i="23"/>
  <c r="BI16" i="23" s="1"/>
  <c r="BJ16" i="23" s="1"/>
  <c r="BC16" i="23"/>
  <c r="BG15" i="23"/>
  <c r="BC15" i="23"/>
  <c r="BD15" i="23" s="1"/>
  <c r="BG14" i="23"/>
  <c r="BC14" i="23"/>
  <c r="BD14" i="23" s="1"/>
  <c r="BI14" i="23" s="1"/>
  <c r="BJ14" i="23" s="1"/>
  <c r="BG13" i="23"/>
  <c r="BC13" i="23"/>
  <c r="BD13" i="23" s="1"/>
  <c r="BG12" i="23"/>
  <c r="BC12" i="23"/>
  <c r="BD12" i="23" s="1"/>
  <c r="AI12" i="23"/>
  <c r="AJ12" i="23" s="1"/>
  <c r="BP12" i="23" s="1"/>
  <c r="O12" i="23"/>
  <c r="N12" i="23"/>
  <c r="I12" i="23"/>
  <c r="C12" i="23"/>
  <c r="K6" i="23"/>
  <c r="BG41" i="22"/>
  <c r="BD41" i="22"/>
  <c r="BI41" i="22" s="1"/>
  <c r="BJ41" i="22" s="1"/>
  <c r="BC41" i="22"/>
  <c r="BG40" i="22"/>
  <c r="BC40" i="22"/>
  <c r="BD40" i="22" s="1"/>
  <c r="BG39" i="22"/>
  <c r="BD39" i="22"/>
  <c r="BI39" i="22" s="1"/>
  <c r="BJ39" i="22" s="1"/>
  <c r="BC39" i="22"/>
  <c r="BG38" i="22"/>
  <c r="BC38" i="22"/>
  <c r="BD38" i="22" s="1"/>
  <c r="BG37" i="22"/>
  <c r="BD37" i="22"/>
  <c r="BI37" i="22" s="1"/>
  <c r="BJ37" i="22" s="1"/>
  <c r="BC37" i="22"/>
  <c r="BG36" i="22"/>
  <c r="BC36" i="22"/>
  <c r="BD36" i="22" s="1"/>
  <c r="BG35" i="22"/>
  <c r="BD35" i="22"/>
  <c r="BI35" i="22" s="1"/>
  <c r="BJ35" i="22" s="1"/>
  <c r="BC35" i="22"/>
  <c r="BG34" i="22"/>
  <c r="BC34" i="22"/>
  <c r="BD34" i="22" s="1"/>
  <c r="BG33" i="22"/>
  <c r="BD33" i="22"/>
  <c r="BI33" i="22" s="1"/>
  <c r="BJ33" i="22" s="1"/>
  <c r="BC33" i="22"/>
  <c r="BG32" i="22"/>
  <c r="BD32" i="22"/>
  <c r="BI32" i="22" s="1"/>
  <c r="BJ32" i="22" s="1"/>
  <c r="BC32" i="22"/>
  <c r="AI32" i="22"/>
  <c r="AJ32" i="22" s="1"/>
  <c r="BP32" i="22" s="1"/>
  <c r="O32" i="22"/>
  <c r="N32" i="22"/>
  <c r="AK32" i="22" s="1"/>
  <c r="I32" i="22"/>
  <c r="C32" i="22"/>
  <c r="BI31" i="22"/>
  <c r="BJ31" i="22" s="1"/>
  <c r="BG31" i="22"/>
  <c r="BD31" i="22"/>
  <c r="BK31" i="22" s="1"/>
  <c r="BC31" i="22"/>
  <c r="BG30" i="22"/>
  <c r="BC30" i="22"/>
  <c r="BD30" i="22" s="1"/>
  <c r="BI29" i="22"/>
  <c r="BJ29" i="22" s="1"/>
  <c r="BG29" i="22"/>
  <c r="BD29" i="22"/>
  <c r="BK29" i="22" s="1"/>
  <c r="BC29" i="22"/>
  <c r="BG28" i="22"/>
  <c r="BC28" i="22"/>
  <c r="BD28" i="22" s="1"/>
  <c r="BI27" i="22"/>
  <c r="BJ27" i="22" s="1"/>
  <c r="BG27" i="22"/>
  <c r="BD27" i="22"/>
  <c r="BK27" i="22" s="1"/>
  <c r="BC27" i="22"/>
  <c r="BG26" i="22"/>
  <c r="BC26" i="22"/>
  <c r="BD26" i="22" s="1"/>
  <c r="BI25" i="22"/>
  <c r="BJ25" i="22" s="1"/>
  <c r="BG25" i="22"/>
  <c r="BD25" i="22"/>
  <c r="BK25" i="22" s="1"/>
  <c r="BC25" i="22"/>
  <c r="BG24" i="22"/>
  <c r="BC24" i="22"/>
  <c r="BD24" i="22" s="1"/>
  <c r="BI23" i="22"/>
  <c r="BJ23" i="22" s="1"/>
  <c r="BG23" i="22"/>
  <c r="BD23" i="22"/>
  <c r="BK23" i="22" s="1"/>
  <c r="BC23" i="22"/>
  <c r="BG22" i="22"/>
  <c r="BC22" i="22"/>
  <c r="BD22" i="22" s="1"/>
  <c r="AJ22" i="22"/>
  <c r="BP22" i="22" s="1"/>
  <c r="AI22" i="22"/>
  <c r="O22" i="22"/>
  <c r="N22" i="22"/>
  <c r="AK22" i="22" s="1"/>
  <c r="I22" i="22"/>
  <c r="C22" i="22"/>
  <c r="BG21" i="22"/>
  <c r="BC21" i="22"/>
  <c r="BD21" i="22" s="1"/>
  <c r="BG20" i="22"/>
  <c r="BD20" i="22"/>
  <c r="BK20" i="22" s="1"/>
  <c r="BC20" i="22"/>
  <c r="BG19" i="22"/>
  <c r="BC19" i="22"/>
  <c r="BD19" i="22" s="1"/>
  <c r="BG18" i="22"/>
  <c r="BD18" i="22"/>
  <c r="BK18" i="22" s="1"/>
  <c r="BC18" i="22"/>
  <c r="BG17" i="22"/>
  <c r="BC17" i="22"/>
  <c r="BD17" i="22" s="1"/>
  <c r="BG16" i="22"/>
  <c r="BD16" i="22"/>
  <c r="BK16" i="22" s="1"/>
  <c r="BC16" i="22"/>
  <c r="BG15" i="22"/>
  <c r="BC15" i="22"/>
  <c r="BD15" i="22" s="1"/>
  <c r="BG14" i="22"/>
  <c r="BD14" i="22"/>
  <c r="BI14" i="22" s="1"/>
  <c r="BJ14" i="22" s="1"/>
  <c r="BC14" i="22"/>
  <c r="BG13" i="22"/>
  <c r="BC13" i="22"/>
  <c r="BD13" i="22" s="1"/>
  <c r="BG12" i="22"/>
  <c r="BC12" i="22"/>
  <c r="BD12" i="22" s="1"/>
  <c r="AI12" i="22"/>
  <c r="AJ12" i="22" s="1"/>
  <c r="BP12" i="22" s="1"/>
  <c r="O12" i="22"/>
  <c r="N12" i="22"/>
  <c r="I12" i="22"/>
  <c r="C12" i="22"/>
  <c r="K6" i="22"/>
  <c r="BG41" i="21"/>
  <c r="BD41" i="21"/>
  <c r="BI41" i="21" s="1"/>
  <c r="BJ41" i="21" s="1"/>
  <c r="BC41" i="21"/>
  <c r="BG40" i="21"/>
  <c r="BC40" i="21"/>
  <c r="BD40" i="21" s="1"/>
  <c r="BG39" i="21"/>
  <c r="BD39" i="21"/>
  <c r="BI39" i="21" s="1"/>
  <c r="BJ39" i="21" s="1"/>
  <c r="BC39" i="21"/>
  <c r="BG38" i="21"/>
  <c r="BC38" i="21"/>
  <c r="BD38" i="21" s="1"/>
  <c r="BG37" i="21"/>
  <c r="BD37" i="21"/>
  <c r="BI37" i="21" s="1"/>
  <c r="BJ37" i="21" s="1"/>
  <c r="BC37" i="21"/>
  <c r="BG36" i="21"/>
  <c r="BC36" i="21"/>
  <c r="BD36" i="21" s="1"/>
  <c r="BG35" i="21"/>
  <c r="BD35" i="21"/>
  <c r="BI35" i="21" s="1"/>
  <c r="BJ35" i="21" s="1"/>
  <c r="BC35" i="21"/>
  <c r="BG34" i="21"/>
  <c r="BC34" i="21"/>
  <c r="BD34" i="21" s="1"/>
  <c r="BG33" i="21"/>
  <c r="BD33" i="21"/>
  <c r="BI33" i="21" s="1"/>
  <c r="BJ33" i="21" s="1"/>
  <c r="BC33" i="21"/>
  <c r="BG32" i="21"/>
  <c r="BD32" i="21"/>
  <c r="BI32" i="21" s="1"/>
  <c r="BJ32" i="21" s="1"/>
  <c r="BC32" i="21"/>
  <c r="AI32" i="21"/>
  <c r="AJ32" i="21" s="1"/>
  <c r="BP32" i="21" s="1"/>
  <c r="O32" i="21"/>
  <c r="N32" i="21"/>
  <c r="AK32" i="21" s="1"/>
  <c r="I32" i="21"/>
  <c r="C32" i="21"/>
  <c r="BI31" i="21"/>
  <c r="BJ31" i="21" s="1"/>
  <c r="BG31" i="21"/>
  <c r="BD31" i="21"/>
  <c r="BK31" i="21" s="1"/>
  <c r="BC31" i="21"/>
  <c r="BG30" i="21"/>
  <c r="BC30" i="21"/>
  <c r="BD30" i="21" s="1"/>
  <c r="BI29" i="21"/>
  <c r="BJ29" i="21" s="1"/>
  <c r="BG29" i="21"/>
  <c r="BD29" i="21"/>
  <c r="BK29" i="21" s="1"/>
  <c r="BC29" i="21"/>
  <c r="BG28" i="21"/>
  <c r="BC28" i="21"/>
  <c r="BD28" i="21" s="1"/>
  <c r="BI27" i="21"/>
  <c r="BJ27" i="21" s="1"/>
  <c r="BG27" i="21"/>
  <c r="BD27" i="21"/>
  <c r="BK27" i="21" s="1"/>
  <c r="BC27" i="21"/>
  <c r="BG26" i="21"/>
  <c r="BC26" i="21"/>
  <c r="BD26" i="21" s="1"/>
  <c r="BI25" i="21"/>
  <c r="BJ25" i="21" s="1"/>
  <c r="BG25" i="21"/>
  <c r="BD25" i="21"/>
  <c r="BK25" i="21" s="1"/>
  <c r="BC25" i="21"/>
  <c r="BG24" i="21"/>
  <c r="BC24" i="21"/>
  <c r="BD24" i="21" s="1"/>
  <c r="BI23" i="21"/>
  <c r="BJ23" i="21" s="1"/>
  <c r="BG23" i="21"/>
  <c r="BD23" i="21"/>
  <c r="BK23" i="21" s="1"/>
  <c r="BC23" i="21"/>
  <c r="BI22" i="21"/>
  <c r="BJ22" i="21" s="1"/>
  <c r="BG22" i="21"/>
  <c r="BD22" i="21"/>
  <c r="BK22" i="21" s="1"/>
  <c r="BC22" i="21"/>
  <c r="AJ22" i="21"/>
  <c r="BP22" i="21" s="1"/>
  <c r="AI22" i="21"/>
  <c r="O22" i="21"/>
  <c r="N22" i="21"/>
  <c r="AK22" i="21" s="1"/>
  <c r="I22" i="21"/>
  <c r="C22" i="21"/>
  <c r="BG21" i="21"/>
  <c r="BC21" i="21"/>
  <c r="BD21" i="21" s="1"/>
  <c r="BG20" i="21"/>
  <c r="BD20" i="21"/>
  <c r="BI20" i="21" s="1"/>
  <c r="BJ20" i="21" s="1"/>
  <c r="BC20" i="21"/>
  <c r="BG19" i="21"/>
  <c r="BC19" i="21"/>
  <c r="BD19" i="21" s="1"/>
  <c r="BG18" i="21"/>
  <c r="BD18" i="21"/>
  <c r="BK18" i="21" s="1"/>
  <c r="BC18" i="21"/>
  <c r="BG17" i="21"/>
  <c r="BC17" i="21"/>
  <c r="BD17" i="21" s="1"/>
  <c r="BG16" i="21"/>
  <c r="BD16" i="21"/>
  <c r="BI16" i="21" s="1"/>
  <c r="BJ16" i="21" s="1"/>
  <c r="BC16" i="21"/>
  <c r="BG15" i="21"/>
  <c r="BC15" i="21"/>
  <c r="BD15" i="21" s="1"/>
  <c r="BG14" i="21"/>
  <c r="BD14" i="21"/>
  <c r="BI14" i="21" s="1"/>
  <c r="BJ14" i="21" s="1"/>
  <c r="BC14" i="21"/>
  <c r="BG13" i="21"/>
  <c r="BC13" i="21"/>
  <c r="BD13" i="21" s="1"/>
  <c r="BG12" i="21"/>
  <c r="BC12" i="21"/>
  <c r="BD12" i="21" s="1"/>
  <c r="AI12" i="21"/>
  <c r="AJ12" i="21" s="1"/>
  <c r="BP12" i="21" s="1"/>
  <c r="O12" i="21"/>
  <c r="N12" i="21"/>
  <c r="I12" i="21"/>
  <c r="C12" i="21"/>
  <c r="K6" i="21"/>
  <c r="BG41" i="20"/>
  <c r="BD41" i="20"/>
  <c r="BK41" i="20" s="1"/>
  <c r="BC41" i="20"/>
  <c r="BG40" i="20"/>
  <c r="BC40" i="20"/>
  <c r="BD40" i="20" s="1"/>
  <c r="BG39" i="20"/>
  <c r="BC39" i="20"/>
  <c r="BD39" i="20" s="1"/>
  <c r="BK39" i="20" s="1"/>
  <c r="BG38" i="20"/>
  <c r="BC38" i="20"/>
  <c r="BD38" i="20" s="1"/>
  <c r="BG37" i="20"/>
  <c r="BC37" i="20"/>
  <c r="BD37" i="20" s="1"/>
  <c r="BG36" i="20"/>
  <c r="BC36" i="20"/>
  <c r="BD36" i="20" s="1"/>
  <c r="BG35" i="20"/>
  <c r="BC35" i="20"/>
  <c r="BD35" i="20" s="1"/>
  <c r="BG34" i="20"/>
  <c r="BC34" i="20"/>
  <c r="BD34" i="20" s="1"/>
  <c r="BG33" i="20"/>
  <c r="BC33" i="20"/>
  <c r="BD33" i="20" s="1"/>
  <c r="BG32" i="20"/>
  <c r="BC32" i="20"/>
  <c r="BD32" i="20" s="1"/>
  <c r="AI32" i="20"/>
  <c r="AJ32" i="20" s="1"/>
  <c r="BP32" i="20" s="1"/>
  <c r="O32" i="20"/>
  <c r="N32" i="20"/>
  <c r="I32" i="20"/>
  <c r="C32" i="20"/>
  <c r="BG31" i="20"/>
  <c r="BC31" i="20"/>
  <c r="BD31" i="20" s="1"/>
  <c r="BG30" i="20"/>
  <c r="BD30" i="20"/>
  <c r="BI30" i="20" s="1"/>
  <c r="BJ30" i="20" s="1"/>
  <c r="BC30" i="20"/>
  <c r="BI29" i="20"/>
  <c r="BJ29" i="20" s="1"/>
  <c r="BG29" i="20"/>
  <c r="BD29" i="20"/>
  <c r="BK29" i="20" s="1"/>
  <c r="BC29" i="20"/>
  <c r="BG28" i="20"/>
  <c r="BC28" i="20"/>
  <c r="BD28" i="20" s="1"/>
  <c r="BI28" i="20" s="1"/>
  <c r="BJ28" i="20" s="1"/>
  <c r="BG27" i="20"/>
  <c r="BC27" i="20"/>
  <c r="BD27" i="20" s="1"/>
  <c r="BG26" i="20"/>
  <c r="BD26" i="20"/>
  <c r="BK26" i="20" s="1"/>
  <c r="BC26" i="20"/>
  <c r="BG25" i="20"/>
  <c r="BD25" i="20"/>
  <c r="BK25" i="20" s="1"/>
  <c r="BC25" i="20"/>
  <c r="BG24" i="20"/>
  <c r="BC24" i="20"/>
  <c r="BD24" i="20" s="1"/>
  <c r="BI24" i="20" s="1"/>
  <c r="BJ24" i="20" s="1"/>
  <c r="BG23" i="20"/>
  <c r="BC23" i="20"/>
  <c r="BD23" i="20" s="1"/>
  <c r="BG22" i="20"/>
  <c r="BC22" i="20"/>
  <c r="BD22" i="20" s="1"/>
  <c r="AI22" i="20"/>
  <c r="AJ22" i="20" s="1"/>
  <c r="BP22" i="20" s="1"/>
  <c r="O22" i="20"/>
  <c r="N22" i="20"/>
  <c r="I22" i="20"/>
  <c r="C22" i="20"/>
  <c r="BG21" i="20"/>
  <c r="BC21" i="20"/>
  <c r="BD21" i="20" s="1"/>
  <c r="BG20" i="20"/>
  <c r="BD20" i="20"/>
  <c r="BK20" i="20" s="1"/>
  <c r="BC20" i="20"/>
  <c r="BG19" i="20"/>
  <c r="BC19" i="20"/>
  <c r="BD19" i="20" s="1"/>
  <c r="BG18" i="20"/>
  <c r="BC18" i="20"/>
  <c r="BD18" i="20" s="1"/>
  <c r="BK18" i="20" s="1"/>
  <c r="BG17" i="20"/>
  <c r="BC17" i="20"/>
  <c r="BD17" i="20" s="1"/>
  <c r="BG16" i="20"/>
  <c r="BD16" i="20"/>
  <c r="BK16" i="20" s="1"/>
  <c r="BC16" i="20"/>
  <c r="BG15" i="20"/>
  <c r="BC15" i="20"/>
  <c r="BD15" i="20" s="1"/>
  <c r="BG14" i="20"/>
  <c r="BC14" i="20"/>
  <c r="BD14" i="20" s="1"/>
  <c r="BG13" i="20"/>
  <c r="BC13" i="20"/>
  <c r="BD13" i="20" s="1"/>
  <c r="BN12" i="20"/>
  <c r="BO12" i="20" s="1"/>
  <c r="BG12" i="20"/>
  <c r="BC12" i="20"/>
  <c r="BD12" i="20" s="1"/>
  <c r="AI12" i="20"/>
  <c r="AJ12" i="20" s="1"/>
  <c r="BP12" i="20" s="1"/>
  <c r="O12" i="20"/>
  <c r="N12" i="20"/>
  <c r="I12" i="20"/>
  <c r="C12" i="20"/>
  <c r="K6" i="20"/>
  <c r="BK14" i="24" l="1"/>
  <c r="BI14" i="24"/>
  <c r="BJ14" i="24" s="1"/>
  <c r="BK15" i="24"/>
  <c r="BI15" i="24"/>
  <c r="BJ15" i="24" s="1"/>
  <c r="BK36" i="24"/>
  <c r="BI36" i="24"/>
  <c r="BJ36" i="24" s="1"/>
  <c r="BK23" i="24"/>
  <c r="BI23" i="24"/>
  <c r="BJ23" i="24" s="1"/>
  <c r="BK27" i="24"/>
  <c r="BI27" i="24"/>
  <c r="BJ27" i="24" s="1"/>
  <c r="BK31" i="24"/>
  <c r="BI31" i="24"/>
  <c r="BJ31" i="24" s="1"/>
  <c r="BI37" i="24"/>
  <c r="BJ37" i="24" s="1"/>
  <c r="BK37" i="24"/>
  <c r="BK22" i="24"/>
  <c r="BI22" i="24"/>
  <c r="BJ22" i="24" s="1"/>
  <c r="BL22" i="24" s="1"/>
  <c r="BK16" i="24"/>
  <c r="BI16" i="24"/>
  <c r="BJ16" i="24" s="1"/>
  <c r="BI19" i="24"/>
  <c r="BJ19" i="24" s="1"/>
  <c r="BK19" i="24"/>
  <c r="BK24" i="24"/>
  <c r="BI24" i="24"/>
  <c r="BJ24" i="24" s="1"/>
  <c r="BK28" i="24"/>
  <c r="BI28" i="24"/>
  <c r="BJ28" i="24" s="1"/>
  <c r="BK40" i="24"/>
  <c r="BI40" i="24"/>
  <c r="BJ40" i="24" s="1"/>
  <c r="BI30" i="24"/>
  <c r="BJ30" i="24" s="1"/>
  <c r="BK30" i="24"/>
  <c r="BP12" i="24"/>
  <c r="AK12" i="24"/>
  <c r="BI12" i="24"/>
  <c r="BJ12" i="24" s="1"/>
  <c r="BK12" i="24"/>
  <c r="BK20" i="24"/>
  <c r="BI20" i="24"/>
  <c r="BJ20" i="24" s="1"/>
  <c r="BK25" i="24"/>
  <c r="BI25" i="24"/>
  <c r="BJ25" i="24" s="1"/>
  <c r="BK29" i="24"/>
  <c r="BI29" i="24"/>
  <c r="BJ29" i="24" s="1"/>
  <c r="AK32" i="24"/>
  <c r="BI33" i="24"/>
  <c r="BJ33" i="24" s="1"/>
  <c r="BL32" i="24" s="1"/>
  <c r="BK33" i="24"/>
  <c r="BK41" i="24"/>
  <c r="BI41" i="24"/>
  <c r="BJ41" i="24" s="1"/>
  <c r="BI26" i="24"/>
  <c r="BJ26" i="24" s="1"/>
  <c r="BK26" i="24"/>
  <c r="BP22" i="24"/>
  <c r="AK22" i="24"/>
  <c r="BI38" i="24"/>
  <c r="BJ38" i="24" s="1"/>
  <c r="BK13" i="24"/>
  <c r="BK17" i="24"/>
  <c r="BK21" i="24"/>
  <c r="BI34" i="24"/>
  <c r="BJ34" i="24" s="1"/>
  <c r="BK31" i="23"/>
  <c r="BI31" i="23"/>
  <c r="BJ31" i="23" s="1"/>
  <c r="BK38" i="23"/>
  <c r="BI38" i="23"/>
  <c r="BJ38" i="23" s="1"/>
  <c r="BK40" i="23"/>
  <c r="BI40" i="23"/>
  <c r="BJ40" i="23" s="1"/>
  <c r="AK22" i="23"/>
  <c r="AK32" i="23"/>
  <c r="AK12" i="23"/>
  <c r="BI19" i="23"/>
  <c r="BJ19" i="23" s="1"/>
  <c r="BK19" i="23"/>
  <c r="BK21" i="23"/>
  <c r="BI21" i="23"/>
  <c r="BJ21" i="23" s="1"/>
  <c r="BI24" i="23"/>
  <c r="BJ24" i="23" s="1"/>
  <c r="BK24" i="23"/>
  <c r="BK12" i="23"/>
  <c r="BI12" i="23"/>
  <c r="BJ12" i="23" s="1"/>
  <c r="BK15" i="23"/>
  <c r="BI15" i="23"/>
  <c r="BJ15" i="23" s="1"/>
  <c r="BK34" i="23"/>
  <c r="BI34" i="23"/>
  <c r="BJ34" i="23" s="1"/>
  <c r="BK17" i="23"/>
  <c r="BI17" i="23"/>
  <c r="BJ17" i="23" s="1"/>
  <c r="BK23" i="23"/>
  <c r="BI23" i="23"/>
  <c r="BJ23" i="23" s="1"/>
  <c r="BK25" i="23"/>
  <c r="BI25" i="23"/>
  <c r="BJ25" i="23" s="1"/>
  <c r="BK27" i="23"/>
  <c r="BI27" i="23"/>
  <c r="BJ27" i="23" s="1"/>
  <c r="BK29" i="23"/>
  <c r="BI29" i="23"/>
  <c r="BJ29" i="23" s="1"/>
  <c r="BK36" i="23"/>
  <c r="BI36" i="23"/>
  <c r="BJ36" i="23" s="1"/>
  <c r="BK13" i="23"/>
  <c r="BI13" i="23"/>
  <c r="BJ13" i="23" s="1"/>
  <c r="BK22" i="23"/>
  <c r="BI22" i="23"/>
  <c r="BJ22" i="23" s="1"/>
  <c r="BL22" i="23" s="1"/>
  <c r="BI26" i="23"/>
  <c r="BJ26" i="23" s="1"/>
  <c r="BK26" i="23"/>
  <c r="BI28" i="23"/>
  <c r="BJ28" i="23" s="1"/>
  <c r="BK28" i="23"/>
  <c r="BI30" i="23"/>
  <c r="BJ30" i="23" s="1"/>
  <c r="BK30" i="23"/>
  <c r="BK14" i="23"/>
  <c r="BK16" i="23"/>
  <c r="BK32" i="23"/>
  <c r="BK33" i="23"/>
  <c r="BK35" i="23"/>
  <c r="BK37" i="23"/>
  <c r="BK41" i="23"/>
  <c r="BI18" i="23"/>
  <c r="BJ18" i="23" s="1"/>
  <c r="BI20" i="23"/>
  <c r="BJ20" i="23" s="1"/>
  <c r="BI39" i="23"/>
  <c r="BJ39" i="23" s="1"/>
  <c r="AK12" i="22"/>
  <c r="BK15" i="22"/>
  <c r="BI15" i="22"/>
  <c r="BJ15" i="22" s="1"/>
  <c r="BK34" i="22"/>
  <c r="BI34" i="22"/>
  <c r="BJ34" i="22" s="1"/>
  <c r="BL32" i="22" s="1"/>
  <c r="BI12" i="22"/>
  <c r="BJ12" i="22" s="1"/>
  <c r="BK12" i="22"/>
  <c r="BI17" i="22"/>
  <c r="BJ17" i="22" s="1"/>
  <c r="BK17" i="22"/>
  <c r="BI24" i="22"/>
  <c r="BJ24" i="22" s="1"/>
  <c r="BK24" i="22"/>
  <c r="BI28" i="22"/>
  <c r="BJ28" i="22" s="1"/>
  <c r="BK28" i="22"/>
  <c r="BK36" i="22"/>
  <c r="BI36" i="22"/>
  <c r="BJ36" i="22" s="1"/>
  <c r="BK19" i="22"/>
  <c r="BI19" i="22"/>
  <c r="BJ19" i="22" s="1"/>
  <c r="BK38" i="22"/>
  <c r="BI38" i="22"/>
  <c r="BJ38" i="22" s="1"/>
  <c r="BI13" i="22"/>
  <c r="BJ13" i="22" s="1"/>
  <c r="BK13" i="22"/>
  <c r="BK21" i="22"/>
  <c r="BI21" i="22"/>
  <c r="BJ21" i="22" s="1"/>
  <c r="BK22" i="22"/>
  <c r="BI22" i="22"/>
  <c r="BJ22" i="22" s="1"/>
  <c r="BL22" i="22" s="1"/>
  <c r="BI26" i="22"/>
  <c r="BJ26" i="22" s="1"/>
  <c r="BK26" i="22"/>
  <c r="BI30" i="22"/>
  <c r="BJ30" i="22" s="1"/>
  <c r="BK30" i="22"/>
  <c r="BK40" i="22"/>
  <c r="BI40" i="22"/>
  <c r="BJ40" i="22" s="1"/>
  <c r="BK33" i="22"/>
  <c r="BK37" i="22"/>
  <c r="BK14" i="22"/>
  <c r="BK32" i="22"/>
  <c r="BK35" i="22"/>
  <c r="BK39" i="22"/>
  <c r="BK41" i="22"/>
  <c r="BI16" i="22"/>
  <c r="BJ16" i="22" s="1"/>
  <c r="BI18" i="22"/>
  <c r="BJ18" i="22" s="1"/>
  <c r="BI20" i="22"/>
  <c r="BJ20" i="22" s="1"/>
  <c r="AK12" i="21"/>
  <c r="BK34" i="21"/>
  <c r="BI34" i="21"/>
  <c r="BJ34" i="21" s="1"/>
  <c r="BI13" i="21"/>
  <c r="BJ13" i="21" s="1"/>
  <c r="BK13" i="21"/>
  <c r="BK21" i="21"/>
  <c r="BI21" i="21"/>
  <c r="BJ21" i="21" s="1"/>
  <c r="BI24" i="21"/>
  <c r="BJ24" i="21" s="1"/>
  <c r="BL22" i="21" s="1"/>
  <c r="BK24" i="21"/>
  <c r="BI28" i="21"/>
  <c r="BJ28" i="21" s="1"/>
  <c r="BK28" i="21"/>
  <c r="BK36" i="21"/>
  <c r="BI36" i="21"/>
  <c r="BJ36" i="21" s="1"/>
  <c r="BI15" i="21"/>
  <c r="BJ15" i="21" s="1"/>
  <c r="BK15" i="21"/>
  <c r="BK38" i="21"/>
  <c r="BI38" i="21"/>
  <c r="BJ38" i="21" s="1"/>
  <c r="BI19" i="21"/>
  <c r="BJ19" i="21" s="1"/>
  <c r="BK19" i="21"/>
  <c r="BI12" i="21"/>
  <c r="BJ12" i="21" s="1"/>
  <c r="BK12" i="21"/>
  <c r="BK17" i="21"/>
  <c r="BI17" i="21"/>
  <c r="BJ17" i="21" s="1"/>
  <c r="BI26" i="21"/>
  <c r="BJ26" i="21" s="1"/>
  <c r="BK26" i="21"/>
  <c r="BI30" i="21"/>
  <c r="BJ30" i="21" s="1"/>
  <c r="BK30" i="21"/>
  <c r="BL32" i="21"/>
  <c r="BK40" i="21"/>
  <c r="BI40" i="21"/>
  <c r="BJ40" i="21" s="1"/>
  <c r="BK14" i="21"/>
  <c r="BK32" i="21"/>
  <c r="BK33" i="21"/>
  <c r="BK35" i="21"/>
  <c r="BK37" i="21"/>
  <c r="BK39" i="21"/>
  <c r="BK41" i="21"/>
  <c r="BK16" i="21"/>
  <c r="BK20" i="21"/>
  <c r="BI18" i="21"/>
  <c r="BJ18" i="21" s="1"/>
  <c r="BK23" i="20"/>
  <c r="BI23" i="20"/>
  <c r="BJ23" i="20" s="1"/>
  <c r="BK31" i="20"/>
  <c r="BI31" i="20"/>
  <c r="BJ31" i="20" s="1"/>
  <c r="BK22" i="20"/>
  <c r="BI22" i="20"/>
  <c r="BJ22" i="20" s="1"/>
  <c r="BK27" i="20"/>
  <c r="BI27" i="20"/>
  <c r="BJ27" i="20" s="1"/>
  <c r="AK22" i="20"/>
  <c r="AK32" i="20"/>
  <c r="BI25" i="20"/>
  <c r="BJ25" i="20" s="1"/>
  <c r="BQ12" i="20"/>
  <c r="AK12" i="20"/>
  <c r="BI12" i="20"/>
  <c r="BJ12" i="20" s="1"/>
  <c r="BK12" i="20"/>
  <c r="BI17" i="20"/>
  <c r="BJ17" i="20" s="1"/>
  <c r="BK17" i="20"/>
  <c r="BK32" i="20"/>
  <c r="BI32" i="20"/>
  <c r="BJ32" i="20" s="1"/>
  <c r="BI34" i="20"/>
  <c r="BJ34" i="20" s="1"/>
  <c r="BK34" i="20"/>
  <c r="BI36" i="20"/>
  <c r="BJ36" i="20" s="1"/>
  <c r="BK36" i="20"/>
  <c r="BI38" i="20"/>
  <c r="BJ38" i="20" s="1"/>
  <c r="BK38" i="20"/>
  <c r="BK14" i="20"/>
  <c r="BI14" i="20"/>
  <c r="BJ14" i="20" s="1"/>
  <c r="BI19" i="20"/>
  <c r="BJ19" i="20" s="1"/>
  <c r="BK19" i="20"/>
  <c r="BI21" i="20"/>
  <c r="BJ21" i="20" s="1"/>
  <c r="BK21" i="20"/>
  <c r="BK33" i="20"/>
  <c r="BI33" i="20"/>
  <c r="BJ33" i="20" s="1"/>
  <c r="BK35" i="20"/>
  <c r="BI35" i="20"/>
  <c r="BJ35" i="20" s="1"/>
  <c r="BK37" i="20"/>
  <c r="BI37" i="20"/>
  <c r="BJ37" i="20" s="1"/>
  <c r="BI13" i="20"/>
  <c r="BJ13" i="20" s="1"/>
  <c r="BK13" i="20"/>
  <c r="BI15" i="20"/>
  <c r="BJ15" i="20" s="1"/>
  <c r="BK15" i="20"/>
  <c r="BI40" i="20"/>
  <c r="BJ40" i="20" s="1"/>
  <c r="BK40" i="20"/>
  <c r="BK24" i="20"/>
  <c r="BK28" i="20"/>
  <c r="BK30" i="20"/>
  <c r="BI16" i="20"/>
  <c r="BJ16" i="20" s="1"/>
  <c r="BI18" i="20"/>
  <c r="BJ18" i="20" s="1"/>
  <c r="BI20" i="20"/>
  <c r="BJ20" i="20" s="1"/>
  <c r="BI39" i="20"/>
  <c r="BJ39" i="20" s="1"/>
  <c r="BI41" i="20"/>
  <c r="BJ41" i="20" s="1"/>
  <c r="BI26" i="20"/>
  <c r="BJ26" i="20" s="1"/>
  <c r="BM32" i="24" l="1"/>
  <c r="BN32" i="24" s="1"/>
  <c r="BO32" i="24" s="1"/>
  <c r="BQ32" i="24" s="1"/>
  <c r="BM22" i="24"/>
  <c r="BN22" i="24" s="1"/>
  <c r="BO22" i="24" s="1"/>
  <c r="BQ22" i="24" s="1"/>
  <c r="BL12" i="24"/>
  <c r="BL32" i="23"/>
  <c r="BM32" i="23" s="1"/>
  <c r="BN32" i="23" s="1"/>
  <c r="BO32" i="23" s="1"/>
  <c r="BQ32" i="23" s="1"/>
  <c r="BM22" i="23"/>
  <c r="BN22" i="23" s="1"/>
  <c r="BO22" i="23" s="1"/>
  <c r="BQ22" i="23" s="1"/>
  <c r="BL12" i="23"/>
  <c r="BN32" i="22"/>
  <c r="BO32" i="22" s="1"/>
  <c r="BQ32" i="22" s="1"/>
  <c r="BM32" i="22"/>
  <c r="BM22" i="22"/>
  <c r="BN22" i="22" s="1"/>
  <c r="BO22" i="22" s="1"/>
  <c r="BQ22" i="22" s="1"/>
  <c r="BL12" i="22"/>
  <c r="BM22" i="21"/>
  <c r="BN22" i="21" s="1"/>
  <c r="BO22" i="21" s="1"/>
  <c r="BQ22" i="21" s="1"/>
  <c r="BM32" i="21"/>
  <c r="BN32" i="21" s="1"/>
  <c r="BO32" i="21" s="1"/>
  <c r="BQ32" i="21" s="1"/>
  <c r="BL12" i="21"/>
  <c r="BL22" i="20"/>
  <c r="BM22" i="20" s="1"/>
  <c r="BN22" i="20" s="1"/>
  <c r="BO22" i="20" s="1"/>
  <c r="BQ22" i="20" s="1"/>
  <c r="BL32" i="20"/>
  <c r="BL12" i="20"/>
  <c r="BM12" i="20" s="1"/>
  <c r="BM12" i="24" l="1"/>
  <c r="BN12" i="24" s="1"/>
  <c r="BO12" i="24" s="1"/>
  <c r="BQ12" i="24" s="1"/>
  <c r="BM12" i="23"/>
  <c r="BN12" i="23" s="1"/>
  <c r="BO12" i="23" s="1"/>
  <c r="BQ12" i="23" s="1"/>
  <c r="BM12" i="22"/>
  <c r="BN12" i="22" s="1"/>
  <c r="BO12" i="22" s="1"/>
  <c r="BQ12" i="22" s="1"/>
  <c r="BM12" i="21"/>
  <c r="BN12" i="21" s="1"/>
  <c r="BO12" i="21" s="1"/>
  <c r="BQ12" i="21" s="1"/>
  <c r="BM32" i="20"/>
  <c r="BN32" i="20" s="1"/>
  <c r="BO32" i="20" s="1"/>
  <c r="BQ32" i="20" s="1"/>
  <c r="BG41" i="19"/>
  <c r="BD41" i="19"/>
  <c r="BI41" i="19" s="1"/>
  <c r="BJ41" i="19" s="1"/>
  <c r="BC41" i="19"/>
  <c r="BI40" i="19"/>
  <c r="BJ40" i="19" s="1"/>
  <c r="BG40" i="19"/>
  <c r="BD40" i="19"/>
  <c r="BK40" i="19" s="1"/>
  <c r="BC40" i="19"/>
  <c r="BK39" i="19"/>
  <c r="BG39" i="19"/>
  <c r="BD39" i="19"/>
  <c r="BI39" i="19" s="1"/>
  <c r="BJ39" i="19" s="1"/>
  <c r="BC39" i="19"/>
  <c r="BI38" i="19"/>
  <c r="BJ38" i="19" s="1"/>
  <c r="BG38" i="19"/>
  <c r="BD38" i="19"/>
  <c r="BK38" i="19" s="1"/>
  <c r="BC38" i="19"/>
  <c r="BG37" i="19"/>
  <c r="BD37" i="19"/>
  <c r="BI37" i="19" s="1"/>
  <c r="BJ37" i="19" s="1"/>
  <c r="BC37" i="19"/>
  <c r="BI36" i="19"/>
  <c r="BJ36" i="19" s="1"/>
  <c r="BG36" i="19"/>
  <c r="BD36" i="19"/>
  <c r="BK36" i="19" s="1"/>
  <c r="BC36" i="19"/>
  <c r="BG35" i="19"/>
  <c r="BD35" i="19"/>
  <c r="BI35" i="19" s="1"/>
  <c r="BJ35" i="19" s="1"/>
  <c r="BC35" i="19"/>
  <c r="BI34" i="19"/>
  <c r="BJ34" i="19" s="1"/>
  <c r="BG34" i="19"/>
  <c r="BD34" i="19"/>
  <c r="BK34" i="19" s="1"/>
  <c r="BC34" i="19"/>
  <c r="BG33" i="19"/>
  <c r="BD33" i="19"/>
  <c r="BI33" i="19" s="1"/>
  <c r="BJ33" i="19" s="1"/>
  <c r="BC33" i="19"/>
  <c r="BG32" i="19"/>
  <c r="BD32" i="19"/>
  <c r="BI32" i="19" s="1"/>
  <c r="BJ32" i="19" s="1"/>
  <c r="BL32" i="19" s="1"/>
  <c r="BC32" i="19"/>
  <c r="AI32" i="19"/>
  <c r="AJ32" i="19" s="1"/>
  <c r="BP32" i="19" s="1"/>
  <c r="O32" i="19"/>
  <c r="N32" i="19"/>
  <c r="AK32" i="19" s="1"/>
  <c r="I32" i="19"/>
  <c r="C32" i="19"/>
  <c r="BG31" i="19"/>
  <c r="BC31" i="19"/>
  <c r="BD31" i="19" s="1"/>
  <c r="BG30" i="19"/>
  <c r="BC30" i="19"/>
  <c r="BD30" i="19" s="1"/>
  <c r="BG29" i="19"/>
  <c r="BC29" i="19"/>
  <c r="BD29" i="19" s="1"/>
  <c r="BG28" i="19"/>
  <c r="BC28" i="19"/>
  <c r="BD28" i="19" s="1"/>
  <c r="BG27" i="19"/>
  <c r="BC27" i="19"/>
  <c r="BD27" i="19" s="1"/>
  <c r="BG26" i="19"/>
  <c r="BC26" i="19"/>
  <c r="BD26" i="19" s="1"/>
  <c r="BG25" i="19"/>
  <c r="BC25" i="19"/>
  <c r="BD25" i="19" s="1"/>
  <c r="BG24" i="19"/>
  <c r="BC24" i="19"/>
  <c r="BD24" i="19" s="1"/>
  <c r="BG23" i="19"/>
  <c r="BC23" i="19"/>
  <c r="BD23" i="19" s="1"/>
  <c r="BG22" i="19"/>
  <c r="BC22" i="19"/>
  <c r="BD22" i="19" s="1"/>
  <c r="AJ22" i="19"/>
  <c r="BP22" i="19" s="1"/>
  <c r="AI22" i="19"/>
  <c r="O22" i="19"/>
  <c r="N22" i="19"/>
  <c r="AK22" i="19" s="1"/>
  <c r="I22" i="19"/>
  <c r="C22" i="19"/>
  <c r="BI21" i="19"/>
  <c r="BJ21" i="19" s="1"/>
  <c r="BG21" i="19"/>
  <c r="BD21" i="19"/>
  <c r="BK21" i="19" s="1"/>
  <c r="BC21" i="19"/>
  <c r="BG20" i="19"/>
  <c r="BD20" i="19"/>
  <c r="BK20" i="19" s="1"/>
  <c r="BC20" i="19"/>
  <c r="BI19" i="19"/>
  <c r="BJ19" i="19" s="1"/>
  <c r="BG19" i="19"/>
  <c r="BD19" i="19"/>
  <c r="BK19" i="19" s="1"/>
  <c r="BC19" i="19"/>
  <c r="BG18" i="19"/>
  <c r="BD18" i="19"/>
  <c r="BI18" i="19" s="1"/>
  <c r="BJ18" i="19" s="1"/>
  <c r="BC18" i="19"/>
  <c r="BG17" i="19"/>
  <c r="BC17" i="19"/>
  <c r="BD17" i="19" s="1"/>
  <c r="BG16" i="19"/>
  <c r="BC16" i="19"/>
  <c r="BD16" i="19" s="1"/>
  <c r="BI16" i="19" s="1"/>
  <c r="BJ16" i="19" s="1"/>
  <c r="BG15" i="19"/>
  <c r="BC15" i="19"/>
  <c r="BD15" i="19" s="1"/>
  <c r="BG14" i="19"/>
  <c r="BD14" i="19"/>
  <c r="BI14" i="19" s="1"/>
  <c r="BJ14" i="19" s="1"/>
  <c r="BC14" i="19"/>
  <c r="BG13" i="19"/>
  <c r="BC13" i="19"/>
  <c r="BD13" i="19" s="1"/>
  <c r="BG12" i="19"/>
  <c r="BC12" i="19"/>
  <c r="BD12" i="19" s="1"/>
  <c r="AI12" i="19"/>
  <c r="AJ12" i="19" s="1"/>
  <c r="BP12" i="19" s="1"/>
  <c r="O12" i="19"/>
  <c r="N12" i="19"/>
  <c r="I12" i="19"/>
  <c r="C12" i="19"/>
  <c r="K6" i="19"/>
  <c r="BK17" i="19" l="1"/>
  <c r="BI17" i="19"/>
  <c r="BJ17" i="19" s="1"/>
  <c r="BK15" i="19"/>
  <c r="BI15" i="19"/>
  <c r="BJ15" i="19" s="1"/>
  <c r="BK13" i="19"/>
  <c r="BI13" i="19"/>
  <c r="BJ13" i="19" s="1"/>
  <c r="AK12" i="19"/>
  <c r="BK23" i="19"/>
  <c r="BI23" i="19"/>
  <c r="BJ23" i="19" s="1"/>
  <c r="BK25" i="19"/>
  <c r="BI25" i="19"/>
  <c r="BJ25" i="19" s="1"/>
  <c r="BK27" i="19"/>
  <c r="BI27" i="19"/>
  <c r="BJ27" i="19" s="1"/>
  <c r="BK29" i="19"/>
  <c r="BI29" i="19"/>
  <c r="BJ29" i="19" s="1"/>
  <c r="BK31" i="19"/>
  <c r="BI31" i="19"/>
  <c r="BJ31" i="19" s="1"/>
  <c r="BK12" i="19"/>
  <c r="BI12" i="19"/>
  <c r="BJ12" i="19" s="1"/>
  <c r="BK22" i="19"/>
  <c r="BI22" i="19"/>
  <c r="BJ22" i="19" s="1"/>
  <c r="BI24" i="19"/>
  <c r="BJ24" i="19" s="1"/>
  <c r="BK24" i="19"/>
  <c r="BI26" i="19"/>
  <c r="BJ26" i="19" s="1"/>
  <c r="BK26" i="19"/>
  <c r="BI28" i="19"/>
  <c r="BJ28" i="19" s="1"/>
  <c r="BK28" i="19"/>
  <c r="BI30" i="19"/>
  <c r="BJ30" i="19" s="1"/>
  <c r="BK30" i="19"/>
  <c r="BM32" i="19"/>
  <c r="BN32" i="19" s="1"/>
  <c r="BO32" i="19" s="1"/>
  <c r="BQ32" i="19" s="1"/>
  <c r="BK16" i="19"/>
  <c r="BK18" i="19"/>
  <c r="BK35" i="19"/>
  <c r="BK41" i="19"/>
  <c r="BK14" i="19"/>
  <c r="BK32" i="19"/>
  <c r="BK33" i="19"/>
  <c r="BK37" i="19"/>
  <c r="BI20" i="19"/>
  <c r="BJ20" i="19" s="1"/>
  <c r="BL12" i="19" l="1"/>
  <c r="BM12" i="19" s="1"/>
  <c r="BN12" i="19" s="1"/>
  <c r="BO12" i="19" s="1"/>
  <c r="BQ12" i="19" s="1"/>
  <c r="BL22" i="19"/>
  <c r="BM22" i="19" l="1"/>
  <c r="BN22" i="19" s="1"/>
  <c r="BO22" i="19" s="1"/>
  <c r="BQ22" i="19" s="1"/>
  <c r="BG41" i="18" l="1"/>
  <c r="BD41" i="18"/>
  <c r="BK41" i="18" s="1"/>
  <c r="BC41" i="18"/>
  <c r="BG40" i="18"/>
  <c r="BC40" i="18"/>
  <c r="BD40" i="18" s="1"/>
  <c r="BG39" i="18"/>
  <c r="BC39" i="18"/>
  <c r="BD39" i="18" s="1"/>
  <c r="BG38" i="18"/>
  <c r="BC38" i="18"/>
  <c r="BD38" i="18" s="1"/>
  <c r="BG37" i="18"/>
  <c r="BC37" i="18"/>
  <c r="BD37" i="18" s="1"/>
  <c r="BG36" i="18"/>
  <c r="BC36" i="18"/>
  <c r="BD36" i="18" s="1"/>
  <c r="BG35" i="18"/>
  <c r="BC35" i="18"/>
  <c r="BD35" i="18" s="1"/>
  <c r="BG34" i="18"/>
  <c r="BC34" i="18"/>
  <c r="BD34" i="18" s="1"/>
  <c r="BG33" i="18"/>
  <c r="BC33" i="18"/>
  <c r="BD33" i="18" s="1"/>
  <c r="BG32" i="18"/>
  <c r="BC32" i="18"/>
  <c r="BD32" i="18" s="1"/>
  <c r="AJ32" i="18"/>
  <c r="BP32" i="18" s="1"/>
  <c r="AI32" i="18"/>
  <c r="O32" i="18"/>
  <c r="N32" i="18"/>
  <c r="AK32" i="18" s="1"/>
  <c r="I32" i="18"/>
  <c r="C32" i="18"/>
  <c r="BI31" i="18"/>
  <c r="BJ31" i="18" s="1"/>
  <c r="BG31" i="18"/>
  <c r="BD31" i="18"/>
  <c r="BK31" i="18" s="1"/>
  <c r="BC31" i="18"/>
  <c r="BG30" i="18"/>
  <c r="BD30" i="18"/>
  <c r="BI30" i="18" s="1"/>
  <c r="BJ30" i="18" s="1"/>
  <c r="BC30" i="18"/>
  <c r="BI29" i="18"/>
  <c r="BJ29" i="18" s="1"/>
  <c r="BG29" i="18"/>
  <c r="BD29" i="18"/>
  <c r="BK29" i="18" s="1"/>
  <c r="BC29" i="18"/>
  <c r="BG28" i="18"/>
  <c r="BD28" i="18"/>
  <c r="BI28" i="18" s="1"/>
  <c r="BJ28" i="18" s="1"/>
  <c r="BC28" i="18"/>
  <c r="BI27" i="18"/>
  <c r="BJ27" i="18" s="1"/>
  <c r="BG27" i="18"/>
  <c r="BD27" i="18"/>
  <c r="BK27" i="18" s="1"/>
  <c r="BC27" i="18"/>
  <c r="BG26" i="18"/>
  <c r="BD26" i="18"/>
  <c r="BK26" i="18" s="1"/>
  <c r="BC26" i="18"/>
  <c r="BI25" i="18"/>
  <c r="BJ25" i="18" s="1"/>
  <c r="BG25" i="18"/>
  <c r="BD25" i="18"/>
  <c r="BK25" i="18" s="1"/>
  <c r="BC25" i="18"/>
  <c r="BG24" i="18"/>
  <c r="BD24" i="18"/>
  <c r="BI24" i="18" s="1"/>
  <c r="BJ24" i="18" s="1"/>
  <c r="BC24" i="18"/>
  <c r="BI23" i="18"/>
  <c r="BJ23" i="18" s="1"/>
  <c r="BG23" i="18"/>
  <c r="BD23" i="18"/>
  <c r="BK23" i="18" s="1"/>
  <c r="BC23" i="18"/>
  <c r="BI22" i="18"/>
  <c r="BJ22" i="18" s="1"/>
  <c r="BG22" i="18"/>
  <c r="BD22" i="18"/>
  <c r="BK22" i="18" s="1"/>
  <c r="BC22" i="18"/>
  <c r="AJ22" i="18"/>
  <c r="BP22" i="18" s="1"/>
  <c r="AI22" i="18"/>
  <c r="O22" i="18"/>
  <c r="N22" i="18"/>
  <c r="AK22" i="18" s="1"/>
  <c r="I22" i="18"/>
  <c r="C22" i="18"/>
  <c r="BG21" i="18"/>
  <c r="BC21" i="18"/>
  <c r="BD21" i="18" s="1"/>
  <c r="BG20" i="18"/>
  <c r="BD20" i="18"/>
  <c r="BK20" i="18" s="1"/>
  <c r="BC20" i="18"/>
  <c r="BG19" i="18"/>
  <c r="BC19" i="18"/>
  <c r="BD19" i="18" s="1"/>
  <c r="BG18" i="18"/>
  <c r="BD18" i="18"/>
  <c r="BK18" i="18" s="1"/>
  <c r="BC18" i="18"/>
  <c r="BG17" i="18"/>
  <c r="BC17" i="18"/>
  <c r="BD17" i="18" s="1"/>
  <c r="BG16" i="18"/>
  <c r="BD16" i="18"/>
  <c r="BK16" i="18" s="1"/>
  <c r="BC16" i="18"/>
  <c r="BG15" i="18"/>
  <c r="BC15" i="18"/>
  <c r="BD15" i="18" s="1"/>
  <c r="BG14" i="18"/>
  <c r="BD14" i="18"/>
  <c r="BK14" i="18" s="1"/>
  <c r="BC14" i="18"/>
  <c r="BG13" i="18"/>
  <c r="BC13" i="18"/>
  <c r="BD13" i="18" s="1"/>
  <c r="BG12" i="18"/>
  <c r="BC12" i="18"/>
  <c r="BD12" i="18" s="1"/>
  <c r="AI12" i="18"/>
  <c r="AJ12" i="18" s="1"/>
  <c r="BP12" i="18" s="1"/>
  <c r="O12" i="18"/>
  <c r="N12" i="18"/>
  <c r="I12" i="18"/>
  <c r="C12" i="18"/>
  <c r="K6" i="18"/>
  <c r="AK12" i="18" l="1"/>
  <c r="BI15" i="18"/>
  <c r="BJ15" i="18" s="1"/>
  <c r="BK15" i="18"/>
  <c r="BI17" i="18"/>
  <c r="BJ17" i="18" s="1"/>
  <c r="BK17" i="18"/>
  <c r="BI34" i="18"/>
  <c r="BJ34" i="18" s="1"/>
  <c r="BK34" i="18"/>
  <c r="BI36" i="18"/>
  <c r="BJ36" i="18" s="1"/>
  <c r="BK36" i="18"/>
  <c r="BI38" i="18"/>
  <c r="BJ38" i="18" s="1"/>
  <c r="BK38" i="18"/>
  <c r="BI40" i="18"/>
  <c r="BJ40" i="18" s="1"/>
  <c r="BK40" i="18"/>
  <c r="BI19" i="18"/>
  <c r="BJ19" i="18" s="1"/>
  <c r="BK19" i="18"/>
  <c r="BI13" i="18"/>
  <c r="BJ13" i="18" s="1"/>
  <c r="BK13" i="18"/>
  <c r="BI21" i="18"/>
  <c r="BJ21" i="18" s="1"/>
  <c r="BK21" i="18"/>
  <c r="BK33" i="18"/>
  <c r="BI33" i="18"/>
  <c r="BJ33" i="18" s="1"/>
  <c r="BK35" i="18"/>
  <c r="BI35" i="18"/>
  <c r="BJ35" i="18" s="1"/>
  <c r="BK37" i="18"/>
  <c r="BI37" i="18"/>
  <c r="BJ37" i="18" s="1"/>
  <c r="BK39" i="18"/>
  <c r="BI39" i="18"/>
  <c r="BJ39" i="18" s="1"/>
  <c r="BI12" i="18"/>
  <c r="BJ12" i="18" s="1"/>
  <c r="BK12" i="18"/>
  <c r="BK32" i="18"/>
  <c r="BI32" i="18"/>
  <c r="BJ32" i="18" s="1"/>
  <c r="BK28" i="18"/>
  <c r="BI14" i="18"/>
  <c r="BJ14" i="18" s="1"/>
  <c r="BI16" i="18"/>
  <c r="BJ16" i="18" s="1"/>
  <c r="BI18" i="18"/>
  <c r="BJ18" i="18" s="1"/>
  <c r="BI20" i="18"/>
  <c r="BJ20" i="18" s="1"/>
  <c r="BI41" i="18"/>
  <c r="BJ41" i="18" s="1"/>
  <c r="BK24" i="18"/>
  <c r="BK30" i="18"/>
  <c r="BI26" i="18"/>
  <c r="BJ26" i="18" s="1"/>
  <c r="BL22" i="18" s="1"/>
  <c r="BG41" i="17"/>
  <c r="BC41" i="17"/>
  <c r="BD41" i="17" s="1"/>
  <c r="BG40" i="17"/>
  <c r="BC40" i="17"/>
  <c r="BD40" i="17" s="1"/>
  <c r="BG39" i="17"/>
  <c r="BC39" i="17"/>
  <c r="BD39" i="17" s="1"/>
  <c r="BG38" i="17"/>
  <c r="BC38" i="17"/>
  <c r="BD38" i="17" s="1"/>
  <c r="BG37" i="17"/>
  <c r="BC37" i="17"/>
  <c r="BD37" i="17" s="1"/>
  <c r="BG36" i="17"/>
  <c r="BC36" i="17"/>
  <c r="BD36" i="17" s="1"/>
  <c r="BG35" i="17"/>
  <c r="BC35" i="17"/>
  <c r="BD35" i="17" s="1"/>
  <c r="BG34" i="17"/>
  <c r="BC34" i="17"/>
  <c r="BD34" i="17" s="1"/>
  <c r="BG33" i="17"/>
  <c r="BC33" i="17"/>
  <c r="BD33" i="17" s="1"/>
  <c r="BG32" i="17"/>
  <c r="BC32" i="17"/>
  <c r="BD32" i="17" s="1"/>
  <c r="AI32" i="17"/>
  <c r="AJ32" i="17" s="1"/>
  <c r="BP32" i="17" s="1"/>
  <c r="O32" i="17"/>
  <c r="N32" i="17"/>
  <c r="I32" i="17"/>
  <c r="C32" i="17"/>
  <c r="BG31" i="17"/>
  <c r="BC31" i="17"/>
  <c r="BD31" i="17" s="1"/>
  <c r="BG30" i="17"/>
  <c r="BC30" i="17"/>
  <c r="BD30" i="17" s="1"/>
  <c r="BG29" i="17"/>
  <c r="BC29" i="17"/>
  <c r="BD29" i="17" s="1"/>
  <c r="BG28" i="17"/>
  <c r="BC28" i="17"/>
  <c r="BD28" i="17" s="1"/>
  <c r="BG27" i="17"/>
  <c r="BC27" i="17"/>
  <c r="BD27" i="17" s="1"/>
  <c r="BG26" i="17"/>
  <c r="BC26" i="17"/>
  <c r="BD26" i="17" s="1"/>
  <c r="BG25" i="17"/>
  <c r="BC25" i="17"/>
  <c r="BD25" i="17" s="1"/>
  <c r="BG24" i="17"/>
  <c r="BC24" i="17"/>
  <c r="BD24" i="17" s="1"/>
  <c r="BG23" i="17"/>
  <c r="BC23" i="17"/>
  <c r="BD23" i="17" s="1"/>
  <c r="BG22" i="17"/>
  <c r="BC22" i="17"/>
  <c r="BD22" i="17" s="1"/>
  <c r="AJ22" i="17"/>
  <c r="BP22" i="17" s="1"/>
  <c r="AI22" i="17"/>
  <c r="O22" i="17"/>
  <c r="N22" i="17"/>
  <c r="AK22" i="17" s="1"/>
  <c r="I22" i="17"/>
  <c r="C22" i="17"/>
  <c r="BI21" i="17"/>
  <c r="BJ21" i="17" s="1"/>
  <c r="BG21" i="17"/>
  <c r="BD21" i="17"/>
  <c r="BK21" i="17" s="1"/>
  <c r="BC21" i="17"/>
  <c r="BG20" i="17"/>
  <c r="BD20" i="17"/>
  <c r="BK20" i="17" s="1"/>
  <c r="BC20" i="17"/>
  <c r="BI19" i="17"/>
  <c r="BJ19" i="17" s="1"/>
  <c r="BG19" i="17"/>
  <c r="BD19" i="17"/>
  <c r="BK19" i="17" s="1"/>
  <c r="BC19" i="17"/>
  <c r="BG18" i="17"/>
  <c r="BD18" i="17"/>
  <c r="BI18" i="17" s="1"/>
  <c r="BJ18" i="17" s="1"/>
  <c r="BC18" i="17"/>
  <c r="BI17" i="17"/>
  <c r="BJ17" i="17" s="1"/>
  <c r="BG17" i="17"/>
  <c r="BD17" i="17"/>
  <c r="BK17" i="17" s="1"/>
  <c r="BC17" i="17"/>
  <c r="BG16" i="17"/>
  <c r="BD16" i="17"/>
  <c r="BK16" i="17" s="1"/>
  <c r="BC16" i="17"/>
  <c r="BG15" i="17"/>
  <c r="BD15" i="17"/>
  <c r="BK15" i="17" s="1"/>
  <c r="BC15" i="17"/>
  <c r="BG14" i="17"/>
  <c r="BC14" i="17"/>
  <c r="BD14" i="17" s="1"/>
  <c r="BI14" i="17" s="1"/>
  <c r="BJ14" i="17" s="1"/>
  <c r="BG13" i="17"/>
  <c r="BC13" i="17"/>
  <c r="BD13" i="17" s="1"/>
  <c r="BG12" i="17"/>
  <c r="BC12" i="17"/>
  <c r="BD12" i="17" s="1"/>
  <c r="AI12" i="17"/>
  <c r="AJ12" i="17" s="1"/>
  <c r="BP12" i="17" s="1"/>
  <c r="O12" i="17"/>
  <c r="N12" i="17"/>
  <c r="I12" i="17"/>
  <c r="C12" i="17"/>
  <c r="K6" i="17"/>
  <c r="BK51" i="16"/>
  <c r="BJ51" i="16"/>
  <c r="BI51" i="16"/>
  <c r="BG51" i="16"/>
  <c r="BD51" i="16"/>
  <c r="BC51" i="16"/>
  <c r="BK50" i="16"/>
  <c r="BJ50" i="16"/>
  <c r="BI50" i="16"/>
  <c r="BG50" i="16"/>
  <c r="BD50" i="16"/>
  <c r="BC50" i="16"/>
  <c r="BK49" i="16"/>
  <c r="BJ49" i="16"/>
  <c r="BI49" i="16"/>
  <c r="BG49" i="16"/>
  <c r="BD49" i="16"/>
  <c r="BC49" i="16"/>
  <c r="BK48" i="16"/>
  <c r="BJ48" i="16"/>
  <c r="BI48" i="16"/>
  <c r="BG48" i="16"/>
  <c r="BD48" i="16"/>
  <c r="BC48" i="16"/>
  <c r="BK47" i="16"/>
  <c r="BJ47" i="16"/>
  <c r="BI47" i="16"/>
  <c r="BG47" i="16"/>
  <c r="BD47" i="16"/>
  <c r="BC47" i="16"/>
  <c r="BK46" i="16"/>
  <c r="BJ46" i="16"/>
  <c r="BI46" i="16"/>
  <c r="BG46" i="16"/>
  <c r="BD46" i="16"/>
  <c r="BC46" i="16"/>
  <c r="BK45" i="16"/>
  <c r="BJ45" i="16"/>
  <c r="BI45" i="16"/>
  <c r="BG45" i="16"/>
  <c r="BD45" i="16"/>
  <c r="BC45" i="16"/>
  <c r="BG44" i="16"/>
  <c r="BC44" i="16"/>
  <c r="BD44" i="16" s="1"/>
  <c r="BG43" i="16"/>
  <c r="BC43" i="16"/>
  <c r="BD43" i="16" s="1"/>
  <c r="BG42" i="16"/>
  <c r="BC42" i="16"/>
  <c r="BD42" i="16" s="1"/>
  <c r="AI42" i="16"/>
  <c r="AJ42" i="16" s="1"/>
  <c r="BP42" i="16" s="1"/>
  <c r="O42" i="16"/>
  <c r="N42" i="16"/>
  <c r="I42" i="16"/>
  <c r="C42" i="16"/>
  <c r="BN22" i="18" l="1"/>
  <c r="BO22" i="18" s="1"/>
  <c r="BQ22" i="18" s="1"/>
  <c r="BM22" i="18"/>
  <c r="BL12" i="18"/>
  <c r="BL32" i="18"/>
  <c r="BI15" i="17"/>
  <c r="BJ15" i="17" s="1"/>
  <c r="AK12" i="17"/>
  <c r="BK35" i="17"/>
  <c r="BI35" i="17"/>
  <c r="BJ35" i="17" s="1"/>
  <c r="BK13" i="17"/>
  <c r="BI13" i="17"/>
  <c r="BJ13" i="17" s="1"/>
  <c r="BK22" i="17"/>
  <c r="BI22" i="17"/>
  <c r="BJ22" i="17" s="1"/>
  <c r="BI28" i="17"/>
  <c r="BJ28" i="17" s="1"/>
  <c r="BK28" i="17"/>
  <c r="BK32" i="17"/>
  <c r="BI32" i="17"/>
  <c r="BJ32" i="17" s="1"/>
  <c r="BI34" i="17"/>
  <c r="BJ34" i="17" s="1"/>
  <c r="BK34" i="17"/>
  <c r="BI36" i="17"/>
  <c r="BJ36" i="17" s="1"/>
  <c r="BK36" i="17"/>
  <c r="BI38" i="17"/>
  <c r="BJ38" i="17" s="1"/>
  <c r="BK38" i="17"/>
  <c r="BI40" i="17"/>
  <c r="BJ40" i="17" s="1"/>
  <c r="BK40" i="17"/>
  <c r="BK33" i="17"/>
  <c r="BI33" i="17"/>
  <c r="BJ33" i="17" s="1"/>
  <c r="BK37" i="17"/>
  <c r="BI37" i="17"/>
  <c r="BJ37" i="17" s="1"/>
  <c r="BK39" i="17"/>
  <c r="BI39" i="17"/>
  <c r="BJ39" i="17" s="1"/>
  <c r="BI24" i="17"/>
  <c r="BJ24" i="17" s="1"/>
  <c r="BK24" i="17"/>
  <c r="BI26" i="17"/>
  <c r="BJ26" i="17" s="1"/>
  <c r="BK26" i="17"/>
  <c r="BI30" i="17"/>
  <c r="BJ30" i="17" s="1"/>
  <c r="BK30" i="17"/>
  <c r="BK12" i="17"/>
  <c r="BI12" i="17"/>
  <c r="BJ12" i="17" s="1"/>
  <c r="BK23" i="17"/>
  <c r="BI23" i="17"/>
  <c r="BJ23" i="17" s="1"/>
  <c r="BK25" i="17"/>
  <c r="BI25" i="17"/>
  <c r="BJ25" i="17" s="1"/>
  <c r="BK27" i="17"/>
  <c r="BI27" i="17"/>
  <c r="BJ27" i="17" s="1"/>
  <c r="BK29" i="17"/>
  <c r="BI29" i="17"/>
  <c r="BJ29" i="17" s="1"/>
  <c r="BK31" i="17"/>
  <c r="BI31" i="17"/>
  <c r="BJ31" i="17" s="1"/>
  <c r="AK32" i="17"/>
  <c r="BK41" i="17"/>
  <c r="BI41" i="17"/>
  <c r="BJ41" i="17" s="1"/>
  <c r="BK14" i="17"/>
  <c r="BK18" i="17"/>
  <c r="BI16" i="17"/>
  <c r="BJ16" i="17" s="1"/>
  <c r="BI20" i="17"/>
  <c r="BJ20" i="17" s="1"/>
  <c r="BK43" i="16"/>
  <c r="BI43" i="16"/>
  <c r="BJ43" i="16" s="1"/>
  <c r="BK42" i="16"/>
  <c r="BI42" i="16"/>
  <c r="BJ42" i="16" s="1"/>
  <c r="BK44" i="16"/>
  <c r="BI44" i="16"/>
  <c r="BJ44" i="16" s="1"/>
  <c r="AK42" i="16"/>
  <c r="BM32" i="18" l="1"/>
  <c r="BN32" i="18" s="1"/>
  <c r="BO32" i="18" s="1"/>
  <c r="BQ32" i="18" s="1"/>
  <c r="BM12" i="18"/>
  <c r="BN12" i="18" s="1"/>
  <c r="BO12" i="18" s="1"/>
  <c r="BQ12" i="18" s="1"/>
  <c r="BL22" i="17"/>
  <c r="BL12" i="17"/>
  <c r="BL32" i="17"/>
  <c r="BL42" i="16"/>
  <c r="BM12" i="17" l="1"/>
  <c r="BN12" i="17" s="1"/>
  <c r="BO12" i="17" s="1"/>
  <c r="BQ12" i="17" s="1"/>
  <c r="BN22" i="17"/>
  <c r="BO22" i="17" s="1"/>
  <c r="BQ22" i="17" s="1"/>
  <c r="BM22" i="17"/>
  <c r="BM32" i="17"/>
  <c r="BN32" i="17" s="1"/>
  <c r="BO32" i="17" s="1"/>
  <c r="BQ32" i="17" s="1"/>
  <c r="BM42" i="16"/>
  <c r="BN42" i="16" s="1"/>
  <c r="BO42" i="16" s="1"/>
  <c r="BQ42" i="16" s="1"/>
  <c r="BG41" i="16" l="1"/>
  <c r="BC41" i="16"/>
  <c r="BD41" i="16" s="1"/>
  <c r="BG40" i="16"/>
  <c r="BC40" i="16"/>
  <c r="BD40" i="16" s="1"/>
  <c r="BG39" i="16"/>
  <c r="BD39" i="16"/>
  <c r="BK39" i="16" s="1"/>
  <c r="BC39" i="16"/>
  <c r="BG38" i="16"/>
  <c r="BD38" i="16"/>
  <c r="BK38" i="16" s="1"/>
  <c r="BC38" i="16"/>
  <c r="BG37" i="16"/>
  <c r="BC37" i="16"/>
  <c r="BD37" i="16" s="1"/>
  <c r="BG36" i="16"/>
  <c r="BC36" i="16"/>
  <c r="BD36" i="16" s="1"/>
  <c r="BG35" i="16"/>
  <c r="BD35" i="16"/>
  <c r="BK35" i="16" s="1"/>
  <c r="BC35" i="16"/>
  <c r="BG34" i="16"/>
  <c r="BD34" i="16"/>
  <c r="BK34" i="16" s="1"/>
  <c r="BC34" i="16"/>
  <c r="BG33" i="16"/>
  <c r="BC33" i="16"/>
  <c r="BD33" i="16" s="1"/>
  <c r="BG32" i="16"/>
  <c r="BD32" i="16"/>
  <c r="BK32" i="16" s="1"/>
  <c r="BC32" i="16"/>
  <c r="AI32" i="16"/>
  <c r="AJ32" i="16" s="1"/>
  <c r="BP32" i="16" s="1"/>
  <c r="O32" i="16"/>
  <c r="N32" i="16"/>
  <c r="I32" i="16"/>
  <c r="C32" i="16"/>
  <c r="BG31" i="16"/>
  <c r="BD31" i="16"/>
  <c r="BK31" i="16" s="1"/>
  <c r="BC31" i="16"/>
  <c r="BG30" i="16"/>
  <c r="BC30" i="16"/>
  <c r="BD30" i="16" s="1"/>
  <c r="BK29" i="16"/>
  <c r="BG29" i="16"/>
  <c r="BD29" i="16"/>
  <c r="BI29" i="16" s="1"/>
  <c r="BJ29" i="16" s="1"/>
  <c r="BC29" i="16"/>
  <c r="BG28" i="16"/>
  <c r="BC28" i="16"/>
  <c r="BD28" i="16" s="1"/>
  <c r="BG27" i="16"/>
  <c r="BD27" i="16"/>
  <c r="BK27" i="16" s="1"/>
  <c r="BC27" i="16"/>
  <c r="BG26" i="16"/>
  <c r="BC26" i="16"/>
  <c r="BD26" i="16" s="1"/>
  <c r="BK25" i="16"/>
  <c r="BG25" i="16"/>
  <c r="BD25" i="16"/>
  <c r="BI25" i="16" s="1"/>
  <c r="BJ25" i="16" s="1"/>
  <c r="BC25" i="16"/>
  <c r="BG24" i="16"/>
  <c r="BC24" i="16"/>
  <c r="BD24" i="16" s="1"/>
  <c r="BG23" i="16"/>
  <c r="BD23" i="16"/>
  <c r="BK23" i="16" s="1"/>
  <c r="BC23" i="16"/>
  <c r="BK22" i="16"/>
  <c r="BG22" i="16"/>
  <c r="BD22" i="16"/>
  <c r="BI22" i="16" s="1"/>
  <c r="BJ22" i="16" s="1"/>
  <c r="BC22" i="16"/>
  <c r="AI22" i="16"/>
  <c r="AJ22" i="16" s="1"/>
  <c r="BP22" i="16" s="1"/>
  <c r="O22" i="16"/>
  <c r="N22" i="16"/>
  <c r="AK22" i="16" s="1"/>
  <c r="I22" i="16"/>
  <c r="C22" i="16"/>
  <c r="BI21" i="16"/>
  <c r="BJ21" i="16" s="1"/>
  <c r="BG21" i="16"/>
  <c r="BD21" i="16"/>
  <c r="BK21" i="16" s="1"/>
  <c r="BC21" i="16"/>
  <c r="BG20" i="16"/>
  <c r="BC20" i="16"/>
  <c r="BD20" i="16" s="1"/>
  <c r="BG19" i="16"/>
  <c r="BC19" i="16"/>
  <c r="BD19" i="16" s="1"/>
  <c r="BG18" i="16"/>
  <c r="BD18" i="16"/>
  <c r="BK18" i="16" s="1"/>
  <c r="BC18" i="16"/>
  <c r="BI17" i="16"/>
  <c r="BJ17" i="16" s="1"/>
  <c r="BG17" i="16"/>
  <c r="BD17" i="16"/>
  <c r="BK17" i="16" s="1"/>
  <c r="BC17" i="16"/>
  <c r="BG16" i="16"/>
  <c r="BC16" i="16"/>
  <c r="BD16" i="16" s="1"/>
  <c r="BG15" i="16"/>
  <c r="BC15" i="16"/>
  <c r="BD15" i="16" s="1"/>
  <c r="BG14" i="16"/>
  <c r="BD14" i="16"/>
  <c r="BK14" i="16" s="1"/>
  <c r="BC14" i="16"/>
  <c r="BG13" i="16"/>
  <c r="BC13" i="16"/>
  <c r="BD13" i="16" s="1"/>
  <c r="BI13" i="16" s="1"/>
  <c r="BJ13" i="16" s="1"/>
  <c r="BG12" i="16"/>
  <c r="BC12" i="16"/>
  <c r="BD12" i="16" s="1"/>
  <c r="AI12" i="16"/>
  <c r="AJ12" i="16" s="1"/>
  <c r="BP12" i="16" s="1"/>
  <c r="O12" i="16"/>
  <c r="N12" i="16"/>
  <c r="I12" i="16"/>
  <c r="C12" i="16"/>
  <c r="K6" i="16"/>
  <c r="BG41" i="15"/>
  <c r="BC41" i="15"/>
  <c r="BD41" i="15" s="1"/>
  <c r="BG40" i="15"/>
  <c r="BC40" i="15"/>
  <c r="BD40" i="15" s="1"/>
  <c r="BG39" i="15"/>
  <c r="BC39" i="15"/>
  <c r="BD39" i="15" s="1"/>
  <c r="BG38" i="15"/>
  <c r="BC38" i="15"/>
  <c r="BD38" i="15" s="1"/>
  <c r="BG37" i="15"/>
  <c r="BC37" i="15"/>
  <c r="BD37" i="15" s="1"/>
  <c r="BG36" i="15"/>
  <c r="BC36" i="15"/>
  <c r="BD36" i="15" s="1"/>
  <c r="BG35" i="15"/>
  <c r="BC35" i="15"/>
  <c r="BD35" i="15" s="1"/>
  <c r="BG34" i="15"/>
  <c r="BC34" i="15"/>
  <c r="BD34" i="15" s="1"/>
  <c r="BG33" i="15"/>
  <c r="BC33" i="15"/>
  <c r="BD33" i="15" s="1"/>
  <c r="BG32" i="15"/>
  <c r="BC32" i="15"/>
  <c r="BD32" i="15" s="1"/>
  <c r="AJ32" i="15"/>
  <c r="AK32" i="15" s="1"/>
  <c r="AI32" i="15"/>
  <c r="O32" i="15"/>
  <c r="N32" i="15"/>
  <c r="I32" i="15"/>
  <c r="C32" i="15"/>
  <c r="BK31" i="15"/>
  <c r="BI31" i="15"/>
  <c r="BJ31" i="15" s="1"/>
  <c r="BG31" i="15"/>
  <c r="BD31" i="15"/>
  <c r="BC31" i="15"/>
  <c r="BG30" i="15"/>
  <c r="BD30" i="15"/>
  <c r="BI30" i="15" s="1"/>
  <c r="BJ30" i="15" s="1"/>
  <c r="BC30" i="15"/>
  <c r="BG29" i="15"/>
  <c r="BC29" i="15"/>
  <c r="BD29" i="15" s="1"/>
  <c r="BG28" i="15"/>
  <c r="BC28" i="15"/>
  <c r="BD28" i="15" s="1"/>
  <c r="BK27" i="15"/>
  <c r="BI27" i="15"/>
  <c r="BJ27" i="15" s="1"/>
  <c r="BG27" i="15"/>
  <c r="BD27" i="15"/>
  <c r="BC27" i="15"/>
  <c r="BG26" i="15"/>
  <c r="BD26" i="15"/>
  <c r="BI26" i="15" s="1"/>
  <c r="BJ26" i="15" s="1"/>
  <c r="BC26" i="15"/>
  <c r="BG25" i="15"/>
  <c r="BC25" i="15"/>
  <c r="BD25" i="15" s="1"/>
  <c r="BG24" i="15"/>
  <c r="BC24" i="15"/>
  <c r="BD24" i="15" s="1"/>
  <c r="BG23" i="15"/>
  <c r="BC23" i="15"/>
  <c r="BD23" i="15" s="1"/>
  <c r="BG22" i="15"/>
  <c r="BC22" i="15"/>
  <c r="BD22" i="15" s="1"/>
  <c r="AK22" i="15"/>
  <c r="AJ22" i="15"/>
  <c r="BP22" i="15" s="1"/>
  <c r="AI22" i="15"/>
  <c r="O22" i="15"/>
  <c r="N22" i="15"/>
  <c r="I22" i="15"/>
  <c r="C22" i="15"/>
  <c r="BG21" i="15"/>
  <c r="BC21" i="15"/>
  <c r="BD21" i="15" s="1"/>
  <c r="BI20" i="15"/>
  <c r="BJ20" i="15" s="1"/>
  <c r="BG20" i="15"/>
  <c r="BD20" i="15"/>
  <c r="BK20" i="15" s="1"/>
  <c r="BC20" i="15"/>
  <c r="BG19" i="15"/>
  <c r="BC19" i="15"/>
  <c r="BD19" i="15" s="1"/>
  <c r="BG18" i="15"/>
  <c r="BC18" i="15"/>
  <c r="BD18" i="15" s="1"/>
  <c r="BG17" i="15"/>
  <c r="BC17" i="15"/>
  <c r="BD17" i="15" s="1"/>
  <c r="BI16" i="15"/>
  <c r="BJ16" i="15" s="1"/>
  <c r="BG16" i="15"/>
  <c r="BD16" i="15"/>
  <c r="BK16" i="15" s="1"/>
  <c r="BC16" i="15"/>
  <c r="BG15" i="15"/>
  <c r="BC15" i="15"/>
  <c r="BD15" i="15" s="1"/>
  <c r="BG14" i="15"/>
  <c r="BC14" i="15"/>
  <c r="BD14" i="15" s="1"/>
  <c r="BG13" i="15"/>
  <c r="BC13" i="15"/>
  <c r="BD13" i="15" s="1"/>
  <c r="BG12" i="15"/>
  <c r="BC12" i="15"/>
  <c r="BD12" i="15" s="1"/>
  <c r="AI12" i="15"/>
  <c r="AJ12" i="15" s="1"/>
  <c r="BP12" i="15" s="1"/>
  <c r="O12" i="15"/>
  <c r="N12" i="15"/>
  <c r="I12" i="15"/>
  <c r="C12" i="15"/>
  <c r="K6" i="15"/>
  <c r="AK12" i="16" l="1"/>
  <c r="BI41" i="16"/>
  <c r="BJ41" i="16" s="1"/>
  <c r="BK41" i="16"/>
  <c r="BI16" i="16"/>
  <c r="BJ16" i="16" s="1"/>
  <c r="BK16" i="16"/>
  <c r="BI28" i="16"/>
  <c r="BJ28" i="16" s="1"/>
  <c r="BK28" i="16"/>
  <c r="BI19" i="16"/>
  <c r="BJ19" i="16" s="1"/>
  <c r="BK19" i="16"/>
  <c r="BK36" i="16"/>
  <c r="BI36" i="16"/>
  <c r="BJ36" i="16" s="1"/>
  <c r="BK24" i="16"/>
  <c r="BI24" i="16"/>
  <c r="BJ24" i="16" s="1"/>
  <c r="AK32" i="16"/>
  <c r="BI37" i="16"/>
  <c r="BJ37" i="16" s="1"/>
  <c r="BK37" i="16"/>
  <c r="BK40" i="16"/>
  <c r="BI40" i="16"/>
  <c r="BJ40" i="16" s="1"/>
  <c r="BI20" i="16"/>
  <c r="BJ20" i="16" s="1"/>
  <c r="BK20" i="16"/>
  <c r="BI26" i="16"/>
  <c r="BJ26" i="16" s="1"/>
  <c r="BK26" i="16"/>
  <c r="BI33" i="16"/>
  <c r="BJ33" i="16" s="1"/>
  <c r="BK33" i="16"/>
  <c r="BI12" i="16"/>
  <c r="BJ12" i="16" s="1"/>
  <c r="BK12" i="16"/>
  <c r="BI15" i="16"/>
  <c r="BJ15" i="16" s="1"/>
  <c r="BK15" i="16"/>
  <c r="BI30" i="16"/>
  <c r="BJ30" i="16" s="1"/>
  <c r="BK30" i="16"/>
  <c r="BI14" i="16"/>
  <c r="BJ14" i="16" s="1"/>
  <c r="BI18" i="16"/>
  <c r="BJ18" i="16" s="1"/>
  <c r="BI32" i="16"/>
  <c r="BJ32" i="16" s="1"/>
  <c r="BI35" i="16"/>
  <c r="BJ35" i="16" s="1"/>
  <c r="BI39" i="16"/>
  <c r="BJ39" i="16" s="1"/>
  <c r="BI34" i="16"/>
  <c r="BJ34" i="16" s="1"/>
  <c r="BI38" i="16"/>
  <c r="BJ38" i="16" s="1"/>
  <c r="BI23" i="16"/>
  <c r="BJ23" i="16" s="1"/>
  <c r="BL22" i="16" s="1"/>
  <c r="BI27" i="16"/>
  <c r="BJ27" i="16" s="1"/>
  <c r="BI31" i="16"/>
  <c r="BJ31" i="16" s="1"/>
  <c r="BK13" i="16"/>
  <c r="AK12" i="15"/>
  <c r="BK25" i="15"/>
  <c r="BI25" i="15"/>
  <c r="BJ25" i="15" s="1"/>
  <c r="BK34" i="15"/>
  <c r="BI34" i="15"/>
  <c r="BJ34" i="15" s="1"/>
  <c r="BK15" i="15"/>
  <c r="BI15" i="15"/>
  <c r="BJ15" i="15" s="1"/>
  <c r="BK18" i="15"/>
  <c r="BI18" i="15"/>
  <c r="BJ18" i="15" s="1"/>
  <c r="BI21" i="15"/>
  <c r="BJ21" i="15" s="1"/>
  <c r="BK21" i="15"/>
  <c r="BK22" i="15"/>
  <c r="BI22" i="15"/>
  <c r="BJ22" i="15" s="1"/>
  <c r="BK28" i="15"/>
  <c r="BI28" i="15"/>
  <c r="BJ28" i="15" s="1"/>
  <c r="BK35" i="15"/>
  <c r="BI35" i="15"/>
  <c r="BJ35" i="15" s="1"/>
  <c r="BK39" i="15"/>
  <c r="BI39" i="15"/>
  <c r="BJ39" i="15" s="1"/>
  <c r="BK14" i="15"/>
  <c r="BI14" i="15"/>
  <c r="BJ14" i="15" s="1"/>
  <c r="BK29" i="15"/>
  <c r="BI29" i="15"/>
  <c r="BJ29" i="15" s="1"/>
  <c r="BK32" i="15"/>
  <c r="BI32" i="15"/>
  <c r="BJ32" i="15" s="1"/>
  <c r="BI36" i="15"/>
  <c r="BJ36" i="15" s="1"/>
  <c r="BK36" i="15"/>
  <c r="BI40" i="15"/>
  <c r="BJ40" i="15" s="1"/>
  <c r="BK40" i="15"/>
  <c r="BK12" i="15"/>
  <c r="BI12" i="15"/>
  <c r="BJ12" i="15" s="1"/>
  <c r="BI23" i="15"/>
  <c r="BJ23" i="15" s="1"/>
  <c r="BK23" i="15"/>
  <c r="BI13" i="15"/>
  <c r="BJ13" i="15" s="1"/>
  <c r="BK13" i="15"/>
  <c r="BI17" i="15"/>
  <c r="BJ17" i="15" s="1"/>
  <c r="BK17" i="15"/>
  <c r="BI38" i="15"/>
  <c r="BJ38" i="15" s="1"/>
  <c r="BK38" i="15"/>
  <c r="BK19" i="15"/>
  <c r="BI19" i="15"/>
  <c r="BJ19" i="15" s="1"/>
  <c r="BK24" i="15"/>
  <c r="BI24" i="15"/>
  <c r="BJ24" i="15" s="1"/>
  <c r="BK33" i="15"/>
  <c r="BI33" i="15"/>
  <c r="BJ33" i="15" s="1"/>
  <c r="BK37" i="15"/>
  <c r="BI37" i="15"/>
  <c r="BJ37" i="15" s="1"/>
  <c r="BK41" i="15"/>
  <c r="BI41" i="15"/>
  <c r="BJ41" i="15" s="1"/>
  <c r="BK26" i="15"/>
  <c r="BK30" i="15"/>
  <c r="BP32" i="15"/>
  <c r="BM22" i="16" l="1"/>
  <c r="BN22" i="16" s="1"/>
  <c r="BO22" i="16" s="1"/>
  <c r="BQ22" i="16" s="1"/>
  <c r="BL12" i="16"/>
  <c r="BL32" i="16"/>
  <c r="BL32" i="15"/>
  <c r="BL12" i="15"/>
  <c r="BL22" i="15"/>
  <c r="BM12" i="16" l="1"/>
  <c r="BN12" i="16" s="1"/>
  <c r="BO12" i="16" s="1"/>
  <c r="BQ12" i="16" s="1"/>
  <c r="BN32" i="16"/>
  <c r="BO32" i="16" s="1"/>
  <c r="BQ32" i="16" s="1"/>
  <c r="BM32" i="16"/>
  <c r="BM22" i="15"/>
  <c r="BN22" i="15" s="1"/>
  <c r="BO22" i="15" s="1"/>
  <c r="BQ22" i="15" s="1"/>
  <c r="BM12" i="15"/>
  <c r="BN12" i="15" s="1"/>
  <c r="BO12" i="15" s="1"/>
  <c r="BQ12" i="15" s="1"/>
  <c r="BM32" i="15"/>
  <c r="BN32" i="15" s="1"/>
  <c r="BO32" i="15" s="1"/>
  <c r="BQ32" i="15" s="1"/>
  <c r="BG41" i="14" l="1"/>
  <c r="BC41" i="14"/>
  <c r="BD41" i="14" s="1"/>
  <c r="BG40" i="14"/>
  <c r="BC40" i="14"/>
  <c r="BD40" i="14" s="1"/>
  <c r="BG39" i="14"/>
  <c r="BD39" i="14"/>
  <c r="BK39" i="14" s="1"/>
  <c r="BC39" i="14"/>
  <c r="BG38" i="14"/>
  <c r="BD38" i="14"/>
  <c r="BK38" i="14" s="1"/>
  <c r="BC38" i="14"/>
  <c r="BG37" i="14"/>
  <c r="BC37" i="14"/>
  <c r="BD37" i="14" s="1"/>
  <c r="BG36" i="14"/>
  <c r="BC36" i="14"/>
  <c r="BD36" i="14" s="1"/>
  <c r="BG35" i="14"/>
  <c r="BD35" i="14"/>
  <c r="BK35" i="14" s="1"/>
  <c r="BC35" i="14"/>
  <c r="BG34" i="14"/>
  <c r="BD34" i="14"/>
  <c r="BK34" i="14" s="1"/>
  <c r="BC34" i="14"/>
  <c r="BG33" i="14"/>
  <c r="BC33" i="14"/>
  <c r="BD33" i="14" s="1"/>
  <c r="BG32" i="14"/>
  <c r="BD32" i="14"/>
  <c r="BK32" i="14" s="1"/>
  <c r="BC32" i="14"/>
  <c r="AI32" i="14"/>
  <c r="AJ32" i="14" s="1"/>
  <c r="BP32" i="14" s="1"/>
  <c r="O32" i="14"/>
  <c r="N32" i="14"/>
  <c r="I32" i="14"/>
  <c r="C32" i="14"/>
  <c r="BG31" i="14"/>
  <c r="BD31" i="14"/>
  <c r="BK31" i="14" s="1"/>
  <c r="BC31" i="14"/>
  <c r="BG30" i="14"/>
  <c r="BC30" i="14"/>
  <c r="BD30" i="14" s="1"/>
  <c r="BK29" i="14"/>
  <c r="BG29" i="14"/>
  <c r="BD29" i="14"/>
  <c r="BI29" i="14" s="1"/>
  <c r="BJ29" i="14" s="1"/>
  <c r="BC29" i="14"/>
  <c r="BG28" i="14"/>
  <c r="BC28" i="14"/>
  <c r="BD28" i="14" s="1"/>
  <c r="BG27" i="14"/>
  <c r="BD27" i="14"/>
  <c r="BK27" i="14" s="1"/>
  <c r="BC27" i="14"/>
  <c r="BG26" i="14"/>
  <c r="BC26" i="14"/>
  <c r="BD26" i="14" s="1"/>
  <c r="BK25" i="14"/>
  <c r="BG25" i="14"/>
  <c r="BD25" i="14"/>
  <c r="BI25" i="14" s="1"/>
  <c r="BJ25" i="14" s="1"/>
  <c r="BC25" i="14"/>
  <c r="BG24" i="14"/>
  <c r="BC24" i="14"/>
  <c r="BD24" i="14" s="1"/>
  <c r="BG23" i="14"/>
  <c r="BD23" i="14"/>
  <c r="BK23" i="14" s="1"/>
  <c r="BC23" i="14"/>
  <c r="BG22" i="14"/>
  <c r="BC22" i="14"/>
  <c r="BD22" i="14" s="1"/>
  <c r="AI22" i="14"/>
  <c r="AJ22" i="14" s="1"/>
  <c r="BP22" i="14" s="1"/>
  <c r="O22" i="14"/>
  <c r="N22" i="14"/>
  <c r="I22" i="14"/>
  <c r="C22" i="14"/>
  <c r="BI21" i="14"/>
  <c r="BJ21" i="14" s="1"/>
  <c r="BG21" i="14"/>
  <c r="BD21" i="14"/>
  <c r="BK21" i="14" s="1"/>
  <c r="BC21" i="14"/>
  <c r="BG20" i="14"/>
  <c r="BC20" i="14"/>
  <c r="BD20" i="14" s="1"/>
  <c r="BG19" i="14"/>
  <c r="BC19" i="14"/>
  <c r="BD19" i="14" s="1"/>
  <c r="BG18" i="14"/>
  <c r="BD18" i="14"/>
  <c r="BK18" i="14" s="1"/>
  <c r="BC18" i="14"/>
  <c r="BG17" i="14"/>
  <c r="BC17" i="14"/>
  <c r="BD17" i="14" s="1"/>
  <c r="BG16" i="14"/>
  <c r="BC16" i="14"/>
  <c r="BD16" i="14" s="1"/>
  <c r="BG15" i="14"/>
  <c r="BC15" i="14"/>
  <c r="BD15" i="14" s="1"/>
  <c r="BG14" i="14"/>
  <c r="BC14" i="14"/>
  <c r="BD14" i="14" s="1"/>
  <c r="BK14" i="14" s="1"/>
  <c r="BG13" i="14"/>
  <c r="BC13" i="14"/>
  <c r="BD13" i="14" s="1"/>
  <c r="BG12" i="14"/>
  <c r="BC12" i="14"/>
  <c r="BD12" i="14" s="1"/>
  <c r="AI12" i="14"/>
  <c r="AJ12" i="14" s="1"/>
  <c r="BP12" i="14" s="1"/>
  <c r="O12" i="14"/>
  <c r="N12" i="14"/>
  <c r="I12" i="14"/>
  <c r="C12" i="14"/>
  <c r="K6" i="14"/>
  <c r="BK17" i="14" l="1"/>
  <c r="BI17" i="14"/>
  <c r="BJ17" i="14" s="1"/>
  <c r="BK13" i="14"/>
  <c r="BI13" i="14"/>
  <c r="BJ13" i="14" s="1"/>
  <c r="BI30" i="14"/>
  <c r="BJ30" i="14" s="1"/>
  <c r="BK30" i="14"/>
  <c r="BI12" i="14"/>
  <c r="BJ12" i="14" s="1"/>
  <c r="BK12" i="14"/>
  <c r="BK28" i="14"/>
  <c r="BI28" i="14"/>
  <c r="BJ28" i="14" s="1"/>
  <c r="BI16" i="14"/>
  <c r="BJ16" i="14" s="1"/>
  <c r="BK16" i="14"/>
  <c r="BI41" i="14"/>
  <c r="BJ41" i="14" s="1"/>
  <c r="BK41" i="14"/>
  <c r="BI33" i="14"/>
  <c r="BJ33" i="14" s="1"/>
  <c r="BK33" i="14"/>
  <c r="BK36" i="14"/>
  <c r="BI36" i="14"/>
  <c r="BJ36" i="14" s="1"/>
  <c r="AK12" i="14"/>
  <c r="BI15" i="14"/>
  <c r="BJ15" i="14" s="1"/>
  <c r="BK15" i="14"/>
  <c r="BK22" i="14"/>
  <c r="BI22" i="14"/>
  <c r="BJ22" i="14" s="1"/>
  <c r="BI19" i="14"/>
  <c r="BJ19" i="14" s="1"/>
  <c r="BK19" i="14"/>
  <c r="BI26" i="14"/>
  <c r="BJ26" i="14" s="1"/>
  <c r="BK26" i="14"/>
  <c r="BI20" i="14"/>
  <c r="BJ20" i="14" s="1"/>
  <c r="BK20" i="14"/>
  <c r="AK22" i="14"/>
  <c r="BK24" i="14"/>
  <c r="BI24" i="14"/>
  <c r="BJ24" i="14" s="1"/>
  <c r="AK32" i="14"/>
  <c r="BI37" i="14"/>
  <c r="BJ37" i="14" s="1"/>
  <c r="BK37" i="14"/>
  <c r="BK40" i="14"/>
  <c r="BI40" i="14"/>
  <c r="BJ40" i="14" s="1"/>
  <c r="BI14" i="14"/>
  <c r="BJ14" i="14" s="1"/>
  <c r="BI18" i="14"/>
  <c r="BJ18" i="14" s="1"/>
  <c r="BI32" i="14"/>
  <c r="BJ32" i="14" s="1"/>
  <c r="BI35" i="14"/>
  <c r="BJ35" i="14" s="1"/>
  <c r="BI39" i="14"/>
  <c r="BJ39" i="14" s="1"/>
  <c r="BI34" i="14"/>
  <c r="BJ34" i="14" s="1"/>
  <c r="BI38" i="14"/>
  <c r="BJ38" i="14" s="1"/>
  <c r="BI23" i="14"/>
  <c r="BJ23" i="14" s="1"/>
  <c r="BI27" i="14"/>
  <c r="BJ27" i="14" s="1"/>
  <c r="BI31" i="14"/>
  <c r="BJ31" i="14" s="1"/>
  <c r="BL32" i="14" l="1"/>
  <c r="BL22" i="14"/>
  <c r="BL12" i="14"/>
  <c r="BM22" i="14" l="1"/>
  <c r="BN22" i="14" s="1"/>
  <c r="BO22" i="14" s="1"/>
  <c r="BQ22" i="14" s="1"/>
  <c r="BM12" i="14"/>
  <c r="BN12" i="14" s="1"/>
  <c r="BO12" i="14" s="1"/>
  <c r="BQ12" i="14" s="1"/>
  <c r="BM32" i="14"/>
  <c r="BN32" i="14" s="1"/>
  <c r="BO32" i="14" s="1"/>
  <c r="BQ32" i="14" s="1"/>
  <c r="BG31" i="13" l="1"/>
  <c r="BC31" i="13"/>
  <c r="BD31" i="13" s="1"/>
  <c r="BG30" i="13"/>
  <c r="BC30" i="13"/>
  <c r="BD30" i="13" s="1"/>
  <c r="BG29" i="13"/>
  <c r="BC29" i="13"/>
  <c r="BD29" i="13" s="1"/>
  <c r="BK29" i="13" s="1"/>
  <c r="BG28" i="13"/>
  <c r="BC28" i="13"/>
  <c r="BD28" i="13" s="1"/>
  <c r="BG27" i="13"/>
  <c r="BC27" i="13"/>
  <c r="BD27" i="13" s="1"/>
  <c r="BG26" i="13"/>
  <c r="BC26" i="13"/>
  <c r="BD26" i="13" s="1"/>
  <c r="BG25" i="13"/>
  <c r="BC25" i="13"/>
  <c r="BD25" i="13" s="1"/>
  <c r="BK25" i="13" s="1"/>
  <c r="BG24" i="13"/>
  <c r="BC24" i="13"/>
  <c r="BD24" i="13" s="1"/>
  <c r="BG23" i="13"/>
  <c r="BC23" i="13"/>
  <c r="BD23" i="13" s="1"/>
  <c r="BG22" i="13"/>
  <c r="BC22" i="13"/>
  <c r="BD22" i="13" s="1"/>
  <c r="BK22" i="13" s="1"/>
  <c r="AI22" i="13"/>
  <c r="AJ22" i="13" s="1"/>
  <c r="BP22" i="13" s="1"/>
  <c r="O22" i="13"/>
  <c r="N22" i="13"/>
  <c r="I22" i="13"/>
  <c r="C22" i="13"/>
  <c r="BI26" i="13" l="1"/>
  <c r="BJ26" i="13" s="1"/>
  <c r="BK26" i="13"/>
  <c r="BK23" i="13"/>
  <c r="BI23" i="13"/>
  <c r="BJ23" i="13" s="1"/>
  <c r="BI30" i="13"/>
  <c r="BJ30" i="13" s="1"/>
  <c r="BK30" i="13"/>
  <c r="BK27" i="13"/>
  <c r="BI27" i="13"/>
  <c r="BJ27" i="13" s="1"/>
  <c r="AK22" i="13"/>
  <c r="BK24" i="13"/>
  <c r="BI24" i="13"/>
  <c r="BJ24" i="13" s="1"/>
  <c r="BK31" i="13"/>
  <c r="BI31" i="13"/>
  <c r="BJ31" i="13" s="1"/>
  <c r="BK28" i="13"/>
  <c r="BI28" i="13"/>
  <c r="BJ28" i="13" s="1"/>
  <c r="BI22" i="13"/>
  <c r="BJ22" i="13" s="1"/>
  <c r="BI25" i="13"/>
  <c r="BJ25" i="13" s="1"/>
  <c r="BI29" i="13"/>
  <c r="BJ29" i="13" s="1"/>
  <c r="BL22" i="13" l="1"/>
  <c r="BM22" i="13" s="1"/>
  <c r="BN22" i="13" s="1"/>
  <c r="BO22" i="13" s="1"/>
  <c r="BQ22" i="13" s="1"/>
  <c r="BG41" i="13" l="1"/>
  <c r="BC41" i="13"/>
  <c r="BD41" i="13" s="1"/>
  <c r="BG40" i="13"/>
  <c r="BC40" i="13"/>
  <c r="BD40" i="13" s="1"/>
  <c r="BG39" i="13"/>
  <c r="BC39" i="13"/>
  <c r="BD39" i="13" s="1"/>
  <c r="BG38" i="13"/>
  <c r="BC38" i="13"/>
  <c r="BD38" i="13" s="1"/>
  <c r="BG37" i="13"/>
  <c r="BC37" i="13"/>
  <c r="BD37" i="13" s="1"/>
  <c r="BG36" i="13"/>
  <c r="BC36" i="13"/>
  <c r="BD36" i="13" s="1"/>
  <c r="BG35" i="13"/>
  <c r="BC35" i="13"/>
  <c r="BD35" i="13" s="1"/>
  <c r="BG34" i="13"/>
  <c r="BC34" i="13"/>
  <c r="BD34" i="13" s="1"/>
  <c r="BG33" i="13"/>
  <c r="BC33" i="13"/>
  <c r="BD33" i="13" s="1"/>
  <c r="BG32" i="13"/>
  <c r="BC32" i="13"/>
  <c r="BD32" i="13" s="1"/>
  <c r="AI32" i="13"/>
  <c r="AJ32" i="13" s="1"/>
  <c r="BP32" i="13" s="1"/>
  <c r="O32" i="13"/>
  <c r="N32" i="13"/>
  <c r="I32" i="13"/>
  <c r="C32" i="13"/>
  <c r="BG21" i="13"/>
  <c r="BC21" i="13"/>
  <c r="BD21" i="13" s="1"/>
  <c r="BG20" i="13"/>
  <c r="BD20" i="13"/>
  <c r="BK20" i="13" s="1"/>
  <c r="BC20" i="13"/>
  <c r="BG19" i="13"/>
  <c r="BC19" i="13"/>
  <c r="BD19" i="13" s="1"/>
  <c r="BI18" i="13"/>
  <c r="BJ18" i="13" s="1"/>
  <c r="BG18" i="13"/>
  <c r="BD18" i="13"/>
  <c r="BK18" i="13" s="1"/>
  <c r="BC18" i="13"/>
  <c r="BG17" i="13"/>
  <c r="BC17" i="13"/>
  <c r="BD17" i="13" s="1"/>
  <c r="BG16" i="13"/>
  <c r="BC16" i="13"/>
  <c r="BD16" i="13" s="1"/>
  <c r="BK16" i="13" s="1"/>
  <c r="BG15" i="13"/>
  <c r="BC15" i="13"/>
  <c r="BD15" i="13" s="1"/>
  <c r="BG14" i="13"/>
  <c r="BC14" i="13"/>
  <c r="BD14" i="13" s="1"/>
  <c r="BK14" i="13" s="1"/>
  <c r="BG13" i="13"/>
  <c r="BC13" i="13"/>
  <c r="BD13" i="13" s="1"/>
  <c r="BG12" i="13"/>
  <c r="BC12" i="13"/>
  <c r="BD12" i="13" s="1"/>
  <c r="AI12" i="13"/>
  <c r="AJ12" i="13" s="1"/>
  <c r="BP12" i="13" s="1"/>
  <c r="O12" i="13"/>
  <c r="N12" i="13"/>
  <c r="I12" i="13"/>
  <c r="C12" i="13"/>
  <c r="K6" i="13"/>
  <c r="N32" i="12"/>
  <c r="BG61" i="12"/>
  <c r="BC61" i="12"/>
  <c r="BD61" i="12" s="1"/>
  <c r="BG60" i="12"/>
  <c r="BC60" i="12"/>
  <c r="BD60" i="12" s="1"/>
  <c r="BG59" i="12"/>
  <c r="BC59" i="12"/>
  <c r="BD59" i="12" s="1"/>
  <c r="BG58" i="12"/>
  <c r="BC58" i="12"/>
  <c r="BD58" i="12" s="1"/>
  <c r="BG57" i="12"/>
  <c r="BC57" i="12"/>
  <c r="BD57" i="12" s="1"/>
  <c r="BG56" i="12"/>
  <c r="BC56" i="12"/>
  <c r="BD56" i="12" s="1"/>
  <c r="BG55" i="12"/>
  <c r="BC55" i="12"/>
  <c r="BD55" i="12" s="1"/>
  <c r="BG54" i="12"/>
  <c r="BC54" i="12"/>
  <c r="BD54" i="12" s="1"/>
  <c r="BG53" i="12"/>
  <c r="BC53" i="12"/>
  <c r="BD53" i="12" s="1"/>
  <c r="BG52" i="12"/>
  <c r="BC52" i="12"/>
  <c r="BD52" i="12" s="1"/>
  <c r="AI52" i="12"/>
  <c r="AJ52" i="12" s="1"/>
  <c r="BP52" i="12" s="1"/>
  <c r="O52" i="12"/>
  <c r="N52" i="12"/>
  <c r="I52" i="12"/>
  <c r="C52" i="12"/>
  <c r="BG51" i="12"/>
  <c r="BC51" i="12"/>
  <c r="BD51" i="12" s="1"/>
  <c r="BG50" i="12"/>
  <c r="BC50" i="12"/>
  <c r="BD50" i="12" s="1"/>
  <c r="BG49" i="12"/>
  <c r="BC49" i="12"/>
  <c r="BD49" i="12" s="1"/>
  <c r="BG48" i="12"/>
  <c r="BC48" i="12"/>
  <c r="BD48" i="12" s="1"/>
  <c r="BG47" i="12"/>
  <c r="BC47" i="12"/>
  <c r="BD47" i="12" s="1"/>
  <c r="BG46" i="12"/>
  <c r="BC46" i="12"/>
  <c r="BD46" i="12" s="1"/>
  <c r="BG45" i="12"/>
  <c r="BC45" i="12"/>
  <c r="BD45" i="12" s="1"/>
  <c r="BG44" i="12"/>
  <c r="BC44" i="12"/>
  <c r="BD44" i="12" s="1"/>
  <c r="BG43" i="12"/>
  <c r="BC43" i="12"/>
  <c r="BD43" i="12" s="1"/>
  <c r="BG42" i="12"/>
  <c r="BC42" i="12"/>
  <c r="BD42" i="12" s="1"/>
  <c r="AI42" i="12"/>
  <c r="AJ42" i="12" s="1"/>
  <c r="BP42" i="12" s="1"/>
  <c r="O42" i="12"/>
  <c r="N42" i="12"/>
  <c r="I42" i="12"/>
  <c r="C42" i="12"/>
  <c r="C12" i="1"/>
  <c r="AK12" i="13" l="1"/>
  <c r="BI14" i="13"/>
  <c r="BJ14" i="13" s="1"/>
  <c r="AK32" i="13"/>
  <c r="BI16" i="13"/>
  <c r="BJ16" i="13" s="1"/>
  <c r="BI20" i="13"/>
  <c r="BJ20" i="13" s="1"/>
  <c r="BI15" i="13"/>
  <c r="BJ15" i="13" s="1"/>
  <c r="BK15" i="13"/>
  <c r="BI19" i="13"/>
  <c r="BJ19" i="13" s="1"/>
  <c r="BK19" i="13"/>
  <c r="BK32" i="13"/>
  <c r="BI32" i="13"/>
  <c r="BJ32" i="13" s="1"/>
  <c r="BI34" i="13"/>
  <c r="BJ34" i="13" s="1"/>
  <c r="BK34" i="13"/>
  <c r="BI36" i="13"/>
  <c r="BJ36" i="13" s="1"/>
  <c r="BK36" i="13"/>
  <c r="BI38" i="13"/>
  <c r="BJ38" i="13" s="1"/>
  <c r="BK38" i="13"/>
  <c r="BI40" i="13"/>
  <c r="BJ40" i="13" s="1"/>
  <c r="BK40" i="13"/>
  <c r="BI17" i="13"/>
  <c r="BJ17" i="13" s="1"/>
  <c r="BK17" i="13"/>
  <c r="BI21" i="13"/>
  <c r="BJ21" i="13" s="1"/>
  <c r="BK21" i="13"/>
  <c r="BK33" i="13"/>
  <c r="BI33" i="13"/>
  <c r="BJ33" i="13" s="1"/>
  <c r="BK35" i="13"/>
  <c r="BI35" i="13"/>
  <c r="BJ35" i="13" s="1"/>
  <c r="BK37" i="13"/>
  <c r="BI37" i="13"/>
  <c r="BJ37" i="13" s="1"/>
  <c r="BK39" i="13"/>
  <c r="BI39" i="13"/>
  <c r="BJ39" i="13" s="1"/>
  <c r="BK41" i="13"/>
  <c r="BI41" i="13"/>
  <c r="BJ41" i="13" s="1"/>
  <c r="BI13" i="13"/>
  <c r="BJ13" i="13" s="1"/>
  <c r="BK13" i="13"/>
  <c r="BI12" i="13"/>
  <c r="BJ12" i="13" s="1"/>
  <c r="BK12" i="13"/>
  <c r="AK52" i="12"/>
  <c r="AK42" i="12"/>
  <c r="BI56" i="12"/>
  <c r="BJ56" i="12" s="1"/>
  <c r="BK56" i="12"/>
  <c r="BK59" i="12"/>
  <c r="BI59" i="12"/>
  <c r="BJ59" i="12" s="1"/>
  <c r="BK52" i="12"/>
  <c r="BI52" i="12"/>
  <c r="BJ52" i="12" s="1"/>
  <c r="BI54" i="12"/>
  <c r="BJ54" i="12" s="1"/>
  <c r="BK54" i="12"/>
  <c r="BI58" i="12"/>
  <c r="BJ58" i="12" s="1"/>
  <c r="BK58" i="12"/>
  <c r="BI60" i="12"/>
  <c r="BJ60" i="12" s="1"/>
  <c r="BK60" i="12"/>
  <c r="BK53" i="12"/>
  <c r="BI53" i="12"/>
  <c r="BJ53" i="12" s="1"/>
  <c r="BK55" i="12"/>
  <c r="BI55" i="12"/>
  <c r="BJ55" i="12" s="1"/>
  <c r="BK57" i="12"/>
  <c r="BI57" i="12"/>
  <c r="BJ57" i="12" s="1"/>
  <c r="BK61" i="12"/>
  <c r="BI61" i="12"/>
  <c r="BJ61" i="12" s="1"/>
  <c r="BI44" i="12"/>
  <c r="BJ44" i="12" s="1"/>
  <c r="BK44" i="12"/>
  <c r="BI48" i="12"/>
  <c r="BJ48" i="12" s="1"/>
  <c r="BK48" i="12"/>
  <c r="BK45" i="12"/>
  <c r="BI45" i="12"/>
  <c r="BJ45" i="12" s="1"/>
  <c r="BK51" i="12"/>
  <c r="BI51" i="12"/>
  <c r="BJ51" i="12" s="1"/>
  <c r="BK42" i="12"/>
  <c r="BI42" i="12"/>
  <c r="BJ42" i="12" s="1"/>
  <c r="BI46" i="12"/>
  <c r="BJ46" i="12" s="1"/>
  <c r="BK46" i="12"/>
  <c r="BI50" i="12"/>
  <c r="BJ50" i="12" s="1"/>
  <c r="BK50" i="12"/>
  <c r="BK43" i="12"/>
  <c r="BI43" i="12"/>
  <c r="BJ43" i="12" s="1"/>
  <c r="BK47" i="12"/>
  <c r="BI47" i="12"/>
  <c r="BJ47" i="12" s="1"/>
  <c r="BK49" i="12"/>
  <c r="BI49" i="12"/>
  <c r="BJ49" i="12" s="1"/>
  <c r="BL12" i="13" l="1"/>
  <c r="BL32" i="13"/>
  <c r="BL52" i="12"/>
  <c r="BL42" i="12"/>
  <c r="BM12" i="13" l="1"/>
  <c r="BN12" i="13" s="1"/>
  <c r="BO12" i="13" s="1"/>
  <c r="BQ12" i="13" s="1"/>
  <c r="BM32" i="13"/>
  <c r="BN32" i="13" s="1"/>
  <c r="BO32" i="13" s="1"/>
  <c r="BQ32" i="13" s="1"/>
  <c r="BM52" i="12"/>
  <c r="BN52" i="12" s="1"/>
  <c r="BO52" i="12" s="1"/>
  <c r="BQ52" i="12" s="1"/>
  <c r="BM42" i="12"/>
  <c r="BN42" i="12" s="1"/>
  <c r="BO42" i="12" s="1"/>
  <c r="BQ42" i="12" s="1"/>
  <c r="BG41" i="12" l="1"/>
  <c r="BD41" i="12"/>
  <c r="BI41" i="12" s="1"/>
  <c r="BJ41" i="12" s="1"/>
  <c r="BC41" i="12"/>
  <c r="BG40" i="12"/>
  <c r="BD40" i="12"/>
  <c r="BK40" i="12" s="1"/>
  <c r="BC40" i="12"/>
  <c r="BG39" i="12"/>
  <c r="BD39" i="12"/>
  <c r="BI39" i="12" s="1"/>
  <c r="BJ39" i="12" s="1"/>
  <c r="BC39" i="12"/>
  <c r="BG38" i="12"/>
  <c r="BD38" i="12"/>
  <c r="BK38" i="12" s="1"/>
  <c r="BC38" i="12"/>
  <c r="BG37" i="12"/>
  <c r="BC37" i="12"/>
  <c r="BD37" i="12" s="1"/>
  <c r="BI37" i="12" s="1"/>
  <c r="BJ37" i="12" s="1"/>
  <c r="BG36" i="12"/>
  <c r="BC36" i="12"/>
  <c r="BD36" i="12" s="1"/>
  <c r="BG35" i="12"/>
  <c r="BC35" i="12"/>
  <c r="BD35" i="12" s="1"/>
  <c r="BI35" i="12" s="1"/>
  <c r="BJ35" i="12" s="1"/>
  <c r="BG34" i="12"/>
  <c r="BC34" i="12"/>
  <c r="BD34" i="12" s="1"/>
  <c r="BG33" i="12"/>
  <c r="BD33" i="12"/>
  <c r="BI33" i="12" s="1"/>
  <c r="BJ33" i="12" s="1"/>
  <c r="BC33" i="12"/>
  <c r="BG32" i="12"/>
  <c r="BC32" i="12"/>
  <c r="BD32" i="12" s="1"/>
  <c r="BI32" i="12" s="1"/>
  <c r="BJ32" i="12" s="1"/>
  <c r="AI32" i="12"/>
  <c r="AJ32" i="12" s="1"/>
  <c r="BP32" i="12" s="1"/>
  <c r="O32" i="12"/>
  <c r="I32" i="12"/>
  <c r="C32" i="12"/>
  <c r="BG31" i="12"/>
  <c r="BC31" i="12"/>
  <c r="BD31" i="12" s="1"/>
  <c r="BG30" i="12"/>
  <c r="BC30" i="12"/>
  <c r="BD30" i="12" s="1"/>
  <c r="BG29" i="12"/>
  <c r="BC29" i="12"/>
  <c r="BD29" i="12" s="1"/>
  <c r="BG28" i="12"/>
  <c r="BC28" i="12"/>
  <c r="BD28" i="12" s="1"/>
  <c r="BG27" i="12"/>
  <c r="BC27" i="12"/>
  <c r="BD27" i="12" s="1"/>
  <c r="BG26" i="12"/>
  <c r="BC26" i="12"/>
  <c r="BD26" i="12" s="1"/>
  <c r="BG25" i="12"/>
  <c r="BC25" i="12"/>
  <c r="BD25" i="12" s="1"/>
  <c r="BG24" i="12"/>
  <c r="BC24" i="12"/>
  <c r="BD24" i="12" s="1"/>
  <c r="BG23" i="12"/>
  <c r="BC23" i="12"/>
  <c r="BD23" i="12" s="1"/>
  <c r="BG22" i="12"/>
  <c r="BC22" i="12"/>
  <c r="BD22" i="12" s="1"/>
  <c r="AI22" i="12"/>
  <c r="AJ22" i="12" s="1"/>
  <c r="BP22" i="12" s="1"/>
  <c r="O22" i="12"/>
  <c r="N22" i="12"/>
  <c r="I22" i="12"/>
  <c r="C22" i="12"/>
  <c r="BG21" i="12"/>
  <c r="BC21" i="12"/>
  <c r="BD21" i="12" s="1"/>
  <c r="BG20" i="12"/>
  <c r="BD20" i="12"/>
  <c r="BI20" i="12" s="1"/>
  <c r="BJ20" i="12" s="1"/>
  <c r="BC20" i="12"/>
  <c r="BG19" i="12"/>
  <c r="BD19" i="12"/>
  <c r="BK19" i="12" s="1"/>
  <c r="BC19" i="12"/>
  <c r="BG18" i="12"/>
  <c r="BC18" i="12"/>
  <c r="BD18" i="12" s="1"/>
  <c r="BI18" i="12" s="1"/>
  <c r="BJ18" i="12" s="1"/>
  <c r="BG17" i="12"/>
  <c r="BC17" i="12"/>
  <c r="BD17" i="12" s="1"/>
  <c r="BG16" i="12"/>
  <c r="BD16" i="12"/>
  <c r="BI16" i="12" s="1"/>
  <c r="BJ16" i="12" s="1"/>
  <c r="BC16" i="12"/>
  <c r="BI15" i="12"/>
  <c r="BJ15" i="12" s="1"/>
  <c r="BG15" i="12"/>
  <c r="BD15" i="12"/>
  <c r="BK15" i="12" s="1"/>
  <c r="BC15" i="12"/>
  <c r="BG14" i="12"/>
  <c r="BC14" i="12"/>
  <c r="BD14" i="12" s="1"/>
  <c r="BI14" i="12" s="1"/>
  <c r="BJ14" i="12" s="1"/>
  <c r="BG13" i="12"/>
  <c r="BD13" i="12"/>
  <c r="BK13" i="12" s="1"/>
  <c r="BC13" i="12"/>
  <c r="BG12" i="12"/>
  <c r="BC12" i="12"/>
  <c r="BD12" i="12" s="1"/>
  <c r="AI12" i="12"/>
  <c r="AJ12" i="12" s="1"/>
  <c r="BP12" i="12" s="1"/>
  <c r="O12" i="12"/>
  <c r="N12" i="12"/>
  <c r="I12" i="12"/>
  <c r="C12" i="12"/>
  <c r="K6" i="12"/>
  <c r="BG41" i="11"/>
  <c r="BC41" i="11"/>
  <c r="BD41" i="11" s="1"/>
  <c r="BG40" i="11"/>
  <c r="BC40" i="11"/>
  <c r="BD40" i="11" s="1"/>
  <c r="BG39" i="11"/>
  <c r="BC39" i="11"/>
  <c r="BD39" i="11" s="1"/>
  <c r="BG38" i="11"/>
  <c r="BC38" i="11"/>
  <c r="BD38" i="11" s="1"/>
  <c r="BG37" i="11"/>
  <c r="BC37" i="11"/>
  <c r="BD37" i="11" s="1"/>
  <c r="BG36" i="11"/>
  <c r="BC36" i="11"/>
  <c r="BD36" i="11" s="1"/>
  <c r="BG35" i="11"/>
  <c r="BC35" i="11"/>
  <c r="BD35" i="11" s="1"/>
  <c r="BG34" i="11"/>
  <c r="BC34" i="11"/>
  <c r="BD34" i="11" s="1"/>
  <c r="BG33" i="11"/>
  <c r="BC33" i="11"/>
  <c r="BD33" i="11" s="1"/>
  <c r="BG32" i="11"/>
  <c r="BC32" i="11"/>
  <c r="BD32" i="11" s="1"/>
  <c r="AI32" i="11"/>
  <c r="AJ32" i="11" s="1"/>
  <c r="BP32" i="11" s="1"/>
  <c r="O32" i="11"/>
  <c r="N32" i="11"/>
  <c r="I32" i="11"/>
  <c r="C32" i="11"/>
  <c r="BG31" i="11"/>
  <c r="BD31" i="11"/>
  <c r="BK31" i="11" s="1"/>
  <c r="BC31" i="11"/>
  <c r="BG30" i="11"/>
  <c r="BC30" i="11"/>
  <c r="BD30" i="11" s="1"/>
  <c r="BI30" i="11" s="1"/>
  <c r="BJ30" i="11" s="1"/>
  <c r="BG29" i="11"/>
  <c r="BC29" i="11"/>
  <c r="BD29" i="11" s="1"/>
  <c r="BG28" i="11"/>
  <c r="BC28" i="11"/>
  <c r="BD28" i="11" s="1"/>
  <c r="BI28" i="11" s="1"/>
  <c r="BJ28" i="11" s="1"/>
  <c r="BG27" i="11"/>
  <c r="BC27" i="11"/>
  <c r="BD27" i="11" s="1"/>
  <c r="BG26" i="11"/>
  <c r="BD26" i="11"/>
  <c r="BK26" i="11" s="1"/>
  <c r="BC26" i="11"/>
  <c r="BG25" i="11"/>
  <c r="BD25" i="11"/>
  <c r="BK25" i="11" s="1"/>
  <c r="BC25" i="11"/>
  <c r="BG24" i="11"/>
  <c r="BC24" i="11"/>
  <c r="BD24" i="11" s="1"/>
  <c r="BI24" i="11" s="1"/>
  <c r="BJ24" i="11" s="1"/>
  <c r="BG23" i="11"/>
  <c r="BC23" i="11"/>
  <c r="BD23" i="11" s="1"/>
  <c r="BK23" i="11" s="1"/>
  <c r="BG22" i="11"/>
  <c r="BC22" i="11"/>
  <c r="BD22" i="11" s="1"/>
  <c r="BK22" i="11" s="1"/>
  <c r="AI22" i="11"/>
  <c r="AJ22" i="11" s="1"/>
  <c r="BP22" i="11" s="1"/>
  <c r="O22" i="11"/>
  <c r="N22" i="11"/>
  <c r="I22" i="11"/>
  <c r="C22" i="11"/>
  <c r="BG21" i="11"/>
  <c r="BC21" i="11"/>
  <c r="BD21" i="11" s="1"/>
  <c r="BG20" i="11"/>
  <c r="BC20" i="11"/>
  <c r="BD20" i="11" s="1"/>
  <c r="BK20" i="11" s="1"/>
  <c r="BG19" i="11"/>
  <c r="BC19" i="11"/>
  <c r="BD19" i="11" s="1"/>
  <c r="BG18" i="11"/>
  <c r="BD18" i="11"/>
  <c r="BK18" i="11" s="1"/>
  <c r="BC18" i="11"/>
  <c r="BG17" i="11"/>
  <c r="BC17" i="11"/>
  <c r="BD17" i="11" s="1"/>
  <c r="BG16" i="11"/>
  <c r="BD16" i="11"/>
  <c r="BK16" i="11" s="1"/>
  <c r="BC16" i="11"/>
  <c r="BG15" i="11"/>
  <c r="BC15" i="11"/>
  <c r="BD15" i="11" s="1"/>
  <c r="BG14" i="11"/>
  <c r="BC14" i="11"/>
  <c r="BD14" i="11" s="1"/>
  <c r="BK14" i="11" s="1"/>
  <c r="BG13" i="11"/>
  <c r="BC13" i="11"/>
  <c r="BD13" i="11" s="1"/>
  <c r="BG12" i="11"/>
  <c r="BC12" i="11"/>
  <c r="BD12" i="11" s="1"/>
  <c r="AI12" i="11"/>
  <c r="AJ12" i="11" s="1"/>
  <c r="BP12" i="11" s="1"/>
  <c r="O12" i="11"/>
  <c r="N12" i="11"/>
  <c r="I12" i="11"/>
  <c r="C12" i="11"/>
  <c r="K6" i="11"/>
  <c r="BI13" i="12" l="1"/>
  <c r="BJ13" i="12" s="1"/>
  <c r="BK12" i="12"/>
  <c r="BI12" i="12"/>
  <c r="BJ12" i="12" s="1"/>
  <c r="BK21" i="12"/>
  <c r="BI21" i="12"/>
  <c r="BJ21" i="12" s="1"/>
  <c r="BK17" i="12"/>
  <c r="BI17" i="12"/>
  <c r="BJ17" i="12" s="1"/>
  <c r="BL12" i="12" s="1"/>
  <c r="BK34" i="12"/>
  <c r="BI34" i="12"/>
  <c r="BJ34" i="12" s="1"/>
  <c r="BK36" i="12"/>
  <c r="BI36" i="12"/>
  <c r="BJ36" i="12" s="1"/>
  <c r="BL32" i="12" s="1"/>
  <c r="BM32" i="12" s="1"/>
  <c r="BN32" i="12" s="1"/>
  <c r="BO32" i="12" s="1"/>
  <c r="BQ32" i="12" s="1"/>
  <c r="BI19" i="12"/>
  <c r="BJ19" i="12" s="1"/>
  <c r="AK32" i="12"/>
  <c r="AK12" i="12"/>
  <c r="BI40" i="12"/>
  <c r="BJ40" i="12" s="1"/>
  <c r="BI38" i="12"/>
  <c r="BJ38" i="12" s="1"/>
  <c r="AK22" i="12"/>
  <c r="BK29" i="11"/>
  <c r="BI29" i="11"/>
  <c r="BJ29" i="11" s="1"/>
  <c r="BK27" i="11"/>
  <c r="BI27" i="11"/>
  <c r="BJ27" i="11" s="1"/>
  <c r="BI25" i="11"/>
  <c r="BJ25" i="11" s="1"/>
  <c r="AK32" i="11"/>
  <c r="BI22" i="11"/>
  <c r="BJ22" i="11" s="1"/>
  <c r="BI23" i="11"/>
  <c r="BJ23" i="11" s="1"/>
  <c r="BI31" i="11"/>
  <c r="BJ31" i="11" s="1"/>
  <c r="AK22" i="11"/>
  <c r="AK12" i="11"/>
  <c r="BK22" i="12"/>
  <c r="BI22" i="12"/>
  <c r="BJ22" i="12" s="1"/>
  <c r="BI24" i="12"/>
  <c r="BJ24" i="12" s="1"/>
  <c r="BK24" i="12"/>
  <c r="BI26" i="12"/>
  <c r="BJ26" i="12" s="1"/>
  <c r="BK26" i="12"/>
  <c r="BI28" i="12"/>
  <c r="BJ28" i="12" s="1"/>
  <c r="BK28" i="12"/>
  <c r="BI30" i="12"/>
  <c r="BJ30" i="12" s="1"/>
  <c r="BK30" i="12"/>
  <c r="BK23" i="12"/>
  <c r="BI23" i="12"/>
  <c r="BJ23" i="12" s="1"/>
  <c r="BK27" i="12"/>
  <c r="BI27" i="12"/>
  <c r="BJ27" i="12" s="1"/>
  <c r="BK29" i="12"/>
  <c r="BI29" i="12"/>
  <c r="BJ29" i="12" s="1"/>
  <c r="BK31" i="12"/>
  <c r="BI31" i="12"/>
  <c r="BJ31" i="12" s="1"/>
  <c r="BK25" i="12"/>
  <c r="BI25" i="12"/>
  <c r="BJ25" i="12" s="1"/>
  <c r="BK14" i="12"/>
  <c r="BK32" i="12"/>
  <c r="BK33" i="12"/>
  <c r="BK35" i="12"/>
  <c r="BK37" i="12"/>
  <c r="BK39" i="12"/>
  <c r="BK41" i="12"/>
  <c r="BK18" i="12"/>
  <c r="BK16" i="12"/>
  <c r="BK20" i="12"/>
  <c r="BI13" i="11"/>
  <c r="BJ13" i="11" s="1"/>
  <c r="BK13" i="11"/>
  <c r="BI21" i="11"/>
  <c r="BJ21" i="11" s="1"/>
  <c r="BK21" i="11"/>
  <c r="BI12" i="11"/>
  <c r="BJ12" i="11" s="1"/>
  <c r="BK12" i="11"/>
  <c r="BI17" i="11"/>
  <c r="BJ17" i="11" s="1"/>
  <c r="BK17" i="11"/>
  <c r="BK32" i="11"/>
  <c r="BI32" i="11"/>
  <c r="BJ32" i="11" s="1"/>
  <c r="BI34" i="11"/>
  <c r="BJ34" i="11" s="1"/>
  <c r="BK34" i="11"/>
  <c r="BI36" i="11"/>
  <c r="BJ36" i="11" s="1"/>
  <c r="BK36" i="11"/>
  <c r="BI38" i="11"/>
  <c r="BJ38" i="11" s="1"/>
  <c r="BK38" i="11"/>
  <c r="BI40" i="11"/>
  <c r="BJ40" i="11" s="1"/>
  <c r="BK40" i="11"/>
  <c r="BI19" i="11"/>
  <c r="BJ19" i="11" s="1"/>
  <c r="BK19" i="11"/>
  <c r="BK33" i="11"/>
  <c r="BI33" i="11"/>
  <c r="BJ33" i="11" s="1"/>
  <c r="BK35" i="11"/>
  <c r="BI35" i="11"/>
  <c r="BJ35" i="11" s="1"/>
  <c r="BK37" i="11"/>
  <c r="BI37" i="11"/>
  <c r="BJ37" i="11" s="1"/>
  <c r="BK39" i="11"/>
  <c r="BI39" i="11"/>
  <c r="BJ39" i="11" s="1"/>
  <c r="BK41" i="11"/>
  <c r="BI41" i="11"/>
  <c r="BJ41" i="11" s="1"/>
  <c r="BI15" i="11"/>
  <c r="BJ15" i="11" s="1"/>
  <c r="BK15" i="11"/>
  <c r="BK28" i="11"/>
  <c r="BI14" i="11"/>
  <c r="BJ14" i="11" s="1"/>
  <c r="BI16" i="11"/>
  <c r="BJ16" i="11" s="1"/>
  <c r="BI18" i="11"/>
  <c r="BJ18" i="11" s="1"/>
  <c r="BI20" i="11"/>
  <c r="BJ20" i="11" s="1"/>
  <c r="BK24" i="11"/>
  <c r="BK30" i="11"/>
  <c r="BI26" i="11"/>
  <c r="BJ26" i="11" s="1"/>
  <c r="BL22" i="11" l="1"/>
  <c r="BM22" i="11" s="1"/>
  <c r="BN22" i="11" s="1"/>
  <c r="BO22" i="11" s="1"/>
  <c r="BQ22" i="11" s="1"/>
  <c r="BL32" i="11"/>
  <c r="BM32" i="11" s="1"/>
  <c r="BN32" i="11" s="1"/>
  <c r="BO32" i="11" s="1"/>
  <c r="BQ32" i="11" s="1"/>
  <c r="BL22" i="12"/>
  <c r="BM12" i="12"/>
  <c r="BN12" i="12" s="1"/>
  <c r="BO12" i="12" s="1"/>
  <c r="BQ12" i="12" s="1"/>
  <c r="BL12" i="11"/>
  <c r="BM22" i="12" l="1"/>
  <c r="BN22" i="12" s="1"/>
  <c r="BO22" i="12" s="1"/>
  <c r="BQ22" i="12" s="1"/>
  <c r="BM12" i="11"/>
  <c r="BN12" i="11" s="1"/>
  <c r="BO12" i="11" s="1"/>
  <c r="BQ12" i="11" s="1"/>
  <c r="BG41" i="9" l="1"/>
  <c r="BD41" i="9"/>
  <c r="BI41" i="9" s="1"/>
  <c r="BJ41" i="9" s="1"/>
  <c r="BC41" i="9"/>
  <c r="BG40" i="9"/>
  <c r="BC40" i="9"/>
  <c r="BD40" i="9" s="1"/>
  <c r="BG39" i="9"/>
  <c r="BD39" i="9"/>
  <c r="BI39" i="9" s="1"/>
  <c r="BJ39" i="9" s="1"/>
  <c r="BC39" i="9"/>
  <c r="BG38" i="9"/>
  <c r="BC38" i="9"/>
  <c r="BD38" i="9" s="1"/>
  <c r="BG37" i="9"/>
  <c r="BD37" i="9"/>
  <c r="BI37" i="9" s="1"/>
  <c r="BJ37" i="9" s="1"/>
  <c r="BC37" i="9"/>
  <c r="BG36" i="9"/>
  <c r="BC36" i="9"/>
  <c r="BD36" i="9" s="1"/>
  <c r="BG35" i="9"/>
  <c r="BD35" i="9"/>
  <c r="BI35" i="9" s="1"/>
  <c r="BJ35" i="9" s="1"/>
  <c r="BC35" i="9"/>
  <c r="BG34" i="9"/>
  <c r="BC34" i="9"/>
  <c r="BD34" i="9" s="1"/>
  <c r="BG33" i="9"/>
  <c r="BD33" i="9"/>
  <c r="BI33" i="9" s="1"/>
  <c r="BJ33" i="9" s="1"/>
  <c r="BC33" i="9"/>
  <c r="BG32" i="9"/>
  <c r="BD32" i="9"/>
  <c r="BI32" i="9" s="1"/>
  <c r="BJ32" i="9" s="1"/>
  <c r="BC32" i="9"/>
  <c r="AI32" i="9"/>
  <c r="AJ32" i="9" s="1"/>
  <c r="BP32" i="9" s="1"/>
  <c r="O32" i="9"/>
  <c r="N32" i="9"/>
  <c r="AK32" i="9" s="1"/>
  <c r="I32" i="9"/>
  <c r="C32" i="9"/>
  <c r="BI31" i="9"/>
  <c r="BJ31" i="9" s="1"/>
  <c r="BG31" i="9"/>
  <c r="BD31" i="9"/>
  <c r="BK31" i="9" s="1"/>
  <c r="BC31" i="9"/>
  <c r="BG30" i="9"/>
  <c r="BC30" i="9"/>
  <c r="BD30" i="9" s="1"/>
  <c r="BI29" i="9"/>
  <c r="BJ29" i="9" s="1"/>
  <c r="BG29" i="9"/>
  <c r="BD29" i="9"/>
  <c r="BK29" i="9" s="1"/>
  <c r="BC29" i="9"/>
  <c r="BG28" i="9"/>
  <c r="BC28" i="9"/>
  <c r="BD28" i="9" s="1"/>
  <c r="BI27" i="9"/>
  <c r="BJ27" i="9" s="1"/>
  <c r="BG27" i="9"/>
  <c r="BD27" i="9"/>
  <c r="BK27" i="9" s="1"/>
  <c r="BC27" i="9"/>
  <c r="BG26" i="9"/>
  <c r="BC26" i="9"/>
  <c r="BD26" i="9" s="1"/>
  <c r="BI25" i="9"/>
  <c r="BJ25" i="9" s="1"/>
  <c r="BG25" i="9"/>
  <c r="BD25" i="9"/>
  <c r="BK25" i="9" s="1"/>
  <c r="BC25" i="9"/>
  <c r="BG24" i="9"/>
  <c r="BC24" i="9"/>
  <c r="BD24" i="9" s="1"/>
  <c r="BI23" i="9"/>
  <c r="BJ23" i="9" s="1"/>
  <c r="BG23" i="9"/>
  <c r="BD23" i="9"/>
  <c r="BK23" i="9" s="1"/>
  <c r="BC23" i="9"/>
  <c r="BI22" i="9"/>
  <c r="BJ22" i="9" s="1"/>
  <c r="BG22" i="9"/>
  <c r="BD22" i="9"/>
  <c r="BK22" i="9" s="1"/>
  <c r="BC22" i="9"/>
  <c r="AJ22" i="9"/>
  <c r="BP22" i="9" s="1"/>
  <c r="AI22" i="9"/>
  <c r="O22" i="9"/>
  <c r="N22" i="9"/>
  <c r="AK22" i="9" s="1"/>
  <c r="I22" i="9"/>
  <c r="C22" i="9"/>
  <c r="BG21" i="9"/>
  <c r="BC21" i="9"/>
  <c r="BD21" i="9" s="1"/>
  <c r="BG20" i="9"/>
  <c r="BD20" i="9"/>
  <c r="BI20" i="9" s="1"/>
  <c r="BJ20" i="9" s="1"/>
  <c r="BC20" i="9"/>
  <c r="BG19" i="9"/>
  <c r="BC19" i="9"/>
  <c r="BD19" i="9" s="1"/>
  <c r="BG18" i="9"/>
  <c r="BD18" i="9"/>
  <c r="BI18" i="9" s="1"/>
  <c r="BJ18" i="9" s="1"/>
  <c r="BC18" i="9"/>
  <c r="BG17" i="9"/>
  <c r="BC17" i="9"/>
  <c r="BD17" i="9" s="1"/>
  <c r="BG16" i="9"/>
  <c r="BD16" i="9"/>
  <c r="BK16" i="9" s="1"/>
  <c r="BC16" i="9"/>
  <c r="BG15" i="9"/>
  <c r="BC15" i="9"/>
  <c r="BD15" i="9" s="1"/>
  <c r="BG14" i="9"/>
  <c r="BC14" i="9"/>
  <c r="BD14" i="9" s="1"/>
  <c r="BK14" i="9" s="1"/>
  <c r="BG13" i="9"/>
  <c r="BC13" i="9"/>
  <c r="BD13" i="9" s="1"/>
  <c r="BG12" i="9"/>
  <c r="BC12" i="9"/>
  <c r="BD12" i="9" s="1"/>
  <c r="AI12" i="9"/>
  <c r="AJ12" i="9" s="1"/>
  <c r="BP12" i="9" s="1"/>
  <c r="O12" i="9"/>
  <c r="N12" i="9"/>
  <c r="I12" i="9"/>
  <c r="C12" i="9"/>
  <c r="K6" i="9"/>
  <c r="AK12" i="9" l="1"/>
  <c r="BI12" i="9"/>
  <c r="BJ12" i="9" s="1"/>
  <c r="BK12" i="9"/>
  <c r="BI15" i="9"/>
  <c r="BJ15" i="9" s="1"/>
  <c r="BK15" i="9"/>
  <c r="BI17" i="9"/>
  <c r="BJ17" i="9" s="1"/>
  <c r="BK17" i="9"/>
  <c r="BK40" i="9"/>
  <c r="BI40" i="9"/>
  <c r="BJ40" i="9" s="1"/>
  <c r="BK34" i="9"/>
  <c r="BI34" i="9"/>
  <c r="BJ34" i="9" s="1"/>
  <c r="BI26" i="9"/>
  <c r="BJ26" i="9" s="1"/>
  <c r="BK26" i="9"/>
  <c r="BK19" i="9"/>
  <c r="BI19" i="9"/>
  <c r="BJ19" i="9" s="1"/>
  <c r="BI13" i="9"/>
  <c r="BJ13" i="9" s="1"/>
  <c r="BK13" i="9"/>
  <c r="BK21" i="9"/>
  <c r="BI21" i="9"/>
  <c r="BJ21" i="9" s="1"/>
  <c r="BI24" i="9"/>
  <c r="BJ24" i="9" s="1"/>
  <c r="BL22" i="9" s="1"/>
  <c r="BK24" i="9"/>
  <c r="BI28" i="9"/>
  <c r="BJ28" i="9" s="1"/>
  <c r="BK28" i="9"/>
  <c r="BK36" i="9"/>
  <c r="BI36" i="9"/>
  <c r="BJ36" i="9" s="1"/>
  <c r="BL32" i="9" s="1"/>
  <c r="BK38" i="9"/>
  <c r="BI38" i="9"/>
  <c r="BJ38" i="9" s="1"/>
  <c r="BI30" i="9"/>
  <c r="BJ30" i="9" s="1"/>
  <c r="BK30" i="9"/>
  <c r="BK18" i="9"/>
  <c r="BK20" i="9"/>
  <c r="BK32" i="9"/>
  <c r="BK33" i="9"/>
  <c r="BK35" i="9"/>
  <c r="BK37" i="9"/>
  <c r="BK39" i="9"/>
  <c r="BK41" i="9"/>
  <c r="BI14" i="9"/>
  <c r="BJ14" i="9" s="1"/>
  <c r="BI16" i="9"/>
  <c r="BJ16" i="9" s="1"/>
  <c r="BG41" i="8"/>
  <c r="BC41" i="8"/>
  <c r="BD41" i="8" s="1"/>
  <c r="BG40" i="8"/>
  <c r="BC40" i="8"/>
  <c r="BD40" i="8" s="1"/>
  <c r="BG39" i="8"/>
  <c r="BC39" i="8"/>
  <c r="BD39" i="8" s="1"/>
  <c r="BG38" i="8"/>
  <c r="BC38" i="8"/>
  <c r="BD38" i="8" s="1"/>
  <c r="BG37" i="8"/>
  <c r="BC37" i="8"/>
  <c r="BD37" i="8" s="1"/>
  <c r="BG36" i="8"/>
  <c r="BC36" i="8"/>
  <c r="BD36" i="8" s="1"/>
  <c r="BG35" i="8"/>
  <c r="BC35" i="8"/>
  <c r="BD35" i="8" s="1"/>
  <c r="BG34" i="8"/>
  <c r="BC34" i="8"/>
  <c r="BD34" i="8" s="1"/>
  <c r="BG33" i="8"/>
  <c r="BC33" i="8"/>
  <c r="BD33" i="8" s="1"/>
  <c r="BG32" i="8"/>
  <c r="BC32" i="8"/>
  <c r="BD32" i="8" s="1"/>
  <c r="AI32" i="8"/>
  <c r="AJ32" i="8" s="1"/>
  <c r="BP32" i="8" s="1"/>
  <c r="O32" i="8"/>
  <c r="N32" i="8"/>
  <c r="I32" i="8"/>
  <c r="C32" i="8"/>
  <c r="BG31" i="8"/>
  <c r="BC31" i="8"/>
  <c r="BD31" i="8" s="1"/>
  <c r="BG30" i="8"/>
  <c r="BC30" i="8"/>
  <c r="BD30" i="8" s="1"/>
  <c r="BI30" i="8" s="1"/>
  <c r="BJ30" i="8" s="1"/>
  <c r="BG29" i="8"/>
  <c r="BC29" i="8"/>
  <c r="BD29" i="8" s="1"/>
  <c r="BG28" i="8"/>
  <c r="BC28" i="8"/>
  <c r="BD28" i="8" s="1"/>
  <c r="BI28" i="8" s="1"/>
  <c r="BJ28" i="8" s="1"/>
  <c r="BG27" i="8"/>
  <c r="BC27" i="8"/>
  <c r="BD27" i="8" s="1"/>
  <c r="BG26" i="8"/>
  <c r="BD26" i="8"/>
  <c r="BK26" i="8" s="1"/>
  <c r="BC26" i="8"/>
  <c r="BG25" i="8"/>
  <c r="BC25" i="8"/>
  <c r="BD25" i="8" s="1"/>
  <c r="BG24" i="8"/>
  <c r="BC24" i="8"/>
  <c r="BD24" i="8" s="1"/>
  <c r="BK24" i="8" s="1"/>
  <c r="BG23" i="8"/>
  <c r="BC23" i="8"/>
  <c r="BD23" i="8" s="1"/>
  <c r="BG22" i="8"/>
  <c r="BC22" i="8"/>
  <c r="BD22" i="8" s="1"/>
  <c r="AI22" i="8"/>
  <c r="AJ22" i="8" s="1"/>
  <c r="BP22" i="8" s="1"/>
  <c r="O22" i="8"/>
  <c r="N22" i="8"/>
  <c r="I22" i="8"/>
  <c r="C22" i="8"/>
  <c r="BG21" i="8"/>
  <c r="BC21" i="8"/>
  <c r="BD21" i="8" s="1"/>
  <c r="BG20" i="8"/>
  <c r="BD20" i="8"/>
  <c r="BK20" i="8" s="1"/>
  <c r="BC20" i="8"/>
  <c r="BG19" i="8"/>
  <c r="BC19" i="8"/>
  <c r="BD19" i="8" s="1"/>
  <c r="BG18" i="8"/>
  <c r="BC18" i="8"/>
  <c r="BD18" i="8" s="1"/>
  <c r="BK18" i="8" s="1"/>
  <c r="BG17" i="8"/>
  <c r="BC17" i="8"/>
  <c r="BD17" i="8" s="1"/>
  <c r="BG16" i="8"/>
  <c r="BC16" i="8"/>
  <c r="BD16" i="8" s="1"/>
  <c r="BK16" i="8" s="1"/>
  <c r="BG15" i="8"/>
  <c r="BC15" i="8"/>
  <c r="BD15" i="8" s="1"/>
  <c r="BG14" i="8"/>
  <c r="BC14" i="8"/>
  <c r="BD14" i="8" s="1"/>
  <c r="BK14" i="8" s="1"/>
  <c r="BG13" i="8"/>
  <c r="BC13" i="8"/>
  <c r="BD13" i="8" s="1"/>
  <c r="BG12" i="8"/>
  <c r="BC12" i="8"/>
  <c r="BD12" i="8" s="1"/>
  <c r="AI12" i="8"/>
  <c r="AJ12" i="8" s="1"/>
  <c r="BP12" i="8" s="1"/>
  <c r="O12" i="8"/>
  <c r="N12" i="8"/>
  <c r="I12" i="8"/>
  <c r="C12" i="8"/>
  <c r="K6" i="8"/>
  <c r="BG41" i="7"/>
  <c r="BC41" i="7"/>
  <c r="BD41" i="7" s="1"/>
  <c r="BG40" i="7"/>
  <c r="BD40" i="7"/>
  <c r="BI40" i="7" s="1"/>
  <c r="BJ40" i="7" s="1"/>
  <c r="BC40" i="7"/>
  <c r="BG39" i="7"/>
  <c r="BC39" i="7"/>
  <c r="BD39" i="7" s="1"/>
  <c r="BG38" i="7"/>
  <c r="BD38" i="7"/>
  <c r="BI38" i="7" s="1"/>
  <c r="BJ38" i="7" s="1"/>
  <c r="BC38" i="7"/>
  <c r="BG37" i="7"/>
  <c r="BC37" i="7"/>
  <c r="BD37" i="7" s="1"/>
  <c r="BG36" i="7"/>
  <c r="BD36" i="7"/>
  <c r="BI36" i="7" s="1"/>
  <c r="BJ36" i="7" s="1"/>
  <c r="BC36" i="7"/>
  <c r="BG35" i="7"/>
  <c r="BC35" i="7"/>
  <c r="BD35" i="7" s="1"/>
  <c r="BG34" i="7"/>
  <c r="BD34" i="7"/>
  <c r="BI34" i="7" s="1"/>
  <c r="BJ34" i="7" s="1"/>
  <c r="BC34" i="7"/>
  <c r="BG33" i="7"/>
  <c r="BC33" i="7"/>
  <c r="BD33" i="7" s="1"/>
  <c r="BG32" i="7"/>
  <c r="BC32" i="7"/>
  <c r="BD32" i="7" s="1"/>
  <c r="BK32" i="7" s="1"/>
  <c r="AK32" i="7"/>
  <c r="AI32" i="7"/>
  <c r="AJ32" i="7" s="1"/>
  <c r="BP32" i="7" s="1"/>
  <c r="O32" i="7"/>
  <c r="N32" i="7"/>
  <c r="I32" i="7"/>
  <c r="C32" i="7"/>
  <c r="BG31" i="7"/>
  <c r="BC31" i="7"/>
  <c r="BD31" i="7" s="1"/>
  <c r="BG30" i="7"/>
  <c r="BC30" i="7"/>
  <c r="BD30" i="7" s="1"/>
  <c r="BG29" i="7"/>
  <c r="BC29" i="7"/>
  <c r="BD29" i="7" s="1"/>
  <c r="BG28" i="7"/>
  <c r="BC28" i="7"/>
  <c r="BD28" i="7" s="1"/>
  <c r="BG27" i="7"/>
  <c r="BC27" i="7"/>
  <c r="BD27" i="7" s="1"/>
  <c r="BG26" i="7"/>
  <c r="BC26" i="7"/>
  <c r="BD26" i="7" s="1"/>
  <c r="BG25" i="7"/>
  <c r="BC25" i="7"/>
  <c r="BD25" i="7" s="1"/>
  <c r="BG24" i="7"/>
  <c r="BC24" i="7"/>
  <c r="BD24" i="7" s="1"/>
  <c r="BG23" i="7"/>
  <c r="BC23" i="7"/>
  <c r="BD23" i="7" s="1"/>
  <c r="BG22" i="7"/>
  <c r="BC22" i="7"/>
  <c r="BD22" i="7" s="1"/>
  <c r="AI22" i="7"/>
  <c r="AJ22" i="7" s="1"/>
  <c r="BP22" i="7" s="1"/>
  <c r="O22" i="7"/>
  <c r="N22" i="7"/>
  <c r="AK22" i="7" s="1"/>
  <c r="I22" i="7"/>
  <c r="C22" i="7"/>
  <c r="BG21" i="7"/>
  <c r="BD21" i="7"/>
  <c r="BI21" i="7" s="1"/>
  <c r="BJ21" i="7" s="1"/>
  <c r="BC21" i="7"/>
  <c r="BG20" i="7"/>
  <c r="BC20" i="7"/>
  <c r="BD20" i="7" s="1"/>
  <c r="BK20" i="7" s="1"/>
  <c r="BG19" i="7"/>
  <c r="BD19" i="7"/>
  <c r="BI19" i="7" s="1"/>
  <c r="BJ19" i="7" s="1"/>
  <c r="BC19" i="7"/>
  <c r="BG18" i="7"/>
  <c r="BC18" i="7"/>
  <c r="BD18" i="7" s="1"/>
  <c r="BK18" i="7" s="1"/>
  <c r="BK17" i="7"/>
  <c r="BG17" i="7"/>
  <c r="BD17" i="7"/>
  <c r="BI17" i="7" s="1"/>
  <c r="BJ17" i="7" s="1"/>
  <c r="BC17" i="7"/>
  <c r="BI16" i="7"/>
  <c r="BJ16" i="7" s="1"/>
  <c r="BG16" i="7"/>
  <c r="BC16" i="7"/>
  <c r="BD16" i="7" s="1"/>
  <c r="BK16" i="7" s="1"/>
  <c r="BK15" i="7"/>
  <c r="BG15" i="7"/>
  <c r="BD15" i="7"/>
  <c r="BI15" i="7" s="1"/>
  <c r="BJ15" i="7" s="1"/>
  <c r="BC15" i="7"/>
  <c r="BI14" i="7"/>
  <c r="BJ14" i="7" s="1"/>
  <c r="BG14" i="7"/>
  <c r="BC14" i="7"/>
  <c r="BD14" i="7" s="1"/>
  <c r="BK14" i="7" s="1"/>
  <c r="BG13" i="7"/>
  <c r="BC13" i="7"/>
  <c r="BD13" i="7" s="1"/>
  <c r="BI13" i="7" s="1"/>
  <c r="BJ13" i="7" s="1"/>
  <c r="BG12" i="7"/>
  <c r="BD12" i="7"/>
  <c r="BI12" i="7" s="1"/>
  <c r="BJ12" i="7" s="1"/>
  <c r="BC12" i="7"/>
  <c r="AI12" i="7"/>
  <c r="AJ12" i="7" s="1"/>
  <c r="BP12" i="7" s="1"/>
  <c r="O12" i="7"/>
  <c r="N12" i="7"/>
  <c r="I12" i="7"/>
  <c r="C12" i="7"/>
  <c r="K6" i="7"/>
  <c r="BM32" i="9" l="1"/>
  <c r="BN32" i="9" s="1"/>
  <c r="BO32" i="9" s="1"/>
  <c r="BQ32" i="9" s="1"/>
  <c r="BM22" i="9"/>
  <c r="BN22" i="9" s="1"/>
  <c r="BO22" i="9" s="1"/>
  <c r="BQ22" i="9" s="1"/>
  <c r="BL12" i="9"/>
  <c r="AK32" i="8"/>
  <c r="AK12" i="8"/>
  <c r="AK22" i="8"/>
  <c r="BI31" i="8"/>
  <c r="BJ31" i="8" s="1"/>
  <c r="BK31" i="8"/>
  <c r="BK32" i="8"/>
  <c r="BI32" i="8"/>
  <c r="BJ32" i="8" s="1"/>
  <c r="BI34" i="8"/>
  <c r="BJ34" i="8" s="1"/>
  <c r="BK34" i="8"/>
  <c r="BI36" i="8"/>
  <c r="BJ36" i="8" s="1"/>
  <c r="BK36" i="8"/>
  <c r="BI38" i="8"/>
  <c r="BJ38" i="8" s="1"/>
  <c r="BK38" i="8"/>
  <c r="BI40" i="8"/>
  <c r="BJ40" i="8" s="1"/>
  <c r="BK40" i="8"/>
  <c r="BI19" i="8"/>
  <c r="BJ19" i="8" s="1"/>
  <c r="BK19" i="8"/>
  <c r="BI25" i="8"/>
  <c r="BJ25" i="8" s="1"/>
  <c r="BK25" i="8"/>
  <c r="BI22" i="8"/>
  <c r="BJ22" i="8" s="1"/>
  <c r="BK22" i="8"/>
  <c r="BI27" i="8"/>
  <c r="BJ27" i="8" s="1"/>
  <c r="BK27" i="8"/>
  <c r="BK33" i="8"/>
  <c r="BI33" i="8"/>
  <c r="BJ33" i="8" s="1"/>
  <c r="BK35" i="8"/>
  <c r="BI35" i="8"/>
  <c r="BJ35" i="8" s="1"/>
  <c r="BK37" i="8"/>
  <c r="BI37" i="8"/>
  <c r="BJ37" i="8" s="1"/>
  <c r="BK39" i="8"/>
  <c r="BI39" i="8"/>
  <c r="BJ39" i="8" s="1"/>
  <c r="BK41" i="8"/>
  <c r="BI41" i="8"/>
  <c r="BJ41" i="8" s="1"/>
  <c r="BI12" i="8"/>
  <c r="BJ12" i="8" s="1"/>
  <c r="BK12" i="8"/>
  <c r="BI17" i="8"/>
  <c r="BJ17" i="8" s="1"/>
  <c r="BK17" i="8"/>
  <c r="BK23" i="8"/>
  <c r="BI23" i="8"/>
  <c r="BJ23" i="8" s="1"/>
  <c r="BI13" i="8"/>
  <c r="BJ13" i="8" s="1"/>
  <c r="BK13" i="8"/>
  <c r="BI21" i="8"/>
  <c r="BJ21" i="8" s="1"/>
  <c r="BK21" i="8"/>
  <c r="BI15" i="8"/>
  <c r="BJ15" i="8" s="1"/>
  <c r="BK15" i="8"/>
  <c r="BK29" i="8"/>
  <c r="BI29" i="8"/>
  <c r="BJ29" i="8" s="1"/>
  <c r="BI14" i="8"/>
  <c r="BJ14" i="8" s="1"/>
  <c r="BI16" i="8"/>
  <c r="BJ16" i="8" s="1"/>
  <c r="BI18" i="8"/>
  <c r="BJ18" i="8" s="1"/>
  <c r="BI20" i="8"/>
  <c r="BJ20" i="8" s="1"/>
  <c r="BK28" i="8"/>
  <c r="BK30" i="8"/>
  <c r="BI24" i="8"/>
  <c r="BJ24" i="8" s="1"/>
  <c r="BI26" i="8"/>
  <c r="BJ26" i="8" s="1"/>
  <c r="BK12" i="7"/>
  <c r="BK26" i="7"/>
  <c r="BI26" i="7"/>
  <c r="BJ26" i="7" s="1"/>
  <c r="BK39" i="7"/>
  <c r="BI39" i="7"/>
  <c r="BJ39" i="7" s="1"/>
  <c r="BI22" i="7"/>
  <c r="BJ22" i="7" s="1"/>
  <c r="BK22" i="7"/>
  <c r="BI31" i="7"/>
  <c r="BJ31" i="7" s="1"/>
  <c r="BK31" i="7"/>
  <c r="BK28" i="7"/>
  <c r="BI28" i="7"/>
  <c r="BJ28" i="7" s="1"/>
  <c r="AK12" i="7"/>
  <c r="BK13" i="7"/>
  <c r="BI20" i="7"/>
  <c r="BJ20" i="7" s="1"/>
  <c r="BK21" i="7"/>
  <c r="BI27" i="7"/>
  <c r="BJ27" i="7" s="1"/>
  <c r="BK27" i="7"/>
  <c r="BK30" i="7"/>
  <c r="BI30" i="7"/>
  <c r="BJ30" i="7" s="1"/>
  <c r="BK33" i="7"/>
  <c r="BI33" i="7"/>
  <c r="BJ33" i="7" s="1"/>
  <c r="BK41" i="7"/>
  <c r="BI41" i="7"/>
  <c r="BJ41" i="7" s="1"/>
  <c r="BI23" i="7"/>
  <c r="BJ23" i="7" s="1"/>
  <c r="BK23" i="7"/>
  <c r="BK37" i="7"/>
  <c r="BI37" i="7"/>
  <c r="BJ37" i="7" s="1"/>
  <c r="BI25" i="7"/>
  <c r="BJ25" i="7" s="1"/>
  <c r="BK25" i="7"/>
  <c r="BI18" i="7"/>
  <c r="BJ18" i="7" s="1"/>
  <c r="BL12" i="7" s="1"/>
  <c r="BK19" i="7"/>
  <c r="BK24" i="7"/>
  <c r="BI24" i="7"/>
  <c r="BJ24" i="7" s="1"/>
  <c r="BI29" i="7"/>
  <c r="BJ29" i="7" s="1"/>
  <c r="BK29" i="7"/>
  <c r="BI32" i="7"/>
  <c r="BJ32" i="7" s="1"/>
  <c r="BK35" i="7"/>
  <c r="BI35" i="7"/>
  <c r="BJ35" i="7" s="1"/>
  <c r="BK34" i="7"/>
  <c r="BK36" i="7"/>
  <c r="BK38" i="7"/>
  <c r="BK40" i="7"/>
  <c r="BM12" i="9" l="1"/>
  <c r="BN12" i="9" s="1"/>
  <c r="BO12" i="9" s="1"/>
  <c r="BQ12" i="9" s="1"/>
  <c r="BL32" i="8"/>
  <c r="BL12" i="8"/>
  <c r="BL22" i="8"/>
  <c r="BM12" i="7"/>
  <c r="BN12" i="7" s="1"/>
  <c r="BO12" i="7" s="1"/>
  <c r="BQ12" i="7" s="1"/>
  <c r="BL22" i="7"/>
  <c r="BL32" i="7"/>
  <c r="BM22" i="8" l="1"/>
  <c r="BN22" i="8" s="1"/>
  <c r="BO22" i="8" s="1"/>
  <c r="BQ22" i="8" s="1"/>
  <c r="BM32" i="8"/>
  <c r="BN32" i="8" s="1"/>
  <c r="BO32" i="8" s="1"/>
  <c r="BQ32" i="8" s="1"/>
  <c r="BM12" i="8"/>
  <c r="BN12" i="8" s="1"/>
  <c r="BO12" i="8" s="1"/>
  <c r="BQ12" i="8" s="1"/>
  <c r="BM32" i="7"/>
  <c r="BN32" i="7" s="1"/>
  <c r="BO32" i="7" s="1"/>
  <c r="BQ32" i="7" s="1"/>
  <c r="BM22" i="7"/>
  <c r="BN22" i="7" s="1"/>
  <c r="BO22" i="7" s="1"/>
  <c r="BQ22" i="7" s="1"/>
  <c r="BG41" i="6" l="1"/>
  <c r="BC41" i="6"/>
  <c r="BD41" i="6" s="1"/>
  <c r="BG40" i="6"/>
  <c r="BC40" i="6"/>
  <c r="BD40" i="6" s="1"/>
  <c r="BI40" i="6" s="1"/>
  <c r="BJ40" i="6" s="1"/>
  <c r="BG39" i="6"/>
  <c r="BC39" i="6"/>
  <c r="BD39" i="6" s="1"/>
  <c r="BG38" i="6"/>
  <c r="BC38" i="6"/>
  <c r="BD38" i="6" s="1"/>
  <c r="BG37" i="6"/>
  <c r="BC37" i="6"/>
  <c r="BD37" i="6" s="1"/>
  <c r="BG36" i="6"/>
  <c r="BC36" i="6"/>
  <c r="BD36" i="6" s="1"/>
  <c r="BG35" i="6"/>
  <c r="BC35" i="6"/>
  <c r="BD35" i="6" s="1"/>
  <c r="BG34" i="6"/>
  <c r="BC34" i="6"/>
  <c r="BD34" i="6" s="1"/>
  <c r="BG33" i="6"/>
  <c r="BC33" i="6"/>
  <c r="BD33" i="6" s="1"/>
  <c r="BG32" i="6"/>
  <c r="BC32" i="6"/>
  <c r="BD32" i="6" s="1"/>
  <c r="AI32" i="6"/>
  <c r="AJ32" i="6" s="1"/>
  <c r="O32" i="6"/>
  <c r="N32" i="6"/>
  <c r="I32" i="6"/>
  <c r="C32" i="6"/>
  <c r="BG31" i="6"/>
  <c r="BC31" i="6"/>
  <c r="BD31" i="6" s="1"/>
  <c r="BG30" i="6"/>
  <c r="BC30" i="6"/>
  <c r="BD30" i="6" s="1"/>
  <c r="BG29" i="6"/>
  <c r="BC29" i="6"/>
  <c r="BD29" i="6" s="1"/>
  <c r="BG28" i="6"/>
  <c r="BD28" i="6"/>
  <c r="BK28" i="6" s="1"/>
  <c r="BC28" i="6"/>
  <c r="BG27" i="6"/>
  <c r="BC27" i="6"/>
  <c r="BD27" i="6" s="1"/>
  <c r="BG26" i="6"/>
  <c r="BC26" i="6"/>
  <c r="BD26" i="6" s="1"/>
  <c r="BG25" i="6"/>
  <c r="BC25" i="6"/>
  <c r="BD25" i="6" s="1"/>
  <c r="BG24" i="6"/>
  <c r="BD24" i="6"/>
  <c r="BK24" i="6" s="1"/>
  <c r="BC24" i="6"/>
  <c r="BG23" i="6"/>
  <c r="BC23" i="6"/>
  <c r="BD23" i="6" s="1"/>
  <c r="BG22" i="6"/>
  <c r="BC22" i="6"/>
  <c r="BD22" i="6" s="1"/>
  <c r="AI22" i="6"/>
  <c r="AJ22" i="6" s="1"/>
  <c r="BP22" i="6" s="1"/>
  <c r="O22" i="6"/>
  <c r="N22" i="6"/>
  <c r="I22" i="6"/>
  <c r="C22" i="6"/>
  <c r="BG21" i="6"/>
  <c r="BC21" i="6"/>
  <c r="BD21" i="6" s="1"/>
  <c r="BG20" i="6"/>
  <c r="BC20" i="6"/>
  <c r="BD20" i="6" s="1"/>
  <c r="BG19" i="6"/>
  <c r="BC19" i="6"/>
  <c r="BD19" i="6" s="1"/>
  <c r="BG18" i="6"/>
  <c r="BC18" i="6"/>
  <c r="BD18" i="6" s="1"/>
  <c r="BG17" i="6"/>
  <c r="BC17" i="6"/>
  <c r="BD17" i="6" s="1"/>
  <c r="BG16" i="6"/>
  <c r="BC16" i="6"/>
  <c r="BD16" i="6" s="1"/>
  <c r="BG15" i="6"/>
  <c r="BC15" i="6"/>
  <c r="BD15" i="6" s="1"/>
  <c r="BG14" i="6"/>
  <c r="BC14" i="6"/>
  <c r="BD14" i="6" s="1"/>
  <c r="BG13" i="6"/>
  <c r="BC13" i="6"/>
  <c r="BD13" i="6" s="1"/>
  <c r="BN12" i="6"/>
  <c r="BO12" i="6" s="1"/>
  <c r="BG12" i="6"/>
  <c r="BC12" i="6"/>
  <c r="BD12" i="6" s="1"/>
  <c r="AI12" i="6"/>
  <c r="AJ12" i="6" s="1"/>
  <c r="O12" i="6"/>
  <c r="N12" i="6"/>
  <c r="I12" i="6"/>
  <c r="C12" i="6"/>
  <c r="K6" i="6"/>
  <c r="BI30" i="6" l="1"/>
  <c r="BJ30" i="6" s="1"/>
  <c r="BK30" i="6"/>
  <c r="BK31" i="6"/>
  <c r="BI31" i="6"/>
  <c r="BJ31" i="6" s="1"/>
  <c r="AK22" i="6"/>
  <c r="BI15" i="6"/>
  <c r="BJ15" i="6" s="1"/>
  <c r="BK15" i="6"/>
  <c r="BI12" i="6"/>
  <c r="BJ12" i="6" s="1"/>
  <c r="BK12" i="6"/>
  <c r="BK35" i="6"/>
  <c r="BI35" i="6"/>
  <c r="BJ35" i="6" s="1"/>
  <c r="BK39" i="6"/>
  <c r="BI39" i="6"/>
  <c r="BJ39" i="6" s="1"/>
  <c r="BI19" i="6"/>
  <c r="BJ19" i="6" s="1"/>
  <c r="BK19" i="6"/>
  <c r="BK16" i="6"/>
  <c r="BI16" i="6"/>
  <c r="BJ16" i="6" s="1"/>
  <c r="BK20" i="6"/>
  <c r="BI20" i="6"/>
  <c r="BJ20" i="6" s="1"/>
  <c r="AK32" i="6"/>
  <c r="BP32" i="6"/>
  <c r="BK27" i="6"/>
  <c r="BI27" i="6"/>
  <c r="BJ27" i="6" s="1"/>
  <c r="BI25" i="6"/>
  <c r="BJ25" i="6" s="1"/>
  <c r="BK25" i="6"/>
  <c r="BK32" i="6"/>
  <c r="BI32" i="6"/>
  <c r="BJ32" i="6" s="1"/>
  <c r="BI36" i="6"/>
  <c r="BJ36" i="6" s="1"/>
  <c r="BK36" i="6"/>
  <c r="BK13" i="6"/>
  <c r="BI13" i="6"/>
  <c r="BJ13" i="6" s="1"/>
  <c r="BK21" i="6"/>
  <c r="BI21" i="6"/>
  <c r="BJ21" i="6" s="1"/>
  <c r="BI29" i="6"/>
  <c r="BJ29" i="6" s="1"/>
  <c r="BK29" i="6"/>
  <c r="BI26" i="6"/>
  <c r="BJ26" i="6" s="1"/>
  <c r="BK26" i="6"/>
  <c r="BK33" i="6"/>
  <c r="BI33" i="6"/>
  <c r="BJ33" i="6" s="1"/>
  <c r="BK37" i="6"/>
  <c r="BI37" i="6"/>
  <c r="BJ37" i="6" s="1"/>
  <c r="BP12" i="6"/>
  <c r="BQ12" i="6" s="1"/>
  <c r="AK12" i="6"/>
  <c r="BK17" i="6"/>
  <c r="BI17" i="6"/>
  <c r="BJ17" i="6" s="1"/>
  <c r="BI22" i="6"/>
  <c r="BJ22" i="6" s="1"/>
  <c r="BK22" i="6"/>
  <c r="BK14" i="6"/>
  <c r="BI14" i="6"/>
  <c r="BJ14" i="6" s="1"/>
  <c r="BK18" i="6"/>
  <c r="BI18" i="6"/>
  <c r="BJ18" i="6" s="1"/>
  <c r="BK23" i="6"/>
  <c r="BI23" i="6"/>
  <c r="BJ23" i="6" s="1"/>
  <c r="BK41" i="6"/>
  <c r="BI41" i="6"/>
  <c r="BJ41" i="6" s="1"/>
  <c r="BK34" i="6"/>
  <c r="BI34" i="6"/>
  <c r="BJ34" i="6" s="1"/>
  <c r="BK38" i="6"/>
  <c r="BI38" i="6"/>
  <c r="BJ38" i="6" s="1"/>
  <c r="BK40" i="6"/>
  <c r="BI24" i="6"/>
  <c r="BJ24" i="6" s="1"/>
  <c r="BI28" i="6"/>
  <c r="BJ28" i="6" s="1"/>
  <c r="BL32" i="6" l="1"/>
  <c r="BL12" i="6"/>
  <c r="BM12" i="6" s="1"/>
  <c r="BL22" i="6"/>
  <c r="BM22" i="6" l="1"/>
  <c r="BN22" i="6" s="1"/>
  <c r="BO22" i="6" s="1"/>
  <c r="BQ22" i="6" s="1"/>
  <c r="BM32" i="6"/>
  <c r="BN32" i="6" s="1"/>
  <c r="BO32" i="6" s="1"/>
  <c r="BQ32" i="6" s="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N12" i="1" l="1"/>
  <c r="K6" i="1"/>
  <c r="C22" i="1"/>
  <c r="C32" i="1"/>
  <c r="O12" i="1" l="1"/>
  <c r="O22" i="1"/>
  <c r="O32" i="1"/>
  <c r="BC41" i="1" l="1"/>
  <c r="BD41" i="1" s="1"/>
  <c r="BC40" i="1"/>
  <c r="BC39" i="1"/>
  <c r="BD39" i="1" s="1"/>
  <c r="BC38" i="1"/>
  <c r="BC37" i="1"/>
  <c r="BD37" i="1" s="1"/>
  <c r="BC36" i="1"/>
  <c r="BC35" i="1"/>
  <c r="BD35" i="1" s="1"/>
  <c r="BC34" i="1"/>
  <c r="BC33" i="1"/>
  <c r="BD33" i="1" s="1"/>
  <c r="BC32" i="1"/>
  <c r="BD32" i="1" s="1"/>
  <c r="AI32" i="1"/>
  <c r="AJ32" i="1" s="1"/>
  <c r="N32" i="1"/>
  <c r="I32" i="1"/>
  <c r="BC31" i="1"/>
  <c r="BD31" i="1" s="1"/>
  <c r="BC30" i="1"/>
  <c r="BC29" i="1"/>
  <c r="BD29" i="1" s="1"/>
  <c r="BK29" i="1" s="1"/>
  <c r="BC28" i="1"/>
  <c r="BC27" i="1"/>
  <c r="BD27" i="1" s="1"/>
  <c r="BC26" i="1"/>
  <c r="BC25" i="1"/>
  <c r="BD25" i="1" s="1"/>
  <c r="BC24" i="1"/>
  <c r="BC23" i="1"/>
  <c r="BD23" i="1" s="1"/>
  <c r="BC22" i="1"/>
  <c r="BD22" i="1" s="1"/>
  <c r="AI22" i="1"/>
  <c r="AJ22" i="1" s="1"/>
  <c r="N22" i="1"/>
  <c r="I22" i="1"/>
  <c r="AI12" i="1"/>
  <c r="BP22" i="1" l="1"/>
  <c r="BP32" i="1"/>
  <c r="BD30" i="1"/>
  <c r="BI30" i="1" s="1"/>
  <c r="BJ30" i="1" s="1"/>
  <c r="BD26" i="1"/>
  <c r="BI26" i="1" s="1"/>
  <c r="BJ26" i="1" s="1"/>
  <c r="BD36" i="1"/>
  <c r="BK36" i="1" s="1"/>
  <c r="BD40" i="1"/>
  <c r="BK40" i="1" s="1"/>
  <c r="BD28" i="1"/>
  <c r="BI28" i="1" s="1"/>
  <c r="BJ28" i="1" s="1"/>
  <c r="BD38" i="1"/>
  <c r="BI38" i="1" s="1"/>
  <c r="BJ38" i="1" s="1"/>
  <c r="BD24" i="1"/>
  <c r="BK24" i="1" s="1"/>
  <c r="BD34" i="1"/>
  <c r="BI34" i="1" s="1"/>
  <c r="BJ34" i="1" s="1"/>
  <c r="BK22" i="1"/>
  <c r="BI22" i="1"/>
  <c r="BJ22" i="1" s="1"/>
  <c r="BK31" i="1"/>
  <c r="BI31" i="1"/>
  <c r="BJ31" i="1" s="1"/>
  <c r="BK23" i="1"/>
  <c r="BI23" i="1"/>
  <c r="BJ23" i="1" s="1"/>
  <c r="BK25" i="1"/>
  <c r="BI25" i="1"/>
  <c r="BJ25" i="1" s="1"/>
  <c r="BK27" i="1"/>
  <c r="BI27" i="1"/>
  <c r="BJ27" i="1" s="1"/>
  <c r="BI29" i="1"/>
  <c r="BJ29" i="1" s="1"/>
  <c r="AK22" i="1"/>
  <c r="AK32" i="1"/>
  <c r="BI33" i="1"/>
  <c r="BJ33" i="1" s="1"/>
  <c r="BK33" i="1"/>
  <c r="BI41" i="1"/>
  <c r="BJ41" i="1" s="1"/>
  <c r="BK41" i="1"/>
  <c r="BI32" i="1"/>
  <c r="BJ32" i="1" s="1"/>
  <c r="BK32" i="1"/>
  <c r="BI35" i="1"/>
  <c r="BJ35" i="1" s="1"/>
  <c r="BK35" i="1"/>
  <c r="BI37" i="1"/>
  <c r="BJ37" i="1" s="1"/>
  <c r="BK37" i="1"/>
  <c r="BI39" i="1"/>
  <c r="BJ39" i="1" s="1"/>
  <c r="BK39" i="1"/>
  <c r="BK28" i="1"/>
  <c r="AJ12" i="1"/>
  <c r="BC13" i="1"/>
  <c r="BD13" i="1" s="1"/>
  <c r="BI40" i="1" l="1"/>
  <c r="BJ40" i="1" s="1"/>
  <c r="BP12" i="1"/>
  <c r="BK26" i="1"/>
  <c r="BI24" i="1"/>
  <c r="BJ24" i="1" s="1"/>
  <c r="BL22" i="1" s="1"/>
  <c r="BM22" i="1" s="1"/>
  <c r="BI36" i="1"/>
  <c r="BJ36" i="1" s="1"/>
  <c r="BL32" i="1" s="1"/>
  <c r="BM32" i="1" s="1"/>
  <c r="BK34" i="1"/>
  <c r="BK38" i="1"/>
  <c r="BK30" i="1"/>
  <c r="BC12" i="1"/>
  <c r="BD12" i="1" s="1"/>
  <c r="BC14" i="1"/>
  <c r="BD14" i="1" s="1"/>
  <c r="BC15" i="1"/>
  <c r="BD15" i="1" s="1"/>
  <c r="BC16" i="1"/>
  <c r="BD16" i="1" s="1"/>
  <c r="BC17" i="1"/>
  <c r="BD17" i="1" s="1"/>
  <c r="BC18" i="1"/>
  <c r="BD18" i="1" s="1"/>
  <c r="BC19" i="1"/>
  <c r="BD19" i="1" s="1"/>
  <c r="BC20" i="1"/>
  <c r="BD20" i="1" s="1"/>
  <c r="BC21" i="1"/>
  <c r="BD21" i="1" s="1"/>
  <c r="BN22" i="1" l="1"/>
  <c r="BO22" i="1" s="1"/>
  <c r="BQ22" i="1" s="1"/>
  <c r="BN32" i="1"/>
  <c r="BO32" i="1" s="1"/>
  <c r="BQ32" i="1" s="1"/>
  <c r="BI12" i="1"/>
  <c r="BI13" i="1"/>
  <c r="BI15" i="1"/>
  <c r="BI16" i="1"/>
  <c r="BI17" i="1"/>
  <c r="BI18" i="1"/>
  <c r="BI19" i="1"/>
  <c r="BI20" i="1"/>
  <c r="BI21" i="1"/>
  <c r="BI14" i="1" l="1"/>
  <c r="BJ14" i="1" s="1"/>
  <c r="BK14" i="1"/>
  <c r="BK21" i="1"/>
  <c r="BJ21" i="1"/>
  <c r="BJ17" i="1"/>
  <c r="BK17" i="1"/>
  <c r="BJ16" i="1"/>
  <c r="BK16" i="1"/>
  <c r="BJ19" i="1"/>
  <c r="BK19" i="1"/>
  <c r="BJ15" i="1"/>
  <c r="BK15" i="1"/>
  <c r="BJ18" i="1"/>
  <c r="BK18" i="1"/>
  <c r="BJ20" i="1"/>
  <c r="BK20" i="1"/>
  <c r="BK12" i="1"/>
  <c r="BJ12" i="1"/>
  <c r="BK13" i="1"/>
  <c r="BJ13" i="1"/>
  <c r="AK12" i="1" l="1"/>
  <c r="BL12" i="1"/>
  <c r="BM12" i="1" s="1"/>
  <c r="BN12" i="1" l="1"/>
  <c r="BO12" i="1" s="1"/>
  <c r="BQ12" i="1" l="1"/>
  <c r="I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1F23DD2-E484-4569-8A0C-592682E7670C}">
      <text>
        <r>
          <rPr>
            <sz val="9"/>
            <color indexed="81"/>
            <rFont val="Tahoma"/>
            <family val="2"/>
          </rPr>
          <t>Fecha de revisión y/o actualización del riesgo de gestión por parte del área encargada del proceso</t>
        </r>
      </text>
    </comment>
    <comment ref="L9" authorId="1" shapeId="0" xr:uid="{00000000-0006-0000-0000-00000100000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0000000-0006-0000-0000-00000200000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66FC79EE-F5A4-4BAD-AD28-9D1922B39E3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0000000-0006-0000-00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00000000-0006-0000-00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00000000-0006-0000-0000-000006000000}">
      <text>
        <r>
          <rPr>
            <sz val="8"/>
            <color indexed="81"/>
            <rFont val="Arial"/>
            <family val="2"/>
          </rPr>
          <t>¿Afectar al grupo de funcionarios del proceso?</t>
        </r>
      </text>
    </comment>
    <comment ref="Q11" authorId="1" shapeId="0" xr:uid="{00000000-0006-0000-0000-000007000000}">
      <text>
        <r>
          <rPr>
            <sz val="8"/>
            <color indexed="81"/>
            <rFont val="Arial"/>
            <family val="2"/>
          </rPr>
          <t>¿Afectar el cumplimiento de metas y objetivos de la dependencia?</t>
        </r>
      </text>
    </comment>
    <comment ref="R11" authorId="1" shapeId="0" xr:uid="{00000000-0006-0000-0000-000008000000}">
      <text>
        <r>
          <rPr>
            <sz val="8"/>
            <color indexed="81"/>
            <rFont val="Arial"/>
            <family val="2"/>
          </rPr>
          <t>¿Afectar el cumplimiento de misión de la Entidad?</t>
        </r>
      </text>
    </comment>
    <comment ref="S11" authorId="1" shapeId="0" xr:uid="{00000000-0006-0000-0000-000009000000}">
      <text>
        <r>
          <rPr>
            <sz val="8"/>
            <color indexed="81"/>
            <rFont val="Arial"/>
            <family val="2"/>
          </rPr>
          <t>¿Afectar el cumplimiento de la misión del sector al que pertenece la Entidad?</t>
        </r>
      </text>
    </comment>
    <comment ref="T11" authorId="1" shapeId="0" xr:uid="{00000000-0006-0000-0000-00000A000000}">
      <text>
        <r>
          <rPr>
            <sz val="8"/>
            <color indexed="81"/>
            <rFont val="Arial"/>
            <family val="2"/>
          </rPr>
          <t>¿Generar pérdida de confianza de la Entidad, afectando su reputación?</t>
        </r>
      </text>
    </comment>
    <comment ref="U11" authorId="1" shapeId="0" xr:uid="{00000000-0006-0000-0000-00000B000000}">
      <text>
        <r>
          <rPr>
            <sz val="8"/>
            <color indexed="81"/>
            <rFont val="Arial"/>
            <family val="2"/>
          </rPr>
          <t>¿Generar pérdida de recursos económicos?</t>
        </r>
      </text>
    </comment>
    <comment ref="V11" authorId="1" shapeId="0" xr:uid="{00000000-0006-0000-0000-00000C000000}">
      <text>
        <r>
          <rPr>
            <sz val="8"/>
            <color indexed="81"/>
            <rFont val="Arial"/>
            <family val="2"/>
          </rPr>
          <t>¿Afectar la generación de los productos o la prestación de servicios?</t>
        </r>
      </text>
    </comment>
    <comment ref="W11" authorId="1" shapeId="0" xr:uid="{00000000-0006-0000-0000-00000D000000}">
      <text>
        <r>
          <rPr>
            <sz val="8"/>
            <color indexed="81"/>
            <rFont val="Arial"/>
            <family val="2"/>
          </rPr>
          <t>¿Dar lugar al detrimento de calidad de vida de la comunidad por la pérdida del bien o servicios o los recursos públicos?</t>
        </r>
      </text>
    </comment>
    <comment ref="X11" authorId="1" shapeId="0" xr:uid="{00000000-0006-0000-0000-00000E000000}">
      <text>
        <r>
          <rPr>
            <sz val="8"/>
            <color indexed="81"/>
            <rFont val="Arial"/>
            <family val="2"/>
          </rPr>
          <t>¿Generar pérdida de información de la Entidad?</t>
        </r>
      </text>
    </comment>
    <comment ref="Y11" authorId="1" shapeId="0" xr:uid="{00000000-0006-0000-0000-00000F000000}">
      <text>
        <r>
          <rPr>
            <sz val="8"/>
            <color indexed="81"/>
            <rFont val="Arial"/>
            <family val="2"/>
          </rPr>
          <t>¿Generar intervención de los órganos de control, de la Fiscalía, u otro ente?</t>
        </r>
      </text>
    </comment>
    <comment ref="Z11" authorId="1" shapeId="0" xr:uid="{00000000-0006-0000-0000-000010000000}">
      <text>
        <r>
          <rPr>
            <sz val="8"/>
            <color indexed="81"/>
            <rFont val="Arial"/>
            <family val="2"/>
          </rPr>
          <t>¿Dar lugar a procesos sancionatorios?</t>
        </r>
      </text>
    </comment>
    <comment ref="AA11" authorId="1" shapeId="0" xr:uid="{00000000-0006-0000-0000-000011000000}">
      <text>
        <r>
          <rPr>
            <sz val="8"/>
            <color indexed="81"/>
            <rFont val="Arial"/>
            <family val="2"/>
          </rPr>
          <t>¿Dar lugar a procesos disciplinarios?</t>
        </r>
      </text>
    </comment>
    <comment ref="AB11" authorId="1" shapeId="0" xr:uid="{00000000-0006-0000-0000-000012000000}">
      <text>
        <r>
          <rPr>
            <sz val="8"/>
            <color indexed="81"/>
            <rFont val="Arial"/>
            <family val="2"/>
          </rPr>
          <t>¿Dar lugar a procesos fiscales?</t>
        </r>
      </text>
    </comment>
    <comment ref="AC11" authorId="1" shapeId="0" xr:uid="{00000000-0006-0000-0000-000013000000}">
      <text>
        <r>
          <rPr>
            <sz val="8"/>
            <color indexed="81"/>
            <rFont val="Arial"/>
            <family val="2"/>
          </rPr>
          <t>¿Dar lugar a procesos penales?</t>
        </r>
      </text>
    </comment>
    <comment ref="AD11" authorId="1" shapeId="0" xr:uid="{00000000-0006-0000-0000-000014000000}">
      <text>
        <r>
          <rPr>
            <sz val="8"/>
            <color indexed="81"/>
            <rFont val="Arial"/>
            <family val="2"/>
          </rPr>
          <t>¿Generar pérdida de credibilidad del sector?</t>
        </r>
      </text>
    </comment>
    <comment ref="AE11" authorId="1" shapeId="0" xr:uid="{00000000-0006-0000-00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00000000-0006-0000-0000-000016000000}">
      <text>
        <r>
          <rPr>
            <sz val="8"/>
            <color indexed="81"/>
            <rFont val="Arial"/>
            <family val="2"/>
          </rPr>
          <t>¿Afectar la imagen regional?</t>
        </r>
      </text>
    </comment>
    <comment ref="AG11" authorId="1" shapeId="0" xr:uid="{00000000-0006-0000-0000-000017000000}">
      <text>
        <r>
          <rPr>
            <sz val="8"/>
            <color indexed="81"/>
            <rFont val="Arial"/>
            <family val="2"/>
          </rPr>
          <t>¿Afectar la imagen nacional?</t>
        </r>
      </text>
    </comment>
    <comment ref="AH11" authorId="1" shapeId="0" xr:uid="{00000000-0006-0000-0000-000018000000}">
      <text>
        <r>
          <rPr>
            <sz val="8"/>
            <color indexed="81"/>
            <rFont val="Arial"/>
            <family val="2"/>
          </rPr>
          <t>¿Genera Impacto ambiental?</t>
        </r>
      </text>
    </comment>
    <comment ref="AV11" authorId="1" shapeId="0" xr:uid="{00000000-0006-0000-0000-000019000000}">
      <text>
        <r>
          <rPr>
            <sz val="8"/>
            <color indexed="81"/>
            <rFont val="Arial"/>
            <family val="2"/>
          </rPr>
          <t>¿Existen un responsable asignado a la ejecución del control?</t>
        </r>
      </text>
    </comment>
    <comment ref="AW11" authorId="1" shapeId="0" xr:uid="{00000000-0006-0000-0000-00001A000000}">
      <text>
        <r>
          <rPr>
            <sz val="9"/>
            <color indexed="81"/>
            <rFont val="Tahoma"/>
            <family val="2"/>
          </rPr>
          <t>El responsable tiene autoridad y adecuada segregación de funciones en la ejecución del control?</t>
        </r>
      </text>
    </comment>
    <comment ref="AX11" authorId="1" shapeId="0" xr:uid="{00000000-0006-0000-0000-00001B000000}">
      <text>
        <r>
          <rPr>
            <sz val="8"/>
            <color indexed="81"/>
            <rFont val="Arial"/>
            <family val="2"/>
          </rPr>
          <t>¿La oportunidad en que se ejecuta el control ayuda a prevenir la mitigación del riesgo o a detectar la materialización del riesgo de manera oportuna?</t>
        </r>
      </text>
    </comment>
    <comment ref="AY11" authorId="1" shapeId="0" xr:uid="{00000000-0006-0000-00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00000000-0006-0000-0000-00001D000000}">
      <text>
        <r>
          <rPr>
            <sz val="8"/>
            <color indexed="81"/>
            <rFont val="Arial"/>
            <family val="2"/>
          </rPr>
          <t>¿La fuente de información que se utiliza en el desarrollo del control es información confiable que permita mitigar el riesgo?.</t>
        </r>
      </text>
    </comment>
    <comment ref="BA11" authorId="1" shapeId="0" xr:uid="{00000000-0006-0000-0000-00001E000000}">
      <text>
        <r>
          <rPr>
            <sz val="8"/>
            <color indexed="81"/>
            <rFont val="Arial"/>
            <family val="2"/>
          </rPr>
          <t>¿Las observaciones, desviaciones o diferencias identificadas como resultados de la ejecución del control son investigadas y resueltas de manera oportuna?</t>
        </r>
      </text>
    </comment>
    <comment ref="BB11" authorId="1" shapeId="0" xr:uid="{00000000-0006-0000-0000-00001F000000}">
      <text>
        <r>
          <rPr>
            <sz val="8"/>
            <color indexed="81"/>
            <rFont val="Arial"/>
            <family val="2"/>
          </rPr>
          <t>¿Se deja evidencia o rastro de la ejecución del control, que permita a cualquier tercero con la evidencia, llegar a la misma conclusión?.</t>
        </r>
      </text>
    </comment>
    <comment ref="P12" authorId="0" shapeId="0" xr:uid="{73184642-97D8-4426-B106-CFCE27F3DC1D}">
      <text>
        <r>
          <rPr>
            <sz val="8"/>
            <color indexed="81"/>
            <rFont val="Arial"/>
            <family val="2"/>
          </rPr>
          <t>Ubica el puntero del mouse en los números de la fila 11, para leer la pregunta y selecciona una respuesta en la lista desplegable</t>
        </r>
      </text>
    </comment>
    <comment ref="Q12" authorId="0" shapeId="0" xr:uid="{B85FD822-4796-43ED-80C1-A00934FD661B}">
      <text>
        <r>
          <rPr>
            <sz val="8"/>
            <color indexed="81"/>
            <rFont val="Arial"/>
            <family val="2"/>
          </rPr>
          <t>Ubica el puntero del mouse en los números de la fila 11, para leer la pregunta y selecciona una respuesta en la lista desplegable</t>
        </r>
      </text>
    </comment>
    <comment ref="R12" authorId="0" shapeId="0" xr:uid="{82C513C4-A978-46A0-845B-A3CDD0A001E3}">
      <text>
        <r>
          <rPr>
            <sz val="8"/>
            <color indexed="81"/>
            <rFont val="Arial"/>
            <family val="2"/>
          </rPr>
          <t>Ubica el puntero del mouse en los números de la fila 11, para leer la pregunta y selecciona una respuesta en la lista desplegable</t>
        </r>
      </text>
    </comment>
    <comment ref="S12" authorId="0" shapeId="0" xr:uid="{5D5F8D5A-353A-4A48-89BA-E29FB792D099}">
      <text>
        <r>
          <rPr>
            <sz val="8"/>
            <color indexed="81"/>
            <rFont val="Arial"/>
            <family val="2"/>
          </rPr>
          <t>Ubica el puntero del mouse en los números de la fila 11, para leer la pregunta y selecciona una respuesta en la lista desplegable</t>
        </r>
      </text>
    </comment>
    <comment ref="T12" authorId="0" shapeId="0" xr:uid="{FAA51378-0C31-455C-BA39-A22083A7EB67}">
      <text>
        <r>
          <rPr>
            <sz val="8"/>
            <color indexed="81"/>
            <rFont val="Arial"/>
            <family val="2"/>
          </rPr>
          <t>Ubica el puntero del mouse en los números de la fila 11, para leer la pregunta y selecciona una respuesta en la lista desplegable</t>
        </r>
      </text>
    </comment>
    <comment ref="U12" authorId="0" shapeId="0" xr:uid="{5047BF67-8150-4AA0-87FF-685162CC3B49}">
      <text>
        <r>
          <rPr>
            <sz val="8"/>
            <color indexed="81"/>
            <rFont val="Arial"/>
            <family val="2"/>
          </rPr>
          <t>Ubica el puntero del mouse en los números de la fila 11, para leer la pregunta y selecciona una respuesta en la lista desplegable</t>
        </r>
      </text>
    </comment>
    <comment ref="V12" authorId="0" shapeId="0" xr:uid="{CDCC23A4-A2F2-4486-957D-BF3FC4682117}">
      <text>
        <r>
          <rPr>
            <sz val="8"/>
            <color indexed="81"/>
            <rFont val="Arial"/>
            <family val="2"/>
          </rPr>
          <t>Ubica el puntero del mouse en los números de la fila 11, para leer la pregunta y selecciona una respuesta en la lista desplegable</t>
        </r>
      </text>
    </comment>
    <comment ref="W12" authorId="0" shapeId="0" xr:uid="{772CBE5F-B905-42DF-9655-48575471F4F4}">
      <text>
        <r>
          <rPr>
            <sz val="8"/>
            <color indexed="81"/>
            <rFont val="Arial"/>
            <family val="2"/>
          </rPr>
          <t>Ubica el puntero del mouse en los números de la fila 11, para leer la pregunta y selecciona una respuesta en la lista desplegable</t>
        </r>
      </text>
    </comment>
    <comment ref="X12" authorId="0" shapeId="0" xr:uid="{BF955425-AC2D-48A4-866D-CF75601FDBEE}">
      <text>
        <r>
          <rPr>
            <sz val="8"/>
            <color indexed="81"/>
            <rFont val="Arial"/>
            <family val="2"/>
          </rPr>
          <t>Ubica el puntero del mouse en los números de la fila 11, para leer la pregunta y selecciona una respuesta en la lista desplegable</t>
        </r>
      </text>
    </comment>
    <comment ref="Y12" authorId="0" shapeId="0" xr:uid="{D864D41C-D9C0-4CEF-A675-9B649465FD1E}">
      <text>
        <r>
          <rPr>
            <sz val="8"/>
            <color indexed="81"/>
            <rFont val="Arial"/>
            <family val="2"/>
          </rPr>
          <t>Ubica el puntero del mouse en los números de la fila 11, para leer la pregunta y selecciona una respuesta en la lista desplegable</t>
        </r>
      </text>
    </comment>
    <comment ref="Z12" authorId="0" shapeId="0" xr:uid="{A2D426F8-DD8C-42F5-8289-16BB79CA475A}">
      <text>
        <r>
          <rPr>
            <sz val="8"/>
            <color indexed="81"/>
            <rFont val="Arial"/>
            <family val="2"/>
          </rPr>
          <t>Ubica el puntero del mouse en los números de la fila 11, para leer la pregunta y selecciona una respuesta en la lista desplegable</t>
        </r>
      </text>
    </comment>
    <comment ref="AA12" authorId="0" shapeId="0" xr:uid="{45D073C3-8CC0-4663-AD82-3CF630C9A9A9}">
      <text>
        <r>
          <rPr>
            <sz val="8"/>
            <color indexed="81"/>
            <rFont val="Arial"/>
            <family val="2"/>
          </rPr>
          <t>Ubica el puntero del mouse en los números de la fila 11, para leer la pregunta y selecciona una respuesta en la lista desplegable</t>
        </r>
      </text>
    </comment>
    <comment ref="AB12" authorId="0" shapeId="0" xr:uid="{E8B2E8CB-DFAE-4507-A292-3A48C276836F}">
      <text>
        <r>
          <rPr>
            <sz val="8"/>
            <color indexed="81"/>
            <rFont val="Arial"/>
            <family val="2"/>
          </rPr>
          <t>Ubica el puntero del mouse en los números de la fila 11, para leer la pregunta y selecciona una respuesta en la lista desplegable</t>
        </r>
      </text>
    </comment>
    <comment ref="AC12" authorId="0" shapeId="0" xr:uid="{EA92D0B4-AB27-4936-B37D-07A64E925E95}">
      <text>
        <r>
          <rPr>
            <sz val="8"/>
            <color indexed="81"/>
            <rFont val="Arial"/>
            <family val="2"/>
          </rPr>
          <t>Ubica el puntero del mouse en los números de la fila 11, para leer la pregunta y selecciona una respuesta en la lista desplegable</t>
        </r>
      </text>
    </comment>
    <comment ref="AD12" authorId="0" shapeId="0" xr:uid="{0D62E13C-7A4C-4258-82C8-906F19761628}">
      <text>
        <r>
          <rPr>
            <sz val="8"/>
            <color indexed="81"/>
            <rFont val="Arial"/>
            <family val="2"/>
          </rPr>
          <t>Ubica el puntero del mouse en los números de la fila 11, para leer la pregunta y selecciona una respuesta en la lista desplegable</t>
        </r>
      </text>
    </comment>
    <comment ref="AE12" authorId="0" shapeId="0" xr:uid="{DD2061A4-69D9-492A-8128-C9D06D0B304D}">
      <text>
        <r>
          <rPr>
            <sz val="8"/>
            <color indexed="81"/>
            <rFont val="Arial"/>
            <family val="2"/>
          </rPr>
          <t>Ubica el puntero del mouse en los números de la fila 11, para leer la pregunta y selecciona una respuesta en la lista desplegable</t>
        </r>
      </text>
    </comment>
    <comment ref="AF12" authorId="0" shapeId="0" xr:uid="{194B8C92-C748-4971-A5B3-7482C379A5E6}">
      <text>
        <r>
          <rPr>
            <sz val="8"/>
            <color indexed="81"/>
            <rFont val="Arial"/>
            <family val="2"/>
          </rPr>
          <t>Ubica el puntero del mouse en los números de la fila 11, para leer la pregunta y selecciona una respuesta en la lista desplegable</t>
        </r>
      </text>
    </comment>
    <comment ref="AG12" authorId="0" shapeId="0" xr:uid="{F9840869-486A-41D3-A481-8D43027966B3}">
      <text>
        <r>
          <rPr>
            <sz val="8"/>
            <color indexed="81"/>
            <rFont val="Arial"/>
            <family val="2"/>
          </rPr>
          <t>Ubica el puntero del mouse en los números de la fila 11, para leer la pregunta y selecciona una respuesta en la lista desplegable</t>
        </r>
      </text>
    </comment>
    <comment ref="AH12" authorId="0" shapeId="0" xr:uid="{536989FB-B59D-4067-835A-20015643E39E}">
      <text>
        <r>
          <rPr>
            <sz val="8"/>
            <color indexed="81"/>
            <rFont val="Arial"/>
            <family val="2"/>
          </rPr>
          <t>Ubica el puntero del mouse en los números de la fila 11, para leer la pregunta y selecciona una respuesta en la lista desplegable</t>
        </r>
      </text>
    </comment>
    <comment ref="P22" authorId="0" shapeId="0" xr:uid="{38884EA2-FC4E-46C8-833B-62B169E4F1FB}">
      <text>
        <r>
          <rPr>
            <sz val="8"/>
            <color indexed="81"/>
            <rFont val="Arial"/>
            <family val="2"/>
          </rPr>
          <t>Ubica el puntero del mouse en los números de la fila 11, para leer la pregunta y selecciona una respuesta en la lista desplegable</t>
        </r>
      </text>
    </comment>
    <comment ref="Q22" authorId="0" shapeId="0" xr:uid="{59B884B8-0B74-4D61-ABD5-5A474D1D5011}">
      <text>
        <r>
          <rPr>
            <sz val="8"/>
            <color indexed="81"/>
            <rFont val="Arial"/>
            <family val="2"/>
          </rPr>
          <t>Ubica el puntero del mouse en los números de la fila 11, para leer la pregunta y selecciona una respuesta en la lista desplegable</t>
        </r>
      </text>
    </comment>
    <comment ref="R22" authorId="0" shapeId="0" xr:uid="{4599B28C-D79A-400C-B349-F88ADF0C5CE7}">
      <text>
        <r>
          <rPr>
            <sz val="8"/>
            <color indexed="81"/>
            <rFont val="Arial"/>
            <family val="2"/>
          </rPr>
          <t>Ubica el puntero del mouse en los números de la fila 11, para leer la pregunta y selecciona una respuesta en la lista desplegable</t>
        </r>
      </text>
    </comment>
    <comment ref="S22" authorId="0" shapeId="0" xr:uid="{F5263412-C3AD-4FA2-A094-A42DAA9C9A4B}">
      <text>
        <r>
          <rPr>
            <sz val="8"/>
            <color indexed="81"/>
            <rFont val="Arial"/>
            <family val="2"/>
          </rPr>
          <t>Ubica el puntero del mouse en los números de la fila 11, para leer la pregunta y selecciona una respuesta en la lista desplegable</t>
        </r>
      </text>
    </comment>
    <comment ref="T22" authorId="0" shapeId="0" xr:uid="{C97DA98B-15A3-4CB1-99BE-548ABDEE6C62}">
      <text>
        <r>
          <rPr>
            <sz val="8"/>
            <color indexed="81"/>
            <rFont val="Arial"/>
            <family val="2"/>
          </rPr>
          <t>Ubica el puntero del mouse en los números de la fila 11, para leer la pregunta y selecciona una respuesta en la lista desplegable</t>
        </r>
      </text>
    </comment>
    <comment ref="U22" authorId="0" shapeId="0" xr:uid="{35BF4DC0-FE8B-49EB-8333-8EE6ABD4BBD7}">
      <text>
        <r>
          <rPr>
            <sz val="8"/>
            <color indexed="81"/>
            <rFont val="Arial"/>
            <family val="2"/>
          </rPr>
          <t>Ubica el puntero del mouse en los números de la fila 11, para leer la pregunta y selecciona una respuesta en la lista desplegable</t>
        </r>
      </text>
    </comment>
    <comment ref="V22" authorId="0" shapeId="0" xr:uid="{4C81A62E-EFB0-4723-8AEF-4D8DB3DDCEF9}">
      <text>
        <r>
          <rPr>
            <sz val="8"/>
            <color indexed="81"/>
            <rFont val="Arial"/>
            <family val="2"/>
          </rPr>
          <t>Ubica el puntero del mouse en los números de la fila 11, para leer la pregunta y selecciona una respuesta en la lista desplegable</t>
        </r>
      </text>
    </comment>
    <comment ref="W22" authorId="0" shapeId="0" xr:uid="{0C9A4358-4E55-4D03-9446-E2C4692C97EA}">
      <text>
        <r>
          <rPr>
            <sz val="8"/>
            <color indexed="81"/>
            <rFont val="Arial"/>
            <family val="2"/>
          </rPr>
          <t>Ubica el puntero del mouse en los números de la fila 11, para leer la pregunta y selecciona una respuesta en la lista desplegable</t>
        </r>
      </text>
    </comment>
    <comment ref="X22" authorId="0" shapeId="0" xr:uid="{5DAD2D71-1B5D-4E0E-B852-8477455FA427}">
      <text>
        <r>
          <rPr>
            <sz val="8"/>
            <color indexed="81"/>
            <rFont val="Arial"/>
            <family val="2"/>
          </rPr>
          <t>Ubica el puntero del mouse en los números de la fila 11, para leer la pregunta y selecciona una respuesta en la lista desplegable</t>
        </r>
      </text>
    </comment>
    <comment ref="Y22" authorId="0" shapeId="0" xr:uid="{065F6C02-277F-41B8-A719-8D3553451B90}">
      <text>
        <r>
          <rPr>
            <sz val="8"/>
            <color indexed="81"/>
            <rFont val="Arial"/>
            <family val="2"/>
          </rPr>
          <t>Ubica el puntero del mouse en los números de la fila 11, para leer la pregunta y selecciona una respuesta en la lista desplegable</t>
        </r>
      </text>
    </comment>
    <comment ref="Z22" authorId="0" shapeId="0" xr:uid="{8CCC1CF9-8BE6-48A5-8E99-E553D0A2599D}">
      <text>
        <r>
          <rPr>
            <sz val="8"/>
            <color indexed="81"/>
            <rFont val="Arial"/>
            <family val="2"/>
          </rPr>
          <t>Ubica el puntero del mouse en los números de la fila 11, para leer la pregunta y selecciona una respuesta en la lista desplegable</t>
        </r>
      </text>
    </comment>
    <comment ref="AA22" authorId="0" shapeId="0" xr:uid="{5ACAC1F8-98B0-441D-ACFC-A39723549ED4}">
      <text>
        <r>
          <rPr>
            <sz val="8"/>
            <color indexed="81"/>
            <rFont val="Arial"/>
            <family val="2"/>
          </rPr>
          <t>Ubica el puntero del mouse en los números de la fila 11, para leer la pregunta y selecciona una respuesta en la lista desplegable</t>
        </r>
      </text>
    </comment>
    <comment ref="AB22" authorId="0" shapeId="0" xr:uid="{1E1F019E-2E83-43FE-BD39-282E1C6025B8}">
      <text>
        <r>
          <rPr>
            <sz val="8"/>
            <color indexed="81"/>
            <rFont val="Arial"/>
            <family val="2"/>
          </rPr>
          <t>Ubica el puntero del mouse en los números de la fila 11, para leer la pregunta y selecciona una respuesta en la lista desplegable</t>
        </r>
      </text>
    </comment>
    <comment ref="AC22" authorId="0" shapeId="0" xr:uid="{8F9D8AAE-7120-4EE1-922B-1F274BAB2012}">
      <text>
        <r>
          <rPr>
            <sz val="8"/>
            <color indexed="81"/>
            <rFont val="Arial"/>
            <family val="2"/>
          </rPr>
          <t>Ubica el puntero del mouse en los números de la fila 11, para leer la pregunta y selecciona una respuesta en la lista desplegable</t>
        </r>
      </text>
    </comment>
    <comment ref="AD22" authorId="0" shapeId="0" xr:uid="{DF6F60A5-CA2E-4B7A-B05D-DAC8090FC0C5}">
      <text>
        <r>
          <rPr>
            <sz val="8"/>
            <color indexed="81"/>
            <rFont val="Arial"/>
            <family val="2"/>
          </rPr>
          <t>Ubica el puntero del mouse en los números de la fila 11, para leer la pregunta y selecciona una respuesta en la lista desplegable</t>
        </r>
      </text>
    </comment>
    <comment ref="AE22" authorId="0" shapeId="0" xr:uid="{4EBFC51D-CB03-4C43-91A7-D1BDE40C4F3F}">
      <text>
        <r>
          <rPr>
            <sz val="8"/>
            <color indexed="81"/>
            <rFont val="Arial"/>
            <family val="2"/>
          </rPr>
          <t>Ubica el puntero del mouse en los números de la fila 11, para leer la pregunta y selecciona una respuesta en la lista desplegable</t>
        </r>
      </text>
    </comment>
    <comment ref="AF22" authorId="0" shapeId="0" xr:uid="{258CBC32-3DAD-4B43-B95D-FDC2999F3900}">
      <text>
        <r>
          <rPr>
            <sz val="8"/>
            <color indexed="81"/>
            <rFont val="Arial"/>
            <family val="2"/>
          </rPr>
          <t>Ubica el puntero del mouse en los números de la fila 11, para leer la pregunta y selecciona una respuesta en la lista desplegable</t>
        </r>
      </text>
    </comment>
    <comment ref="AG22" authorId="0" shapeId="0" xr:uid="{A92E0FBB-C4BB-462A-9761-747DB4AFEAFF}">
      <text>
        <r>
          <rPr>
            <sz val="8"/>
            <color indexed="81"/>
            <rFont val="Arial"/>
            <family val="2"/>
          </rPr>
          <t>Ubica el puntero del mouse en los números de la fila 11, para leer la pregunta y selecciona una respuesta en la lista desplegable</t>
        </r>
      </text>
    </comment>
    <comment ref="AH22" authorId="0" shapeId="0" xr:uid="{C6E6D62D-1280-42B9-B72D-3A7E238092EA}">
      <text>
        <r>
          <rPr>
            <sz val="8"/>
            <color indexed="81"/>
            <rFont val="Arial"/>
            <family val="2"/>
          </rPr>
          <t>Ubica el puntero del mouse en los números de la fila 11, para leer la pregunta y selecciona una respuesta en la lista desplegable</t>
        </r>
      </text>
    </comment>
    <comment ref="P32" authorId="0" shapeId="0" xr:uid="{98B6A2F9-886B-42E6-AEA2-5EF43CE7F22C}">
      <text>
        <r>
          <rPr>
            <sz val="8"/>
            <color indexed="81"/>
            <rFont val="Arial"/>
            <family val="2"/>
          </rPr>
          <t>Ubica el puntero del mouse en los números de la fila 11, para leer la pregunta y selecciona una respuesta en la lista desplegable</t>
        </r>
      </text>
    </comment>
    <comment ref="Q32" authorId="0" shapeId="0" xr:uid="{B0AE764C-D2F3-44D9-AC0F-DB2B5253B1D0}">
      <text>
        <r>
          <rPr>
            <sz val="8"/>
            <color indexed="81"/>
            <rFont val="Arial"/>
            <family val="2"/>
          </rPr>
          <t>Ubica el puntero del mouse en los números de la fila 11, para leer la pregunta y selecciona una respuesta en la lista desplegable</t>
        </r>
      </text>
    </comment>
    <comment ref="R32" authorId="0" shapeId="0" xr:uid="{E77EAB22-B7DA-4CF7-A3B0-1292AC77B9B9}">
      <text>
        <r>
          <rPr>
            <sz val="8"/>
            <color indexed="81"/>
            <rFont val="Arial"/>
            <family val="2"/>
          </rPr>
          <t>Ubica el puntero del mouse en los números de la fila 11, para leer la pregunta y selecciona una respuesta en la lista desplegable</t>
        </r>
      </text>
    </comment>
    <comment ref="S32" authorId="0" shapeId="0" xr:uid="{3171CD13-C771-418A-B771-70B80D391D1F}">
      <text>
        <r>
          <rPr>
            <sz val="8"/>
            <color indexed="81"/>
            <rFont val="Arial"/>
            <family val="2"/>
          </rPr>
          <t>Ubica el puntero del mouse en los números de la fila 11, para leer la pregunta y selecciona una respuesta en la lista desplegable</t>
        </r>
      </text>
    </comment>
    <comment ref="T32" authorId="0" shapeId="0" xr:uid="{CAAC7072-AD39-4CD7-ADA4-504D46DC6771}">
      <text>
        <r>
          <rPr>
            <sz val="8"/>
            <color indexed="81"/>
            <rFont val="Arial"/>
            <family val="2"/>
          </rPr>
          <t>Ubica el puntero del mouse en los números de la fila 11, para leer la pregunta y selecciona una respuesta en la lista desplegable</t>
        </r>
      </text>
    </comment>
    <comment ref="U32" authorId="0" shapeId="0" xr:uid="{2BBA6360-83FE-476C-87A3-713B465A7CF7}">
      <text>
        <r>
          <rPr>
            <sz val="8"/>
            <color indexed="81"/>
            <rFont val="Arial"/>
            <family val="2"/>
          </rPr>
          <t>Ubica el puntero del mouse en los números de la fila 11, para leer la pregunta y selecciona una respuesta en la lista desplegable</t>
        </r>
      </text>
    </comment>
    <comment ref="V32" authorId="0" shapeId="0" xr:uid="{05C4D25A-CFF4-461D-B9DD-FDFBB47043A3}">
      <text>
        <r>
          <rPr>
            <sz val="8"/>
            <color indexed="81"/>
            <rFont val="Arial"/>
            <family val="2"/>
          </rPr>
          <t>Ubica el puntero del mouse en los números de la fila 11, para leer la pregunta y selecciona una respuesta en la lista desplegable</t>
        </r>
      </text>
    </comment>
    <comment ref="W32" authorId="0" shapeId="0" xr:uid="{A0C9ECD8-8D59-480B-B1F0-169222EC023A}">
      <text>
        <r>
          <rPr>
            <sz val="8"/>
            <color indexed="81"/>
            <rFont val="Arial"/>
            <family val="2"/>
          </rPr>
          <t>Ubica el puntero del mouse en los números de la fila 11, para leer la pregunta y selecciona una respuesta en la lista desplegable</t>
        </r>
      </text>
    </comment>
    <comment ref="X32" authorId="0" shapeId="0" xr:uid="{DFE3E615-5D95-4588-AF71-AB1C83184E13}">
      <text>
        <r>
          <rPr>
            <sz val="8"/>
            <color indexed="81"/>
            <rFont val="Arial"/>
            <family val="2"/>
          </rPr>
          <t>Ubica el puntero del mouse en los números de la fila 11, para leer la pregunta y selecciona una respuesta en la lista desplegable</t>
        </r>
      </text>
    </comment>
    <comment ref="Y32" authorId="0" shapeId="0" xr:uid="{1F83D577-4391-46AF-B2DD-6FCEB54BB069}">
      <text>
        <r>
          <rPr>
            <sz val="8"/>
            <color indexed="81"/>
            <rFont val="Arial"/>
            <family val="2"/>
          </rPr>
          <t>Ubica el puntero del mouse en los números de la fila 11, para leer la pregunta y selecciona una respuesta en la lista desplegable</t>
        </r>
      </text>
    </comment>
    <comment ref="Z32" authorId="0" shapeId="0" xr:uid="{EA886B74-35A3-4C58-846F-720C67A9D2CD}">
      <text>
        <r>
          <rPr>
            <sz val="8"/>
            <color indexed="81"/>
            <rFont val="Arial"/>
            <family val="2"/>
          </rPr>
          <t>Ubica el puntero del mouse en los números de la fila 11, para leer la pregunta y selecciona una respuesta en la lista desplegable</t>
        </r>
      </text>
    </comment>
    <comment ref="AA32" authorId="0" shapeId="0" xr:uid="{512E7520-6044-4C3D-8DDF-F64AED151DCA}">
      <text>
        <r>
          <rPr>
            <sz val="8"/>
            <color indexed="81"/>
            <rFont val="Arial"/>
            <family val="2"/>
          </rPr>
          <t>Ubica el puntero del mouse en los números de la fila 11, para leer la pregunta y selecciona una respuesta en la lista desplegable</t>
        </r>
      </text>
    </comment>
    <comment ref="AB32" authorId="0" shapeId="0" xr:uid="{F634269C-5F8A-4FA0-AD6F-5AE17BDBD0E6}">
      <text>
        <r>
          <rPr>
            <sz val="8"/>
            <color indexed="81"/>
            <rFont val="Arial"/>
            <family val="2"/>
          </rPr>
          <t>Ubica el puntero del mouse en los números de la fila 11, para leer la pregunta y selecciona una respuesta en la lista desplegable</t>
        </r>
      </text>
    </comment>
    <comment ref="AC32" authorId="0" shapeId="0" xr:uid="{7D57E1A0-0DBF-400F-A6C3-D608B8BEFF3F}">
      <text>
        <r>
          <rPr>
            <sz val="8"/>
            <color indexed="81"/>
            <rFont val="Arial"/>
            <family val="2"/>
          </rPr>
          <t>Ubica el puntero del mouse en los números de la fila 11, para leer la pregunta y selecciona una respuesta en la lista desplegable</t>
        </r>
      </text>
    </comment>
    <comment ref="AD32" authorId="0" shapeId="0" xr:uid="{A5B7F1B4-F2D1-4AED-B7E3-D0805768712D}">
      <text>
        <r>
          <rPr>
            <sz val="8"/>
            <color indexed="81"/>
            <rFont val="Arial"/>
            <family val="2"/>
          </rPr>
          <t>Ubica el puntero del mouse en los números de la fila 11, para leer la pregunta y selecciona una respuesta en la lista desplegable</t>
        </r>
      </text>
    </comment>
    <comment ref="AE32" authorId="0" shapeId="0" xr:uid="{241DD44F-79C6-48EE-BB34-5EE61CBD984F}">
      <text>
        <r>
          <rPr>
            <sz val="8"/>
            <color indexed="81"/>
            <rFont val="Arial"/>
            <family val="2"/>
          </rPr>
          <t>Ubica el puntero del mouse en los números de la fila 11, para leer la pregunta y selecciona una respuesta en la lista desplegable</t>
        </r>
      </text>
    </comment>
    <comment ref="AF32" authorId="0" shapeId="0" xr:uid="{7322B6FC-9633-427B-A496-3A345EEA45FB}">
      <text>
        <r>
          <rPr>
            <sz val="8"/>
            <color indexed="81"/>
            <rFont val="Arial"/>
            <family val="2"/>
          </rPr>
          <t>Ubica el puntero del mouse en los números de la fila 11, para leer la pregunta y selecciona una respuesta en la lista desplegable</t>
        </r>
      </text>
    </comment>
    <comment ref="AG32" authorId="0" shapeId="0" xr:uid="{55906DFD-DB7E-4827-BEFE-CBA485A7476C}">
      <text>
        <r>
          <rPr>
            <sz val="8"/>
            <color indexed="81"/>
            <rFont val="Arial"/>
            <family val="2"/>
          </rPr>
          <t>Ubica el puntero del mouse en los números de la fila 11, para leer la pregunta y selecciona una respuesta en la lista desplegable</t>
        </r>
      </text>
    </comment>
    <comment ref="AH32" authorId="0" shapeId="0" xr:uid="{FF450A9F-AD7D-4415-BBC0-CC362F9FBC63}">
      <text>
        <r>
          <rPr>
            <sz val="8"/>
            <color indexed="81"/>
            <rFont val="Arial"/>
            <family val="2"/>
          </rPr>
          <t>Ubica el puntero del mouse en los números de la fila 11, para leer la pregunta y selecciona una respuesta en la lista desplegable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6B7DA90-6D75-44C0-A568-AD7DB0B5744B}">
      <text>
        <r>
          <rPr>
            <sz val="9"/>
            <color indexed="81"/>
            <rFont val="Tahoma"/>
            <family val="2"/>
          </rPr>
          <t>Fecha de revisión y/o actualización del riesgo de gestión por parte del área encargada del proceso</t>
        </r>
      </text>
    </comment>
    <comment ref="L9" authorId="1" shapeId="0" xr:uid="{1AB64582-5212-434A-A6C4-7664E4CE310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7E21484-23FF-45E3-828E-D79440CCDBE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5EED359-AD32-42B7-9125-1110BDBBA15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4FCF4900-8D58-42C9-B9E5-DA4064022AD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0D824009-C59C-4088-8035-FBD679CC7C0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84A3BBD9-CB68-4B04-BD94-46E7417E353E}">
      <text>
        <r>
          <rPr>
            <sz val="8"/>
            <color indexed="81"/>
            <rFont val="Arial"/>
            <family val="2"/>
          </rPr>
          <t>¿Afectar al grupo de funcionarios del proceso?</t>
        </r>
      </text>
    </comment>
    <comment ref="Q11" authorId="1" shapeId="0" xr:uid="{0212D6C5-69A5-4839-A5C8-F93DB2B45215}">
      <text>
        <r>
          <rPr>
            <sz val="8"/>
            <color indexed="81"/>
            <rFont val="Arial"/>
            <family val="2"/>
          </rPr>
          <t>¿Afectar el cumplimiento de metas y objetivos de la dependencia?</t>
        </r>
      </text>
    </comment>
    <comment ref="R11" authorId="1" shapeId="0" xr:uid="{0C8EF18E-5F8A-435B-AB1B-10BA9BAD8BC8}">
      <text>
        <r>
          <rPr>
            <sz val="8"/>
            <color indexed="81"/>
            <rFont val="Arial"/>
            <family val="2"/>
          </rPr>
          <t>¿Afectar el cumplimiento de misión de la Entidad?</t>
        </r>
      </text>
    </comment>
    <comment ref="S11" authorId="1" shapeId="0" xr:uid="{BD044338-090A-43B4-A766-AB2C117831C3}">
      <text>
        <r>
          <rPr>
            <sz val="8"/>
            <color indexed="81"/>
            <rFont val="Arial"/>
            <family val="2"/>
          </rPr>
          <t>¿Afectar el cumplimiento de la misión del sector al que pertenece la Entidad?</t>
        </r>
      </text>
    </comment>
    <comment ref="T11" authorId="1" shapeId="0" xr:uid="{D302E6D9-730B-4337-B767-2FBCBF21CD5C}">
      <text>
        <r>
          <rPr>
            <sz val="8"/>
            <color indexed="81"/>
            <rFont val="Arial"/>
            <family val="2"/>
          </rPr>
          <t>¿Generar pérdida de confianza de la Entidad, afectando su reputación?</t>
        </r>
      </text>
    </comment>
    <comment ref="U11" authorId="1" shapeId="0" xr:uid="{14F86D6C-D087-4A64-AE4D-2AD323BD10A9}">
      <text>
        <r>
          <rPr>
            <sz val="8"/>
            <color indexed="81"/>
            <rFont val="Arial"/>
            <family val="2"/>
          </rPr>
          <t>¿Generar pérdida de recursos económicos?</t>
        </r>
      </text>
    </comment>
    <comment ref="V11" authorId="1" shapeId="0" xr:uid="{7A986550-8C4B-4285-8B1F-9EFDE39CFBC6}">
      <text>
        <r>
          <rPr>
            <sz val="8"/>
            <color indexed="81"/>
            <rFont val="Arial"/>
            <family val="2"/>
          </rPr>
          <t>¿Afectar la generación de los productos o la prestación de servicios?</t>
        </r>
      </text>
    </comment>
    <comment ref="W11" authorId="1" shapeId="0" xr:uid="{7803442C-0144-449E-8D28-2E99FB556C81}">
      <text>
        <r>
          <rPr>
            <sz val="8"/>
            <color indexed="81"/>
            <rFont val="Arial"/>
            <family val="2"/>
          </rPr>
          <t>¿Dar lugar al detrimento de calidad de vida de la comunidad por la pérdida del bien o servicios o los recursos públicos?</t>
        </r>
      </text>
    </comment>
    <comment ref="X11" authorId="1" shapeId="0" xr:uid="{4A3FEF31-951F-45BA-AAD8-A4337E92FF8C}">
      <text>
        <r>
          <rPr>
            <sz val="8"/>
            <color indexed="81"/>
            <rFont val="Arial"/>
            <family val="2"/>
          </rPr>
          <t>¿Generar pérdida de información de la Entidad?</t>
        </r>
      </text>
    </comment>
    <comment ref="Y11" authorId="1" shapeId="0" xr:uid="{71D89C35-4FE9-4FC6-8EED-6A9CA2B49523}">
      <text>
        <r>
          <rPr>
            <sz val="8"/>
            <color indexed="81"/>
            <rFont val="Arial"/>
            <family val="2"/>
          </rPr>
          <t>¿Generar intervención de los órganos de control, de la Fiscalía, u otro ente?</t>
        </r>
      </text>
    </comment>
    <comment ref="Z11" authorId="1" shapeId="0" xr:uid="{D06FB89A-9153-47CE-ABA1-B8B9BB140248}">
      <text>
        <r>
          <rPr>
            <sz val="8"/>
            <color indexed="81"/>
            <rFont val="Arial"/>
            <family val="2"/>
          </rPr>
          <t>¿Dar lugar a procesos sancionatorios?</t>
        </r>
      </text>
    </comment>
    <comment ref="AA11" authorId="1" shapeId="0" xr:uid="{1A8B84CF-02D6-4C3E-A798-3CD482ADB7B0}">
      <text>
        <r>
          <rPr>
            <sz val="8"/>
            <color indexed="81"/>
            <rFont val="Arial"/>
            <family val="2"/>
          </rPr>
          <t>¿Dar lugar a procesos disciplinarios?</t>
        </r>
      </text>
    </comment>
    <comment ref="AB11" authorId="1" shapeId="0" xr:uid="{665E7ABB-FDDC-49FE-BDAA-635EEE70665D}">
      <text>
        <r>
          <rPr>
            <sz val="8"/>
            <color indexed="81"/>
            <rFont val="Arial"/>
            <family val="2"/>
          </rPr>
          <t>¿Dar lugar a procesos fiscales?</t>
        </r>
      </text>
    </comment>
    <comment ref="AC11" authorId="1" shapeId="0" xr:uid="{BA0635B4-C950-4B06-A799-67F3620F5D5C}">
      <text>
        <r>
          <rPr>
            <sz val="8"/>
            <color indexed="81"/>
            <rFont val="Arial"/>
            <family val="2"/>
          </rPr>
          <t>¿Dar lugar a procesos penales?</t>
        </r>
      </text>
    </comment>
    <comment ref="AD11" authorId="1" shapeId="0" xr:uid="{FD9E231D-FAF0-418A-8A17-904844B0BA70}">
      <text>
        <r>
          <rPr>
            <sz val="8"/>
            <color indexed="81"/>
            <rFont val="Arial"/>
            <family val="2"/>
          </rPr>
          <t>¿Generar pérdida de credibilidad del sector?</t>
        </r>
      </text>
    </comment>
    <comment ref="AE11" authorId="1" shapeId="0" xr:uid="{0F463F48-F8D4-4207-BB69-54BCC585F2C7}">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B55691CC-3D79-4A6B-964E-C3325DBD7744}">
      <text>
        <r>
          <rPr>
            <sz val="8"/>
            <color indexed="81"/>
            <rFont val="Arial"/>
            <family val="2"/>
          </rPr>
          <t>¿Afectar la imagen regional?</t>
        </r>
      </text>
    </comment>
    <comment ref="AG11" authorId="1" shapeId="0" xr:uid="{81F2EDA0-2EDA-4102-99A3-2ABA93B1C74D}">
      <text>
        <r>
          <rPr>
            <sz val="8"/>
            <color indexed="81"/>
            <rFont val="Arial"/>
            <family val="2"/>
          </rPr>
          <t>¿Afectar la imagen nacional?</t>
        </r>
      </text>
    </comment>
    <comment ref="AH11" authorId="1" shapeId="0" xr:uid="{06628339-FF2B-4401-B5BD-44384D33CB20}">
      <text>
        <r>
          <rPr>
            <sz val="8"/>
            <color indexed="81"/>
            <rFont val="Arial"/>
            <family val="2"/>
          </rPr>
          <t>¿Genera Impacto ambiental?</t>
        </r>
      </text>
    </comment>
    <comment ref="AV11" authorId="1" shapeId="0" xr:uid="{B394DC7D-B762-4422-A4D9-380D05495192}">
      <text>
        <r>
          <rPr>
            <sz val="8"/>
            <color indexed="81"/>
            <rFont val="Arial"/>
            <family val="2"/>
          </rPr>
          <t>¿Existen un responsable asignado a la ejecución del control?</t>
        </r>
      </text>
    </comment>
    <comment ref="AW11" authorId="1" shapeId="0" xr:uid="{3D8E1825-B6C9-4BB1-865A-7AAB6160B0A3}">
      <text>
        <r>
          <rPr>
            <sz val="9"/>
            <color indexed="81"/>
            <rFont val="Tahoma"/>
            <family val="2"/>
          </rPr>
          <t>El responsable tiene autoridad y adecuada segregación de funciones en la ejecución del control?</t>
        </r>
      </text>
    </comment>
    <comment ref="AX11" authorId="1" shapeId="0" xr:uid="{30955115-0B2D-47D3-9D89-979226C85B46}">
      <text>
        <r>
          <rPr>
            <sz val="8"/>
            <color indexed="81"/>
            <rFont val="Arial"/>
            <family val="2"/>
          </rPr>
          <t>¿La oportunidad en que se ejecuta el control ayuda a prevenir la mitigación del riesgo o a detectar la materialización del riesgo de manera oportuna?</t>
        </r>
      </text>
    </comment>
    <comment ref="AY11" authorId="1" shapeId="0" xr:uid="{52432FFF-9EB1-4822-94CF-B60F13A2384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A0BAA2F-9DA1-423C-9193-27A150E1FAE3}">
      <text>
        <r>
          <rPr>
            <sz val="8"/>
            <color indexed="81"/>
            <rFont val="Arial"/>
            <family val="2"/>
          </rPr>
          <t>¿La fuente de información que se utiliza en el desarrollo del control es información confiable que permita mitigar el riesgo?.</t>
        </r>
      </text>
    </comment>
    <comment ref="BA11" authorId="1" shapeId="0" xr:uid="{D4C45B46-B5E8-442F-ABE9-2FD3CA944FA9}">
      <text>
        <r>
          <rPr>
            <sz val="8"/>
            <color indexed="81"/>
            <rFont val="Arial"/>
            <family val="2"/>
          </rPr>
          <t>¿Las observaciones, desviaciones o diferencias identificadas como resultados de la ejecución del control son investigadas y resueltas de manera oportuna?</t>
        </r>
      </text>
    </comment>
    <comment ref="BB11" authorId="1" shapeId="0" xr:uid="{53933206-948F-4F55-8D67-519C7C317E8C}">
      <text>
        <r>
          <rPr>
            <sz val="8"/>
            <color indexed="81"/>
            <rFont val="Arial"/>
            <family val="2"/>
          </rPr>
          <t>¿Se deja evidencia o rastro de la ejecución del control, que permita a cualquier tercero con la evidencia, llegar a la misma conclusión?.</t>
        </r>
      </text>
    </comment>
    <comment ref="P12" authorId="0" shapeId="0" xr:uid="{13962AEE-6644-4BD4-B443-5E38A745C6E5}">
      <text>
        <r>
          <rPr>
            <sz val="8"/>
            <color indexed="81"/>
            <rFont val="Arial"/>
            <family val="2"/>
          </rPr>
          <t>Ubica el puntero del mouse en los numeros de la fila 11, para leer la pregunta y selecciona una respuesta en la lista desplegable</t>
        </r>
      </text>
    </comment>
    <comment ref="Q12" authorId="0" shapeId="0" xr:uid="{732CDC9E-A87D-4BF2-B297-9E03A14D5B16}">
      <text>
        <r>
          <rPr>
            <sz val="8"/>
            <color indexed="81"/>
            <rFont val="Arial"/>
            <family val="2"/>
          </rPr>
          <t>Ubica el puntero del mouse en los numeros de la fila 11, para leer la pregunta y selecciona una respuesta en la lista desplegable</t>
        </r>
      </text>
    </comment>
    <comment ref="R12" authorId="0" shapeId="0" xr:uid="{F6425AD7-4D91-43FD-84CB-A6B2255B3BBD}">
      <text>
        <r>
          <rPr>
            <sz val="8"/>
            <color indexed="81"/>
            <rFont val="Arial"/>
            <family val="2"/>
          </rPr>
          <t>Ubica el puntero del mouse en los numeros de la fila 11, para leer la pregunta y selecciona una respuesta en la lista desplegable</t>
        </r>
      </text>
    </comment>
    <comment ref="S12" authorId="0" shapeId="0" xr:uid="{521ED96A-F134-4F79-8E07-F3AEC82ABFF0}">
      <text>
        <r>
          <rPr>
            <sz val="8"/>
            <color indexed="81"/>
            <rFont val="Arial"/>
            <family val="2"/>
          </rPr>
          <t>Ubica el puntero del mouse en los numeros de la fila 11, para leer la pregunta y selecciona una respuesta en la lista desplegable</t>
        </r>
      </text>
    </comment>
    <comment ref="T12" authorId="0" shapeId="0" xr:uid="{3B68617B-DD1E-4618-848B-1314EB3EABE1}">
      <text>
        <r>
          <rPr>
            <sz val="8"/>
            <color indexed="81"/>
            <rFont val="Arial"/>
            <family val="2"/>
          </rPr>
          <t>Ubica el puntero del mouse en los numeros de la fila 11, para leer la pregunta y selecciona una respuesta en la lista desplegable</t>
        </r>
      </text>
    </comment>
    <comment ref="U12" authorId="0" shapeId="0" xr:uid="{A3F67D55-AC28-4EFF-BA74-3730E3B0DE51}">
      <text>
        <r>
          <rPr>
            <sz val="8"/>
            <color indexed="81"/>
            <rFont val="Arial"/>
            <family val="2"/>
          </rPr>
          <t>Ubica el puntero del mouse en los numeros de la fila 11, para leer la pregunta y selecciona una respuesta en la lista desplegable</t>
        </r>
      </text>
    </comment>
    <comment ref="V12" authorId="0" shapeId="0" xr:uid="{C7E84637-9FB7-44E1-8AFB-11FBC18302C1}">
      <text>
        <r>
          <rPr>
            <sz val="8"/>
            <color indexed="81"/>
            <rFont val="Arial"/>
            <family val="2"/>
          </rPr>
          <t>Ubica el puntero del mouse en los numeros de la fila 11, para leer la pregunta y selecciona una respuesta en la lista desplegable</t>
        </r>
      </text>
    </comment>
    <comment ref="W12" authorId="0" shapeId="0" xr:uid="{5C303C72-5A86-4EE2-BA73-1E77D9DEE998}">
      <text>
        <r>
          <rPr>
            <sz val="8"/>
            <color indexed="81"/>
            <rFont val="Arial"/>
            <family val="2"/>
          </rPr>
          <t>Ubica el puntero del mouse en los numeros de la fila 11, para leer la pregunta y selecciona una respuesta en la lista desplegable</t>
        </r>
      </text>
    </comment>
    <comment ref="X12" authorId="0" shapeId="0" xr:uid="{665233C6-90C5-4710-8776-17B69C9766BC}">
      <text>
        <r>
          <rPr>
            <sz val="8"/>
            <color indexed="81"/>
            <rFont val="Arial"/>
            <family val="2"/>
          </rPr>
          <t>Ubica el puntero del mouse en los numeros de la fila 11, para leer la pregunta y selecciona una respuesta en la lista desplegable</t>
        </r>
      </text>
    </comment>
    <comment ref="Y12" authorId="0" shapeId="0" xr:uid="{048AF450-A2BC-4F6F-92B1-A494CF491E85}">
      <text>
        <r>
          <rPr>
            <sz val="8"/>
            <color indexed="81"/>
            <rFont val="Arial"/>
            <family val="2"/>
          </rPr>
          <t>Ubica el puntero del mouse en los numeros de la fila 11, para leer la pregunta y selecciona una respuesta en la lista desplegable</t>
        </r>
      </text>
    </comment>
    <comment ref="Z12" authorId="0" shapeId="0" xr:uid="{5641F954-3375-472D-A042-DA634A8AFAC9}">
      <text>
        <r>
          <rPr>
            <sz val="8"/>
            <color indexed="81"/>
            <rFont val="Arial"/>
            <family val="2"/>
          </rPr>
          <t>Ubica el puntero del mouse en los numeros de la fila 11, para leer la pregunta y selecciona una respuesta en la lista desplegable</t>
        </r>
      </text>
    </comment>
    <comment ref="AA12" authorId="0" shapeId="0" xr:uid="{296D9A39-33C8-41F3-A3E7-A913B526862C}">
      <text>
        <r>
          <rPr>
            <sz val="8"/>
            <color indexed="81"/>
            <rFont val="Arial"/>
            <family val="2"/>
          </rPr>
          <t>Ubica el puntero del mouse en los numeros de la fila 11, para leer la pregunta y selecciona una respuesta en la lista desplegable</t>
        </r>
      </text>
    </comment>
    <comment ref="AB12" authorId="0" shapeId="0" xr:uid="{5EAD3903-4D83-48BD-817B-E775AAD4BC1E}">
      <text>
        <r>
          <rPr>
            <sz val="8"/>
            <color indexed="81"/>
            <rFont val="Arial"/>
            <family val="2"/>
          </rPr>
          <t>Ubica el puntero del mouse en los numeros de la fila 11, para leer la pregunta y selecciona una respuesta en la lista desplegable</t>
        </r>
      </text>
    </comment>
    <comment ref="AC12" authorId="0" shapeId="0" xr:uid="{AD66CF23-DEF2-46E3-861B-C9B03AAD948C}">
      <text>
        <r>
          <rPr>
            <sz val="8"/>
            <color indexed="81"/>
            <rFont val="Arial"/>
            <family val="2"/>
          </rPr>
          <t>Ubica el puntero del mouse en los numeros de la fila 11, para leer la pregunta y selecciona una respuesta en la lista desplegable</t>
        </r>
      </text>
    </comment>
    <comment ref="AD12" authorId="0" shapeId="0" xr:uid="{9FFC6C26-8FB6-477A-A6D8-9E4AF5853E71}">
      <text>
        <r>
          <rPr>
            <sz val="8"/>
            <color indexed="81"/>
            <rFont val="Arial"/>
            <family val="2"/>
          </rPr>
          <t>Ubica el puntero del mouse en los numeros de la fila 11, para leer la pregunta y selecciona una respuesta en la lista desplegable</t>
        </r>
      </text>
    </comment>
    <comment ref="AE12" authorId="0" shapeId="0" xr:uid="{9AEBC79C-8096-41C6-A5A2-13EA7F665A8C}">
      <text>
        <r>
          <rPr>
            <sz val="8"/>
            <color indexed="81"/>
            <rFont val="Arial"/>
            <family val="2"/>
          </rPr>
          <t>Ubica el puntero del mouse en los numeros de la fila 11, para leer la pregunta y selecciona una respuesta en la lista desplegable</t>
        </r>
      </text>
    </comment>
    <comment ref="AF12" authorId="0" shapeId="0" xr:uid="{41711836-8210-4347-BA73-91BB1507709E}">
      <text>
        <r>
          <rPr>
            <sz val="8"/>
            <color indexed="81"/>
            <rFont val="Arial"/>
            <family val="2"/>
          </rPr>
          <t>Ubica el puntero del mouse en los numeros de la fila 11, para leer la pregunta y selecciona una respuesta en la lista desplegable</t>
        </r>
      </text>
    </comment>
    <comment ref="AG12" authorId="0" shapeId="0" xr:uid="{E9D202AA-A95C-4815-BD58-316C6C21C606}">
      <text>
        <r>
          <rPr>
            <sz val="8"/>
            <color indexed="81"/>
            <rFont val="Arial"/>
            <family val="2"/>
          </rPr>
          <t>Ubica el puntero del mouse en los numeros de la fila 11, para leer la pregunta y selecciona una respuesta en la lista desplegable</t>
        </r>
      </text>
    </comment>
    <comment ref="AH12" authorId="0" shapeId="0" xr:uid="{2B6C53C9-42CF-4C2E-94FB-D1A72DE5F054}">
      <text>
        <r>
          <rPr>
            <sz val="8"/>
            <color indexed="81"/>
            <rFont val="Arial"/>
            <family val="2"/>
          </rPr>
          <t>Ubica el puntero del mouse en los numeros de la fila 11, para leer la pregunta y selecciona una respuesta en la lista desplegable</t>
        </r>
      </text>
    </comment>
    <comment ref="P22" authorId="0" shapeId="0" xr:uid="{C3EEA5A0-F264-43C0-8914-02990FAB25FF}">
      <text>
        <r>
          <rPr>
            <sz val="8"/>
            <color indexed="81"/>
            <rFont val="Arial"/>
            <family val="2"/>
          </rPr>
          <t>Ubica el puntero del mouse en los numeros de la fila 11, para leer la pregunta y selecciona una respuesta en la lista desplegable</t>
        </r>
      </text>
    </comment>
    <comment ref="Q22" authorId="0" shapeId="0" xr:uid="{F4248E6B-887D-493B-8533-5BF94DB3B399}">
      <text>
        <r>
          <rPr>
            <sz val="8"/>
            <color indexed="81"/>
            <rFont val="Arial"/>
            <family val="2"/>
          </rPr>
          <t>Ubica el puntero del mouse en los numeros de la fila 11, para leer la pregunta y selecciona una respuesta en la lista desplegable</t>
        </r>
      </text>
    </comment>
    <comment ref="R22" authorId="0" shapeId="0" xr:uid="{E3CED9D1-870A-4B5C-BC4F-9636D9AE5F38}">
      <text>
        <r>
          <rPr>
            <sz val="8"/>
            <color indexed="81"/>
            <rFont val="Arial"/>
            <family val="2"/>
          </rPr>
          <t>Ubica el puntero del mouse en los numeros de la fila 11, para leer la pregunta y selecciona una respuesta en la lista desplegable</t>
        </r>
      </text>
    </comment>
    <comment ref="S22" authorId="0" shapeId="0" xr:uid="{3C15AFED-5D04-443E-94C6-A48FB8A7467F}">
      <text>
        <r>
          <rPr>
            <sz val="8"/>
            <color indexed="81"/>
            <rFont val="Arial"/>
            <family val="2"/>
          </rPr>
          <t>Ubica el puntero del mouse en los numeros de la fila 11, para leer la pregunta y selecciona una respuesta en la lista desplegable</t>
        </r>
      </text>
    </comment>
    <comment ref="T22" authorId="0" shapeId="0" xr:uid="{DFA372A7-081E-4AB8-BCFB-C1CE8D927DFF}">
      <text>
        <r>
          <rPr>
            <sz val="8"/>
            <color indexed="81"/>
            <rFont val="Arial"/>
            <family val="2"/>
          </rPr>
          <t>Ubica el puntero del mouse en los numeros de la fila 11, para leer la pregunta y selecciona una respuesta en la lista desplegable</t>
        </r>
      </text>
    </comment>
    <comment ref="U22" authorId="0" shapeId="0" xr:uid="{79350E3C-DCB3-4388-8B67-E33319EA5554}">
      <text>
        <r>
          <rPr>
            <sz val="8"/>
            <color indexed="81"/>
            <rFont val="Arial"/>
            <family val="2"/>
          </rPr>
          <t>Ubica el puntero del mouse en los numeros de la fila 11, para leer la pregunta y selecciona una respuesta en la lista desplegable</t>
        </r>
      </text>
    </comment>
    <comment ref="V22" authorId="0" shapeId="0" xr:uid="{71681C36-804C-4B9C-B879-B737B8739400}">
      <text>
        <r>
          <rPr>
            <sz val="8"/>
            <color indexed="81"/>
            <rFont val="Arial"/>
            <family val="2"/>
          </rPr>
          <t>Ubica el puntero del mouse en los numeros de la fila 11, para leer la pregunta y selecciona una respuesta en la lista desplegable</t>
        </r>
      </text>
    </comment>
    <comment ref="W22" authorId="0" shapeId="0" xr:uid="{190389C8-EE40-4B68-8130-5811A7CA94F0}">
      <text>
        <r>
          <rPr>
            <sz val="8"/>
            <color indexed="81"/>
            <rFont val="Arial"/>
            <family val="2"/>
          </rPr>
          <t>Ubica el puntero del mouse en los numeros de la fila 11, para leer la pregunta y selecciona una respuesta en la lista desplegable</t>
        </r>
      </text>
    </comment>
    <comment ref="X22" authorId="0" shapeId="0" xr:uid="{60567023-F14B-4EFE-A54C-233AB23EFE3C}">
      <text>
        <r>
          <rPr>
            <sz val="8"/>
            <color indexed="81"/>
            <rFont val="Arial"/>
            <family val="2"/>
          </rPr>
          <t>Ubica el puntero del mouse en los numeros de la fila 11, para leer la pregunta y selecciona una respuesta en la lista desplegable</t>
        </r>
      </text>
    </comment>
    <comment ref="Y22" authorId="0" shapeId="0" xr:uid="{A1A39057-F666-43A0-8922-15C2E51D49B9}">
      <text>
        <r>
          <rPr>
            <sz val="8"/>
            <color indexed="81"/>
            <rFont val="Arial"/>
            <family val="2"/>
          </rPr>
          <t>Ubica el puntero del mouse en los numeros de la fila 11, para leer la pregunta y selecciona una respuesta en la lista desplegable</t>
        </r>
      </text>
    </comment>
    <comment ref="Z22" authorId="0" shapeId="0" xr:uid="{A58065AA-FD38-4FB4-BF25-FA0A5412FF6B}">
      <text>
        <r>
          <rPr>
            <sz val="8"/>
            <color indexed="81"/>
            <rFont val="Arial"/>
            <family val="2"/>
          </rPr>
          <t>Ubica el puntero del mouse en los numeros de la fila 11, para leer la pregunta y selecciona una respuesta en la lista desplegable</t>
        </r>
      </text>
    </comment>
    <comment ref="AA22" authorId="0" shapeId="0" xr:uid="{F55AB3E6-8843-4EF2-8CE5-24BB9C0928C7}">
      <text>
        <r>
          <rPr>
            <sz val="8"/>
            <color indexed="81"/>
            <rFont val="Arial"/>
            <family val="2"/>
          </rPr>
          <t>Ubica el puntero del mouse en los numeros de la fila 11, para leer la pregunta y selecciona una respuesta en la lista desplegable</t>
        </r>
      </text>
    </comment>
    <comment ref="AB22" authorId="0" shapeId="0" xr:uid="{9C40412D-6C6B-45A5-9DE8-5C320742BB10}">
      <text>
        <r>
          <rPr>
            <sz val="8"/>
            <color indexed="81"/>
            <rFont val="Arial"/>
            <family val="2"/>
          </rPr>
          <t>Ubica el puntero del mouse en los numeros de la fila 11, para leer la pregunta y selecciona una respuesta en la lista desplegable</t>
        </r>
      </text>
    </comment>
    <comment ref="AC22" authorId="0" shapeId="0" xr:uid="{06AC1556-07FC-488F-A9BD-C018E714D399}">
      <text>
        <r>
          <rPr>
            <sz val="8"/>
            <color indexed="81"/>
            <rFont val="Arial"/>
            <family val="2"/>
          </rPr>
          <t>Ubica el puntero del mouse en los numeros de la fila 11, para leer la pregunta y selecciona una respuesta en la lista desplegable</t>
        </r>
      </text>
    </comment>
    <comment ref="AD22" authorId="0" shapeId="0" xr:uid="{7363EC44-802D-4D08-AEA3-3025919CB06B}">
      <text>
        <r>
          <rPr>
            <sz val="8"/>
            <color indexed="81"/>
            <rFont val="Arial"/>
            <family val="2"/>
          </rPr>
          <t>Ubica el puntero del mouse en los numeros de la fila 11, para leer la pregunta y selecciona una respuesta en la lista desplegable</t>
        </r>
      </text>
    </comment>
    <comment ref="AE22" authorId="0" shapeId="0" xr:uid="{2C5B2512-9ABB-4D33-AE5A-DC101C443396}">
      <text>
        <r>
          <rPr>
            <sz val="8"/>
            <color indexed="81"/>
            <rFont val="Arial"/>
            <family val="2"/>
          </rPr>
          <t>Ubica el puntero del mouse en los numeros de la fila 11, para leer la pregunta y selecciona una respuesta en la lista desplegable</t>
        </r>
      </text>
    </comment>
    <comment ref="AF22" authorId="0" shapeId="0" xr:uid="{1A8BE7C9-8F94-4FAD-B637-40DAF2E67738}">
      <text>
        <r>
          <rPr>
            <sz val="8"/>
            <color indexed="81"/>
            <rFont val="Arial"/>
            <family val="2"/>
          </rPr>
          <t>Ubica el puntero del mouse en los numeros de la fila 11, para leer la pregunta y selecciona una respuesta en la lista desplegable</t>
        </r>
      </text>
    </comment>
    <comment ref="AG22" authorId="0" shapeId="0" xr:uid="{EAB96497-5C65-4D92-8CD6-716CF38E2847}">
      <text>
        <r>
          <rPr>
            <sz val="8"/>
            <color indexed="81"/>
            <rFont val="Arial"/>
            <family val="2"/>
          </rPr>
          <t>Ubica el puntero del mouse en los numeros de la fila 11, para leer la pregunta y selecciona una respuesta en la lista desplegable</t>
        </r>
      </text>
    </comment>
    <comment ref="AH22" authorId="0" shapeId="0" xr:uid="{3713D425-5016-44F3-892E-039A49112CBB}">
      <text>
        <r>
          <rPr>
            <sz val="8"/>
            <color indexed="81"/>
            <rFont val="Arial"/>
            <family val="2"/>
          </rPr>
          <t>Ubica el puntero del mouse en los numeros de la fila 11, para leer la pregunta y selecciona una respuesta en la lista desplegable</t>
        </r>
      </text>
    </comment>
    <comment ref="P32" authorId="0" shapeId="0" xr:uid="{25B55B79-E49E-4346-ACFD-4BB1DAFCA8A0}">
      <text>
        <r>
          <rPr>
            <sz val="8"/>
            <color indexed="81"/>
            <rFont val="Arial"/>
            <family val="2"/>
          </rPr>
          <t>Ubica el puntero del mouse en los numeros de la fila 11, para leer la pregunta y selecciona una respuesta en la lista desplegable</t>
        </r>
      </text>
    </comment>
    <comment ref="Q32" authorId="0" shapeId="0" xr:uid="{C9D75EE3-82AE-4515-B597-4E63816D2FA5}">
      <text>
        <r>
          <rPr>
            <sz val="8"/>
            <color indexed="81"/>
            <rFont val="Arial"/>
            <family val="2"/>
          </rPr>
          <t>Ubica el puntero del mouse en los numeros de la fila 11, para leer la pregunta y selecciona una respuesta en la lista desplegable</t>
        </r>
      </text>
    </comment>
    <comment ref="R32" authorId="0" shapeId="0" xr:uid="{04843C9A-9DFC-4F88-8F70-53CC3D4DE683}">
      <text>
        <r>
          <rPr>
            <sz val="8"/>
            <color indexed="81"/>
            <rFont val="Arial"/>
            <family val="2"/>
          </rPr>
          <t>Ubica el puntero del mouse en los numeros de la fila 11, para leer la pregunta y selecciona una respuesta en la lista desplegable</t>
        </r>
      </text>
    </comment>
    <comment ref="S32" authorId="0" shapeId="0" xr:uid="{6AE80130-D87C-4D7D-A53E-B1DBCAFE4673}">
      <text>
        <r>
          <rPr>
            <sz val="8"/>
            <color indexed="81"/>
            <rFont val="Arial"/>
            <family val="2"/>
          </rPr>
          <t>Ubica el puntero del mouse en los numeros de la fila 11, para leer la pregunta y selecciona una respuesta en la lista desplegable</t>
        </r>
      </text>
    </comment>
    <comment ref="T32" authorId="0" shapeId="0" xr:uid="{950B5532-59BA-4F36-A8DA-869ADCEEF027}">
      <text>
        <r>
          <rPr>
            <sz val="8"/>
            <color indexed="81"/>
            <rFont val="Arial"/>
            <family val="2"/>
          </rPr>
          <t>Ubica el puntero del mouse en los numeros de la fila 11, para leer la pregunta y selecciona una respuesta en la lista desplegable</t>
        </r>
      </text>
    </comment>
    <comment ref="U32" authorId="0" shapeId="0" xr:uid="{7E639BDA-CFC1-4D54-B3AE-D03398F2C856}">
      <text>
        <r>
          <rPr>
            <sz val="8"/>
            <color indexed="81"/>
            <rFont val="Arial"/>
            <family val="2"/>
          </rPr>
          <t>Ubica el puntero del mouse en los numeros de la fila 11, para leer la pregunta y selecciona una respuesta en la lista desplegable</t>
        </r>
      </text>
    </comment>
    <comment ref="V32" authorId="0" shapeId="0" xr:uid="{95F0A8A0-60E9-44F4-9C92-7B5D5278103D}">
      <text>
        <r>
          <rPr>
            <sz val="8"/>
            <color indexed="81"/>
            <rFont val="Arial"/>
            <family val="2"/>
          </rPr>
          <t>Ubica el puntero del mouse en los numeros de la fila 11, para leer la pregunta y selecciona una respuesta en la lista desplegable</t>
        </r>
      </text>
    </comment>
    <comment ref="W32" authorId="0" shapeId="0" xr:uid="{07AE0075-9753-42C4-95FF-74CDE0D46BB4}">
      <text>
        <r>
          <rPr>
            <sz val="8"/>
            <color indexed="81"/>
            <rFont val="Arial"/>
            <family val="2"/>
          </rPr>
          <t>Ubica el puntero del mouse en los numeros de la fila 11, para leer la pregunta y selecciona una respuesta en la lista desplegable</t>
        </r>
      </text>
    </comment>
    <comment ref="X32" authorId="0" shapeId="0" xr:uid="{3A9DF5CE-4A80-4E1C-BFCC-7E8CA9990198}">
      <text>
        <r>
          <rPr>
            <sz val="8"/>
            <color indexed="81"/>
            <rFont val="Arial"/>
            <family val="2"/>
          </rPr>
          <t>Ubica el puntero del mouse en los numeros de la fila 11, para leer la pregunta y selecciona una respuesta en la lista desplegable</t>
        </r>
      </text>
    </comment>
    <comment ref="Y32" authorId="0" shapeId="0" xr:uid="{AEFF9731-E147-44A6-AB14-D0D64DA5D0FF}">
      <text>
        <r>
          <rPr>
            <sz val="8"/>
            <color indexed="81"/>
            <rFont val="Arial"/>
            <family val="2"/>
          </rPr>
          <t>Ubica el puntero del mouse en los numeros de la fila 11, para leer la pregunta y selecciona una respuesta en la lista desplegable</t>
        </r>
      </text>
    </comment>
    <comment ref="Z32" authorId="0" shapeId="0" xr:uid="{4185E303-4F42-4901-BADF-858A4C8117BB}">
      <text>
        <r>
          <rPr>
            <sz val="8"/>
            <color indexed="81"/>
            <rFont val="Arial"/>
            <family val="2"/>
          </rPr>
          <t>Ubica el puntero del mouse en los numeros de la fila 11, para leer la pregunta y selecciona una respuesta en la lista desplegable</t>
        </r>
      </text>
    </comment>
    <comment ref="AA32" authorId="0" shapeId="0" xr:uid="{0516C9C1-287D-41D6-A405-92E2944E6286}">
      <text>
        <r>
          <rPr>
            <sz val="8"/>
            <color indexed="81"/>
            <rFont val="Arial"/>
            <family val="2"/>
          </rPr>
          <t>Ubica el puntero del mouse en los numeros de la fila 11, para leer la pregunta y selecciona una respuesta en la lista desplegable</t>
        </r>
      </text>
    </comment>
    <comment ref="AB32" authorId="0" shapeId="0" xr:uid="{B777A60A-FB3F-4B93-AFDB-1A41E76347B7}">
      <text>
        <r>
          <rPr>
            <sz val="8"/>
            <color indexed="81"/>
            <rFont val="Arial"/>
            <family val="2"/>
          </rPr>
          <t>Ubica el puntero del mouse en los numeros de la fila 11, para leer la pregunta y selecciona una respuesta en la lista desplegable</t>
        </r>
      </text>
    </comment>
    <comment ref="AC32" authorId="0" shapeId="0" xr:uid="{21CD65DF-01D0-4614-94C6-7B4A40748584}">
      <text>
        <r>
          <rPr>
            <sz val="8"/>
            <color indexed="81"/>
            <rFont val="Arial"/>
            <family val="2"/>
          </rPr>
          <t>Ubica el puntero del mouse en los numeros de la fila 11, para leer la pregunta y selecciona una respuesta en la lista desplegable</t>
        </r>
      </text>
    </comment>
    <comment ref="AD32" authorId="0" shapeId="0" xr:uid="{F345942A-7DAC-46C9-9E59-00F7AF76D1A5}">
      <text>
        <r>
          <rPr>
            <sz val="8"/>
            <color indexed="81"/>
            <rFont val="Arial"/>
            <family val="2"/>
          </rPr>
          <t>Ubica el puntero del mouse en los numeros de la fila 11, para leer la pregunta y selecciona una respuesta en la lista desplegable</t>
        </r>
      </text>
    </comment>
    <comment ref="AE32" authorId="0" shapeId="0" xr:uid="{C1AF2E9A-63E0-428F-96D4-96B30845B28A}">
      <text>
        <r>
          <rPr>
            <sz val="8"/>
            <color indexed="81"/>
            <rFont val="Arial"/>
            <family val="2"/>
          </rPr>
          <t>Ubica el puntero del mouse en los numeros de la fila 11, para leer la pregunta y selecciona una respuesta en la lista desplegable</t>
        </r>
      </text>
    </comment>
    <comment ref="AF32" authorId="0" shapeId="0" xr:uid="{CF7DA3F9-8F91-4BCD-9219-28F09FD57E10}">
      <text>
        <r>
          <rPr>
            <sz val="8"/>
            <color indexed="81"/>
            <rFont val="Arial"/>
            <family val="2"/>
          </rPr>
          <t>Ubica el puntero del mouse en los numeros de la fila 11, para leer la pregunta y selecciona una respuesta en la lista desplegable</t>
        </r>
      </text>
    </comment>
    <comment ref="AG32" authorId="0" shapeId="0" xr:uid="{38CA83AE-578B-4342-A627-4958C97F8F60}">
      <text>
        <r>
          <rPr>
            <sz val="8"/>
            <color indexed="81"/>
            <rFont val="Arial"/>
            <family val="2"/>
          </rPr>
          <t>Ubica el puntero del mouse en los numeros de la fila 11, para leer la pregunta y selecciona una respuesta en la lista desplegable</t>
        </r>
      </text>
    </comment>
    <comment ref="AH32" authorId="0" shapeId="0" xr:uid="{592F0B2F-9DD1-4A2F-BF44-FD5BCB08C3B6}">
      <text>
        <r>
          <rPr>
            <sz val="8"/>
            <color indexed="81"/>
            <rFont val="Arial"/>
            <family val="2"/>
          </rPr>
          <t>Ubica el puntero del mouse en los numeros de la fila 11, para leer la pregunta y selecciona una respuesta en la lista desplegable</t>
        </r>
      </text>
    </comment>
    <comment ref="P42" authorId="0" shapeId="0" xr:uid="{4F46F94B-5837-45EA-825F-55FD5099A520}">
      <text>
        <r>
          <rPr>
            <sz val="8"/>
            <color indexed="81"/>
            <rFont val="Arial"/>
            <family val="2"/>
          </rPr>
          <t>Ubica el puntero del mouse en los numeros de la fila 11, para leer la pregunta y selecciona una respuesta en la lista desplegable</t>
        </r>
      </text>
    </comment>
    <comment ref="Q42" authorId="0" shapeId="0" xr:uid="{1BD14C6C-F11A-492C-BCDE-B051EE962ED4}">
      <text>
        <r>
          <rPr>
            <sz val="8"/>
            <color indexed="81"/>
            <rFont val="Arial"/>
            <family val="2"/>
          </rPr>
          <t>Ubica el puntero del mouse en los numeros de la fila 11, para leer la pregunta y selecciona una respuesta en la lista desplegable</t>
        </r>
      </text>
    </comment>
    <comment ref="R42" authorId="0" shapeId="0" xr:uid="{139CA319-78AE-4A7D-9BC6-279C68F2E288}">
      <text>
        <r>
          <rPr>
            <sz val="8"/>
            <color indexed="81"/>
            <rFont val="Arial"/>
            <family val="2"/>
          </rPr>
          <t>Ubica el puntero del mouse en los numeros de la fila 11, para leer la pregunta y selecciona una respuesta en la lista desplegable</t>
        </r>
      </text>
    </comment>
    <comment ref="S42" authorId="0" shapeId="0" xr:uid="{890BD4EF-CB9C-42CF-B642-62B7E9666DD5}">
      <text>
        <r>
          <rPr>
            <sz val="8"/>
            <color indexed="81"/>
            <rFont val="Arial"/>
            <family val="2"/>
          </rPr>
          <t>Ubica el puntero del mouse en los numeros de la fila 11, para leer la pregunta y selecciona una respuesta en la lista desplegable</t>
        </r>
      </text>
    </comment>
    <comment ref="T42" authorId="0" shapeId="0" xr:uid="{2EC714D8-0783-4BE9-B16B-BA25FB540692}">
      <text>
        <r>
          <rPr>
            <sz val="8"/>
            <color indexed="81"/>
            <rFont val="Arial"/>
            <family val="2"/>
          </rPr>
          <t>Ubica el puntero del mouse en los numeros de la fila 11, para leer la pregunta y selecciona una respuesta en la lista desplegable</t>
        </r>
      </text>
    </comment>
    <comment ref="U42" authorId="0" shapeId="0" xr:uid="{7E34F139-2544-4FA1-ACC9-3AEBFB94A41E}">
      <text>
        <r>
          <rPr>
            <sz val="8"/>
            <color indexed="81"/>
            <rFont val="Arial"/>
            <family val="2"/>
          </rPr>
          <t>Ubica el puntero del mouse en los numeros de la fila 11, para leer la pregunta y selecciona una respuesta en la lista desplegable</t>
        </r>
      </text>
    </comment>
    <comment ref="V42" authorId="0" shapeId="0" xr:uid="{2D92A6FA-11C1-4377-B01B-9CCC0C9169FD}">
      <text>
        <r>
          <rPr>
            <sz val="8"/>
            <color indexed="81"/>
            <rFont val="Arial"/>
            <family val="2"/>
          </rPr>
          <t>Ubica el puntero del mouse en los numeros de la fila 11, para leer la pregunta y selecciona una respuesta en la lista desplegable</t>
        </r>
      </text>
    </comment>
    <comment ref="W42" authorId="0" shapeId="0" xr:uid="{F30FBD10-B325-47B6-BB1C-81B699DFFB05}">
      <text>
        <r>
          <rPr>
            <sz val="8"/>
            <color indexed="81"/>
            <rFont val="Arial"/>
            <family val="2"/>
          </rPr>
          <t>Ubica el puntero del mouse en los numeros de la fila 11, para leer la pregunta y selecciona una respuesta en la lista desplegable</t>
        </r>
      </text>
    </comment>
    <comment ref="X42" authorId="0" shapeId="0" xr:uid="{D797281F-0689-4578-A558-12CF5156A1FA}">
      <text>
        <r>
          <rPr>
            <sz val="8"/>
            <color indexed="81"/>
            <rFont val="Arial"/>
            <family val="2"/>
          </rPr>
          <t>Ubica el puntero del mouse en los numeros de la fila 11, para leer la pregunta y selecciona una respuesta en la lista desplegable</t>
        </r>
      </text>
    </comment>
    <comment ref="Y42" authorId="0" shapeId="0" xr:uid="{1DE3C6DF-1003-4E87-8A4F-61B54BABC9BD}">
      <text>
        <r>
          <rPr>
            <sz val="8"/>
            <color indexed="81"/>
            <rFont val="Arial"/>
            <family val="2"/>
          </rPr>
          <t>Ubica el puntero del mouse en los numeros de la fila 11, para leer la pregunta y selecciona una respuesta en la lista desplegable</t>
        </r>
      </text>
    </comment>
    <comment ref="Z42" authorId="0" shapeId="0" xr:uid="{A71535A4-FD8B-4851-A22F-47BFC32DD78A}">
      <text>
        <r>
          <rPr>
            <sz val="8"/>
            <color indexed="81"/>
            <rFont val="Arial"/>
            <family val="2"/>
          </rPr>
          <t>Ubica el puntero del mouse en los numeros de la fila 11, para leer la pregunta y selecciona una respuesta en la lista desplegable</t>
        </r>
      </text>
    </comment>
    <comment ref="AA42" authorId="0" shapeId="0" xr:uid="{AFFB50A7-FB78-4161-86D0-1A3EF1B78A44}">
      <text>
        <r>
          <rPr>
            <sz val="8"/>
            <color indexed="81"/>
            <rFont val="Arial"/>
            <family val="2"/>
          </rPr>
          <t>Ubica el puntero del mouse en los numeros de la fila 11, para leer la pregunta y selecciona una respuesta en la lista desplegable</t>
        </r>
      </text>
    </comment>
    <comment ref="AB42" authorId="0" shapeId="0" xr:uid="{AA6556A0-CAE9-4528-86E8-5E41F50119EE}">
      <text>
        <r>
          <rPr>
            <sz val="8"/>
            <color indexed="81"/>
            <rFont val="Arial"/>
            <family val="2"/>
          </rPr>
          <t>Ubica el puntero del mouse en los numeros de la fila 11, para leer la pregunta y selecciona una respuesta en la lista desplegable</t>
        </r>
      </text>
    </comment>
    <comment ref="AC42" authorId="0" shapeId="0" xr:uid="{AD984A71-137E-4092-9D3E-DEA088D12140}">
      <text>
        <r>
          <rPr>
            <sz val="8"/>
            <color indexed="81"/>
            <rFont val="Arial"/>
            <family val="2"/>
          </rPr>
          <t>Ubica el puntero del mouse en los numeros de la fila 11, para leer la pregunta y selecciona una respuesta en la lista desplegable</t>
        </r>
      </text>
    </comment>
    <comment ref="AD42" authorId="0" shapeId="0" xr:uid="{57AF32F5-1EF0-41F7-9FE4-B52D54EFE34E}">
      <text>
        <r>
          <rPr>
            <sz val="8"/>
            <color indexed="81"/>
            <rFont val="Arial"/>
            <family val="2"/>
          </rPr>
          <t>Ubica el puntero del mouse en los numeros de la fila 11, para leer la pregunta y selecciona una respuesta en la lista desplegable</t>
        </r>
      </text>
    </comment>
    <comment ref="AE42" authorId="0" shapeId="0" xr:uid="{698832F8-8597-456C-8EAE-C76394F083F0}">
      <text>
        <r>
          <rPr>
            <sz val="8"/>
            <color indexed="81"/>
            <rFont val="Arial"/>
            <family val="2"/>
          </rPr>
          <t>Ubica el puntero del mouse en los numeros de la fila 11, para leer la pregunta y selecciona una respuesta en la lista desplegable</t>
        </r>
      </text>
    </comment>
    <comment ref="AF42" authorId="0" shapeId="0" xr:uid="{1E458618-67BE-4633-AEEA-0D44C5765405}">
      <text>
        <r>
          <rPr>
            <sz val="8"/>
            <color indexed="81"/>
            <rFont val="Arial"/>
            <family val="2"/>
          </rPr>
          <t>Ubica el puntero del mouse en los numeros de la fila 11, para leer la pregunta y selecciona una respuesta en la lista desplegable</t>
        </r>
      </text>
    </comment>
    <comment ref="AG42" authorId="0" shapeId="0" xr:uid="{4EF2ADA0-AF1D-4376-A8B5-8373CFE41C4F}">
      <text>
        <r>
          <rPr>
            <sz val="8"/>
            <color indexed="81"/>
            <rFont val="Arial"/>
            <family val="2"/>
          </rPr>
          <t>Ubica el puntero del mouse en los numeros de la fila 11, para leer la pregunta y selecciona una respuesta en la lista desplegable</t>
        </r>
      </text>
    </comment>
    <comment ref="AH42" authorId="0" shapeId="0" xr:uid="{B635A617-D343-4647-9EE0-3F4E3B5FB6EE}">
      <text>
        <r>
          <rPr>
            <sz val="8"/>
            <color indexed="81"/>
            <rFont val="Arial"/>
            <family val="2"/>
          </rPr>
          <t>Ubica el puntero del mouse en los numeros de la fila 11, para leer la pregunta y selecciona una respuesta en la lista desplegable</t>
        </r>
      </text>
    </comment>
    <comment ref="P52" authorId="0" shapeId="0" xr:uid="{518656E7-AD42-4B6C-8E25-F38661C12D0C}">
      <text>
        <r>
          <rPr>
            <sz val="8"/>
            <color indexed="81"/>
            <rFont val="Arial"/>
            <family val="2"/>
          </rPr>
          <t>Ubica el puntero del mouse en los numeros de la fila 11, para leer la pregunta y selecciona una respuesta en la lista desplegable</t>
        </r>
      </text>
    </comment>
    <comment ref="Q52" authorId="0" shapeId="0" xr:uid="{6E39EC9B-336C-4C18-AE36-E5FEABD3FEB2}">
      <text>
        <r>
          <rPr>
            <sz val="8"/>
            <color indexed="81"/>
            <rFont val="Arial"/>
            <family val="2"/>
          </rPr>
          <t>Ubica el puntero del mouse en los numeros de la fila 11, para leer la pregunta y selecciona una respuesta en la lista desplegable</t>
        </r>
      </text>
    </comment>
    <comment ref="R52" authorId="0" shapeId="0" xr:uid="{99BA838C-F5F1-4DE0-9D4E-CAF77D969379}">
      <text>
        <r>
          <rPr>
            <sz val="8"/>
            <color indexed="81"/>
            <rFont val="Arial"/>
            <family val="2"/>
          </rPr>
          <t>Ubica el puntero del mouse en los numeros de la fila 11, para leer la pregunta y selecciona una respuesta en la lista desplegable</t>
        </r>
      </text>
    </comment>
    <comment ref="S52" authorId="0" shapeId="0" xr:uid="{1278015D-A53E-456C-BE57-3E2F5866757A}">
      <text>
        <r>
          <rPr>
            <sz val="8"/>
            <color indexed="81"/>
            <rFont val="Arial"/>
            <family val="2"/>
          </rPr>
          <t>Ubica el puntero del mouse en los numeros de la fila 11, para leer la pregunta y selecciona una respuesta en la lista desplegable</t>
        </r>
      </text>
    </comment>
    <comment ref="T52" authorId="0" shapeId="0" xr:uid="{A09B9E6F-2ADE-40EF-ADD2-3BBF188884A5}">
      <text>
        <r>
          <rPr>
            <sz val="8"/>
            <color indexed="81"/>
            <rFont val="Arial"/>
            <family val="2"/>
          </rPr>
          <t>Ubica el puntero del mouse en los numeros de la fila 11, para leer la pregunta y selecciona una respuesta en la lista desplegable</t>
        </r>
      </text>
    </comment>
    <comment ref="U52" authorId="0" shapeId="0" xr:uid="{C2F2003F-A3C9-4D9E-9B82-9F1F9513C508}">
      <text>
        <r>
          <rPr>
            <sz val="8"/>
            <color indexed="81"/>
            <rFont val="Arial"/>
            <family val="2"/>
          </rPr>
          <t>Ubica el puntero del mouse en los numeros de la fila 11, para leer la pregunta y selecciona una respuesta en la lista desplegable</t>
        </r>
      </text>
    </comment>
    <comment ref="V52" authorId="0" shapeId="0" xr:uid="{3E677D70-B524-4B6F-9718-9451D174AE84}">
      <text>
        <r>
          <rPr>
            <sz val="8"/>
            <color indexed="81"/>
            <rFont val="Arial"/>
            <family val="2"/>
          </rPr>
          <t>Ubica el puntero del mouse en los numeros de la fila 11, para leer la pregunta y selecciona una respuesta en la lista desplegable</t>
        </r>
      </text>
    </comment>
    <comment ref="W52" authorId="0" shapeId="0" xr:uid="{7D07C44F-B544-459F-A870-402D3870E7FF}">
      <text>
        <r>
          <rPr>
            <sz val="8"/>
            <color indexed="81"/>
            <rFont val="Arial"/>
            <family val="2"/>
          </rPr>
          <t>Ubica el puntero del mouse en los numeros de la fila 11, para leer la pregunta y selecciona una respuesta en la lista desplegable</t>
        </r>
      </text>
    </comment>
    <comment ref="X52" authorId="0" shapeId="0" xr:uid="{3D4D96CC-DE1B-4B00-BE7B-87E11AF8B24B}">
      <text>
        <r>
          <rPr>
            <sz val="8"/>
            <color indexed="81"/>
            <rFont val="Arial"/>
            <family val="2"/>
          </rPr>
          <t>Ubica el puntero del mouse en los numeros de la fila 11, para leer la pregunta y selecciona una respuesta en la lista desplegable</t>
        </r>
      </text>
    </comment>
    <comment ref="Y52" authorId="0" shapeId="0" xr:uid="{F06C78E5-C419-4C89-BDC9-C3B1D6CA7696}">
      <text>
        <r>
          <rPr>
            <sz val="8"/>
            <color indexed="81"/>
            <rFont val="Arial"/>
            <family val="2"/>
          </rPr>
          <t>Ubica el puntero del mouse en los numeros de la fila 11, para leer la pregunta y selecciona una respuesta en la lista desplegable</t>
        </r>
      </text>
    </comment>
    <comment ref="Z52" authorId="0" shapeId="0" xr:uid="{7DD4DD5E-349E-40C0-B0D5-3A18D4946313}">
      <text>
        <r>
          <rPr>
            <sz val="8"/>
            <color indexed="81"/>
            <rFont val="Arial"/>
            <family val="2"/>
          </rPr>
          <t>Ubica el puntero del mouse en los numeros de la fila 11, para leer la pregunta y selecciona una respuesta en la lista desplegable</t>
        </r>
      </text>
    </comment>
    <comment ref="AA52" authorId="0" shapeId="0" xr:uid="{2822E3E6-7FF7-499D-91A3-FA94B2963EF7}">
      <text>
        <r>
          <rPr>
            <sz val="8"/>
            <color indexed="81"/>
            <rFont val="Arial"/>
            <family val="2"/>
          </rPr>
          <t>Ubica el puntero del mouse en los numeros de la fila 11, para leer la pregunta y selecciona una respuesta en la lista desplegable</t>
        </r>
      </text>
    </comment>
    <comment ref="AB52" authorId="0" shapeId="0" xr:uid="{2823960C-B406-486A-BACC-6444374F9099}">
      <text>
        <r>
          <rPr>
            <sz val="8"/>
            <color indexed="81"/>
            <rFont val="Arial"/>
            <family val="2"/>
          </rPr>
          <t>Ubica el puntero del mouse en los numeros de la fila 11, para leer la pregunta y selecciona una respuesta en la lista desplegable</t>
        </r>
      </text>
    </comment>
    <comment ref="AC52" authorId="0" shapeId="0" xr:uid="{27EFF565-66CA-4591-9EC5-5D253AE68322}">
      <text>
        <r>
          <rPr>
            <sz val="8"/>
            <color indexed="81"/>
            <rFont val="Arial"/>
            <family val="2"/>
          </rPr>
          <t>Ubica el puntero del mouse en los numeros de la fila 11, para leer la pregunta y selecciona una respuesta en la lista desplegable</t>
        </r>
      </text>
    </comment>
    <comment ref="AD52" authorId="0" shapeId="0" xr:uid="{15C32717-0385-4854-9BA4-17EF59BC18DE}">
      <text>
        <r>
          <rPr>
            <sz val="8"/>
            <color indexed="81"/>
            <rFont val="Arial"/>
            <family val="2"/>
          </rPr>
          <t>Ubica el puntero del mouse en los numeros de la fila 11, para leer la pregunta y selecciona una respuesta en la lista desplegable</t>
        </r>
      </text>
    </comment>
    <comment ref="AE52" authorId="0" shapeId="0" xr:uid="{80E2359E-17D8-4205-88CB-E76F70ECB55C}">
      <text>
        <r>
          <rPr>
            <sz val="8"/>
            <color indexed="81"/>
            <rFont val="Arial"/>
            <family val="2"/>
          </rPr>
          <t>Ubica el puntero del mouse en los numeros de la fila 11, para leer la pregunta y selecciona una respuesta en la lista desplegable</t>
        </r>
      </text>
    </comment>
    <comment ref="AF52" authorId="0" shapeId="0" xr:uid="{9C163925-7B7F-4733-BA1D-7A6FFB8D3557}">
      <text>
        <r>
          <rPr>
            <sz val="8"/>
            <color indexed="81"/>
            <rFont val="Arial"/>
            <family val="2"/>
          </rPr>
          <t>Ubica el puntero del mouse en los numeros de la fila 11, para leer la pregunta y selecciona una respuesta en la lista desplegable</t>
        </r>
      </text>
    </comment>
    <comment ref="AG52" authorId="0" shapeId="0" xr:uid="{AA931021-A862-4F1B-8850-FD075FA3E34F}">
      <text>
        <r>
          <rPr>
            <sz val="8"/>
            <color indexed="81"/>
            <rFont val="Arial"/>
            <family val="2"/>
          </rPr>
          <t>Ubica el puntero del mouse en los numeros de la fila 11, para leer la pregunta y selecciona una respuesta en la lista desplegable</t>
        </r>
      </text>
    </comment>
    <comment ref="AH52" authorId="0" shapeId="0" xr:uid="{57C2583E-2B1C-4108-87DB-2C4564CE8655}">
      <text>
        <r>
          <rPr>
            <sz val="8"/>
            <color indexed="81"/>
            <rFont val="Arial"/>
            <family val="2"/>
          </rPr>
          <t>Ubica el puntero del mouse en los numeros de la fila 11, para leer la pregunta y selecciona una respuesta en la lista desplegable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661CCC7-EFF9-459B-85CD-655E42021B90}">
      <text>
        <r>
          <rPr>
            <sz val="9"/>
            <color indexed="81"/>
            <rFont val="Tahoma"/>
            <family val="2"/>
          </rPr>
          <t>Fecha de revisión y/o actualización del riesgo de gestión por parte del área encargada del proceso</t>
        </r>
      </text>
    </comment>
    <comment ref="L9" authorId="1" shapeId="0" xr:uid="{BDA2C9C2-B499-4221-8D9B-A1AC47B75A6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90A6464F-4A05-44A6-845A-DC6A1F6BB567}">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86162BD-6574-442D-A560-34ADD6F1AA34}">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52683E5-0731-4B74-8700-C1FA9152B5E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57C91163-5E59-4F1E-9337-148982158E0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A5E30018-4537-4FA0-993B-3A96035EBDA3}">
      <text>
        <r>
          <rPr>
            <sz val="8"/>
            <color indexed="81"/>
            <rFont val="Arial"/>
            <family val="2"/>
          </rPr>
          <t>¿Afectar al grupo de funcionarios del proceso?</t>
        </r>
      </text>
    </comment>
    <comment ref="Q11" authorId="1" shapeId="0" xr:uid="{A6E3567A-ECDB-4586-BCDF-7B7DEC9A5F34}">
      <text>
        <r>
          <rPr>
            <sz val="8"/>
            <color indexed="81"/>
            <rFont val="Arial"/>
            <family val="2"/>
          </rPr>
          <t>¿Afectar el cumplimiento de metas y objetivos de la dependencia?</t>
        </r>
      </text>
    </comment>
    <comment ref="R11" authorId="1" shapeId="0" xr:uid="{9FF1C72B-1B26-410C-90B5-0EF02F54E5EF}">
      <text>
        <r>
          <rPr>
            <sz val="8"/>
            <color indexed="81"/>
            <rFont val="Arial"/>
            <family val="2"/>
          </rPr>
          <t>¿Afectar el cumplimiento de misión de la Entidad?</t>
        </r>
      </text>
    </comment>
    <comment ref="S11" authorId="1" shapeId="0" xr:uid="{7F7FA02B-E79E-48B8-B013-04A2966CD2F4}">
      <text>
        <r>
          <rPr>
            <sz val="8"/>
            <color indexed="81"/>
            <rFont val="Arial"/>
            <family val="2"/>
          </rPr>
          <t>¿Afectar el cumplimiento de la misión del sector al que pertenece la Entidad?</t>
        </r>
      </text>
    </comment>
    <comment ref="T11" authorId="1" shapeId="0" xr:uid="{75ACAE46-7F4C-4C1F-832A-8E7DDE45CDE4}">
      <text>
        <r>
          <rPr>
            <sz val="8"/>
            <color indexed="81"/>
            <rFont val="Arial"/>
            <family val="2"/>
          </rPr>
          <t>¿Generar pérdida de confianza de la Entidad, afectando su reputación?</t>
        </r>
      </text>
    </comment>
    <comment ref="U11" authorId="1" shapeId="0" xr:uid="{C55C5FA3-7856-4A96-90A2-90F59E260E2E}">
      <text>
        <r>
          <rPr>
            <sz val="8"/>
            <color indexed="81"/>
            <rFont val="Arial"/>
            <family val="2"/>
          </rPr>
          <t>¿Generar pérdida de recursos económicos?</t>
        </r>
      </text>
    </comment>
    <comment ref="V11" authorId="1" shapeId="0" xr:uid="{B29BD043-3171-4931-98AC-694322B9E46E}">
      <text>
        <r>
          <rPr>
            <sz val="8"/>
            <color indexed="81"/>
            <rFont val="Arial"/>
            <family val="2"/>
          </rPr>
          <t>¿Afectar la generación de los productos o la prestación de servicios?</t>
        </r>
      </text>
    </comment>
    <comment ref="W11" authorId="1" shapeId="0" xr:uid="{1F483D6B-CC96-4174-864F-FAEE178DA0CA}">
      <text>
        <r>
          <rPr>
            <sz val="8"/>
            <color indexed="81"/>
            <rFont val="Arial"/>
            <family val="2"/>
          </rPr>
          <t>¿Dar lugar al detrimento de calidad de vida de la comunidad por la pérdida del bien o servicios o los recursos públicos?</t>
        </r>
      </text>
    </comment>
    <comment ref="X11" authorId="1" shapeId="0" xr:uid="{3532AB38-CF53-440A-B0D5-86BAE0DDC405}">
      <text>
        <r>
          <rPr>
            <sz val="8"/>
            <color indexed="81"/>
            <rFont val="Arial"/>
            <family val="2"/>
          </rPr>
          <t>¿Generar pérdida de información de la Entidad?</t>
        </r>
      </text>
    </comment>
    <comment ref="Y11" authorId="1" shapeId="0" xr:uid="{9E7F08A0-F68F-4131-935E-78BB58DD01EB}">
      <text>
        <r>
          <rPr>
            <sz val="8"/>
            <color indexed="81"/>
            <rFont val="Arial"/>
            <family val="2"/>
          </rPr>
          <t>¿Generar intervención de los órganos de control, de la Fiscalía, u otro ente?</t>
        </r>
      </text>
    </comment>
    <comment ref="Z11" authorId="1" shapeId="0" xr:uid="{4C05E94C-B406-424E-A7BA-F70598364D8F}">
      <text>
        <r>
          <rPr>
            <sz val="8"/>
            <color indexed="81"/>
            <rFont val="Arial"/>
            <family val="2"/>
          </rPr>
          <t>¿Dar lugar a procesos sancionatorios?</t>
        </r>
      </text>
    </comment>
    <comment ref="AA11" authorId="1" shapeId="0" xr:uid="{77B4381B-433A-499F-AEA6-9475F30A75C4}">
      <text>
        <r>
          <rPr>
            <sz val="8"/>
            <color indexed="81"/>
            <rFont val="Arial"/>
            <family val="2"/>
          </rPr>
          <t>¿Dar lugar a procesos disciplinarios?</t>
        </r>
      </text>
    </comment>
    <comment ref="AB11" authorId="1" shapeId="0" xr:uid="{E60E4AA4-94BF-49F9-B08C-C39B7C97674D}">
      <text>
        <r>
          <rPr>
            <sz val="8"/>
            <color indexed="81"/>
            <rFont val="Arial"/>
            <family val="2"/>
          </rPr>
          <t>¿Dar lugar a procesos fiscales?</t>
        </r>
      </text>
    </comment>
    <comment ref="AC11" authorId="1" shapeId="0" xr:uid="{F7E7C279-A0AF-479D-98B6-E02D9F786BC7}">
      <text>
        <r>
          <rPr>
            <sz val="8"/>
            <color indexed="81"/>
            <rFont val="Arial"/>
            <family val="2"/>
          </rPr>
          <t>¿Dar lugar a procesos penales?</t>
        </r>
      </text>
    </comment>
    <comment ref="AD11" authorId="1" shapeId="0" xr:uid="{10AF2CCD-FC6A-47B7-9993-D820FD0D06B4}">
      <text>
        <r>
          <rPr>
            <sz val="8"/>
            <color indexed="81"/>
            <rFont val="Arial"/>
            <family val="2"/>
          </rPr>
          <t>¿Generar pérdida de credibilidad del sector?</t>
        </r>
      </text>
    </comment>
    <comment ref="AE11" authorId="1" shapeId="0" xr:uid="{A4E3AEB9-E3F9-415C-AD2E-57B870C58F5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7FE4F7C7-19E3-46C2-A288-5AB52A8D6774}">
      <text>
        <r>
          <rPr>
            <sz val="8"/>
            <color indexed="81"/>
            <rFont val="Arial"/>
            <family val="2"/>
          </rPr>
          <t>¿Afectar la imagen regional?</t>
        </r>
      </text>
    </comment>
    <comment ref="AG11" authorId="1" shapeId="0" xr:uid="{987DAC97-1DC0-41A4-B335-124E31E6DDC2}">
      <text>
        <r>
          <rPr>
            <sz val="8"/>
            <color indexed="81"/>
            <rFont val="Arial"/>
            <family val="2"/>
          </rPr>
          <t>¿Afectar la imagen nacional?</t>
        </r>
      </text>
    </comment>
    <comment ref="AH11" authorId="1" shapeId="0" xr:uid="{51DB90D2-4205-45D2-8107-E2601FAB682A}">
      <text>
        <r>
          <rPr>
            <sz val="8"/>
            <color indexed="81"/>
            <rFont val="Arial"/>
            <family val="2"/>
          </rPr>
          <t>¿Genera Impacto ambiental?</t>
        </r>
      </text>
    </comment>
    <comment ref="AV11" authorId="1" shapeId="0" xr:uid="{0281DAC2-C0CD-4421-9B2F-51C5DC6B6237}">
      <text>
        <r>
          <rPr>
            <sz val="8"/>
            <color indexed="81"/>
            <rFont val="Arial"/>
            <family val="2"/>
          </rPr>
          <t>¿Existen un responsable asignado a la ejecución del control?</t>
        </r>
      </text>
    </comment>
    <comment ref="AW11" authorId="1" shapeId="0" xr:uid="{1B42694C-667C-48FE-896F-E1B9A3EA2D3E}">
      <text>
        <r>
          <rPr>
            <sz val="9"/>
            <color indexed="81"/>
            <rFont val="Tahoma"/>
            <family val="2"/>
          </rPr>
          <t>El responsable tiene autoridad y adecuada segregación de funciones en la ejecución del control?</t>
        </r>
      </text>
    </comment>
    <comment ref="AX11" authorId="1" shapeId="0" xr:uid="{12BAFB86-AC5D-41A3-A013-CFA0350892B8}">
      <text>
        <r>
          <rPr>
            <sz val="8"/>
            <color indexed="81"/>
            <rFont val="Arial"/>
            <family val="2"/>
          </rPr>
          <t>¿La oportunidad en que se ejecuta el control ayuda a prevenir la mitigación del riesgo o a detectar la materialización del riesgo de manera oportuna?</t>
        </r>
      </text>
    </comment>
    <comment ref="AY11" authorId="1" shapeId="0" xr:uid="{E167AEE6-210F-4376-A22E-B35FF985A5C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EB9FDE3C-0E5D-42E0-A8E7-1F3DD42210C8}">
      <text>
        <r>
          <rPr>
            <sz val="8"/>
            <color indexed="81"/>
            <rFont val="Arial"/>
            <family val="2"/>
          </rPr>
          <t>¿La fuente de información que se utiliza en el desarrollo del control es información confiable que permita mitigar el riesgo?.</t>
        </r>
      </text>
    </comment>
    <comment ref="BA11" authorId="1" shapeId="0" xr:uid="{B3F75BD2-E367-4FD8-84B0-3C15B7A8B7E3}">
      <text>
        <r>
          <rPr>
            <sz val="8"/>
            <color indexed="81"/>
            <rFont val="Arial"/>
            <family val="2"/>
          </rPr>
          <t>¿Las observaciones, desviaciones o diferencias identificadas como resultados de la ejecución del control son investigadas y resueltas de manera oportuna?</t>
        </r>
      </text>
    </comment>
    <comment ref="BB11" authorId="1" shapeId="0" xr:uid="{C9213766-8757-4CC9-8B15-15F81A277511}">
      <text>
        <r>
          <rPr>
            <sz val="8"/>
            <color indexed="81"/>
            <rFont val="Arial"/>
            <family val="2"/>
          </rPr>
          <t>¿Se deja evidencia o rastro de la ejecución del control, que permita a cualquier tercero con la evidencia, llegar a la misma conclusión?.</t>
        </r>
      </text>
    </comment>
    <comment ref="P12" authorId="0" shapeId="0" xr:uid="{79A748D8-A42B-4B72-A5DA-5467697FDEE4}">
      <text>
        <r>
          <rPr>
            <sz val="8"/>
            <color indexed="81"/>
            <rFont val="Arial"/>
            <family val="2"/>
          </rPr>
          <t>Ubica el puntero del mouse en los numeros de la fila 11, para leer la pregunta y selecciona una respuesta en la lista desplegable</t>
        </r>
      </text>
    </comment>
    <comment ref="Q12" authorId="0" shapeId="0" xr:uid="{7AE72048-8FBE-4F8D-94F4-B2B1192FE256}">
      <text>
        <r>
          <rPr>
            <sz val="8"/>
            <color indexed="81"/>
            <rFont val="Arial"/>
            <family val="2"/>
          </rPr>
          <t>Ubica el puntero del mouse en los numeros de la fila 11, para leer la pregunta y selecciona una respuesta en la lista desplegable</t>
        </r>
      </text>
    </comment>
    <comment ref="R12" authorId="0" shapeId="0" xr:uid="{017B24A2-22C3-4616-B47B-1599E4522CAB}">
      <text>
        <r>
          <rPr>
            <sz val="8"/>
            <color indexed="81"/>
            <rFont val="Arial"/>
            <family val="2"/>
          </rPr>
          <t>Ubica el puntero del mouse en los numeros de la fila 11, para leer la pregunta y selecciona una respuesta en la lista desplegable</t>
        </r>
      </text>
    </comment>
    <comment ref="S12" authorId="0" shapeId="0" xr:uid="{4A236600-F154-4354-B45E-6EA5D2325670}">
      <text>
        <r>
          <rPr>
            <sz val="8"/>
            <color indexed="81"/>
            <rFont val="Arial"/>
            <family val="2"/>
          </rPr>
          <t>Ubica el puntero del mouse en los numeros de la fila 11, para leer la pregunta y selecciona una respuesta en la lista desplegable</t>
        </r>
      </text>
    </comment>
    <comment ref="T12" authorId="0" shapeId="0" xr:uid="{C31E66BB-FB38-4565-86CD-A00D15FA575E}">
      <text>
        <r>
          <rPr>
            <sz val="8"/>
            <color indexed="81"/>
            <rFont val="Arial"/>
            <family val="2"/>
          </rPr>
          <t>Ubica el puntero del mouse en los numeros de la fila 11, para leer la pregunta y selecciona una respuesta en la lista desplegable</t>
        </r>
      </text>
    </comment>
    <comment ref="U12" authorId="0" shapeId="0" xr:uid="{ACC07EAC-6D65-4F3C-A9DE-305192CCAEE3}">
      <text>
        <r>
          <rPr>
            <sz val="8"/>
            <color indexed="81"/>
            <rFont val="Arial"/>
            <family val="2"/>
          </rPr>
          <t>Ubica el puntero del mouse en los numeros de la fila 11, para leer la pregunta y selecciona una respuesta en la lista desplegable</t>
        </r>
      </text>
    </comment>
    <comment ref="V12" authorId="0" shapeId="0" xr:uid="{3ED3974B-2F1B-49E2-A0FC-EB2C295F9A8F}">
      <text>
        <r>
          <rPr>
            <sz val="8"/>
            <color indexed="81"/>
            <rFont val="Arial"/>
            <family val="2"/>
          </rPr>
          <t>Ubica el puntero del mouse en los numeros de la fila 11, para leer la pregunta y selecciona una respuesta en la lista desplegable</t>
        </r>
      </text>
    </comment>
    <comment ref="W12" authorId="0" shapeId="0" xr:uid="{4CA6C4A0-F693-4B72-B821-742DDF80B364}">
      <text>
        <r>
          <rPr>
            <sz val="8"/>
            <color indexed="81"/>
            <rFont val="Arial"/>
            <family val="2"/>
          </rPr>
          <t>Ubica el puntero del mouse en los numeros de la fila 11, para leer la pregunta y selecciona una respuesta en la lista desplegable</t>
        </r>
      </text>
    </comment>
    <comment ref="X12" authorId="0" shapeId="0" xr:uid="{D43084D7-1792-4A3E-B47E-8D438DF9B887}">
      <text>
        <r>
          <rPr>
            <sz val="8"/>
            <color indexed="81"/>
            <rFont val="Arial"/>
            <family val="2"/>
          </rPr>
          <t>Ubica el puntero del mouse en los numeros de la fila 11, para leer la pregunta y selecciona una respuesta en la lista desplegable</t>
        </r>
      </text>
    </comment>
    <comment ref="Y12" authorId="0" shapeId="0" xr:uid="{9625FC94-AF60-42C4-B517-B0DB696586FD}">
      <text>
        <r>
          <rPr>
            <sz val="8"/>
            <color indexed="81"/>
            <rFont val="Arial"/>
            <family val="2"/>
          </rPr>
          <t>Ubica el puntero del mouse en los numeros de la fila 11, para leer la pregunta y selecciona una respuesta en la lista desplegable</t>
        </r>
      </text>
    </comment>
    <comment ref="Z12" authorId="0" shapeId="0" xr:uid="{132D06AD-9097-4279-9667-873856E3F57F}">
      <text>
        <r>
          <rPr>
            <sz val="8"/>
            <color indexed="81"/>
            <rFont val="Arial"/>
            <family val="2"/>
          </rPr>
          <t>Ubica el puntero del mouse en los numeros de la fila 11, para leer la pregunta y selecciona una respuesta en la lista desplegable</t>
        </r>
      </text>
    </comment>
    <comment ref="AA12" authorId="0" shapeId="0" xr:uid="{ABC997D2-C6FC-477C-BEF4-728223F3AC5B}">
      <text>
        <r>
          <rPr>
            <sz val="8"/>
            <color indexed="81"/>
            <rFont val="Arial"/>
            <family val="2"/>
          </rPr>
          <t>Ubica el puntero del mouse en los numeros de la fila 11, para leer la pregunta y selecciona una respuesta en la lista desplegable</t>
        </r>
      </text>
    </comment>
    <comment ref="AB12" authorId="0" shapeId="0" xr:uid="{9CF4EB9E-9B9D-40AD-9785-C0DFCB250FB4}">
      <text>
        <r>
          <rPr>
            <sz val="8"/>
            <color indexed="81"/>
            <rFont val="Arial"/>
            <family val="2"/>
          </rPr>
          <t>Ubica el puntero del mouse en los numeros de la fila 11, para leer la pregunta y selecciona una respuesta en la lista desplegable</t>
        </r>
      </text>
    </comment>
    <comment ref="AC12" authorId="0" shapeId="0" xr:uid="{E6779BA7-EB7A-443F-AAB2-77B8A6A2E3B8}">
      <text>
        <r>
          <rPr>
            <sz val="8"/>
            <color indexed="81"/>
            <rFont val="Arial"/>
            <family val="2"/>
          </rPr>
          <t>Ubica el puntero del mouse en los numeros de la fila 11, para leer la pregunta y selecciona una respuesta en la lista desplegable</t>
        </r>
      </text>
    </comment>
    <comment ref="AD12" authorId="0" shapeId="0" xr:uid="{4D3BF434-12B4-4905-88A2-D37DC3E123CD}">
      <text>
        <r>
          <rPr>
            <sz val="8"/>
            <color indexed="81"/>
            <rFont val="Arial"/>
            <family val="2"/>
          </rPr>
          <t>Ubica el puntero del mouse en los numeros de la fila 11, para leer la pregunta y selecciona una respuesta en la lista desplegable</t>
        </r>
      </text>
    </comment>
    <comment ref="AE12" authorId="0" shapeId="0" xr:uid="{681CBD2A-A773-45E8-8D31-EB2E60849632}">
      <text>
        <r>
          <rPr>
            <sz val="8"/>
            <color indexed="81"/>
            <rFont val="Arial"/>
            <family val="2"/>
          </rPr>
          <t>Ubica el puntero del mouse en los numeros de la fila 11, para leer la pregunta y selecciona una respuesta en la lista desplegable</t>
        </r>
      </text>
    </comment>
    <comment ref="AF12" authorId="0" shapeId="0" xr:uid="{50C37591-D3BE-4B81-A9E6-226756E940C8}">
      <text>
        <r>
          <rPr>
            <sz val="8"/>
            <color indexed="81"/>
            <rFont val="Arial"/>
            <family val="2"/>
          </rPr>
          <t>Ubica el puntero del mouse en los numeros de la fila 11, para leer la pregunta y selecciona una respuesta en la lista desplegable</t>
        </r>
      </text>
    </comment>
    <comment ref="AG12" authorId="0" shapeId="0" xr:uid="{CBA9F45D-1BA0-4B42-835B-6AFDA641CE71}">
      <text>
        <r>
          <rPr>
            <sz val="8"/>
            <color indexed="81"/>
            <rFont val="Arial"/>
            <family val="2"/>
          </rPr>
          <t>Ubica el puntero del mouse en los numeros de la fila 11, para leer la pregunta y selecciona una respuesta en la lista desplegable</t>
        </r>
      </text>
    </comment>
    <comment ref="AH12" authorId="0" shapeId="0" xr:uid="{7E52626A-E750-4E1B-A0C4-1145BF3AD3C6}">
      <text>
        <r>
          <rPr>
            <sz val="8"/>
            <color indexed="81"/>
            <rFont val="Arial"/>
            <family val="2"/>
          </rPr>
          <t>Ubica el puntero del mouse en los numeros de la fila 11, para leer la pregunta y selecciona una respuesta en la lista desplegable</t>
        </r>
      </text>
    </comment>
    <comment ref="P22" authorId="0" shapeId="0" xr:uid="{D1A30F01-ADCC-4292-92AF-6E9EC5BB866B}">
      <text>
        <r>
          <rPr>
            <sz val="8"/>
            <color indexed="81"/>
            <rFont val="Arial"/>
            <family val="2"/>
          </rPr>
          <t>Ubica el puntero del mouse en los numeros de la fila 11, para leer la pregunta y selecciona una respuesta en la lista desplegable</t>
        </r>
      </text>
    </comment>
    <comment ref="Q22" authorId="0" shapeId="0" xr:uid="{DE0787E5-1C36-4DB4-98C5-C03B10BE03FE}">
      <text>
        <r>
          <rPr>
            <sz val="8"/>
            <color indexed="81"/>
            <rFont val="Arial"/>
            <family val="2"/>
          </rPr>
          <t>Ubica el puntero del mouse en los numeros de la fila 11, para leer la pregunta y selecciona una respuesta en la lista desplegable</t>
        </r>
      </text>
    </comment>
    <comment ref="R22" authorId="0" shapeId="0" xr:uid="{F902BED3-00B0-4FEC-854B-1ACECB0D7F6E}">
      <text>
        <r>
          <rPr>
            <sz val="8"/>
            <color indexed="81"/>
            <rFont val="Arial"/>
            <family val="2"/>
          </rPr>
          <t>Ubica el puntero del mouse en los numeros de la fila 11, para leer la pregunta y selecciona una respuesta en la lista desplegable</t>
        </r>
      </text>
    </comment>
    <comment ref="S22" authorId="0" shapeId="0" xr:uid="{02803D13-D1FD-4DA6-B5C3-17153F011B37}">
      <text>
        <r>
          <rPr>
            <sz val="8"/>
            <color indexed="81"/>
            <rFont val="Arial"/>
            <family val="2"/>
          </rPr>
          <t>Ubica el puntero del mouse en los numeros de la fila 11, para leer la pregunta y selecciona una respuesta en la lista desplegable</t>
        </r>
      </text>
    </comment>
    <comment ref="T22" authorId="0" shapeId="0" xr:uid="{4A197610-B7C9-42A1-B021-0357A965EBCB}">
      <text>
        <r>
          <rPr>
            <sz val="8"/>
            <color indexed="81"/>
            <rFont val="Arial"/>
            <family val="2"/>
          </rPr>
          <t>Ubica el puntero del mouse en los numeros de la fila 11, para leer la pregunta y selecciona una respuesta en la lista desplegable</t>
        </r>
      </text>
    </comment>
    <comment ref="U22" authorId="0" shapeId="0" xr:uid="{3FCB4D2A-ECB8-4AA0-9283-D96B5A75D2D9}">
      <text>
        <r>
          <rPr>
            <sz val="8"/>
            <color indexed="81"/>
            <rFont val="Arial"/>
            <family val="2"/>
          </rPr>
          <t>Ubica el puntero del mouse en los numeros de la fila 11, para leer la pregunta y selecciona una respuesta en la lista desplegable</t>
        </r>
      </text>
    </comment>
    <comment ref="V22" authorId="0" shapeId="0" xr:uid="{E30CCA85-F067-42F3-B7E0-A32028481BCE}">
      <text>
        <r>
          <rPr>
            <sz val="8"/>
            <color indexed="81"/>
            <rFont val="Arial"/>
            <family val="2"/>
          </rPr>
          <t>Ubica el puntero del mouse en los numeros de la fila 11, para leer la pregunta y selecciona una respuesta en la lista desplegable</t>
        </r>
      </text>
    </comment>
    <comment ref="W22" authorId="0" shapeId="0" xr:uid="{F39810B2-377E-4F0E-B6E9-43F38533D4A9}">
      <text>
        <r>
          <rPr>
            <sz val="8"/>
            <color indexed="81"/>
            <rFont val="Arial"/>
            <family val="2"/>
          </rPr>
          <t>Ubica el puntero del mouse en los numeros de la fila 11, para leer la pregunta y selecciona una respuesta en la lista desplegable</t>
        </r>
      </text>
    </comment>
    <comment ref="X22" authorId="0" shapeId="0" xr:uid="{3ED63184-F4D1-4995-B22D-020DAB59ECAE}">
      <text>
        <r>
          <rPr>
            <sz val="8"/>
            <color indexed="81"/>
            <rFont val="Arial"/>
            <family val="2"/>
          </rPr>
          <t>Ubica el puntero del mouse en los numeros de la fila 11, para leer la pregunta y selecciona una respuesta en la lista desplegable</t>
        </r>
      </text>
    </comment>
    <comment ref="Y22" authorId="0" shapeId="0" xr:uid="{73DF6B11-8A18-4A70-93A0-B10810B5159B}">
      <text>
        <r>
          <rPr>
            <sz val="8"/>
            <color indexed="81"/>
            <rFont val="Arial"/>
            <family val="2"/>
          </rPr>
          <t>Ubica el puntero del mouse en los numeros de la fila 11, para leer la pregunta y selecciona una respuesta en la lista desplegable</t>
        </r>
      </text>
    </comment>
    <comment ref="Z22" authorId="0" shapeId="0" xr:uid="{7E2845FB-BE28-4ABB-B061-FDB3AF902FFD}">
      <text>
        <r>
          <rPr>
            <sz val="8"/>
            <color indexed="81"/>
            <rFont val="Arial"/>
            <family val="2"/>
          </rPr>
          <t>Ubica el puntero del mouse en los numeros de la fila 11, para leer la pregunta y selecciona una respuesta en la lista desplegable</t>
        </r>
      </text>
    </comment>
    <comment ref="AA22" authorId="0" shapeId="0" xr:uid="{615D17B4-94F1-44CC-9692-1F23E638C45A}">
      <text>
        <r>
          <rPr>
            <sz val="8"/>
            <color indexed="81"/>
            <rFont val="Arial"/>
            <family val="2"/>
          </rPr>
          <t>Ubica el puntero del mouse en los numeros de la fila 11, para leer la pregunta y selecciona una respuesta en la lista desplegable</t>
        </r>
      </text>
    </comment>
    <comment ref="AB22" authorId="0" shapeId="0" xr:uid="{964B27B8-D7DA-402D-AD7D-C5819EC8A84C}">
      <text>
        <r>
          <rPr>
            <sz val="8"/>
            <color indexed="81"/>
            <rFont val="Arial"/>
            <family val="2"/>
          </rPr>
          <t>Ubica el puntero del mouse en los numeros de la fila 11, para leer la pregunta y selecciona una respuesta en la lista desplegable</t>
        </r>
      </text>
    </comment>
    <comment ref="AC22" authorId="0" shapeId="0" xr:uid="{7733DBDE-EFBF-48D9-A11E-3030F0A05A23}">
      <text>
        <r>
          <rPr>
            <sz val="8"/>
            <color indexed="81"/>
            <rFont val="Arial"/>
            <family val="2"/>
          </rPr>
          <t>Ubica el puntero del mouse en los numeros de la fila 11, para leer la pregunta y selecciona una respuesta en la lista desplegable</t>
        </r>
      </text>
    </comment>
    <comment ref="AD22" authorId="0" shapeId="0" xr:uid="{9B4B6829-C30B-46AA-9EA9-5C47E48B740F}">
      <text>
        <r>
          <rPr>
            <sz val="8"/>
            <color indexed="81"/>
            <rFont val="Arial"/>
            <family val="2"/>
          </rPr>
          <t>Ubica el puntero del mouse en los numeros de la fila 11, para leer la pregunta y selecciona una respuesta en la lista desplegable</t>
        </r>
      </text>
    </comment>
    <comment ref="AE22" authorId="0" shapeId="0" xr:uid="{CF95FF7F-B052-409A-8E6A-EFF663F47DA6}">
      <text>
        <r>
          <rPr>
            <sz val="8"/>
            <color indexed="81"/>
            <rFont val="Arial"/>
            <family val="2"/>
          </rPr>
          <t>Ubica el puntero del mouse en los numeros de la fila 11, para leer la pregunta y selecciona una respuesta en la lista desplegable</t>
        </r>
      </text>
    </comment>
    <comment ref="AF22" authorId="0" shapeId="0" xr:uid="{6A692102-FCA3-4F59-BF89-63F79AFC3CF3}">
      <text>
        <r>
          <rPr>
            <sz val="8"/>
            <color indexed="81"/>
            <rFont val="Arial"/>
            <family val="2"/>
          </rPr>
          <t>Ubica el puntero del mouse en los numeros de la fila 11, para leer la pregunta y selecciona una respuesta en la lista desplegable</t>
        </r>
      </text>
    </comment>
    <comment ref="AG22" authorId="0" shapeId="0" xr:uid="{A8AA4D13-751A-45BC-8272-10FDB1F6B57A}">
      <text>
        <r>
          <rPr>
            <sz val="8"/>
            <color indexed="81"/>
            <rFont val="Arial"/>
            <family val="2"/>
          </rPr>
          <t>Ubica el puntero del mouse en los numeros de la fila 11, para leer la pregunta y selecciona una respuesta en la lista desplegable</t>
        </r>
      </text>
    </comment>
    <comment ref="AH22" authorId="0" shapeId="0" xr:uid="{1667D4C0-72C7-4D7E-9471-79ABBD9F8C8B}">
      <text>
        <r>
          <rPr>
            <sz val="8"/>
            <color indexed="81"/>
            <rFont val="Arial"/>
            <family val="2"/>
          </rPr>
          <t>Ubica el puntero del mouse en los numeros de la fila 11, para leer la pregunta y selecciona una respuesta en la lista desplegable</t>
        </r>
      </text>
    </comment>
    <comment ref="P32" authorId="0" shapeId="0" xr:uid="{6CB625D0-E361-4B16-973F-0602665E8C66}">
      <text>
        <r>
          <rPr>
            <sz val="8"/>
            <color indexed="81"/>
            <rFont val="Arial"/>
            <family val="2"/>
          </rPr>
          <t>Ubica el puntero del mouse en los numeros de la fila 11, para leer la pregunta y selecciona una respuesta en la lista desplegable</t>
        </r>
      </text>
    </comment>
    <comment ref="Q32" authorId="0" shapeId="0" xr:uid="{2FC55AB7-8BDA-47F3-B5E9-CCAF819D4255}">
      <text>
        <r>
          <rPr>
            <sz val="8"/>
            <color indexed="81"/>
            <rFont val="Arial"/>
            <family val="2"/>
          </rPr>
          <t>Ubica el puntero del mouse en los numeros de la fila 11, para leer la pregunta y selecciona una respuesta en la lista desplegable</t>
        </r>
      </text>
    </comment>
    <comment ref="R32" authorId="0" shapeId="0" xr:uid="{AF944A62-E3FD-42B3-848B-D46CF05AAAA4}">
      <text>
        <r>
          <rPr>
            <sz val="8"/>
            <color indexed="81"/>
            <rFont val="Arial"/>
            <family val="2"/>
          </rPr>
          <t>Ubica el puntero del mouse en los numeros de la fila 11, para leer la pregunta y selecciona una respuesta en la lista desplegable</t>
        </r>
      </text>
    </comment>
    <comment ref="S32" authorId="0" shapeId="0" xr:uid="{9EF0B387-24B0-4FC8-ADAD-617E6BB05489}">
      <text>
        <r>
          <rPr>
            <sz val="8"/>
            <color indexed="81"/>
            <rFont val="Arial"/>
            <family val="2"/>
          </rPr>
          <t>Ubica el puntero del mouse en los numeros de la fila 11, para leer la pregunta y selecciona una respuesta en la lista desplegable</t>
        </r>
      </text>
    </comment>
    <comment ref="T32" authorId="0" shapeId="0" xr:uid="{2498D839-7E67-4054-BD70-C6896CE25E05}">
      <text>
        <r>
          <rPr>
            <sz val="8"/>
            <color indexed="81"/>
            <rFont val="Arial"/>
            <family val="2"/>
          </rPr>
          <t>Ubica el puntero del mouse en los numeros de la fila 11, para leer la pregunta y selecciona una respuesta en la lista desplegable</t>
        </r>
      </text>
    </comment>
    <comment ref="U32" authorId="0" shapeId="0" xr:uid="{53B9D651-9B67-41FA-985B-E529D2C81347}">
      <text>
        <r>
          <rPr>
            <sz val="8"/>
            <color indexed="81"/>
            <rFont val="Arial"/>
            <family val="2"/>
          </rPr>
          <t>Ubica el puntero del mouse en los numeros de la fila 11, para leer la pregunta y selecciona una respuesta en la lista desplegable</t>
        </r>
      </text>
    </comment>
    <comment ref="V32" authorId="0" shapeId="0" xr:uid="{AB2C78FD-5EC5-4B2E-841B-E2AD4017C7AB}">
      <text>
        <r>
          <rPr>
            <sz val="8"/>
            <color indexed="81"/>
            <rFont val="Arial"/>
            <family val="2"/>
          </rPr>
          <t>Ubica el puntero del mouse en los numeros de la fila 11, para leer la pregunta y selecciona una respuesta en la lista desplegable</t>
        </r>
      </text>
    </comment>
    <comment ref="W32" authorId="0" shapeId="0" xr:uid="{8E0BCD9A-E23E-4FB5-8680-A003658DB974}">
      <text>
        <r>
          <rPr>
            <sz val="8"/>
            <color indexed="81"/>
            <rFont val="Arial"/>
            <family val="2"/>
          </rPr>
          <t>Ubica el puntero del mouse en los numeros de la fila 11, para leer la pregunta y selecciona una respuesta en la lista desplegable</t>
        </r>
      </text>
    </comment>
    <comment ref="X32" authorId="0" shapeId="0" xr:uid="{0B96871A-45CB-476D-AEAE-4FCC2BE43F08}">
      <text>
        <r>
          <rPr>
            <sz val="8"/>
            <color indexed="81"/>
            <rFont val="Arial"/>
            <family val="2"/>
          </rPr>
          <t>Ubica el puntero del mouse en los numeros de la fila 11, para leer la pregunta y selecciona una respuesta en la lista desplegable</t>
        </r>
      </text>
    </comment>
    <comment ref="Y32" authorId="0" shapeId="0" xr:uid="{A754834C-D7D3-47B9-84FB-ABE41D85EAC7}">
      <text>
        <r>
          <rPr>
            <sz val="8"/>
            <color indexed="81"/>
            <rFont val="Arial"/>
            <family val="2"/>
          </rPr>
          <t>Ubica el puntero del mouse en los numeros de la fila 11, para leer la pregunta y selecciona una respuesta en la lista desplegable</t>
        </r>
      </text>
    </comment>
    <comment ref="Z32" authorId="0" shapeId="0" xr:uid="{400D01DD-06D2-40AD-8B90-256671F73455}">
      <text>
        <r>
          <rPr>
            <sz val="8"/>
            <color indexed="81"/>
            <rFont val="Arial"/>
            <family val="2"/>
          </rPr>
          <t>Ubica el puntero del mouse en los numeros de la fila 11, para leer la pregunta y selecciona una respuesta en la lista desplegable</t>
        </r>
      </text>
    </comment>
    <comment ref="AA32" authorId="0" shapeId="0" xr:uid="{FD86A703-2106-44F9-81CF-D1E3E532A6D4}">
      <text>
        <r>
          <rPr>
            <sz val="8"/>
            <color indexed="81"/>
            <rFont val="Arial"/>
            <family val="2"/>
          </rPr>
          <t>Ubica el puntero del mouse en los numeros de la fila 11, para leer la pregunta y selecciona una respuesta en la lista desplegable</t>
        </r>
      </text>
    </comment>
    <comment ref="AB32" authorId="0" shapeId="0" xr:uid="{05D02A83-B427-4472-A698-65E3BBF6F272}">
      <text>
        <r>
          <rPr>
            <sz val="8"/>
            <color indexed="81"/>
            <rFont val="Arial"/>
            <family val="2"/>
          </rPr>
          <t>Ubica el puntero del mouse en los numeros de la fila 11, para leer la pregunta y selecciona una respuesta en la lista desplegable</t>
        </r>
      </text>
    </comment>
    <comment ref="AC32" authorId="0" shapeId="0" xr:uid="{08688E49-8EC4-4BE3-975C-EDD298B261D3}">
      <text>
        <r>
          <rPr>
            <sz val="8"/>
            <color indexed="81"/>
            <rFont val="Arial"/>
            <family val="2"/>
          </rPr>
          <t>Ubica el puntero del mouse en los numeros de la fila 11, para leer la pregunta y selecciona una respuesta en la lista desplegable</t>
        </r>
      </text>
    </comment>
    <comment ref="AD32" authorId="0" shapeId="0" xr:uid="{591F181B-BA91-4593-89E2-2BF2706D40D5}">
      <text>
        <r>
          <rPr>
            <sz val="8"/>
            <color indexed="81"/>
            <rFont val="Arial"/>
            <family val="2"/>
          </rPr>
          <t>Ubica el puntero del mouse en los numeros de la fila 11, para leer la pregunta y selecciona una respuesta en la lista desplegable</t>
        </r>
      </text>
    </comment>
    <comment ref="AE32" authorId="0" shapeId="0" xr:uid="{2DC7BD47-DBEA-479D-A30D-37A6FFD7F97A}">
      <text>
        <r>
          <rPr>
            <sz val="8"/>
            <color indexed="81"/>
            <rFont val="Arial"/>
            <family val="2"/>
          </rPr>
          <t>Ubica el puntero del mouse en los numeros de la fila 11, para leer la pregunta y selecciona una respuesta en la lista desplegable</t>
        </r>
      </text>
    </comment>
    <comment ref="AF32" authorId="0" shapeId="0" xr:uid="{573A15B0-742E-44FF-A109-5C9C656B3814}">
      <text>
        <r>
          <rPr>
            <sz val="8"/>
            <color indexed="81"/>
            <rFont val="Arial"/>
            <family val="2"/>
          </rPr>
          <t>Ubica el puntero del mouse en los numeros de la fila 11, para leer la pregunta y selecciona una respuesta en la lista desplegable</t>
        </r>
      </text>
    </comment>
    <comment ref="AG32" authorId="0" shapeId="0" xr:uid="{9FD3F054-7CE4-4FAB-B193-77FDE16F7448}">
      <text>
        <r>
          <rPr>
            <sz val="8"/>
            <color indexed="81"/>
            <rFont val="Arial"/>
            <family val="2"/>
          </rPr>
          <t>Ubica el puntero del mouse en los numeros de la fila 11, para leer la pregunta y selecciona una respuesta en la lista desplegable</t>
        </r>
      </text>
    </comment>
    <comment ref="AH32" authorId="0" shapeId="0" xr:uid="{BD5DA447-F58B-4B86-B888-FB883D664D24}">
      <text>
        <r>
          <rPr>
            <sz val="8"/>
            <color indexed="81"/>
            <rFont val="Arial"/>
            <family val="2"/>
          </rPr>
          <t>Ubica el puntero del mouse en los numeros de la fila 11, para leer la pregunta y selecciona una respuesta en la lista desplegable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C081FD9-16BB-4858-B3D8-B61209C5723C}">
      <text>
        <r>
          <rPr>
            <sz val="9"/>
            <color indexed="81"/>
            <rFont val="Tahoma"/>
            <family val="2"/>
          </rPr>
          <t>Fecha de revisión y/o actualización del riesgo de gestión por parte del área encargada del proceso</t>
        </r>
      </text>
    </comment>
    <comment ref="L9" authorId="1" shapeId="0" xr:uid="{7723A269-6AA9-4194-9A7F-07A29C60DC0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639599E-B228-46F5-A2A6-ED8E7C5D0EE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1CD5E50-601F-43AE-938D-E0C356557A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A21E909-DA34-4EB7-A68D-0517FC9A782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AB965292-A73C-4252-8EE8-1EAB4EFB317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960FA8A7-8C4F-4B8D-B785-CFA9CE18C549}">
      <text>
        <r>
          <rPr>
            <sz val="8"/>
            <color indexed="81"/>
            <rFont val="Arial"/>
            <family val="2"/>
          </rPr>
          <t>¿Afectar al grupo de funcionarios del proceso?</t>
        </r>
      </text>
    </comment>
    <comment ref="Q11" authorId="1" shapeId="0" xr:uid="{4F3BD1AC-62AF-42B5-9C41-F49D07FB2F82}">
      <text>
        <r>
          <rPr>
            <sz val="8"/>
            <color indexed="81"/>
            <rFont val="Arial"/>
            <family val="2"/>
          </rPr>
          <t>¿Afectar el cumplimiento de metas y objetivos de la dependencia?</t>
        </r>
      </text>
    </comment>
    <comment ref="R11" authorId="1" shapeId="0" xr:uid="{67AC24EF-3FD6-4B6D-B983-E6BFBC3C50FF}">
      <text>
        <r>
          <rPr>
            <sz val="8"/>
            <color indexed="81"/>
            <rFont val="Arial"/>
            <family val="2"/>
          </rPr>
          <t>¿Afectar el cumplimiento de misión de la Entidad?</t>
        </r>
      </text>
    </comment>
    <comment ref="S11" authorId="1" shapeId="0" xr:uid="{A11F9E0E-F4DE-46FE-A7FA-376FFE7B080B}">
      <text>
        <r>
          <rPr>
            <sz val="8"/>
            <color indexed="81"/>
            <rFont val="Arial"/>
            <family val="2"/>
          </rPr>
          <t>¿Afectar el cumplimiento de la misión del sector al que pertenece la Entidad?</t>
        </r>
      </text>
    </comment>
    <comment ref="T11" authorId="1" shapeId="0" xr:uid="{BDC30845-7883-4601-8ACB-639EDB251419}">
      <text>
        <r>
          <rPr>
            <sz val="8"/>
            <color indexed="81"/>
            <rFont val="Arial"/>
            <family val="2"/>
          </rPr>
          <t>¿Generar pérdida de confianza de la Entidad, afectando su reputación?</t>
        </r>
      </text>
    </comment>
    <comment ref="U11" authorId="1" shapeId="0" xr:uid="{BACF4D6E-6D40-410F-956A-651104839715}">
      <text>
        <r>
          <rPr>
            <sz val="8"/>
            <color indexed="81"/>
            <rFont val="Arial"/>
            <family val="2"/>
          </rPr>
          <t>¿Generar pérdida de recursos económicos?</t>
        </r>
      </text>
    </comment>
    <comment ref="V11" authorId="1" shapeId="0" xr:uid="{D0124342-4A98-42F9-B528-5281C50CB58A}">
      <text>
        <r>
          <rPr>
            <sz val="8"/>
            <color indexed="81"/>
            <rFont val="Arial"/>
            <family val="2"/>
          </rPr>
          <t>¿Afectar la generación de los productos o la prestación de servicios?</t>
        </r>
      </text>
    </comment>
    <comment ref="W11" authorId="1" shapeId="0" xr:uid="{2F041F4B-EB0E-4599-ABD0-955922D9F28C}">
      <text>
        <r>
          <rPr>
            <sz val="8"/>
            <color indexed="81"/>
            <rFont val="Arial"/>
            <family val="2"/>
          </rPr>
          <t>¿Dar lugar al detrimento de calidad de vida de la comunidad por la pérdida del bien o servicios o los recursos públicos?</t>
        </r>
      </text>
    </comment>
    <comment ref="X11" authorId="1" shapeId="0" xr:uid="{D402A8E7-81C2-448C-AD09-F8F01E54F9F6}">
      <text>
        <r>
          <rPr>
            <sz val="8"/>
            <color indexed="81"/>
            <rFont val="Arial"/>
            <family val="2"/>
          </rPr>
          <t>¿Generar pérdida de información de la Entidad?</t>
        </r>
      </text>
    </comment>
    <comment ref="Y11" authorId="1" shapeId="0" xr:uid="{EFE28E0F-93EB-4F19-A2D2-A76D1FD683FC}">
      <text>
        <r>
          <rPr>
            <sz val="8"/>
            <color indexed="81"/>
            <rFont val="Arial"/>
            <family val="2"/>
          </rPr>
          <t>¿Generar intervención de los órganos de control, de la Fiscalía, u otro ente?</t>
        </r>
      </text>
    </comment>
    <comment ref="Z11" authorId="1" shapeId="0" xr:uid="{D5FFABD8-8B01-41B8-96ED-70C347CE6F2E}">
      <text>
        <r>
          <rPr>
            <sz val="8"/>
            <color indexed="81"/>
            <rFont val="Arial"/>
            <family val="2"/>
          </rPr>
          <t>¿Dar lugar a procesos sancionatorios?</t>
        </r>
      </text>
    </comment>
    <comment ref="AA11" authorId="1" shapeId="0" xr:uid="{E9A701E7-3BFC-4862-A745-D73FBABE496A}">
      <text>
        <r>
          <rPr>
            <sz val="8"/>
            <color indexed="81"/>
            <rFont val="Arial"/>
            <family val="2"/>
          </rPr>
          <t>¿Dar lugar a procesos disciplinarios?</t>
        </r>
      </text>
    </comment>
    <comment ref="AB11" authorId="1" shapeId="0" xr:uid="{8647741C-C9C1-46E0-8B79-05FB41B28BE8}">
      <text>
        <r>
          <rPr>
            <sz val="8"/>
            <color indexed="81"/>
            <rFont val="Arial"/>
            <family val="2"/>
          </rPr>
          <t>¿Dar lugar a procesos fiscales?</t>
        </r>
      </text>
    </comment>
    <comment ref="AC11" authorId="1" shapeId="0" xr:uid="{923479C3-2D37-4529-B0CE-06C7BDE3CC4D}">
      <text>
        <r>
          <rPr>
            <sz val="8"/>
            <color indexed="81"/>
            <rFont val="Arial"/>
            <family val="2"/>
          </rPr>
          <t>¿Dar lugar a procesos penales?</t>
        </r>
      </text>
    </comment>
    <comment ref="AD11" authorId="1" shapeId="0" xr:uid="{3A085984-3CBD-4ED3-83A0-440B1339FAEB}">
      <text>
        <r>
          <rPr>
            <sz val="8"/>
            <color indexed="81"/>
            <rFont val="Arial"/>
            <family val="2"/>
          </rPr>
          <t>¿Generar pérdida de credibilidad del sector?</t>
        </r>
      </text>
    </comment>
    <comment ref="AE11" authorId="1" shapeId="0" xr:uid="{85EB3BC2-9078-4D97-A22E-9789C394F50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0208FE24-28FC-4714-BB62-128416F07413}">
      <text>
        <r>
          <rPr>
            <sz val="8"/>
            <color indexed="81"/>
            <rFont val="Arial"/>
            <family val="2"/>
          </rPr>
          <t>¿Afectar la imagen regional?</t>
        </r>
      </text>
    </comment>
    <comment ref="AG11" authorId="1" shapeId="0" xr:uid="{6DBA2628-B2A2-44B5-8CC6-EEC98275E9C9}">
      <text>
        <r>
          <rPr>
            <sz val="8"/>
            <color indexed="81"/>
            <rFont val="Arial"/>
            <family val="2"/>
          </rPr>
          <t>¿Afectar la imagen nacional?</t>
        </r>
      </text>
    </comment>
    <comment ref="AH11" authorId="1" shapeId="0" xr:uid="{27D2AABB-B012-4D47-953E-EDA7A48801DA}">
      <text>
        <r>
          <rPr>
            <sz val="8"/>
            <color indexed="81"/>
            <rFont val="Arial"/>
            <family val="2"/>
          </rPr>
          <t>¿Genera Impacto ambiental?</t>
        </r>
      </text>
    </comment>
    <comment ref="AV11" authorId="1" shapeId="0" xr:uid="{CA170BBB-EC44-4A20-B77A-0456310EC2F1}">
      <text>
        <r>
          <rPr>
            <sz val="8"/>
            <color indexed="81"/>
            <rFont val="Arial"/>
            <family val="2"/>
          </rPr>
          <t>¿Existen un responsable asignado a la ejecución del control?</t>
        </r>
      </text>
    </comment>
    <comment ref="AW11" authorId="1" shapeId="0" xr:uid="{4B418660-239C-44FD-ACEA-0BD9913C0B8D}">
      <text>
        <r>
          <rPr>
            <sz val="9"/>
            <color indexed="81"/>
            <rFont val="Tahoma"/>
            <family val="2"/>
          </rPr>
          <t>El responsable tiene autoridad y adecuada segregación de funciones en la ejecución del control?</t>
        </r>
      </text>
    </comment>
    <comment ref="AX11" authorId="1" shapeId="0" xr:uid="{A39AF06E-C82D-4574-BAC0-1B43AA4EDDE2}">
      <text>
        <r>
          <rPr>
            <sz val="8"/>
            <color indexed="81"/>
            <rFont val="Arial"/>
            <family val="2"/>
          </rPr>
          <t>¿La oportunidad en que se ejecuta el control ayuda a prevenir la mitigación del riesgo o a detectar la materialización del riesgo de manera oportuna?</t>
        </r>
      </text>
    </comment>
    <comment ref="AY11" authorId="1" shapeId="0" xr:uid="{EAA6A098-D372-4299-AF88-79D486F0AC8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6F2039B5-54F1-4C78-9346-738BCF52481A}">
      <text>
        <r>
          <rPr>
            <sz val="8"/>
            <color indexed="81"/>
            <rFont val="Arial"/>
            <family val="2"/>
          </rPr>
          <t>¿La fuente de información que se utiliza en el desarrollo del control es información confiable que permita mitigar el riesgo?.</t>
        </r>
      </text>
    </comment>
    <comment ref="BA11" authorId="1" shapeId="0" xr:uid="{145318C9-8FCA-4F65-94F4-DD2A926690A4}">
      <text>
        <r>
          <rPr>
            <sz val="8"/>
            <color indexed="81"/>
            <rFont val="Arial"/>
            <family val="2"/>
          </rPr>
          <t>¿Las observaciones, desviaciones o diferencias identificadas como resultados de la ejecución del control son investigadas y resueltas de manera oportuna?</t>
        </r>
      </text>
    </comment>
    <comment ref="BB11" authorId="1" shapeId="0" xr:uid="{ABDCE891-9A8B-4A47-9A1D-7332F20DC2CC}">
      <text>
        <r>
          <rPr>
            <sz val="8"/>
            <color indexed="81"/>
            <rFont val="Arial"/>
            <family val="2"/>
          </rPr>
          <t>¿Se deja evidencia o rastro de la ejecución del control, que permita a cualquier tercero con la evidencia, llegar a la misma conclusión?.</t>
        </r>
      </text>
    </comment>
    <comment ref="P12" authorId="0" shapeId="0" xr:uid="{1FFDB12A-223E-4733-9AEC-C4FBCB212DA5}">
      <text>
        <r>
          <rPr>
            <sz val="8"/>
            <color indexed="81"/>
            <rFont val="Arial"/>
            <family val="2"/>
          </rPr>
          <t>Ubica el puntero del mouse en los números de la fila 11, para leer la pregunta y selecciona una respuesta en la lista desplegable</t>
        </r>
      </text>
    </comment>
    <comment ref="Q12" authorId="0" shapeId="0" xr:uid="{FAA537D6-5276-4C39-8149-DAF228853806}">
      <text>
        <r>
          <rPr>
            <sz val="8"/>
            <color indexed="81"/>
            <rFont val="Arial"/>
            <family val="2"/>
          </rPr>
          <t>Ubica el puntero del mouse en los números de la fila 11, para leer la pregunta y selecciona una respuesta en la lista desplegable</t>
        </r>
      </text>
    </comment>
    <comment ref="R12" authorId="0" shapeId="0" xr:uid="{0E081C13-BDBB-4824-8D6D-C7D0DCE81383}">
      <text>
        <r>
          <rPr>
            <sz val="8"/>
            <color indexed="81"/>
            <rFont val="Arial"/>
            <family val="2"/>
          </rPr>
          <t>Ubica el puntero del mouse en los números de la fila 11, para leer la pregunta y selecciona una respuesta en la lista desplegable</t>
        </r>
      </text>
    </comment>
    <comment ref="S12" authorId="0" shapeId="0" xr:uid="{F3569853-89F2-4F52-98E5-A0E197840575}">
      <text>
        <r>
          <rPr>
            <sz val="8"/>
            <color indexed="81"/>
            <rFont val="Arial"/>
            <family val="2"/>
          </rPr>
          <t>Ubica el puntero del mouse en los números de la fila 11, para leer la pregunta y selecciona una respuesta en la lista desplegable</t>
        </r>
      </text>
    </comment>
    <comment ref="T12" authorId="0" shapeId="0" xr:uid="{6CC8EAB2-F67C-479F-879A-414412C18C7A}">
      <text>
        <r>
          <rPr>
            <sz val="8"/>
            <color indexed="81"/>
            <rFont val="Arial"/>
            <family val="2"/>
          </rPr>
          <t>Ubica el puntero del mouse en los números de la fila 11, para leer la pregunta y selecciona una respuesta en la lista desplegable</t>
        </r>
      </text>
    </comment>
    <comment ref="U12" authorId="0" shapeId="0" xr:uid="{6A19ADA2-F87A-42C4-B418-56E29325B825}">
      <text>
        <r>
          <rPr>
            <sz val="8"/>
            <color indexed="81"/>
            <rFont val="Arial"/>
            <family val="2"/>
          </rPr>
          <t>Ubica el puntero del mouse en los números de la fila 11, para leer la pregunta y selecciona una respuesta en la lista desplegable</t>
        </r>
      </text>
    </comment>
    <comment ref="V12" authorId="0" shapeId="0" xr:uid="{33702135-BA09-418E-A61A-0BC737636672}">
      <text>
        <r>
          <rPr>
            <sz val="8"/>
            <color indexed="81"/>
            <rFont val="Arial"/>
            <family val="2"/>
          </rPr>
          <t>Ubica el puntero del mouse en los números de la fila 11, para leer la pregunta y selecciona una respuesta en la lista desplegable</t>
        </r>
      </text>
    </comment>
    <comment ref="W12" authorId="0" shapeId="0" xr:uid="{1086A33D-0834-4C89-8A01-44DA511F2C3D}">
      <text>
        <r>
          <rPr>
            <sz val="8"/>
            <color indexed="81"/>
            <rFont val="Arial"/>
            <family val="2"/>
          </rPr>
          <t>Ubica el puntero del mouse en los números de la fila 11, para leer la pregunta y selecciona una respuesta en la lista desplegable</t>
        </r>
      </text>
    </comment>
    <comment ref="X12" authorId="0" shapeId="0" xr:uid="{BA2A35F0-2F06-4502-B6D3-BCEBCA943086}">
      <text>
        <r>
          <rPr>
            <sz val="8"/>
            <color indexed="81"/>
            <rFont val="Arial"/>
            <family val="2"/>
          </rPr>
          <t>Ubica el puntero del mouse en los números de la fila 11, para leer la pregunta y selecciona una respuesta en la lista desplegable</t>
        </r>
      </text>
    </comment>
    <comment ref="Y12" authorId="0" shapeId="0" xr:uid="{4A232C30-FC09-4ADD-9DC4-4101E74D9779}">
      <text>
        <r>
          <rPr>
            <sz val="8"/>
            <color indexed="81"/>
            <rFont val="Arial"/>
            <family val="2"/>
          </rPr>
          <t>Ubica el puntero del mouse en los números de la fila 11, para leer la pregunta y selecciona una respuesta en la lista desplegable</t>
        </r>
      </text>
    </comment>
    <comment ref="Z12" authorId="0" shapeId="0" xr:uid="{105FA82D-E5E5-4002-B98B-D4252C74D7DE}">
      <text>
        <r>
          <rPr>
            <sz val="8"/>
            <color indexed="81"/>
            <rFont val="Arial"/>
            <family val="2"/>
          </rPr>
          <t>Ubica el puntero del mouse en los números de la fila 11, para leer la pregunta y selecciona una respuesta en la lista desplegable</t>
        </r>
      </text>
    </comment>
    <comment ref="AA12" authorId="0" shapeId="0" xr:uid="{AA2F6CB8-0280-4A8B-A7CD-AA80444A6835}">
      <text>
        <r>
          <rPr>
            <sz val="8"/>
            <color indexed="81"/>
            <rFont val="Arial"/>
            <family val="2"/>
          </rPr>
          <t>Ubica el puntero del mouse en los números de la fila 11, para leer la pregunta y selecciona una respuesta en la lista desplegable</t>
        </r>
      </text>
    </comment>
    <comment ref="AB12" authorId="0" shapeId="0" xr:uid="{47A90D99-6A69-47E2-BFE1-86B6D2EECFC3}">
      <text>
        <r>
          <rPr>
            <sz val="8"/>
            <color indexed="81"/>
            <rFont val="Arial"/>
            <family val="2"/>
          </rPr>
          <t>Ubica el puntero del mouse en los números de la fila 11, para leer la pregunta y selecciona una respuesta en la lista desplegable</t>
        </r>
      </text>
    </comment>
    <comment ref="AC12" authorId="0" shapeId="0" xr:uid="{A31DA040-2DEA-4068-BF2C-9DC8DAA90CA0}">
      <text>
        <r>
          <rPr>
            <sz val="8"/>
            <color indexed="81"/>
            <rFont val="Arial"/>
            <family val="2"/>
          </rPr>
          <t>Ubica el puntero del mouse en los números de la fila 11, para leer la pregunta y selecciona una respuesta en la lista desplegable</t>
        </r>
      </text>
    </comment>
    <comment ref="AD12" authorId="0" shapeId="0" xr:uid="{C33296B5-71AB-4237-B359-BDDA1507C2CF}">
      <text>
        <r>
          <rPr>
            <sz val="8"/>
            <color indexed="81"/>
            <rFont val="Arial"/>
            <family val="2"/>
          </rPr>
          <t>Ubica el puntero del mouse en los números de la fila 11, para leer la pregunta y selecciona una respuesta en la lista desplegable</t>
        </r>
      </text>
    </comment>
    <comment ref="AE12" authorId="0" shapeId="0" xr:uid="{3F9E2918-13B2-4493-9C21-38B76DA6CD4A}">
      <text>
        <r>
          <rPr>
            <sz val="8"/>
            <color indexed="81"/>
            <rFont val="Arial"/>
            <family val="2"/>
          </rPr>
          <t>Ubica el puntero del mouse en los números de la fila 11, para leer la pregunta y selecciona una respuesta en la lista desplegable</t>
        </r>
      </text>
    </comment>
    <comment ref="AF12" authorId="0" shapeId="0" xr:uid="{DA88E323-BD0D-47A5-9DBB-E580747680AD}">
      <text>
        <r>
          <rPr>
            <sz val="8"/>
            <color indexed="81"/>
            <rFont val="Arial"/>
            <family val="2"/>
          </rPr>
          <t>Ubica el puntero del mouse en los números de la fila 11, para leer la pregunta y selecciona una respuesta en la lista desplegable</t>
        </r>
      </text>
    </comment>
    <comment ref="AG12" authorId="0" shapeId="0" xr:uid="{D0B9F1E4-E0B0-4F23-9DE8-D8A9FE4A4FE9}">
      <text>
        <r>
          <rPr>
            <sz val="8"/>
            <color indexed="81"/>
            <rFont val="Arial"/>
            <family val="2"/>
          </rPr>
          <t>Ubica el puntero del mouse en los números de la fila 11, para leer la pregunta y selecciona una respuesta en la lista desplegable</t>
        </r>
      </text>
    </comment>
    <comment ref="AH12" authorId="0" shapeId="0" xr:uid="{EFFCC04E-56DB-4B71-A329-9DA9B287A457}">
      <text>
        <r>
          <rPr>
            <sz val="8"/>
            <color indexed="81"/>
            <rFont val="Arial"/>
            <family val="2"/>
          </rPr>
          <t>Ubica el puntero del mouse en los números de la fila 11, para leer la pregunta y selecciona una respuesta en la lista desplegable</t>
        </r>
      </text>
    </comment>
    <comment ref="P22" authorId="0" shapeId="0" xr:uid="{64626E84-6518-4975-9413-AC3B29EC9D1B}">
      <text>
        <r>
          <rPr>
            <sz val="8"/>
            <color indexed="81"/>
            <rFont val="Arial"/>
            <family val="2"/>
          </rPr>
          <t>Ubica el puntero del mouse en los numeros de la fila 11, para leer la pregunta y selecciona una respuesta en la lista desplegable</t>
        </r>
      </text>
    </comment>
    <comment ref="Q22" authorId="0" shapeId="0" xr:uid="{9C102184-FA76-4449-9D6D-8AEEB438EB30}">
      <text>
        <r>
          <rPr>
            <sz val="8"/>
            <color indexed="81"/>
            <rFont val="Arial"/>
            <family val="2"/>
          </rPr>
          <t>Ubica el puntero del mouse en los numeros de la fila 11, para leer la pregunta y selecciona una respuesta en la lista desplegable</t>
        </r>
      </text>
    </comment>
    <comment ref="R22" authorId="0" shapeId="0" xr:uid="{F0B537D3-D0AD-422A-B3BB-F1C7EC5B9243}">
      <text>
        <r>
          <rPr>
            <sz val="8"/>
            <color indexed="81"/>
            <rFont val="Arial"/>
            <family val="2"/>
          </rPr>
          <t>Ubica el puntero del mouse en los numeros de la fila 11, para leer la pregunta y selecciona una respuesta en la lista desplegable</t>
        </r>
      </text>
    </comment>
    <comment ref="S22" authorId="0" shapeId="0" xr:uid="{CE251797-57D4-4E2E-9332-60246D02B32F}">
      <text>
        <r>
          <rPr>
            <sz val="8"/>
            <color indexed="81"/>
            <rFont val="Arial"/>
            <family val="2"/>
          </rPr>
          <t>Ubica el puntero del mouse en los numeros de la fila 11, para leer la pregunta y selecciona una respuesta en la lista desplegable</t>
        </r>
      </text>
    </comment>
    <comment ref="T22" authorId="0" shapeId="0" xr:uid="{CAC14CE8-D4C2-4D63-95CE-A8A2C92FDECC}">
      <text>
        <r>
          <rPr>
            <sz val="8"/>
            <color indexed="81"/>
            <rFont val="Arial"/>
            <family val="2"/>
          </rPr>
          <t>Ubica el puntero del mouse en los numeros de la fila 11, para leer la pregunta y selecciona una respuesta en la lista desplegable</t>
        </r>
      </text>
    </comment>
    <comment ref="U22" authorId="0" shapeId="0" xr:uid="{78F927A5-7530-44E6-BE97-308A176FF08D}">
      <text>
        <r>
          <rPr>
            <sz val="8"/>
            <color indexed="81"/>
            <rFont val="Arial"/>
            <family val="2"/>
          </rPr>
          <t>Ubica el puntero del mouse en los numeros de la fila 11, para leer la pregunta y selecciona una respuesta en la lista desplegable</t>
        </r>
      </text>
    </comment>
    <comment ref="V22" authorId="0" shapeId="0" xr:uid="{A86410BE-9FC7-4C66-8900-423D7B824214}">
      <text>
        <r>
          <rPr>
            <sz val="8"/>
            <color indexed="81"/>
            <rFont val="Arial"/>
            <family val="2"/>
          </rPr>
          <t>Ubica el puntero del mouse en los numeros de la fila 11, para leer la pregunta y selecciona una respuesta en la lista desplegable</t>
        </r>
      </text>
    </comment>
    <comment ref="W22" authorId="0" shapeId="0" xr:uid="{F9A689B4-899C-4416-A295-ECE3FAA0295C}">
      <text>
        <r>
          <rPr>
            <sz val="8"/>
            <color indexed="81"/>
            <rFont val="Arial"/>
            <family val="2"/>
          </rPr>
          <t>Ubica el puntero del mouse en los numeros de la fila 11, para leer la pregunta y selecciona una respuesta en la lista desplegable</t>
        </r>
      </text>
    </comment>
    <comment ref="X22" authorId="0" shapeId="0" xr:uid="{AD36E1D3-7110-45DE-A086-5D7CF67862B0}">
      <text>
        <r>
          <rPr>
            <sz val="8"/>
            <color indexed="81"/>
            <rFont val="Arial"/>
            <family val="2"/>
          </rPr>
          <t>Ubica el puntero del mouse en los numeros de la fila 11, para leer la pregunta y selecciona una respuesta en la lista desplegable</t>
        </r>
      </text>
    </comment>
    <comment ref="Y22" authorId="0" shapeId="0" xr:uid="{86848371-896F-46FA-9541-B056DB3E73A2}">
      <text>
        <r>
          <rPr>
            <sz val="8"/>
            <color indexed="81"/>
            <rFont val="Arial"/>
            <family val="2"/>
          </rPr>
          <t>Ubica el puntero del mouse en los numeros de la fila 11, para leer la pregunta y selecciona una respuesta en la lista desplegable</t>
        </r>
      </text>
    </comment>
    <comment ref="Z22" authorId="0" shapeId="0" xr:uid="{6123548B-F1E5-40CF-80BB-1D3373DECE3D}">
      <text>
        <r>
          <rPr>
            <sz val="8"/>
            <color indexed="81"/>
            <rFont val="Arial"/>
            <family val="2"/>
          </rPr>
          <t>Ubica el puntero del mouse en los numeros de la fila 11, para leer la pregunta y selecciona una respuesta en la lista desplegable</t>
        </r>
      </text>
    </comment>
    <comment ref="AA22" authorId="0" shapeId="0" xr:uid="{F5C205D8-65C9-4A51-924B-18ECA0756907}">
      <text>
        <r>
          <rPr>
            <sz val="8"/>
            <color indexed="81"/>
            <rFont val="Arial"/>
            <family val="2"/>
          </rPr>
          <t>Ubica el puntero del mouse en los numeros de la fila 11, para leer la pregunta y selecciona una respuesta en la lista desplegable</t>
        </r>
      </text>
    </comment>
    <comment ref="AB22" authorId="0" shapeId="0" xr:uid="{2DD803B9-AC74-44F6-88F4-7CBDCB5AEBBF}">
      <text>
        <r>
          <rPr>
            <sz val="8"/>
            <color indexed="81"/>
            <rFont val="Arial"/>
            <family val="2"/>
          </rPr>
          <t>Ubica el puntero del mouse en los numeros de la fila 11, para leer la pregunta y selecciona una respuesta en la lista desplegable</t>
        </r>
      </text>
    </comment>
    <comment ref="AC22" authorId="0" shapeId="0" xr:uid="{75253023-A29B-41E8-97E4-C713A7D89018}">
      <text>
        <r>
          <rPr>
            <sz val="8"/>
            <color indexed="81"/>
            <rFont val="Arial"/>
            <family val="2"/>
          </rPr>
          <t>Ubica el puntero del mouse en los numeros de la fila 11, para leer la pregunta y selecciona una respuesta en la lista desplegable</t>
        </r>
      </text>
    </comment>
    <comment ref="AD22" authorId="0" shapeId="0" xr:uid="{C3E2AAFB-E7D6-45B1-B5D1-718E2D8B0ABA}">
      <text>
        <r>
          <rPr>
            <sz val="8"/>
            <color indexed="81"/>
            <rFont val="Arial"/>
            <family val="2"/>
          </rPr>
          <t>Ubica el puntero del mouse en los numeros de la fila 11, para leer la pregunta y selecciona una respuesta en la lista desplegable</t>
        </r>
      </text>
    </comment>
    <comment ref="AE22" authorId="0" shapeId="0" xr:uid="{976158EC-B6BF-453D-A159-F8B9948B8D01}">
      <text>
        <r>
          <rPr>
            <sz val="8"/>
            <color indexed="81"/>
            <rFont val="Arial"/>
            <family val="2"/>
          </rPr>
          <t>Ubica el puntero del mouse en los numeros de la fila 11, para leer la pregunta y selecciona una respuesta en la lista desplegable</t>
        </r>
      </text>
    </comment>
    <comment ref="AF22" authorId="0" shapeId="0" xr:uid="{8C6004F8-CAAC-4BB3-B36C-B327759E036C}">
      <text>
        <r>
          <rPr>
            <sz val="8"/>
            <color indexed="81"/>
            <rFont val="Arial"/>
            <family val="2"/>
          </rPr>
          <t>Ubica el puntero del mouse en los numeros de la fila 11, para leer la pregunta y selecciona una respuesta en la lista desplegable</t>
        </r>
      </text>
    </comment>
    <comment ref="AG22" authorId="0" shapeId="0" xr:uid="{7F7AE693-28D7-40E2-BEFC-D7091F155886}">
      <text>
        <r>
          <rPr>
            <sz val="8"/>
            <color indexed="81"/>
            <rFont val="Arial"/>
            <family val="2"/>
          </rPr>
          <t>Ubica el puntero del mouse en los numeros de la fila 11, para leer la pregunta y selecciona una respuesta en la lista desplegable</t>
        </r>
      </text>
    </comment>
    <comment ref="AH22" authorId="0" shapeId="0" xr:uid="{BE9FE143-A9F7-440E-A870-581DA9381BBD}">
      <text>
        <r>
          <rPr>
            <sz val="8"/>
            <color indexed="81"/>
            <rFont val="Arial"/>
            <family val="2"/>
          </rPr>
          <t>Ubica el puntero del mouse en los numeros de la fila 11, para leer la pregunta y selecciona una respuesta en la lista desplegable</t>
        </r>
      </text>
    </comment>
    <comment ref="P32" authorId="0" shapeId="0" xr:uid="{3DCE34D7-EF98-4EFB-8006-CD4C5481F6FA}">
      <text>
        <r>
          <rPr>
            <sz val="8"/>
            <color indexed="81"/>
            <rFont val="Arial"/>
            <family val="2"/>
          </rPr>
          <t>Ubica el puntero del mouse en los numeros de la fila 11, para leer la pregunta y selecciona una respuesta en la lista desplegable</t>
        </r>
      </text>
    </comment>
    <comment ref="Q32" authorId="0" shapeId="0" xr:uid="{29CECFF1-0501-4554-96CF-AC804006EE5B}">
      <text>
        <r>
          <rPr>
            <sz val="8"/>
            <color indexed="81"/>
            <rFont val="Arial"/>
            <family val="2"/>
          </rPr>
          <t>Ubica el puntero del mouse en los numeros de la fila 11, para leer la pregunta y selecciona una respuesta en la lista desplegable</t>
        </r>
      </text>
    </comment>
    <comment ref="R32" authorId="0" shapeId="0" xr:uid="{5F343127-C3C9-4448-88DA-F7ED302F205C}">
      <text>
        <r>
          <rPr>
            <sz val="8"/>
            <color indexed="81"/>
            <rFont val="Arial"/>
            <family val="2"/>
          </rPr>
          <t>Ubica el puntero del mouse en los numeros de la fila 11, para leer la pregunta y selecciona una respuesta en la lista desplegable</t>
        </r>
      </text>
    </comment>
    <comment ref="S32" authorId="0" shapeId="0" xr:uid="{7EF0FE5E-D9CA-4A1E-BDFB-4A902E4FFF62}">
      <text>
        <r>
          <rPr>
            <sz val="8"/>
            <color indexed="81"/>
            <rFont val="Arial"/>
            <family val="2"/>
          </rPr>
          <t>Ubica el puntero del mouse en los numeros de la fila 11, para leer la pregunta y selecciona una respuesta en la lista desplegable</t>
        </r>
      </text>
    </comment>
    <comment ref="T32" authorId="0" shapeId="0" xr:uid="{5CADA802-7665-42D6-8D1E-25DE6C9B47FB}">
      <text>
        <r>
          <rPr>
            <sz val="8"/>
            <color indexed="81"/>
            <rFont val="Arial"/>
            <family val="2"/>
          </rPr>
          <t>Ubica el puntero del mouse en los numeros de la fila 11, para leer la pregunta y selecciona una respuesta en la lista desplegable</t>
        </r>
      </text>
    </comment>
    <comment ref="U32" authorId="0" shapeId="0" xr:uid="{C15628E3-B653-441D-9A75-F072691435E6}">
      <text>
        <r>
          <rPr>
            <sz val="8"/>
            <color indexed="81"/>
            <rFont val="Arial"/>
            <family val="2"/>
          </rPr>
          <t>Ubica el puntero del mouse en los numeros de la fila 11, para leer la pregunta y selecciona una respuesta en la lista desplegable</t>
        </r>
      </text>
    </comment>
    <comment ref="V32" authorId="0" shapeId="0" xr:uid="{8249CB4B-34D8-4603-8FA3-B760E5FB02B4}">
      <text>
        <r>
          <rPr>
            <sz val="8"/>
            <color indexed="81"/>
            <rFont val="Arial"/>
            <family val="2"/>
          </rPr>
          <t>Ubica el puntero del mouse en los numeros de la fila 11, para leer la pregunta y selecciona una respuesta en la lista desplegable</t>
        </r>
      </text>
    </comment>
    <comment ref="W32" authorId="0" shapeId="0" xr:uid="{6E399A64-6DB9-4DFE-A951-F508D87A6DCC}">
      <text>
        <r>
          <rPr>
            <sz val="8"/>
            <color indexed="81"/>
            <rFont val="Arial"/>
            <family val="2"/>
          </rPr>
          <t>Ubica el puntero del mouse en los numeros de la fila 11, para leer la pregunta y selecciona una respuesta en la lista desplegable</t>
        </r>
      </text>
    </comment>
    <comment ref="X32" authorId="0" shapeId="0" xr:uid="{08D5F7B0-FD43-4FD9-94D2-9DEE0D087DA6}">
      <text>
        <r>
          <rPr>
            <sz val="8"/>
            <color indexed="81"/>
            <rFont val="Arial"/>
            <family val="2"/>
          </rPr>
          <t>Ubica el puntero del mouse en los numeros de la fila 11, para leer la pregunta y selecciona una respuesta en la lista desplegable</t>
        </r>
      </text>
    </comment>
    <comment ref="Y32" authorId="0" shapeId="0" xr:uid="{BE38FDBD-7F7D-45C7-974F-4924F3760FAA}">
      <text>
        <r>
          <rPr>
            <sz val="8"/>
            <color indexed="81"/>
            <rFont val="Arial"/>
            <family val="2"/>
          </rPr>
          <t>Ubica el puntero del mouse en los numeros de la fila 11, para leer la pregunta y selecciona una respuesta en la lista desplegable</t>
        </r>
      </text>
    </comment>
    <comment ref="Z32" authorId="0" shapeId="0" xr:uid="{2B54AF74-E689-45BD-B463-A45FC496AC44}">
      <text>
        <r>
          <rPr>
            <sz val="8"/>
            <color indexed="81"/>
            <rFont val="Arial"/>
            <family val="2"/>
          </rPr>
          <t>Ubica el puntero del mouse en los numeros de la fila 11, para leer la pregunta y selecciona una respuesta en la lista desplegable</t>
        </r>
      </text>
    </comment>
    <comment ref="AA32" authorId="0" shapeId="0" xr:uid="{E51DEF4C-6309-452C-ACD1-6DC7289A8BDF}">
      <text>
        <r>
          <rPr>
            <sz val="8"/>
            <color indexed="81"/>
            <rFont val="Arial"/>
            <family val="2"/>
          </rPr>
          <t>Ubica el puntero del mouse en los numeros de la fila 11, para leer la pregunta y selecciona una respuesta en la lista desplegable</t>
        </r>
      </text>
    </comment>
    <comment ref="AB32" authorId="0" shapeId="0" xr:uid="{6FA311B1-461C-4416-8693-A61D28E593E0}">
      <text>
        <r>
          <rPr>
            <sz val="8"/>
            <color indexed="81"/>
            <rFont val="Arial"/>
            <family val="2"/>
          </rPr>
          <t>Ubica el puntero del mouse en los numeros de la fila 11, para leer la pregunta y selecciona una respuesta en la lista desplegable</t>
        </r>
      </text>
    </comment>
    <comment ref="AC32" authorId="0" shapeId="0" xr:uid="{768A9EB3-8486-4CD8-B061-E001CC3C7571}">
      <text>
        <r>
          <rPr>
            <sz val="8"/>
            <color indexed="81"/>
            <rFont val="Arial"/>
            <family val="2"/>
          </rPr>
          <t>Ubica el puntero del mouse en los numeros de la fila 11, para leer la pregunta y selecciona una respuesta en la lista desplegable</t>
        </r>
      </text>
    </comment>
    <comment ref="AD32" authorId="0" shapeId="0" xr:uid="{A238B60A-613B-4D45-977D-2218D262ED1C}">
      <text>
        <r>
          <rPr>
            <sz val="8"/>
            <color indexed="81"/>
            <rFont val="Arial"/>
            <family val="2"/>
          </rPr>
          <t>Ubica el puntero del mouse en los numeros de la fila 11, para leer la pregunta y selecciona una respuesta en la lista desplegable</t>
        </r>
      </text>
    </comment>
    <comment ref="AE32" authorId="0" shapeId="0" xr:uid="{7650B362-5607-4DAA-94AA-0DF4CCD54579}">
      <text>
        <r>
          <rPr>
            <sz val="8"/>
            <color indexed="81"/>
            <rFont val="Arial"/>
            <family val="2"/>
          </rPr>
          <t>Ubica el puntero del mouse en los numeros de la fila 11, para leer la pregunta y selecciona una respuesta en la lista desplegable</t>
        </r>
      </text>
    </comment>
    <comment ref="AF32" authorId="0" shapeId="0" xr:uid="{1B33A10F-0AE0-4AC8-A807-93E19B70D7A4}">
      <text>
        <r>
          <rPr>
            <sz val="8"/>
            <color indexed="81"/>
            <rFont val="Arial"/>
            <family val="2"/>
          </rPr>
          <t>Ubica el puntero del mouse en los numeros de la fila 11, para leer la pregunta y selecciona una respuesta en la lista desplegable</t>
        </r>
      </text>
    </comment>
    <comment ref="AG32" authorId="0" shapeId="0" xr:uid="{FDA93C3A-3890-4D53-B5BF-1E6812BAD9A5}">
      <text>
        <r>
          <rPr>
            <sz val="8"/>
            <color indexed="81"/>
            <rFont val="Arial"/>
            <family val="2"/>
          </rPr>
          <t>Ubica el puntero del mouse en los numeros de la fila 11, para leer la pregunta y selecciona una respuesta en la lista desplegable</t>
        </r>
      </text>
    </comment>
    <comment ref="AH32" authorId="0" shapeId="0" xr:uid="{F707B0D9-FCBF-45A2-9EDD-E591691EF780}">
      <text>
        <r>
          <rPr>
            <sz val="8"/>
            <color indexed="81"/>
            <rFont val="Arial"/>
            <family val="2"/>
          </rPr>
          <t>Ubica el puntero del mouse en los numeros de la fila 11, para leer la pregunta y selecciona una respuesta en la lista desplegable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1BBB0E0-4003-4707-9F3E-C96D1E98A2BA}">
      <text>
        <r>
          <rPr>
            <sz val="9"/>
            <color indexed="81"/>
            <rFont val="Tahoma"/>
            <family val="2"/>
          </rPr>
          <t>Fecha de revisión y/o actualización del riesgo de gestión por parte del área encargada del proceso</t>
        </r>
      </text>
    </comment>
    <comment ref="L9" authorId="1" shapeId="0" xr:uid="{25999B1E-CC03-4599-B1C4-34BDD36BB73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258F614-0A68-45DA-9E3B-AB59DC17191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4F5183F2-2539-4B36-8A06-37CDD82D5D7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8AA8F34-4384-4617-A184-874DBAE6EC3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2F5BF89-CD4F-4B99-A812-48F6D95CD7C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219C9F7-40D6-4D61-8EB5-E065283F7207}">
      <text>
        <r>
          <rPr>
            <sz val="8"/>
            <color indexed="81"/>
            <rFont val="Arial"/>
            <family val="2"/>
          </rPr>
          <t>¿Afectar al grupo de funcionarios del proceso?</t>
        </r>
      </text>
    </comment>
    <comment ref="Q11" authorId="1" shapeId="0" xr:uid="{A05D4F12-3196-4942-91D1-15528B527639}">
      <text>
        <r>
          <rPr>
            <sz val="8"/>
            <color indexed="81"/>
            <rFont val="Arial"/>
            <family val="2"/>
          </rPr>
          <t>¿Afectar el cumplimiento de metas y objetivos de la dependencia?</t>
        </r>
      </text>
    </comment>
    <comment ref="R11" authorId="1" shapeId="0" xr:uid="{558FA92F-F5FD-4568-8130-48936CFE6B25}">
      <text>
        <r>
          <rPr>
            <sz val="8"/>
            <color indexed="81"/>
            <rFont val="Arial"/>
            <family val="2"/>
          </rPr>
          <t>¿Afectar el cumplimiento de misión de la Entidad?</t>
        </r>
      </text>
    </comment>
    <comment ref="S11" authorId="1" shapeId="0" xr:uid="{D4DAD090-4433-490C-95C8-3AB2CB82E504}">
      <text>
        <r>
          <rPr>
            <sz val="8"/>
            <color indexed="81"/>
            <rFont val="Arial"/>
            <family val="2"/>
          </rPr>
          <t>¿Afectar el cumplimiento de la misión del sector al que pertenece la Entidad?</t>
        </r>
      </text>
    </comment>
    <comment ref="T11" authorId="1" shapeId="0" xr:uid="{4A39378F-E983-4D4E-80C3-A1E2E8DDD767}">
      <text>
        <r>
          <rPr>
            <sz val="8"/>
            <color indexed="81"/>
            <rFont val="Arial"/>
            <family val="2"/>
          </rPr>
          <t>¿Generar pérdida de confianza de la Entidad, afectando su reputación?</t>
        </r>
      </text>
    </comment>
    <comment ref="U11" authorId="1" shapeId="0" xr:uid="{8B78F619-4169-41D5-ABC3-63C93611B2D4}">
      <text>
        <r>
          <rPr>
            <sz val="8"/>
            <color indexed="81"/>
            <rFont val="Arial"/>
            <family val="2"/>
          </rPr>
          <t>¿Generar pérdida de recursos económicos?</t>
        </r>
      </text>
    </comment>
    <comment ref="V11" authorId="1" shapeId="0" xr:uid="{5CF808CC-9BA4-43F4-A1C5-D6EF0179B7E8}">
      <text>
        <r>
          <rPr>
            <sz val="8"/>
            <color indexed="81"/>
            <rFont val="Arial"/>
            <family val="2"/>
          </rPr>
          <t>¿Afectar la generación de los productos o la prestación de servicios?</t>
        </r>
      </text>
    </comment>
    <comment ref="W11" authorId="1" shapeId="0" xr:uid="{37D727FE-9EC0-4F70-B823-6229485B43D1}">
      <text>
        <r>
          <rPr>
            <sz val="8"/>
            <color indexed="81"/>
            <rFont val="Arial"/>
            <family val="2"/>
          </rPr>
          <t>¿Dar lugar al detrimento de calidad de vida de la comunidad por la pérdida del bien o servicios o los recursos públicos?</t>
        </r>
      </text>
    </comment>
    <comment ref="X11" authorId="1" shapeId="0" xr:uid="{AD5012F3-7372-4C20-9368-26BFA07BE66D}">
      <text>
        <r>
          <rPr>
            <sz val="8"/>
            <color indexed="81"/>
            <rFont val="Arial"/>
            <family val="2"/>
          </rPr>
          <t>¿Generar pérdida de información de la Entidad?</t>
        </r>
      </text>
    </comment>
    <comment ref="Y11" authorId="1" shapeId="0" xr:uid="{5733A078-633F-4E0D-BA4A-2C48FCF126E8}">
      <text>
        <r>
          <rPr>
            <sz val="8"/>
            <color indexed="81"/>
            <rFont val="Arial"/>
            <family val="2"/>
          </rPr>
          <t>¿Generar intervención de los órganos de control, de la Fiscalía, u otro ente?</t>
        </r>
      </text>
    </comment>
    <comment ref="Z11" authorId="1" shapeId="0" xr:uid="{634D7C3B-F0D1-4735-80E8-D3C1B1615FC3}">
      <text>
        <r>
          <rPr>
            <sz val="8"/>
            <color indexed="81"/>
            <rFont val="Arial"/>
            <family val="2"/>
          </rPr>
          <t>¿Dar lugar a procesos sancionatorios?</t>
        </r>
      </text>
    </comment>
    <comment ref="AA11" authorId="1" shapeId="0" xr:uid="{59FB07D2-DE38-456D-A553-609E345724BF}">
      <text>
        <r>
          <rPr>
            <sz val="8"/>
            <color indexed="81"/>
            <rFont val="Arial"/>
            <family val="2"/>
          </rPr>
          <t>¿Dar lugar a procesos disciplinarios?</t>
        </r>
      </text>
    </comment>
    <comment ref="AB11" authorId="1" shapeId="0" xr:uid="{BDB59091-98AA-4F8B-AA1F-DC4925E919F9}">
      <text>
        <r>
          <rPr>
            <sz val="8"/>
            <color indexed="81"/>
            <rFont val="Arial"/>
            <family val="2"/>
          </rPr>
          <t>¿Dar lugar a procesos fiscales?</t>
        </r>
      </text>
    </comment>
    <comment ref="AC11" authorId="1" shapeId="0" xr:uid="{ACE2360E-E4A1-4776-80EC-2B72A133D24B}">
      <text>
        <r>
          <rPr>
            <sz val="8"/>
            <color indexed="81"/>
            <rFont val="Arial"/>
            <family val="2"/>
          </rPr>
          <t>¿Dar lugar a procesos penales?</t>
        </r>
      </text>
    </comment>
    <comment ref="AD11" authorId="1" shapeId="0" xr:uid="{42A29583-0C5F-4C21-AC05-763248939B51}">
      <text>
        <r>
          <rPr>
            <sz val="8"/>
            <color indexed="81"/>
            <rFont val="Arial"/>
            <family val="2"/>
          </rPr>
          <t>¿Generar pérdida de credibilidad del sector?</t>
        </r>
      </text>
    </comment>
    <comment ref="AE11" authorId="1" shapeId="0" xr:uid="{90468F2B-F8FE-41C9-B71B-8DF4111D7B2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205873A-56B8-4548-9733-BF6F6294F070}">
      <text>
        <r>
          <rPr>
            <sz val="8"/>
            <color indexed="81"/>
            <rFont val="Arial"/>
            <family val="2"/>
          </rPr>
          <t>¿Afectar la imagen regional?</t>
        </r>
      </text>
    </comment>
    <comment ref="AG11" authorId="1" shapeId="0" xr:uid="{586E3A9A-4222-4420-B44B-BB7BD41163AF}">
      <text>
        <r>
          <rPr>
            <sz val="8"/>
            <color indexed="81"/>
            <rFont val="Arial"/>
            <family val="2"/>
          </rPr>
          <t>¿Afectar la imagen nacional?</t>
        </r>
      </text>
    </comment>
    <comment ref="AH11" authorId="1" shapeId="0" xr:uid="{97E24080-D0F9-442E-B513-0929A813B31C}">
      <text>
        <r>
          <rPr>
            <sz val="8"/>
            <color indexed="81"/>
            <rFont val="Arial"/>
            <family val="2"/>
          </rPr>
          <t>¿Genera Impacto ambiental?</t>
        </r>
      </text>
    </comment>
    <comment ref="AV11" authorId="1" shapeId="0" xr:uid="{89D3F9EC-6E63-4A3B-A14F-3530814DDD11}">
      <text>
        <r>
          <rPr>
            <sz val="8"/>
            <color indexed="81"/>
            <rFont val="Arial"/>
            <family val="2"/>
          </rPr>
          <t>¿Existen un responsable asignado a la ejecución del control?</t>
        </r>
      </text>
    </comment>
    <comment ref="AW11" authorId="1" shapeId="0" xr:uid="{618496E7-BD8F-4A28-A633-C2907203B1F9}">
      <text>
        <r>
          <rPr>
            <sz val="9"/>
            <color indexed="81"/>
            <rFont val="Tahoma"/>
            <family val="2"/>
          </rPr>
          <t>El responsable tiene autoridad y adecuada segregación de funciones en la ejecución del control?</t>
        </r>
      </text>
    </comment>
    <comment ref="AX11" authorId="1" shapeId="0" xr:uid="{9CB3ED06-C7C7-4936-8644-8D4D4518E344}">
      <text>
        <r>
          <rPr>
            <sz val="8"/>
            <color indexed="81"/>
            <rFont val="Arial"/>
            <family val="2"/>
          </rPr>
          <t>¿La oportunidad en que se ejecuta el control ayuda a prevenir la mitigación del riesgo o a detectar la materialización del riesgo de manera oportuna?</t>
        </r>
      </text>
    </comment>
    <comment ref="AY11" authorId="1" shapeId="0" xr:uid="{ACADA9C6-0E7A-4486-BA17-CF215B6A4C6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9D5DD9D3-3629-469F-83FA-11F0AE160BF2}">
      <text>
        <r>
          <rPr>
            <sz val="8"/>
            <color indexed="81"/>
            <rFont val="Arial"/>
            <family val="2"/>
          </rPr>
          <t>¿La fuente de información que se utiliza en el desarrollo del control es información confiable que permita mitigar el riesgo?.</t>
        </r>
      </text>
    </comment>
    <comment ref="BA11" authorId="1" shapeId="0" xr:uid="{1539ED51-1009-44C2-A8A9-D1D00DAC4CD1}">
      <text>
        <r>
          <rPr>
            <sz val="8"/>
            <color indexed="81"/>
            <rFont val="Arial"/>
            <family val="2"/>
          </rPr>
          <t>¿Las observaciones, desviaciones o diferencias identificadas como resultados de la ejecución del control son investigadas y resueltas de manera oportuna?</t>
        </r>
      </text>
    </comment>
    <comment ref="BB11" authorId="1" shapeId="0" xr:uid="{8B1B5C47-EBE4-4798-A273-EA097584E196}">
      <text>
        <r>
          <rPr>
            <sz val="8"/>
            <color indexed="81"/>
            <rFont val="Arial"/>
            <family val="2"/>
          </rPr>
          <t>¿Se deja evidencia o rastro de la ejecución del control, que permita a cualquier tercero con la evidencia, llegar a la misma conclusión?.</t>
        </r>
      </text>
    </comment>
    <comment ref="P12" authorId="0" shapeId="0" xr:uid="{FB09D096-06D2-4631-8BCB-FF9CC79F8D8A}">
      <text>
        <r>
          <rPr>
            <sz val="8"/>
            <color indexed="81"/>
            <rFont val="Arial"/>
            <family val="2"/>
          </rPr>
          <t>Ubica el puntero del mouse en los números de la fila 11, para leer la pregunta y selecciona una respuesta en la lista desplegable</t>
        </r>
      </text>
    </comment>
    <comment ref="Q12" authorId="0" shapeId="0" xr:uid="{FA351CF4-2F0F-4AA1-8B8B-5A87DF5CA7DB}">
      <text>
        <r>
          <rPr>
            <sz val="8"/>
            <color indexed="81"/>
            <rFont val="Arial"/>
            <family val="2"/>
          </rPr>
          <t>Ubica el puntero del mouse en los números de la fila 11, para leer la pregunta y selecciona una respuesta en la lista desplegable</t>
        </r>
      </text>
    </comment>
    <comment ref="R12" authorId="0" shapeId="0" xr:uid="{0AC05D36-FE61-40DB-98D0-151A0F929294}">
      <text>
        <r>
          <rPr>
            <sz val="8"/>
            <color indexed="81"/>
            <rFont val="Arial"/>
            <family val="2"/>
          </rPr>
          <t>Ubica el puntero del mouse en los números de la fila 11, para leer la pregunta y selecciona una respuesta en la lista desplegable</t>
        </r>
      </text>
    </comment>
    <comment ref="S12" authorId="0" shapeId="0" xr:uid="{3705DC8B-13F8-4BDF-BBBF-5006670CC360}">
      <text>
        <r>
          <rPr>
            <sz val="8"/>
            <color indexed="81"/>
            <rFont val="Arial"/>
            <family val="2"/>
          </rPr>
          <t>Ubica el puntero del mouse en los números de la fila 11, para leer la pregunta y selecciona una respuesta en la lista desplegable</t>
        </r>
      </text>
    </comment>
    <comment ref="T12" authorId="0" shapeId="0" xr:uid="{7727C004-A704-4417-99BA-FAD70002996B}">
      <text>
        <r>
          <rPr>
            <sz val="8"/>
            <color indexed="81"/>
            <rFont val="Arial"/>
            <family val="2"/>
          </rPr>
          <t>Ubica el puntero del mouse en los números de la fila 11, para leer la pregunta y selecciona una respuesta en la lista desplegable</t>
        </r>
      </text>
    </comment>
    <comment ref="U12" authorId="0" shapeId="0" xr:uid="{E314E0C3-3BF1-45DF-B5E0-D174BEC26385}">
      <text>
        <r>
          <rPr>
            <sz val="8"/>
            <color indexed="81"/>
            <rFont val="Arial"/>
            <family val="2"/>
          </rPr>
          <t>Ubica el puntero del mouse en los números de la fila 11, para leer la pregunta y selecciona una respuesta en la lista desplegable</t>
        </r>
      </text>
    </comment>
    <comment ref="V12" authorId="0" shapeId="0" xr:uid="{E4417ED0-E79C-4E2B-9976-382CD3386F98}">
      <text>
        <r>
          <rPr>
            <sz val="8"/>
            <color indexed="81"/>
            <rFont val="Arial"/>
            <family val="2"/>
          </rPr>
          <t>Ubica el puntero del mouse en los números de la fila 11, para leer la pregunta y selecciona una respuesta en la lista desplegable</t>
        </r>
      </text>
    </comment>
    <comment ref="W12" authorId="0" shapeId="0" xr:uid="{C8193BCB-F749-4358-A62F-A9F9FA8EE515}">
      <text>
        <r>
          <rPr>
            <sz val="8"/>
            <color indexed="81"/>
            <rFont val="Arial"/>
            <family val="2"/>
          </rPr>
          <t>Ubica el puntero del mouse en los números de la fila 11, para leer la pregunta y selecciona una respuesta en la lista desplegable</t>
        </r>
      </text>
    </comment>
    <comment ref="X12" authorId="0" shapeId="0" xr:uid="{59D7D437-12C5-4112-AD84-8DEAD7465911}">
      <text>
        <r>
          <rPr>
            <sz val="8"/>
            <color indexed="81"/>
            <rFont val="Arial"/>
            <family val="2"/>
          </rPr>
          <t>Ubica el puntero del mouse en los números de la fila 11, para leer la pregunta y selecciona una respuesta en la lista desplegable</t>
        </r>
      </text>
    </comment>
    <comment ref="Y12" authorId="0" shapeId="0" xr:uid="{996959C6-3EEF-4688-A440-87A06ED14725}">
      <text>
        <r>
          <rPr>
            <sz val="8"/>
            <color indexed="81"/>
            <rFont val="Arial"/>
            <family val="2"/>
          </rPr>
          <t>Ubica el puntero del mouse en los números de la fila 11, para leer la pregunta y selecciona una respuesta en la lista desplegable</t>
        </r>
      </text>
    </comment>
    <comment ref="Z12" authorId="0" shapeId="0" xr:uid="{6A98C1F8-E381-412B-852C-4C5B4CE45C73}">
      <text>
        <r>
          <rPr>
            <sz val="8"/>
            <color indexed="81"/>
            <rFont val="Arial"/>
            <family val="2"/>
          </rPr>
          <t>Ubica el puntero del mouse en los números de la fila 11, para leer la pregunta y selecciona una respuesta en la lista desplegable</t>
        </r>
      </text>
    </comment>
    <comment ref="AA12" authorId="0" shapeId="0" xr:uid="{8900E212-DFAB-453D-8F15-46D8C36A0E9B}">
      <text>
        <r>
          <rPr>
            <sz val="8"/>
            <color indexed="81"/>
            <rFont val="Arial"/>
            <family val="2"/>
          </rPr>
          <t>Ubica el puntero del mouse en los números de la fila 11, para leer la pregunta y selecciona una respuesta en la lista desplegable</t>
        </r>
      </text>
    </comment>
    <comment ref="AB12" authorId="0" shapeId="0" xr:uid="{E0117CD6-1801-4B6C-9F96-962B236A0385}">
      <text>
        <r>
          <rPr>
            <sz val="8"/>
            <color indexed="81"/>
            <rFont val="Arial"/>
            <family val="2"/>
          </rPr>
          <t>Ubica el puntero del mouse en los números de la fila 11, para leer la pregunta y selecciona una respuesta en la lista desplegable</t>
        </r>
      </text>
    </comment>
    <comment ref="AC12" authorId="0" shapeId="0" xr:uid="{7EECFD92-3C11-4B45-8FDD-741015D43E83}">
      <text>
        <r>
          <rPr>
            <sz val="8"/>
            <color indexed="81"/>
            <rFont val="Arial"/>
            <family val="2"/>
          </rPr>
          <t>Ubica el puntero del mouse en los números de la fila 11, para leer la pregunta y selecciona una respuesta en la lista desplegable</t>
        </r>
      </text>
    </comment>
    <comment ref="AD12" authorId="0" shapeId="0" xr:uid="{A3F62CA2-7A0F-4B16-B94F-9BC3C2A54A94}">
      <text>
        <r>
          <rPr>
            <sz val="8"/>
            <color indexed="81"/>
            <rFont val="Arial"/>
            <family val="2"/>
          </rPr>
          <t>Ubica el puntero del mouse en los números de la fila 11, para leer la pregunta y selecciona una respuesta en la lista desplegable</t>
        </r>
      </text>
    </comment>
    <comment ref="AE12" authorId="0" shapeId="0" xr:uid="{C9649577-0186-413E-B84A-655658B9D79E}">
      <text>
        <r>
          <rPr>
            <sz val="8"/>
            <color indexed="81"/>
            <rFont val="Arial"/>
            <family val="2"/>
          </rPr>
          <t>Ubica el puntero del mouse en los números de la fila 11, para leer la pregunta y selecciona una respuesta en la lista desplegable</t>
        </r>
      </text>
    </comment>
    <comment ref="AF12" authorId="0" shapeId="0" xr:uid="{3DA2BD28-0C2E-4615-968D-7C1243F0D3AC}">
      <text>
        <r>
          <rPr>
            <sz val="8"/>
            <color indexed="81"/>
            <rFont val="Arial"/>
            <family val="2"/>
          </rPr>
          <t>Ubica el puntero del mouse en los números de la fila 11, para leer la pregunta y selecciona una respuesta en la lista desplegable</t>
        </r>
      </text>
    </comment>
    <comment ref="AG12" authorId="0" shapeId="0" xr:uid="{846441FE-7571-4D4B-B384-5485E70FC2DB}">
      <text>
        <r>
          <rPr>
            <sz val="8"/>
            <color indexed="81"/>
            <rFont val="Arial"/>
            <family val="2"/>
          </rPr>
          <t>Ubica el puntero del mouse en los números de la fila 11, para leer la pregunta y selecciona una respuesta en la lista desplegable</t>
        </r>
      </text>
    </comment>
    <comment ref="AH12" authorId="0" shapeId="0" xr:uid="{88D011BF-EFAE-44EB-BBD8-2E5A9027331F}">
      <text>
        <r>
          <rPr>
            <sz val="8"/>
            <color indexed="81"/>
            <rFont val="Arial"/>
            <family val="2"/>
          </rPr>
          <t>Ubica el puntero del mouse en los números de la fila 11, para leer la pregunta y selecciona una respuesta en la lista desplegable</t>
        </r>
      </text>
    </comment>
    <comment ref="P22" authorId="0" shapeId="0" xr:uid="{2A177112-369B-46B3-8330-572DCEAEEC24}">
      <text>
        <r>
          <rPr>
            <sz val="8"/>
            <color indexed="81"/>
            <rFont val="Arial"/>
            <family val="2"/>
          </rPr>
          <t>Ubica el puntero del mouse en los numeros de la fila 11, para leer la pregunta y selecciona una respuesta en la lista desplegable</t>
        </r>
      </text>
    </comment>
    <comment ref="Q22" authorId="0" shapeId="0" xr:uid="{2B7AD478-38F7-48BE-9312-A2EBEBCB042F}">
      <text>
        <r>
          <rPr>
            <sz val="8"/>
            <color indexed="81"/>
            <rFont val="Arial"/>
            <family val="2"/>
          </rPr>
          <t>Ubica el puntero del mouse en los numeros de la fila 11, para leer la pregunta y selecciona una respuesta en la lista desplegable</t>
        </r>
      </text>
    </comment>
    <comment ref="R22" authorId="0" shapeId="0" xr:uid="{02613E20-F9E0-4837-A0E6-CE6DEB2562E6}">
      <text>
        <r>
          <rPr>
            <sz val="8"/>
            <color indexed="81"/>
            <rFont val="Arial"/>
            <family val="2"/>
          </rPr>
          <t>Ubica el puntero del mouse en los numeros de la fila 11, para leer la pregunta y selecciona una respuesta en la lista desplegable</t>
        </r>
      </text>
    </comment>
    <comment ref="S22" authorId="0" shapeId="0" xr:uid="{3994EFE7-283C-4B7F-97EB-6FF021E485A0}">
      <text>
        <r>
          <rPr>
            <sz val="8"/>
            <color indexed="81"/>
            <rFont val="Arial"/>
            <family val="2"/>
          </rPr>
          <t>Ubica el puntero del mouse en los numeros de la fila 11, para leer la pregunta y selecciona una respuesta en la lista desplegable</t>
        </r>
      </text>
    </comment>
    <comment ref="T22" authorId="0" shapeId="0" xr:uid="{22A2A3B4-AE0B-453F-A6BF-DC750A884B71}">
      <text>
        <r>
          <rPr>
            <sz val="8"/>
            <color indexed="81"/>
            <rFont val="Arial"/>
            <family val="2"/>
          </rPr>
          <t>Ubica el puntero del mouse en los numeros de la fila 11, para leer la pregunta y selecciona una respuesta en la lista desplegable</t>
        </r>
      </text>
    </comment>
    <comment ref="U22" authorId="0" shapeId="0" xr:uid="{99A9C306-F0EF-4B81-84A2-076B255A32D0}">
      <text>
        <r>
          <rPr>
            <sz val="8"/>
            <color indexed="81"/>
            <rFont val="Arial"/>
            <family val="2"/>
          </rPr>
          <t>Ubica el puntero del mouse en los numeros de la fila 11, para leer la pregunta y selecciona una respuesta en la lista desplegable</t>
        </r>
      </text>
    </comment>
    <comment ref="V22" authorId="0" shapeId="0" xr:uid="{A083EA42-CE05-4BDC-8AB5-71D7F8913BDE}">
      <text>
        <r>
          <rPr>
            <sz val="8"/>
            <color indexed="81"/>
            <rFont val="Arial"/>
            <family val="2"/>
          </rPr>
          <t>Ubica el puntero del mouse en los numeros de la fila 11, para leer la pregunta y selecciona una respuesta en la lista desplegable</t>
        </r>
      </text>
    </comment>
    <comment ref="W22" authorId="0" shapeId="0" xr:uid="{8EA4CDCE-01B5-49FE-9F7A-52272FC14492}">
      <text>
        <r>
          <rPr>
            <sz val="8"/>
            <color indexed="81"/>
            <rFont val="Arial"/>
            <family val="2"/>
          </rPr>
          <t>Ubica el puntero del mouse en los numeros de la fila 11, para leer la pregunta y selecciona una respuesta en la lista desplegable</t>
        </r>
      </text>
    </comment>
    <comment ref="X22" authorId="0" shapeId="0" xr:uid="{79D032FD-F453-4DC0-A08E-0C9642BC796A}">
      <text>
        <r>
          <rPr>
            <sz val="8"/>
            <color indexed="81"/>
            <rFont val="Arial"/>
            <family val="2"/>
          </rPr>
          <t>Ubica el puntero del mouse en los numeros de la fila 11, para leer la pregunta y selecciona una respuesta en la lista desplegable</t>
        </r>
      </text>
    </comment>
    <comment ref="Y22" authorId="0" shapeId="0" xr:uid="{33E4C425-6B9E-418A-B1AF-8AD9DFF4941B}">
      <text>
        <r>
          <rPr>
            <sz val="8"/>
            <color indexed="81"/>
            <rFont val="Arial"/>
            <family val="2"/>
          </rPr>
          <t>Ubica el puntero del mouse en los numeros de la fila 11, para leer la pregunta y selecciona una respuesta en la lista desplegable</t>
        </r>
      </text>
    </comment>
    <comment ref="Z22" authorId="0" shapeId="0" xr:uid="{10315DBA-283E-4D57-BDCB-5D220C5AD700}">
      <text>
        <r>
          <rPr>
            <sz val="8"/>
            <color indexed="81"/>
            <rFont val="Arial"/>
            <family val="2"/>
          </rPr>
          <t>Ubica el puntero del mouse en los numeros de la fila 11, para leer la pregunta y selecciona una respuesta en la lista desplegable</t>
        </r>
      </text>
    </comment>
    <comment ref="AA22" authorId="0" shapeId="0" xr:uid="{82C06B74-9155-4D44-BEC1-68DA2E16BF13}">
      <text>
        <r>
          <rPr>
            <sz val="8"/>
            <color indexed="81"/>
            <rFont val="Arial"/>
            <family val="2"/>
          </rPr>
          <t>Ubica el puntero del mouse en los numeros de la fila 11, para leer la pregunta y selecciona una respuesta en la lista desplegable</t>
        </r>
      </text>
    </comment>
    <comment ref="AB22" authorId="0" shapeId="0" xr:uid="{88348159-1367-46F1-BF69-BFB662284011}">
      <text>
        <r>
          <rPr>
            <sz val="8"/>
            <color indexed="81"/>
            <rFont val="Arial"/>
            <family val="2"/>
          </rPr>
          <t>Ubica el puntero del mouse en los numeros de la fila 11, para leer la pregunta y selecciona una respuesta en la lista desplegable</t>
        </r>
      </text>
    </comment>
    <comment ref="AC22" authorId="0" shapeId="0" xr:uid="{31A9FA8F-DA19-49C3-BB2D-9CE76E195E60}">
      <text>
        <r>
          <rPr>
            <sz val="8"/>
            <color indexed="81"/>
            <rFont val="Arial"/>
            <family val="2"/>
          </rPr>
          <t>Ubica el puntero del mouse en los numeros de la fila 11, para leer la pregunta y selecciona una respuesta en la lista desplegable</t>
        </r>
      </text>
    </comment>
    <comment ref="AD22" authorId="0" shapeId="0" xr:uid="{A6910A95-A7DC-4403-A95D-55EA9B651DB7}">
      <text>
        <r>
          <rPr>
            <sz val="8"/>
            <color indexed="81"/>
            <rFont val="Arial"/>
            <family val="2"/>
          </rPr>
          <t>Ubica el puntero del mouse en los numeros de la fila 11, para leer la pregunta y selecciona una respuesta en la lista desplegable</t>
        </r>
      </text>
    </comment>
    <comment ref="AE22" authorId="0" shapeId="0" xr:uid="{ED8F3377-585C-42B7-9221-E1FA3D097DBE}">
      <text>
        <r>
          <rPr>
            <sz val="8"/>
            <color indexed="81"/>
            <rFont val="Arial"/>
            <family val="2"/>
          </rPr>
          <t>Ubica el puntero del mouse en los numeros de la fila 11, para leer la pregunta y selecciona una respuesta en la lista desplegable</t>
        </r>
      </text>
    </comment>
    <comment ref="AF22" authorId="0" shapeId="0" xr:uid="{ADF5B334-F9E7-4A59-8641-9C75AA9CA989}">
      <text>
        <r>
          <rPr>
            <sz val="8"/>
            <color indexed="81"/>
            <rFont val="Arial"/>
            <family val="2"/>
          </rPr>
          <t>Ubica el puntero del mouse en los numeros de la fila 11, para leer la pregunta y selecciona una respuesta en la lista desplegable</t>
        </r>
      </text>
    </comment>
    <comment ref="AG22" authorId="0" shapeId="0" xr:uid="{9532DDBE-6A16-48A0-A9B6-AA9DD1C3D07B}">
      <text>
        <r>
          <rPr>
            <sz val="8"/>
            <color indexed="81"/>
            <rFont val="Arial"/>
            <family val="2"/>
          </rPr>
          <t>Ubica el puntero del mouse en los numeros de la fila 11, para leer la pregunta y selecciona una respuesta en la lista desplegable</t>
        </r>
      </text>
    </comment>
    <comment ref="AH22" authorId="0" shapeId="0" xr:uid="{ACF35AAC-9420-4081-898C-D9F798410C09}">
      <text>
        <r>
          <rPr>
            <sz val="8"/>
            <color indexed="81"/>
            <rFont val="Arial"/>
            <family val="2"/>
          </rPr>
          <t>Ubica el puntero del mouse en los numeros de la fila 11, para leer la pregunta y selecciona una respuesta en la lista desplegable</t>
        </r>
      </text>
    </comment>
    <comment ref="P32" authorId="0" shapeId="0" xr:uid="{A8C2D20F-E1CD-49CD-AB82-5CE2AEE13FAA}">
      <text>
        <r>
          <rPr>
            <sz val="8"/>
            <color indexed="81"/>
            <rFont val="Arial"/>
            <family val="2"/>
          </rPr>
          <t>Ubica el puntero del mouse en los numeros de la fila 11, para leer la pregunta y selecciona una respuesta en la lista desplegable</t>
        </r>
      </text>
    </comment>
    <comment ref="Q32" authorId="0" shapeId="0" xr:uid="{C0AC2D0F-A26A-402C-AC6A-86B6A8EE461B}">
      <text>
        <r>
          <rPr>
            <sz val="8"/>
            <color indexed="81"/>
            <rFont val="Arial"/>
            <family val="2"/>
          </rPr>
          <t>Ubica el puntero del mouse en los numeros de la fila 11, para leer la pregunta y selecciona una respuesta en la lista desplegable</t>
        </r>
      </text>
    </comment>
    <comment ref="R32" authorId="0" shapeId="0" xr:uid="{F23EB746-52CA-4C84-B5CC-D5EBA2F19823}">
      <text>
        <r>
          <rPr>
            <sz val="8"/>
            <color indexed="81"/>
            <rFont val="Arial"/>
            <family val="2"/>
          </rPr>
          <t>Ubica el puntero del mouse en los numeros de la fila 11, para leer la pregunta y selecciona una respuesta en la lista desplegable</t>
        </r>
      </text>
    </comment>
    <comment ref="S32" authorId="0" shapeId="0" xr:uid="{1CF2E35E-9A17-4D54-994D-EE3CB3D2BA72}">
      <text>
        <r>
          <rPr>
            <sz val="8"/>
            <color indexed="81"/>
            <rFont val="Arial"/>
            <family val="2"/>
          </rPr>
          <t>Ubica el puntero del mouse en los numeros de la fila 11, para leer la pregunta y selecciona una respuesta en la lista desplegable</t>
        </r>
      </text>
    </comment>
    <comment ref="T32" authorId="0" shapeId="0" xr:uid="{3030D7ED-849D-4338-AD7B-367F4A4A6502}">
      <text>
        <r>
          <rPr>
            <sz val="8"/>
            <color indexed="81"/>
            <rFont val="Arial"/>
            <family val="2"/>
          </rPr>
          <t>Ubica el puntero del mouse en los numeros de la fila 11, para leer la pregunta y selecciona una respuesta en la lista desplegable</t>
        </r>
      </text>
    </comment>
    <comment ref="U32" authorId="0" shapeId="0" xr:uid="{E5A10236-A692-45D7-B515-EDC57E8FB54F}">
      <text>
        <r>
          <rPr>
            <sz val="8"/>
            <color indexed="81"/>
            <rFont val="Arial"/>
            <family val="2"/>
          </rPr>
          <t>Ubica el puntero del mouse en los numeros de la fila 11, para leer la pregunta y selecciona una respuesta en la lista desplegable</t>
        </r>
      </text>
    </comment>
    <comment ref="V32" authorId="0" shapeId="0" xr:uid="{4FFFB5C5-99D4-4151-AA05-B6B1167A065C}">
      <text>
        <r>
          <rPr>
            <sz val="8"/>
            <color indexed="81"/>
            <rFont val="Arial"/>
            <family val="2"/>
          </rPr>
          <t>Ubica el puntero del mouse en los numeros de la fila 11, para leer la pregunta y selecciona una respuesta en la lista desplegable</t>
        </r>
      </text>
    </comment>
    <comment ref="W32" authorId="0" shapeId="0" xr:uid="{D1597ED3-2E02-4A8F-8AE9-04613A9F6AC2}">
      <text>
        <r>
          <rPr>
            <sz val="8"/>
            <color indexed="81"/>
            <rFont val="Arial"/>
            <family val="2"/>
          </rPr>
          <t>Ubica el puntero del mouse en los numeros de la fila 11, para leer la pregunta y selecciona una respuesta en la lista desplegable</t>
        </r>
      </text>
    </comment>
    <comment ref="X32" authorId="0" shapeId="0" xr:uid="{9E60097E-A11C-4744-A90A-BD261C25CA27}">
      <text>
        <r>
          <rPr>
            <sz val="8"/>
            <color indexed="81"/>
            <rFont val="Arial"/>
            <family val="2"/>
          </rPr>
          <t>Ubica el puntero del mouse en los numeros de la fila 11, para leer la pregunta y selecciona una respuesta en la lista desplegable</t>
        </r>
      </text>
    </comment>
    <comment ref="Y32" authorId="0" shapeId="0" xr:uid="{1529719A-CF6C-4AA6-9C3A-E764E33A8FB9}">
      <text>
        <r>
          <rPr>
            <sz val="8"/>
            <color indexed="81"/>
            <rFont val="Arial"/>
            <family val="2"/>
          </rPr>
          <t>Ubica el puntero del mouse en los numeros de la fila 11, para leer la pregunta y selecciona una respuesta en la lista desplegable</t>
        </r>
      </text>
    </comment>
    <comment ref="Z32" authorId="0" shapeId="0" xr:uid="{1A1A3DA0-C934-4708-B2AA-0B4B7482EE5D}">
      <text>
        <r>
          <rPr>
            <sz val="8"/>
            <color indexed="81"/>
            <rFont val="Arial"/>
            <family val="2"/>
          </rPr>
          <t>Ubica el puntero del mouse en los numeros de la fila 11, para leer la pregunta y selecciona una respuesta en la lista desplegable</t>
        </r>
      </text>
    </comment>
    <comment ref="AA32" authorId="0" shapeId="0" xr:uid="{CB28013B-A80E-473A-BA4B-9220E6B59042}">
      <text>
        <r>
          <rPr>
            <sz val="8"/>
            <color indexed="81"/>
            <rFont val="Arial"/>
            <family val="2"/>
          </rPr>
          <t>Ubica el puntero del mouse en los numeros de la fila 11, para leer la pregunta y selecciona una respuesta en la lista desplegable</t>
        </r>
      </text>
    </comment>
    <comment ref="AB32" authorId="0" shapeId="0" xr:uid="{DD8E6FBB-596E-439E-A6AA-C56E84CD36F8}">
      <text>
        <r>
          <rPr>
            <sz val="8"/>
            <color indexed="81"/>
            <rFont val="Arial"/>
            <family val="2"/>
          </rPr>
          <t>Ubica el puntero del mouse en los numeros de la fila 11, para leer la pregunta y selecciona una respuesta en la lista desplegable</t>
        </r>
      </text>
    </comment>
    <comment ref="AC32" authorId="0" shapeId="0" xr:uid="{C47FADAC-3DF0-4595-9E5F-87BB484685E4}">
      <text>
        <r>
          <rPr>
            <sz val="8"/>
            <color indexed="81"/>
            <rFont val="Arial"/>
            <family val="2"/>
          </rPr>
          <t>Ubica el puntero del mouse en los numeros de la fila 11, para leer la pregunta y selecciona una respuesta en la lista desplegable</t>
        </r>
      </text>
    </comment>
    <comment ref="AD32" authorId="0" shapeId="0" xr:uid="{0420EA0A-5332-49FB-9078-35846AAE8C7B}">
      <text>
        <r>
          <rPr>
            <sz val="8"/>
            <color indexed="81"/>
            <rFont val="Arial"/>
            <family val="2"/>
          </rPr>
          <t>Ubica el puntero del mouse en los numeros de la fila 11, para leer la pregunta y selecciona una respuesta en la lista desplegable</t>
        </r>
      </text>
    </comment>
    <comment ref="AE32" authorId="0" shapeId="0" xr:uid="{AE7FBF78-F16F-46B0-BA98-3938852AE72A}">
      <text>
        <r>
          <rPr>
            <sz val="8"/>
            <color indexed="81"/>
            <rFont val="Arial"/>
            <family val="2"/>
          </rPr>
          <t>Ubica el puntero del mouse en los numeros de la fila 11, para leer la pregunta y selecciona una respuesta en la lista desplegable</t>
        </r>
      </text>
    </comment>
    <comment ref="AF32" authorId="0" shapeId="0" xr:uid="{54F9E85E-572E-4127-81FB-F60FE167CE70}">
      <text>
        <r>
          <rPr>
            <sz val="8"/>
            <color indexed="81"/>
            <rFont val="Arial"/>
            <family val="2"/>
          </rPr>
          <t>Ubica el puntero del mouse en los numeros de la fila 11, para leer la pregunta y selecciona una respuesta en la lista desplegable</t>
        </r>
      </text>
    </comment>
    <comment ref="AG32" authorId="0" shapeId="0" xr:uid="{AD2995A5-4D2B-49CA-8446-6BCDEC664193}">
      <text>
        <r>
          <rPr>
            <sz val="8"/>
            <color indexed="81"/>
            <rFont val="Arial"/>
            <family val="2"/>
          </rPr>
          <t>Ubica el puntero del mouse en los numeros de la fila 11, para leer la pregunta y selecciona una respuesta en la lista desplegable</t>
        </r>
      </text>
    </comment>
    <comment ref="AH32" authorId="0" shapeId="0" xr:uid="{6C7FDFC0-0051-4F99-8007-EE82926326B1}">
      <text>
        <r>
          <rPr>
            <sz val="8"/>
            <color indexed="81"/>
            <rFont val="Arial"/>
            <family val="2"/>
          </rPr>
          <t>Ubica el puntero del mouse en los numeros de la fila 11, para leer la pregunta y selecciona una respuesta en la lista desplegable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22ED434-AC8C-453D-B759-00EC26697B8F}">
      <text>
        <r>
          <rPr>
            <sz val="9"/>
            <color indexed="81"/>
            <rFont val="Tahoma"/>
            <family val="2"/>
          </rPr>
          <t>Fecha de revisión y/o actualización del riesgo de gestión por parte del área encargada del proceso</t>
        </r>
      </text>
    </comment>
    <comment ref="L9" authorId="1" shapeId="0" xr:uid="{9990A938-D36F-40F1-AA87-5D5FD69EA2A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38284E88-F8A3-4689-AF4A-8E61B8B56FC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BFFED5F-57F5-44B0-86FD-2269C9183AB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1570FBD-1C80-491E-B1FD-3AB4F3DF156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F0A154CD-5C0F-467B-890E-8F439C6DC32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C92EE3F6-929A-4699-9B79-6FF26F36326B}">
      <text>
        <r>
          <rPr>
            <sz val="8"/>
            <color indexed="81"/>
            <rFont val="Arial"/>
            <family val="2"/>
          </rPr>
          <t>¿Afectar al grupo de funcionarios del proceso?</t>
        </r>
      </text>
    </comment>
    <comment ref="Q11" authorId="1" shapeId="0" xr:uid="{AA9955D6-222F-4259-9853-29938D2972E2}">
      <text>
        <r>
          <rPr>
            <sz val="8"/>
            <color indexed="81"/>
            <rFont val="Arial"/>
            <family val="2"/>
          </rPr>
          <t>¿Afectar el cumplimiento de metas y objetivos de la dependencia?</t>
        </r>
      </text>
    </comment>
    <comment ref="R11" authorId="1" shapeId="0" xr:uid="{FB7C1A23-87D3-476A-ADFD-E005D44E1D71}">
      <text>
        <r>
          <rPr>
            <sz val="8"/>
            <color indexed="81"/>
            <rFont val="Arial"/>
            <family val="2"/>
          </rPr>
          <t>¿Afectar el cumplimiento de misión de la Entidad?</t>
        </r>
      </text>
    </comment>
    <comment ref="S11" authorId="1" shapeId="0" xr:uid="{632099A0-96BB-44A1-95F2-7ECA7CAE0D17}">
      <text>
        <r>
          <rPr>
            <sz val="8"/>
            <color indexed="81"/>
            <rFont val="Arial"/>
            <family val="2"/>
          </rPr>
          <t>¿Afectar el cumplimiento de la misión del sector al que pertenece la Entidad?</t>
        </r>
      </text>
    </comment>
    <comment ref="T11" authorId="1" shapeId="0" xr:uid="{B0A3E1B5-F3D9-4294-99BB-4E82F94392BE}">
      <text>
        <r>
          <rPr>
            <sz val="8"/>
            <color indexed="81"/>
            <rFont val="Arial"/>
            <family val="2"/>
          </rPr>
          <t>¿Generar pérdida de confianza de la Entidad, afectando su reputación?</t>
        </r>
      </text>
    </comment>
    <comment ref="U11" authorId="1" shapeId="0" xr:uid="{822B2199-AA72-4B84-89DC-D880AFACD73F}">
      <text>
        <r>
          <rPr>
            <sz val="8"/>
            <color indexed="81"/>
            <rFont val="Arial"/>
            <family val="2"/>
          </rPr>
          <t>¿Generar pérdida de recursos económicos?</t>
        </r>
      </text>
    </comment>
    <comment ref="V11" authorId="1" shapeId="0" xr:uid="{FA2B010C-ED79-4CEA-A6E6-85039B3CAE98}">
      <text>
        <r>
          <rPr>
            <sz val="8"/>
            <color indexed="81"/>
            <rFont val="Arial"/>
            <family val="2"/>
          </rPr>
          <t>¿Afectar la generación de los productos o la prestación de servicios?</t>
        </r>
      </text>
    </comment>
    <comment ref="W11" authorId="1" shapeId="0" xr:uid="{F578181E-3A8F-475C-8899-F854B5198689}">
      <text>
        <r>
          <rPr>
            <sz val="8"/>
            <color indexed="81"/>
            <rFont val="Arial"/>
            <family val="2"/>
          </rPr>
          <t>¿Dar lugar al detrimento de calidad de vida de la comunidad por la pérdida del bien o servicios o los recursos públicos?</t>
        </r>
      </text>
    </comment>
    <comment ref="X11" authorId="1" shapeId="0" xr:uid="{14271CEA-91E5-4740-B351-CE61A94F034E}">
      <text>
        <r>
          <rPr>
            <sz val="8"/>
            <color indexed="81"/>
            <rFont val="Arial"/>
            <family val="2"/>
          </rPr>
          <t>¿Generar pérdida de información de la Entidad?</t>
        </r>
      </text>
    </comment>
    <comment ref="Y11" authorId="1" shapeId="0" xr:uid="{FF719A87-3D5A-40F7-9EC6-020ECA8E86F6}">
      <text>
        <r>
          <rPr>
            <sz val="8"/>
            <color indexed="81"/>
            <rFont val="Arial"/>
            <family val="2"/>
          </rPr>
          <t>¿Generar intervención de los órganos de control, de la Fiscalía, u otro ente?</t>
        </r>
      </text>
    </comment>
    <comment ref="Z11" authorId="1" shapeId="0" xr:uid="{FFDB4856-0082-4F56-925D-16073889F8B2}">
      <text>
        <r>
          <rPr>
            <sz val="8"/>
            <color indexed="81"/>
            <rFont val="Arial"/>
            <family val="2"/>
          </rPr>
          <t>¿Dar lugar a procesos sancionatorios?</t>
        </r>
      </text>
    </comment>
    <comment ref="AA11" authorId="1" shapeId="0" xr:uid="{DD0F684F-C5C2-4020-A1A0-D6A477427854}">
      <text>
        <r>
          <rPr>
            <sz val="8"/>
            <color indexed="81"/>
            <rFont val="Arial"/>
            <family val="2"/>
          </rPr>
          <t>¿Dar lugar a procesos disciplinarios?</t>
        </r>
      </text>
    </comment>
    <comment ref="AB11" authorId="1" shapeId="0" xr:uid="{E2885CE6-3B72-44D6-A74D-0A8F19A04C0A}">
      <text>
        <r>
          <rPr>
            <sz val="8"/>
            <color indexed="81"/>
            <rFont val="Arial"/>
            <family val="2"/>
          </rPr>
          <t>¿Dar lugar a procesos fiscales?</t>
        </r>
      </text>
    </comment>
    <comment ref="AC11" authorId="1" shapeId="0" xr:uid="{6E0C9ED1-2267-40C4-B548-ADA1A4EF5998}">
      <text>
        <r>
          <rPr>
            <sz val="8"/>
            <color indexed="81"/>
            <rFont val="Arial"/>
            <family val="2"/>
          </rPr>
          <t>¿Dar lugar a procesos penales?</t>
        </r>
      </text>
    </comment>
    <comment ref="AD11" authorId="1" shapeId="0" xr:uid="{299B3462-41B6-4424-8383-B5B6AF4DFA10}">
      <text>
        <r>
          <rPr>
            <sz val="8"/>
            <color indexed="81"/>
            <rFont val="Arial"/>
            <family val="2"/>
          </rPr>
          <t>¿Generar pérdida de credibilidad del sector?</t>
        </r>
      </text>
    </comment>
    <comment ref="AE11" authorId="1" shapeId="0" xr:uid="{384DF37C-E721-479F-A7ED-204BF8A132B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2CEF0DFF-6FF5-4946-AE76-8A013947774C}">
      <text>
        <r>
          <rPr>
            <sz val="8"/>
            <color indexed="81"/>
            <rFont val="Arial"/>
            <family val="2"/>
          </rPr>
          <t>¿Afectar la imagen regional?</t>
        </r>
      </text>
    </comment>
    <comment ref="AG11" authorId="1" shapeId="0" xr:uid="{17514166-845A-433C-9D2B-3A645C752764}">
      <text>
        <r>
          <rPr>
            <sz val="8"/>
            <color indexed="81"/>
            <rFont val="Arial"/>
            <family val="2"/>
          </rPr>
          <t>¿Afectar la imagen nacional?</t>
        </r>
      </text>
    </comment>
    <comment ref="AH11" authorId="1" shapeId="0" xr:uid="{C1EB995F-496A-4314-9B19-22C20B832234}">
      <text>
        <r>
          <rPr>
            <sz val="8"/>
            <color indexed="81"/>
            <rFont val="Arial"/>
            <family val="2"/>
          </rPr>
          <t>¿Genera Impacto ambiental?</t>
        </r>
      </text>
    </comment>
    <comment ref="AV11" authorId="1" shapeId="0" xr:uid="{885C88BF-7157-450A-ADB8-5416751EA1E2}">
      <text>
        <r>
          <rPr>
            <sz val="8"/>
            <color indexed="81"/>
            <rFont val="Arial"/>
            <family val="2"/>
          </rPr>
          <t>¿Existen un responsable asignado a la ejecución del control?</t>
        </r>
      </text>
    </comment>
    <comment ref="AW11" authorId="1" shapeId="0" xr:uid="{B1925BCE-E41E-424A-831E-F9108E8F1683}">
      <text>
        <r>
          <rPr>
            <sz val="9"/>
            <color indexed="81"/>
            <rFont val="Tahoma"/>
            <family val="2"/>
          </rPr>
          <t>El responsable tiene autoridad y adecuada segregación de funciones en la ejecución del control?</t>
        </r>
      </text>
    </comment>
    <comment ref="AX11" authorId="1" shapeId="0" xr:uid="{2072FC35-4DDF-42DA-B6F1-82ECD3BA87CD}">
      <text>
        <r>
          <rPr>
            <sz val="8"/>
            <color indexed="81"/>
            <rFont val="Arial"/>
            <family val="2"/>
          </rPr>
          <t>¿La oportunidad en que se ejecuta el control ayuda a prevenir la mitigación del riesgo o a detectar la materialización del riesgo de manera oportuna?</t>
        </r>
      </text>
    </comment>
    <comment ref="AY11" authorId="1" shapeId="0" xr:uid="{79F49029-60B2-48C7-A274-7CB2E4F97FF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3153095-277E-4A49-BFFE-CEA5D04AA005}">
      <text>
        <r>
          <rPr>
            <sz val="8"/>
            <color indexed="81"/>
            <rFont val="Arial"/>
            <family val="2"/>
          </rPr>
          <t>¿La fuente de información que se utiliza en el desarrollo del control es información confiable que permita mitigar el riesgo?.</t>
        </r>
      </text>
    </comment>
    <comment ref="BA11" authorId="1" shapeId="0" xr:uid="{C9B57AC4-BE5D-4801-9493-19CD770ECBB4}">
      <text>
        <r>
          <rPr>
            <sz val="8"/>
            <color indexed="81"/>
            <rFont val="Arial"/>
            <family val="2"/>
          </rPr>
          <t>¿Las observaciones, desviaciones o diferencias identificadas como resultados de la ejecución del control son investigadas y resueltas de manera oportuna?</t>
        </r>
      </text>
    </comment>
    <comment ref="BB11" authorId="1" shapeId="0" xr:uid="{FD9D3886-8B18-4C3C-930C-4B5826D6ED20}">
      <text>
        <r>
          <rPr>
            <sz val="8"/>
            <color indexed="81"/>
            <rFont val="Arial"/>
            <family val="2"/>
          </rPr>
          <t>¿Se deja evidencia o rastro de la ejecución del control, que permita a cualquier tercero con la evidencia, llegar a la misma conclusión?.</t>
        </r>
      </text>
    </comment>
    <comment ref="P12" authorId="0" shapeId="0" xr:uid="{53C2AA8D-585A-4FB9-B774-B55D249F3313}">
      <text>
        <r>
          <rPr>
            <sz val="8"/>
            <color indexed="81"/>
            <rFont val="Arial"/>
            <family val="2"/>
          </rPr>
          <t>Ubica el puntero del mouse en los números de la fila 11, para leer la pregunta y selecciona una respuesta en la lista desplegable</t>
        </r>
      </text>
    </comment>
    <comment ref="Q12" authorId="0" shapeId="0" xr:uid="{0FDEACBA-5AAA-4109-BBC7-042B7F0697BF}">
      <text>
        <r>
          <rPr>
            <sz val="8"/>
            <color indexed="81"/>
            <rFont val="Arial"/>
            <family val="2"/>
          </rPr>
          <t>Ubica el puntero del mouse en los números de la fila 11, para leer la pregunta y selecciona una respuesta en la lista desplegable</t>
        </r>
      </text>
    </comment>
    <comment ref="R12" authorId="0" shapeId="0" xr:uid="{B4F48DEA-9B10-47EF-8404-124113CEA41A}">
      <text>
        <r>
          <rPr>
            <sz val="8"/>
            <color indexed="81"/>
            <rFont val="Arial"/>
            <family val="2"/>
          </rPr>
          <t>Ubica el puntero del mouse en los números de la fila 11, para leer la pregunta y selecciona una respuesta en la lista desplegable</t>
        </r>
      </text>
    </comment>
    <comment ref="S12" authorId="0" shapeId="0" xr:uid="{72B11983-758E-4D70-93A0-0CC15A5599A1}">
      <text>
        <r>
          <rPr>
            <sz val="8"/>
            <color indexed="81"/>
            <rFont val="Arial"/>
            <family val="2"/>
          </rPr>
          <t>Ubica el puntero del mouse en los números de la fila 11, para leer la pregunta y selecciona una respuesta en la lista desplegable</t>
        </r>
      </text>
    </comment>
    <comment ref="T12" authorId="0" shapeId="0" xr:uid="{7E5BA3FB-B1A4-4227-B8FE-724064832471}">
      <text>
        <r>
          <rPr>
            <sz val="8"/>
            <color indexed="81"/>
            <rFont val="Arial"/>
            <family val="2"/>
          </rPr>
          <t>Ubica el puntero del mouse en los números de la fila 11, para leer la pregunta y selecciona una respuesta en la lista desplegable</t>
        </r>
      </text>
    </comment>
    <comment ref="U12" authorId="0" shapeId="0" xr:uid="{50A57DD7-3884-46D0-B5DE-03B6CB16DB70}">
      <text>
        <r>
          <rPr>
            <sz val="8"/>
            <color indexed="81"/>
            <rFont val="Arial"/>
            <family val="2"/>
          </rPr>
          <t>Ubica el puntero del mouse en los números de la fila 11, para leer la pregunta y selecciona una respuesta en la lista desplegable</t>
        </r>
      </text>
    </comment>
    <comment ref="V12" authorId="0" shapeId="0" xr:uid="{28DA38D7-8413-49C6-AB8F-456F2C94F675}">
      <text>
        <r>
          <rPr>
            <sz val="8"/>
            <color indexed="81"/>
            <rFont val="Arial"/>
            <family val="2"/>
          </rPr>
          <t>Ubica el puntero del mouse en los números de la fila 11, para leer la pregunta y selecciona una respuesta en la lista desplegable</t>
        </r>
      </text>
    </comment>
    <comment ref="W12" authorId="0" shapeId="0" xr:uid="{2C3658C2-9DE7-4B5D-953E-4EAA3AA7BB5B}">
      <text>
        <r>
          <rPr>
            <sz val="8"/>
            <color indexed="81"/>
            <rFont val="Arial"/>
            <family val="2"/>
          </rPr>
          <t>Ubica el puntero del mouse en los números de la fila 11, para leer la pregunta y selecciona una respuesta en la lista desplegable</t>
        </r>
      </text>
    </comment>
    <comment ref="X12" authorId="0" shapeId="0" xr:uid="{819161CC-EB5B-4FC7-BD07-2EE4A7DC5B1A}">
      <text>
        <r>
          <rPr>
            <sz val="8"/>
            <color indexed="81"/>
            <rFont val="Arial"/>
            <family val="2"/>
          </rPr>
          <t>Ubica el puntero del mouse en los números de la fila 11, para leer la pregunta y selecciona una respuesta en la lista desplegable</t>
        </r>
      </text>
    </comment>
    <comment ref="Y12" authorId="0" shapeId="0" xr:uid="{70BA377E-FF81-4200-9F9E-EA3A583EBE37}">
      <text>
        <r>
          <rPr>
            <sz val="8"/>
            <color indexed="81"/>
            <rFont val="Arial"/>
            <family val="2"/>
          </rPr>
          <t>Ubica el puntero del mouse en los números de la fila 11, para leer la pregunta y selecciona una respuesta en la lista desplegable</t>
        </r>
      </text>
    </comment>
    <comment ref="Z12" authorId="0" shapeId="0" xr:uid="{45AEC453-A120-4801-9828-BA1958088EB8}">
      <text>
        <r>
          <rPr>
            <sz val="8"/>
            <color indexed="81"/>
            <rFont val="Arial"/>
            <family val="2"/>
          </rPr>
          <t>Ubica el puntero del mouse en los números de la fila 11, para leer la pregunta y selecciona una respuesta en la lista desplegable</t>
        </r>
      </text>
    </comment>
    <comment ref="AA12" authorId="0" shapeId="0" xr:uid="{AF351CEE-C0C8-4ED0-990E-B0DD1279C6FF}">
      <text>
        <r>
          <rPr>
            <sz val="8"/>
            <color indexed="81"/>
            <rFont val="Arial"/>
            <family val="2"/>
          </rPr>
          <t>Ubica el puntero del mouse en los números de la fila 11, para leer la pregunta y selecciona una respuesta en la lista desplegable</t>
        </r>
      </text>
    </comment>
    <comment ref="AB12" authorId="0" shapeId="0" xr:uid="{3D19CA5E-0F0F-411A-AC04-DB22D7EEA984}">
      <text>
        <r>
          <rPr>
            <sz val="8"/>
            <color indexed="81"/>
            <rFont val="Arial"/>
            <family val="2"/>
          </rPr>
          <t>Ubica el puntero del mouse en los números de la fila 11, para leer la pregunta y selecciona una respuesta en la lista desplegable</t>
        </r>
      </text>
    </comment>
    <comment ref="AC12" authorId="0" shapeId="0" xr:uid="{38994C32-486E-4397-95A4-CDACEA3CABBC}">
      <text>
        <r>
          <rPr>
            <sz val="8"/>
            <color indexed="81"/>
            <rFont val="Arial"/>
            <family val="2"/>
          </rPr>
          <t>Ubica el puntero del mouse en los números de la fila 11, para leer la pregunta y selecciona una respuesta en la lista desplegable</t>
        </r>
      </text>
    </comment>
    <comment ref="AD12" authorId="0" shapeId="0" xr:uid="{A9D23B1D-1DEF-49C8-BFEC-6275D9A588A5}">
      <text>
        <r>
          <rPr>
            <sz val="8"/>
            <color indexed="81"/>
            <rFont val="Arial"/>
            <family val="2"/>
          </rPr>
          <t>Ubica el puntero del mouse en los números de la fila 11, para leer la pregunta y selecciona una respuesta en la lista desplegable</t>
        </r>
      </text>
    </comment>
    <comment ref="AE12" authorId="0" shapeId="0" xr:uid="{6F45230B-4C28-450C-90F7-27B7EFA88027}">
      <text>
        <r>
          <rPr>
            <sz val="8"/>
            <color indexed="81"/>
            <rFont val="Arial"/>
            <family val="2"/>
          </rPr>
          <t>Ubica el puntero del mouse en los números de la fila 11, para leer la pregunta y selecciona una respuesta en la lista desplegable</t>
        </r>
      </text>
    </comment>
    <comment ref="AF12" authorId="0" shapeId="0" xr:uid="{0BB45E12-4169-48C5-B694-69BFC86421EA}">
      <text>
        <r>
          <rPr>
            <sz val="8"/>
            <color indexed="81"/>
            <rFont val="Arial"/>
            <family val="2"/>
          </rPr>
          <t>Ubica el puntero del mouse en los números de la fila 11, para leer la pregunta y selecciona una respuesta en la lista desplegable</t>
        </r>
      </text>
    </comment>
    <comment ref="AG12" authorId="0" shapeId="0" xr:uid="{70155024-C2A7-4629-8F4A-10C13BA213A0}">
      <text>
        <r>
          <rPr>
            <sz val="8"/>
            <color indexed="81"/>
            <rFont val="Arial"/>
            <family val="2"/>
          </rPr>
          <t>Ubica el puntero del mouse en los números de la fila 11, para leer la pregunta y selecciona una respuesta en la lista desplegable</t>
        </r>
      </text>
    </comment>
    <comment ref="AH12" authorId="0" shapeId="0" xr:uid="{BFD699BE-6DE9-4449-B37B-8D13A69BC297}">
      <text>
        <r>
          <rPr>
            <sz val="8"/>
            <color indexed="81"/>
            <rFont val="Arial"/>
            <family val="2"/>
          </rPr>
          <t>Ubica el puntero del mouse en los números de la fila 11, para leer la pregunta y selecciona una respuesta en la lista desplegable</t>
        </r>
      </text>
    </comment>
    <comment ref="P22" authorId="0" shapeId="0" xr:uid="{2983408B-A833-48D8-BF23-FEC2ACB290BF}">
      <text>
        <r>
          <rPr>
            <sz val="8"/>
            <color indexed="81"/>
            <rFont val="Arial"/>
            <family val="2"/>
          </rPr>
          <t>Ubica el puntero del mouse en los numeros de la fila 11, para leer la pregunta y selecciona una respuesta en la lista desplegable</t>
        </r>
      </text>
    </comment>
    <comment ref="Q22" authorId="0" shapeId="0" xr:uid="{A801D2B7-49BD-4E18-8B7F-E8E94F9FB8ED}">
      <text>
        <r>
          <rPr>
            <sz val="8"/>
            <color indexed="81"/>
            <rFont val="Arial"/>
            <family val="2"/>
          </rPr>
          <t>Ubica el puntero del mouse en los numeros de la fila 11, para leer la pregunta y selecciona una respuesta en la lista desplegable</t>
        </r>
      </text>
    </comment>
    <comment ref="R22" authorId="0" shapeId="0" xr:uid="{D4D84525-A268-43CE-A2B3-55EAB98D00C5}">
      <text>
        <r>
          <rPr>
            <sz val="8"/>
            <color indexed="81"/>
            <rFont val="Arial"/>
            <family val="2"/>
          </rPr>
          <t>Ubica el puntero del mouse en los numeros de la fila 11, para leer la pregunta y selecciona una respuesta en la lista desplegable</t>
        </r>
      </text>
    </comment>
    <comment ref="S22" authorId="0" shapeId="0" xr:uid="{1127A50F-A9D4-4124-BD83-24E3C99B034A}">
      <text>
        <r>
          <rPr>
            <sz val="8"/>
            <color indexed="81"/>
            <rFont val="Arial"/>
            <family val="2"/>
          </rPr>
          <t>Ubica el puntero del mouse en los numeros de la fila 11, para leer la pregunta y selecciona una respuesta en la lista desplegable</t>
        </r>
      </text>
    </comment>
    <comment ref="T22" authorId="0" shapeId="0" xr:uid="{B3C0D542-F585-4FC2-93F7-565D1C791A27}">
      <text>
        <r>
          <rPr>
            <sz val="8"/>
            <color indexed="81"/>
            <rFont val="Arial"/>
            <family val="2"/>
          </rPr>
          <t>Ubica el puntero del mouse en los numeros de la fila 11, para leer la pregunta y selecciona una respuesta en la lista desplegable</t>
        </r>
      </text>
    </comment>
    <comment ref="U22" authorId="0" shapeId="0" xr:uid="{57439057-4F16-4489-B176-AAF06B1E5429}">
      <text>
        <r>
          <rPr>
            <sz val="8"/>
            <color indexed="81"/>
            <rFont val="Arial"/>
            <family val="2"/>
          </rPr>
          <t>Ubica el puntero del mouse en los numeros de la fila 11, para leer la pregunta y selecciona una respuesta en la lista desplegable</t>
        </r>
      </text>
    </comment>
    <comment ref="V22" authorId="0" shapeId="0" xr:uid="{4D669AE8-19E6-422C-882B-A09B3C814035}">
      <text>
        <r>
          <rPr>
            <sz val="8"/>
            <color indexed="81"/>
            <rFont val="Arial"/>
            <family val="2"/>
          </rPr>
          <t>Ubica el puntero del mouse en los numeros de la fila 11, para leer la pregunta y selecciona una respuesta en la lista desplegable</t>
        </r>
      </text>
    </comment>
    <comment ref="W22" authorId="0" shapeId="0" xr:uid="{FEB96B6F-F160-4BF6-81F4-FB70869D0206}">
      <text>
        <r>
          <rPr>
            <sz val="8"/>
            <color indexed="81"/>
            <rFont val="Arial"/>
            <family val="2"/>
          </rPr>
          <t>Ubica el puntero del mouse en los numeros de la fila 11, para leer la pregunta y selecciona una respuesta en la lista desplegable</t>
        </r>
      </text>
    </comment>
    <comment ref="X22" authorId="0" shapeId="0" xr:uid="{1DFF9861-BC40-4927-B362-86F9B9579C11}">
      <text>
        <r>
          <rPr>
            <sz val="8"/>
            <color indexed="81"/>
            <rFont val="Arial"/>
            <family val="2"/>
          </rPr>
          <t>Ubica el puntero del mouse en los numeros de la fila 11, para leer la pregunta y selecciona una respuesta en la lista desplegable</t>
        </r>
      </text>
    </comment>
    <comment ref="Y22" authorId="0" shapeId="0" xr:uid="{1C962A8D-EC33-4041-BE6F-B2B46960C07C}">
      <text>
        <r>
          <rPr>
            <sz val="8"/>
            <color indexed="81"/>
            <rFont val="Arial"/>
            <family val="2"/>
          </rPr>
          <t>Ubica el puntero del mouse en los numeros de la fila 11, para leer la pregunta y selecciona una respuesta en la lista desplegable</t>
        </r>
      </text>
    </comment>
    <comment ref="Z22" authorId="0" shapeId="0" xr:uid="{51576B05-6626-4DB1-B95F-D61293EE15F4}">
      <text>
        <r>
          <rPr>
            <sz val="8"/>
            <color indexed="81"/>
            <rFont val="Arial"/>
            <family val="2"/>
          </rPr>
          <t>Ubica el puntero del mouse en los numeros de la fila 11, para leer la pregunta y selecciona una respuesta en la lista desplegable</t>
        </r>
      </text>
    </comment>
    <comment ref="AA22" authorId="0" shapeId="0" xr:uid="{FFD37FDA-7741-4B44-88F0-EF03F03FE3D9}">
      <text>
        <r>
          <rPr>
            <sz val="8"/>
            <color indexed="81"/>
            <rFont val="Arial"/>
            <family val="2"/>
          </rPr>
          <t>Ubica el puntero del mouse en los numeros de la fila 11, para leer la pregunta y selecciona una respuesta en la lista desplegable</t>
        </r>
      </text>
    </comment>
    <comment ref="AB22" authorId="0" shapeId="0" xr:uid="{470A1437-E51C-48B3-9CD8-48E8A5048E2D}">
      <text>
        <r>
          <rPr>
            <sz val="8"/>
            <color indexed="81"/>
            <rFont val="Arial"/>
            <family val="2"/>
          </rPr>
          <t>Ubica el puntero del mouse en los numeros de la fila 11, para leer la pregunta y selecciona una respuesta en la lista desplegable</t>
        </r>
      </text>
    </comment>
    <comment ref="AC22" authorId="0" shapeId="0" xr:uid="{A16D2173-3C01-408F-B6E3-0575D26CE8CA}">
      <text>
        <r>
          <rPr>
            <sz val="8"/>
            <color indexed="81"/>
            <rFont val="Arial"/>
            <family val="2"/>
          </rPr>
          <t>Ubica el puntero del mouse en los numeros de la fila 11, para leer la pregunta y selecciona una respuesta en la lista desplegable</t>
        </r>
      </text>
    </comment>
    <comment ref="AD22" authorId="0" shapeId="0" xr:uid="{C0AF849E-7FDB-4A79-B02D-F1B80DD514B4}">
      <text>
        <r>
          <rPr>
            <sz val="8"/>
            <color indexed="81"/>
            <rFont val="Arial"/>
            <family val="2"/>
          </rPr>
          <t>Ubica el puntero del mouse en los numeros de la fila 11, para leer la pregunta y selecciona una respuesta en la lista desplegable</t>
        </r>
      </text>
    </comment>
    <comment ref="AE22" authorId="0" shapeId="0" xr:uid="{9176C9B0-FABC-4D56-B92C-FAF3B1C6E490}">
      <text>
        <r>
          <rPr>
            <sz val="8"/>
            <color indexed="81"/>
            <rFont val="Arial"/>
            <family val="2"/>
          </rPr>
          <t>Ubica el puntero del mouse en los numeros de la fila 11, para leer la pregunta y selecciona una respuesta en la lista desplegable</t>
        </r>
      </text>
    </comment>
    <comment ref="AF22" authorId="0" shapeId="0" xr:uid="{F86F54B7-A014-4D5D-AD6B-1764C7CB2006}">
      <text>
        <r>
          <rPr>
            <sz val="8"/>
            <color indexed="81"/>
            <rFont val="Arial"/>
            <family val="2"/>
          </rPr>
          <t>Ubica el puntero del mouse en los numeros de la fila 11, para leer la pregunta y selecciona una respuesta en la lista desplegable</t>
        </r>
      </text>
    </comment>
    <comment ref="AG22" authorId="0" shapeId="0" xr:uid="{D544D0FA-BD92-40E8-8ED9-43B9ADE659D3}">
      <text>
        <r>
          <rPr>
            <sz val="8"/>
            <color indexed="81"/>
            <rFont val="Arial"/>
            <family val="2"/>
          </rPr>
          <t>Ubica el puntero del mouse en los numeros de la fila 11, para leer la pregunta y selecciona una respuesta en la lista desplegable</t>
        </r>
      </text>
    </comment>
    <comment ref="AH22" authorId="0" shapeId="0" xr:uid="{81386B93-0F3E-49A4-90DB-850064890519}">
      <text>
        <r>
          <rPr>
            <sz val="8"/>
            <color indexed="81"/>
            <rFont val="Arial"/>
            <family val="2"/>
          </rPr>
          <t>Ubica el puntero del mouse en los numeros de la fila 11, para leer la pregunta y selecciona una respuesta en la lista desplegable</t>
        </r>
      </text>
    </comment>
    <comment ref="P32" authorId="0" shapeId="0" xr:uid="{8B3C3280-EFD5-4B08-B92F-86CE9DAA5183}">
      <text>
        <r>
          <rPr>
            <sz val="8"/>
            <color indexed="81"/>
            <rFont val="Arial"/>
            <family val="2"/>
          </rPr>
          <t>Ubica el puntero del mouse en los numeros de la fila 11, para leer la pregunta y selecciona una respuesta en la lista desplegable</t>
        </r>
      </text>
    </comment>
    <comment ref="Q32" authorId="0" shapeId="0" xr:uid="{6EB639D2-7F52-4743-8BF9-B29DFFD57755}">
      <text>
        <r>
          <rPr>
            <sz val="8"/>
            <color indexed="81"/>
            <rFont val="Arial"/>
            <family val="2"/>
          </rPr>
          <t>Ubica el puntero del mouse en los numeros de la fila 11, para leer la pregunta y selecciona una respuesta en la lista desplegable</t>
        </r>
      </text>
    </comment>
    <comment ref="R32" authorId="0" shapeId="0" xr:uid="{049F8A36-C9D5-4C1D-8DF3-93AEADD33FF6}">
      <text>
        <r>
          <rPr>
            <sz val="8"/>
            <color indexed="81"/>
            <rFont val="Arial"/>
            <family val="2"/>
          </rPr>
          <t>Ubica el puntero del mouse en los numeros de la fila 11, para leer la pregunta y selecciona una respuesta en la lista desplegable</t>
        </r>
      </text>
    </comment>
    <comment ref="S32" authorId="0" shapeId="0" xr:uid="{30233246-8D0A-4E8C-ADCD-02B9244DC824}">
      <text>
        <r>
          <rPr>
            <sz val="8"/>
            <color indexed="81"/>
            <rFont val="Arial"/>
            <family val="2"/>
          </rPr>
          <t>Ubica el puntero del mouse en los numeros de la fila 11, para leer la pregunta y selecciona una respuesta en la lista desplegable</t>
        </r>
      </text>
    </comment>
    <comment ref="T32" authorId="0" shapeId="0" xr:uid="{6998B01C-C490-41AF-9072-5C08C93B16E4}">
      <text>
        <r>
          <rPr>
            <sz val="8"/>
            <color indexed="81"/>
            <rFont val="Arial"/>
            <family val="2"/>
          </rPr>
          <t>Ubica el puntero del mouse en los numeros de la fila 11, para leer la pregunta y selecciona una respuesta en la lista desplegable</t>
        </r>
      </text>
    </comment>
    <comment ref="U32" authorId="0" shapeId="0" xr:uid="{95719088-DA65-4A0F-B028-159804EDA8D0}">
      <text>
        <r>
          <rPr>
            <sz val="8"/>
            <color indexed="81"/>
            <rFont val="Arial"/>
            <family val="2"/>
          </rPr>
          <t>Ubica el puntero del mouse en los numeros de la fila 11, para leer la pregunta y selecciona una respuesta en la lista desplegable</t>
        </r>
      </text>
    </comment>
    <comment ref="V32" authorId="0" shapeId="0" xr:uid="{7C15658C-5099-444F-B316-AC82E49277A0}">
      <text>
        <r>
          <rPr>
            <sz val="8"/>
            <color indexed="81"/>
            <rFont val="Arial"/>
            <family val="2"/>
          </rPr>
          <t>Ubica el puntero del mouse en los numeros de la fila 11, para leer la pregunta y selecciona una respuesta en la lista desplegable</t>
        </r>
      </text>
    </comment>
    <comment ref="W32" authorId="0" shapeId="0" xr:uid="{981A6BAE-95A9-4EA4-A69C-DF29E661965C}">
      <text>
        <r>
          <rPr>
            <sz val="8"/>
            <color indexed="81"/>
            <rFont val="Arial"/>
            <family val="2"/>
          </rPr>
          <t>Ubica el puntero del mouse en los numeros de la fila 11, para leer la pregunta y selecciona una respuesta en la lista desplegable</t>
        </r>
      </text>
    </comment>
    <comment ref="X32" authorId="0" shapeId="0" xr:uid="{0EB75B8A-3EC7-4ADC-BF8B-0C5ED3E79D6F}">
      <text>
        <r>
          <rPr>
            <sz val="8"/>
            <color indexed="81"/>
            <rFont val="Arial"/>
            <family val="2"/>
          </rPr>
          <t>Ubica el puntero del mouse en los numeros de la fila 11, para leer la pregunta y selecciona una respuesta en la lista desplegable</t>
        </r>
      </text>
    </comment>
    <comment ref="Y32" authorId="0" shapeId="0" xr:uid="{7D6B93FE-9CD2-402F-BFE7-15A474910EEF}">
      <text>
        <r>
          <rPr>
            <sz val="8"/>
            <color indexed="81"/>
            <rFont val="Arial"/>
            <family val="2"/>
          </rPr>
          <t>Ubica el puntero del mouse en los numeros de la fila 11, para leer la pregunta y selecciona una respuesta en la lista desplegable</t>
        </r>
      </text>
    </comment>
    <comment ref="Z32" authorId="0" shapeId="0" xr:uid="{60DFFB3A-884F-4CA5-BB7B-AE71006CBD83}">
      <text>
        <r>
          <rPr>
            <sz val="8"/>
            <color indexed="81"/>
            <rFont val="Arial"/>
            <family val="2"/>
          </rPr>
          <t>Ubica el puntero del mouse en los numeros de la fila 11, para leer la pregunta y selecciona una respuesta en la lista desplegable</t>
        </r>
      </text>
    </comment>
    <comment ref="AA32" authorId="0" shapeId="0" xr:uid="{2727E11E-9E93-45DC-A16C-48858438480A}">
      <text>
        <r>
          <rPr>
            <sz val="8"/>
            <color indexed="81"/>
            <rFont val="Arial"/>
            <family val="2"/>
          </rPr>
          <t>Ubica el puntero del mouse en los numeros de la fila 11, para leer la pregunta y selecciona una respuesta en la lista desplegable</t>
        </r>
      </text>
    </comment>
    <comment ref="AB32" authorId="0" shapeId="0" xr:uid="{14023B48-BA76-4E0F-88D4-44A0F0C9F2B7}">
      <text>
        <r>
          <rPr>
            <sz val="8"/>
            <color indexed="81"/>
            <rFont val="Arial"/>
            <family val="2"/>
          </rPr>
          <t>Ubica el puntero del mouse en los numeros de la fila 11, para leer la pregunta y selecciona una respuesta en la lista desplegable</t>
        </r>
      </text>
    </comment>
    <comment ref="AC32" authorId="0" shapeId="0" xr:uid="{8C988F79-806B-4006-A83D-445B4E2BC692}">
      <text>
        <r>
          <rPr>
            <sz val="8"/>
            <color indexed="81"/>
            <rFont val="Arial"/>
            <family val="2"/>
          </rPr>
          <t>Ubica el puntero del mouse en los numeros de la fila 11, para leer la pregunta y selecciona una respuesta en la lista desplegable</t>
        </r>
      </text>
    </comment>
    <comment ref="AD32" authorId="0" shapeId="0" xr:uid="{1ABA02ED-3E60-43B3-B7B9-E5B0761E8982}">
      <text>
        <r>
          <rPr>
            <sz val="8"/>
            <color indexed="81"/>
            <rFont val="Arial"/>
            <family val="2"/>
          </rPr>
          <t>Ubica el puntero del mouse en los numeros de la fila 11, para leer la pregunta y selecciona una respuesta en la lista desplegable</t>
        </r>
      </text>
    </comment>
    <comment ref="AE32" authorId="0" shapeId="0" xr:uid="{CD9AE3BE-8903-4972-BF88-FCFE8DFA5E25}">
      <text>
        <r>
          <rPr>
            <sz val="8"/>
            <color indexed="81"/>
            <rFont val="Arial"/>
            <family val="2"/>
          </rPr>
          <t>Ubica el puntero del mouse en los numeros de la fila 11, para leer la pregunta y selecciona una respuesta en la lista desplegable</t>
        </r>
      </text>
    </comment>
    <comment ref="AF32" authorId="0" shapeId="0" xr:uid="{EC5FFAA5-C4CB-47F5-921B-7069C0C26668}">
      <text>
        <r>
          <rPr>
            <sz val="8"/>
            <color indexed="81"/>
            <rFont val="Arial"/>
            <family val="2"/>
          </rPr>
          <t>Ubica el puntero del mouse en los numeros de la fila 11, para leer la pregunta y selecciona una respuesta en la lista desplegable</t>
        </r>
      </text>
    </comment>
    <comment ref="AG32" authorId="0" shapeId="0" xr:uid="{A05CE45C-A07A-475D-B91E-79431096FD50}">
      <text>
        <r>
          <rPr>
            <sz val="8"/>
            <color indexed="81"/>
            <rFont val="Arial"/>
            <family val="2"/>
          </rPr>
          <t>Ubica el puntero del mouse en los numeros de la fila 11, para leer la pregunta y selecciona una respuesta en la lista desplegable</t>
        </r>
      </text>
    </comment>
    <comment ref="AH32" authorId="0" shapeId="0" xr:uid="{1399D627-2A72-41D1-820A-81A5624190C4}">
      <text>
        <r>
          <rPr>
            <sz val="8"/>
            <color indexed="81"/>
            <rFont val="Arial"/>
            <family val="2"/>
          </rPr>
          <t>Ubica el puntero del mouse en los numeros de la fila 11, para leer la pregunta y selecciona una respuesta en la lista desplegable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8A42767-7FD2-4561-B732-20CFB9BF1CD1}">
      <text>
        <r>
          <rPr>
            <sz val="9"/>
            <color indexed="81"/>
            <rFont val="Tahoma"/>
            <family val="2"/>
          </rPr>
          <t>Fecha de revisión y/o actualización del riesgo de gestión por parte del área encargada del proceso</t>
        </r>
      </text>
    </comment>
    <comment ref="L9" authorId="1" shapeId="0" xr:uid="{FDA70DEC-B6D7-4010-8B5C-14036A500167}">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6CB5A07-5A1A-48FB-8D8A-F6E42CAA03E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C9867FC-56B0-4126-A62C-492C47F7E371}">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91CF4956-D9D9-4B6B-B3CD-162337C59C9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72637201-2F4B-4D32-A316-E16FC3958F7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90EB281-EC97-415A-826E-F1A5D8A8EA44}">
      <text>
        <r>
          <rPr>
            <sz val="8"/>
            <color indexed="81"/>
            <rFont val="Arial"/>
            <family val="2"/>
          </rPr>
          <t>¿Afectar al grupo de funcionarios del proceso?</t>
        </r>
      </text>
    </comment>
    <comment ref="Q11" authorId="1" shapeId="0" xr:uid="{05955621-ADD0-417E-89B9-D99A5DAF3376}">
      <text>
        <r>
          <rPr>
            <sz val="8"/>
            <color indexed="81"/>
            <rFont val="Arial"/>
            <family val="2"/>
          </rPr>
          <t>¿Afectar el cumplimiento de metas y objetivos de la dependencia?</t>
        </r>
      </text>
    </comment>
    <comment ref="R11" authorId="1" shapeId="0" xr:uid="{FC1A0A85-E380-4C37-9F1C-27FC91C26205}">
      <text>
        <r>
          <rPr>
            <sz val="8"/>
            <color indexed="81"/>
            <rFont val="Arial"/>
            <family val="2"/>
          </rPr>
          <t>¿Afectar el cumplimiento de misión de la Entidad?</t>
        </r>
      </text>
    </comment>
    <comment ref="S11" authorId="1" shapeId="0" xr:uid="{835D9970-83B3-405D-AAC9-A24DD05A1A6D}">
      <text>
        <r>
          <rPr>
            <sz val="8"/>
            <color indexed="81"/>
            <rFont val="Arial"/>
            <family val="2"/>
          </rPr>
          <t>¿Afectar el cumplimiento de la misión del sector al que pertenece la Entidad?</t>
        </r>
      </text>
    </comment>
    <comment ref="T11" authorId="1" shapeId="0" xr:uid="{8B5F58D7-89AF-4800-83C1-EFE7A33F5D13}">
      <text>
        <r>
          <rPr>
            <sz val="8"/>
            <color indexed="81"/>
            <rFont val="Arial"/>
            <family val="2"/>
          </rPr>
          <t>¿Generar pérdida de confianza de la Entidad, afectando su reputación?</t>
        </r>
      </text>
    </comment>
    <comment ref="U11" authorId="1" shapeId="0" xr:uid="{46845F74-CD42-47FF-A261-53F1BF619D67}">
      <text>
        <r>
          <rPr>
            <sz val="8"/>
            <color indexed="81"/>
            <rFont val="Arial"/>
            <family val="2"/>
          </rPr>
          <t>¿Generar pérdida de recursos económicos?</t>
        </r>
      </text>
    </comment>
    <comment ref="V11" authorId="1" shapeId="0" xr:uid="{D217860A-0A82-4231-8A68-1705449B8189}">
      <text>
        <r>
          <rPr>
            <sz val="8"/>
            <color indexed="81"/>
            <rFont val="Arial"/>
            <family val="2"/>
          </rPr>
          <t>¿Afectar la generación de los productos o la prestación de servicios?</t>
        </r>
      </text>
    </comment>
    <comment ref="W11" authorId="1" shapeId="0" xr:uid="{E9C24105-7066-49E7-BB52-3B818D37413A}">
      <text>
        <r>
          <rPr>
            <sz val="8"/>
            <color indexed="81"/>
            <rFont val="Arial"/>
            <family val="2"/>
          </rPr>
          <t>¿Dar lugar al detrimento de calidad de vida de la comunidad por la pérdida del bien o servicios o los recursos públicos?</t>
        </r>
      </text>
    </comment>
    <comment ref="X11" authorId="1" shapeId="0" xr:uid="{0DBFBF13-71BD-4CB2-A9FD-08A40C32D548}">
      <text>
        <r>
          <rPr>
            <sz val="8"/>
            <color indexed="81"/>
            <rFont val="Arial"/>
            <family val="2"/>
          </rPr>
          <t>¿Generar pérdida de información de la Entidad?</t>
        </r>
      </text>
    </comment>
    <comment ref="Y11" authorId="1" shapeId="0" xr:uid="{83DE4467-8808-43DB-9A44-AA89B821B51F}">
      <text>
        <r>
          <rPr>
            <sz val="8"/>
            <color indexed="81"/>
            <rFont val="Arial"/>
            <family val="2"/>
          </rPr>
          <t>¿Generar intervención de los órganos de control, de la Fiscalía, u otro ente?</t>
        </r>
      </text>
    </comment>
    <comment ref="Z11" authorId="1" shapeId="0" xr:uid="{85594902-B1C4-4678-9462-270D66B0BA6B}">
      <text>
        <r>
          <rPr>
            <sz val="8"/>
            <color indexed="81"/>
            <rFont val="Arial"/>
            <family val="2"/>
          </rPr>
          <t>¿Dar lugar a procesos sancionatorios?</t>
        </r>
      </text>
    </comment>
    <comment ref="AA11" authorId="1" shapeId="0" xr:uid="{A43D9CE0-A400-459C-B8F6-ED0F146B0390}">
      <text>
        <r>
          <rPr>
            <sz val="8"/>
            <color indexed="81"/>
            <rFont val="Arial"/>
            <family val="2"/>
          </rPr>
          <t>¿Dar lugar a procesos disciplinarios?</t>
        </r>
      </text>
    </comment>
    <comment ref="AB11" authorId="1" shapeId="0" xr:uid="{6EEC4FB9-974D-4BB1-BFD4-A89F62011A01}">
      <text>
        <r>
          <rPr>
            <sz val="8"/>
            <color indexed="81"/>
            <rFont val="Arial"/>
            <family val="2"/>
          </rPr>
          <t>¿Dar lugar a procesos fiscales?</t>
        </r>
      </text>
    </comment>
    <comment ref="AC11" authorId="1" shapeId="0" xr:uid="{6A198547-4E42-413D-922B-48730F57FF11}">
      <text>
        <r>
          <rPr>
            <sz val="8"/>
            <color indexed="81"/>
            <rFont val="Arial"/>
            <family val="2"/>
          </rPr>
          <t>¿Dar lugar a procesos penales?</t>
        </r>
      </text>
    </comment>
    <comment ref="AD11" authorId="1" shapeId="0" xr:uid="{B63099CB-EBA5-48B8-9E18-FB193F9F7D35}">
      <text>
        <r>
          <rPr>
            <sz val="8"/>
            <color indexed="81"/>
            <rFont val="Arial"/>
            <family val="2"/>
          </rPr>
          <t>¿Generar pérdida de credibilidad del sector?</t>
        </r>
      </text>
    </comment>
    <comment ref="AE11" authorId="1" shapeId="0" xr:uid="{8CEA0A99-C127-4A6A-A215-730EEE85E0FA}">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DCDCFD72-F7FD-4901-B344-D5F2A7A6F35A}">
      <text>
        <r>
          <rPr>
            <sz val="8"/>
            <color indexed="81"/>
            <rFont val="Arial"/>
            <family val="2"/>
          </rPr>
          <t>¿Afectar la imagen regional?</t>
        </r>
      </text>
    </comment>
    <comment ref="AG11" authorId="1" shapeId="0" xr:uid="{9AE217C7-5DC1-4B20-8CAE-51D6E18F68F2}">
      <text>
        <r>
          <rPr>
            <sz val="8"/>
            <color indexed="81"/>
            <rFont val="Arial"/>
            <family val="2"/>
          </rPr>
          <t>¿Afectar la imagen nacional?</t>
        </r>
      </text>
    </comment>
    <comment ref="AH11" authorId="1" shapeId="0" xr:uid="{E8BE46EE-52D9-4FC3-A9CA-2456016CE7F8}">
      <text>
        <r>
          <rPr>
            <sz val="8"/>
            <color indexed="81"/>
            <rFont val="Arial"/>
            <family val="2"/>
          </rPr>
          <t>¿Genera Impacto ambiental?</t>
        </r>
      </text>
    </comment>
    <comment ref="AV11" authorId="1" shapeId="0" xr:uid="{C20F1A90-3309-4E78-BBFC-1FBC9E61E47E}">
      <text>
        <r>
          <rPr>
            <sz val="8"/>
            <color indexed="81"/>
            <rFont val="Arial"/>
            <family val="2"/>
          </rPr>
          <t>¿Existen un responsable asignado a la ejecución del control?</t>
        </r>
      </text>
    </comment>
    <comment ref="AW11" authorId="1" shapeId="0" xr:uid="{88A8CADB-328C-4A93-B052-17954D94276A}">
      <text>
        <r>
          <rPr>
            <sz val="9"/>
            <color indexed="81"/>
            <rFont val="Tahoma"/>
            <family val="2"/>
          </rPr>
          <t>El responsable tiene autoridad y adecuada segregación de funciones en la ejecución del control?</t>
        </r>
      </text>
    </comment>
    <comment ref="AX11" authorId="1" shapeId="0" xr:uid="{990A4B79-114D-4C2D-B278-7FCA96B3788F}">
      <text>
        <r>
          <rPr>
            <sz val="8"/>
            <color indexed="81"/>
            <rFont val="Arial"/>
            <family val="2"/>
          </rPr>
          <t>¿La oportunidad en que se ejecuta el control ayuda a prevenir la mitigación del riesgo o a detectar la materialización del riesgo de manera oportuna?</t>
        </r>
      </text>
    </comment>
    <comment ref="AY11" authorId="1" shapeId="0" xr:uid="{2EA5D528-A553-4368-8CB8-F46A22D4F80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5E45A5E-5105-4588-BF50-543CC0A584AD}">
      <text>
        <r>
          <rPr>
            <sz val="8"/>
            <color indexed="81"/>
            <rFont val="Arial"/>
            <family val="2"/>
          </rPr>
          <t>¿La fuente de información que se utiliza en el desarrollo del control es información confiable que permita mitigar el riesgo?.</t>
        </r>
      </text>
    </comment>
    <comment ref="BA11" authorId="1" shapeId="0" xr:uid="{304A95ED-D5BE-41C1-B4E2-ACBAC87E91AB}">
      <text>
        <r>
          <rPr>
            <sz val="8"/>
            <color indexed="81"/>
            <rFont val="Arial"/>
            <family val="2"/>
          </rPr>
          <t>¿Las observaciones, desviaciones o diferencias identificadas como resultados de la ejecución del control son investigadas y resueltas de manera oportuna?</t>
        </r>
      </text>
    </comment>
    <comment ref="BB11" authorId="1" shapeId="0" xr:uid="{15473E96-2C83-40B0-8144-B3B508908C43}">
      <text>
        <r>
          <rPr>
            <sz val="8"/>
            <color indexed="81"/>
            <rFont val="Arial"/>
            <family val="2"/>
          </rPr>
          <t>¿Se deja evidencia o rastro de la ejecución del control, que permita a cualquier tercero con la evidencia, llegar a la misma conclusión?.</t>
        </r>
      </text>
    </comment>
    <comment ref="P12" authorId="0" shapeId="0" xr:uid="{4327C88A-FC49-470B-83BA-F9931B110221}">
      <text>
        <r>
          <rPr>
            <sz val="8"/>
            <color indexed="81"/>
            <rFont val="Arial"/>
            <family val="2"/>
          </rPr>
          <t>Ubica el puntero del mouse en los números de la fila 11, para leer la pregunta y selecciona una respuesta en la lista desplegable</t>
        </r>
      </text>
    </comment>
    <comment ref="Q12" authorId="0" shapeId="0" xr:uid="{3B70FE22-4932-4904-8070-3CEBDF4CC268}">
      <text>
        <r>
          <rPr>
            <sz val="8"/>
            <color indexed="81"/>
            <rFont val="Arial"/>
            <family val="2"/>
          </rPr>
          <t>Ubica el puntero del mouse en los números de la fila 11, para leer la pregunta y selecciona una respuesta en la lista desplegable</t>
        </r>
      </text>
    </comment>
    <comment ref="R12" authorId="0" shapeId="0" xr:uid="{43548993-4E98-446A-BB06-804294FE70B6}">
      <text>
        <r>
          <rPr>
            <sz val="8"/>
            <color indexed="81"/>
            <rFont val="Arial"/>
            <family val="2"/>
          </rPr>
          <t>Ubica el puntero del mouse en los números de la fila 11, para leer la pregunta y selecciona una respuesta en la lista desplegable</t>
        </r>
      </text>
    </comment>
    <comment ref="S12" authorId="0" shapeId="0" xr:uid="{DA6A849C-0FC7-487D-86C4-10181C9D39C4}">
      <text>
        <r>
          <rPr>
            <sz val="8"/>
            <color indexed="81"/>
            <rFont val="Arial"/>
            <family val="2"/>
          </rPr>
          <t>Ubica el puntero del mouse en los números de la fila 11, para leer la pregunta y selecciona una respuesta en la lista desplegable</t>
        </r>
      </text>
    </comment>
    <comment ref="T12" authorId="0" shapeId="0" xr:uid="{D216ACEF-FA52-45E9-A72B-004EC1A375F3}">
      <text>
        <r>
          <rPr>
            <sz val="8"/>
            <color indexed="81"/>
            <rFont val="Arial"/>
            <family val="2"/>
          </rPr>
          <t>Ubica el puntero del mouse en los números de la fila 11, para leer la pregunta y selecciona una respuesta en la lista desplegable</t>
        </r>
      </text>
    </comment>
    <comment ref="U12" authorId="0" shapeId="0" xr:uid="{0917E2BA-7AE8-4487-9B66-73C613377F2D}">
      <text>
        <r>
          <rPr>
            <sz val="8"/>
            <color indexed="81"/>
            <rFont val="Arial"/>
            <family val="2"/>
          </rPr>
          <t>Ubica el puntero del mouse en los números de la fila 11, para leer la pregunta y selecciona una respuesta en la lista desplegable</t>
        </r>
      </text>
    </comment>
    <comment ref="V12" authorId="0" shapeId="0" xr:uid="{0D3D97B0-6FFF-4B07-BAA3-2D9D29F419E1}">
      <text>
        <r>
          <rPr>
            <sz val="8"/>
            <color indexed="81"/>
            <rFont val="Arial"/>
            <family val="2"/>
          </rPr>
          <t>Ubica el puntero del mouse en los números de la fila 11, para leer la pregunta y selecciona una respuesta en la lista desplegable</t>
        </r>
      </text>
    </comment>
    <comment ref="W12" authorId="0" shapeId="0" xr:uid="{6F0802B5-1C7F-4DBD-AECF-FC8856016926}">
      <text>
        <r>
          <rPr>
            <sz val="8"/>
            <color indexed="81"/>
            <rFont val="Arial"/>
            <family val="2"/>
          </rPr>
          <t>Ubica el puntero del mouse en los números de la fila 11, para leer la pregunta y selecciona una respuesta en la lista desplegable</t>
        </r>
      </text>
    </comment>
    <comment ref="X12" authorId="0" shapeId="0" xr:uid="{1894357C-ABB4-460A-99D0-F97D49C9B124}">
      <text>
        <r>
          <rPr>
            <sz val="8"/>
            <color indexed="81"/>
            <rFont val="Arial"/>
            <family val="2"/>
          </rPr>
          <t>Ubica el puntero del mouse en los números de la fila 11, para leer la pregunta y selecciona una respuesta en la lista desplegable</t>
        </r>
      </text>
    </comment>
    <comment ref="Y12" authorId="0" shapeId="0" xr:uid="{D15A066E-B47D-4D98-85CA-785C076E111C}">
      <text>
        <r>
          <rPr>
            <sz val="8"/>
            <color indexed="81"/>
            <rFont val="Arial"/>
            <family val="2"/>
          </rPr>
          <t>Ubica el puntero del mouse en los números de la fila 11, para leer la pregunta y selecciona una respuesta en la lista desplegable</t>
        </r>
      </text>
    </comment>
    <comment ref="Z12" authorId="0" shapeId="0" xr:uid="{C1113260-6E86-4401-8409-BA41A7C810B9}">
      <text>
        <r>
          <rPr>
            <sz val="8"/>
            <color indexed="81"/>
            <rFont val="Arial"/>
            <family val="2"/>
          </rPr>
          <t>Ubica el puntero del mouse en los números de la fila 11, para leer la pregunta y selecciona una respuesta en la lista desplegable</t>
        </r>
      </text>
    </comment>
    <comment ref="AA12" authorId="0" shapeId="0" xr:uid="{09C999E1-CB9D-472C-B335-70AEB43D1622}">
      <text>
        <r>
          <rPr>
            <sz val="8"/>
            <color indexed="81"/>
            <rFont val="Arial"/>
            <family val="2"/>
          </rPr>
          <t>Ubica el puntero del mouse en los números de la fila 11, para leer la pregunta y selecciona una respuesta en la lista desplegable</t>
        </r>
      </text>
    </comment>
    <comment ref="AB12" authorId="0" shapeId="0" xr:uid="{E1201762-562E-45DF-9E8E-58CA7D7B6FAF}">
      <text>
        <r>
          <rPr>
            <sz val="8"/>
            <color indexed="81"/>
            <rFont val="Arial"/>
            <family val="2"/>
          </rPr>
          <t>Ubica el puntero del mouse en los números de la fila 11, para leer la pregunta y selecciona una respuesta en la lista desplegable</t>
        </r>
      </text>
    </comment>
    <comment ref="AC12" authorId="0" shapeId="0" xr:uid="{F70D227B-993F-4757-8FAF-5F5B2A92ACF1}">
      <text>
        <r>
          <rPr>
            <sz val="8"/>
            <color indexed="81"/>
            <rFont val="Arial"/>
            <family val="2"/>
          </rPr>
          <t>Ubica el puntero del mouse en los números de la fila 11, para leer la pregunta y selecciona una respuesta en la lista desplegable</t>
        </r>
      </text>
    </comment>
    <comment ref="AD12" authorId="0" shapeId="0" xr:uid="{587DD636-A9A0-4083-9D5D-5FD80687261D}">
      <text>
        <r>
          <rPr>
            <sz val="8"/>
            <color indexed="81"/>
            <rFont val="Arial"/>
            <family val="2"/>
          </rPr>
          <t>Ubica el puntero del mouse en los números de la fila 11, para leer la pregunta y selecciona una respuesta en la lista desplegable</t>
        </r>
      </text>
    </comment>
    <comment ref="AE12" authorId="0" shapeId="0" xr:uid="{F52E1407-12DB-4CB9-A680-976E8B477D71}">
      <text>
        <r>
          <rPr>
            <sz val="8"/>
            <color indexed="81"/>
            <rFont val="Arial"/>
            <family val="2"/>
          </rPr>
          <t>Ubica el puntero del mouse en los números de la fila 11, para leer la pregunta y selecciona una respuesta en la lista desplegable</t>
        </r>
      </text>
    </comment>
    <comment ref="AF12" authorId="0" shapeId="0" xr:uid="{602A8F9F-0E7D-4AE7-8884-F9651A5520FA}">
      <text>
        <r>
          <rPr>
            <sz val="8"/>
            <color indexed="81"/>
            <rFont val="Arial"/>
            <family val="2"/>
          </rPr>
          <t>Ubica el puntero del mouse en los números de la fila 11, para leer la pregunta y selecciona una respuesta en la lista desplegable</t>
        </r>
      </text>
    </comment>
    <comment ref="AG12" authorId="0" shapeId="0" xr:uid="{4CCB6904-AFB8-4DA2-BEC2-815F1682296D}">
      <text>
        <r>
          <rPr>
            <sz val="8"/>
            <color indexed="81"/>
            <rFont val="Arial"/>
            <family val="2"/>
          </rPr>
          <t>Ubica el puntero del mouse en los números de la fila 11, para leer la pregunta y selecciona una respuesta en la lista desplegable</t>
        </r>
      </text>
    </comment>
    <comment ref="AH12" authorId="0" shapeId="0" xr:uid="{B2CF0431-71A8-4914-B0C3-5C407A6F780B}">
      <text>
        <r>
          <rPr>
            <sz val="8"/>
            <color indexed="81"/>
            <rFont val="Arial"/>
            <family val="2"/>
          </rPr>
          <t>Ubica el puntero del mouse en los números de la fila 11, para leer la pregunta y selecciona una respuesta en la lista desplegable</t>
        </r>
      </text>
    </comment>
    <comment ref="P22" authorId="0" shapeId="0" xr:uid="{6192EDDB-F2FA-4267-9FD8-2FE973064823}">
      <text>
        <r>
          <rPr>
            <sz val="8"/>
            <color indexed="81"/>
            <rFont val="Arial"/>
            <family val="2"/>
          </rPr>
          <t>Ubica el puntero del mouse en los números de la fila 11, para leer la pregunta y selecciona una respuesta en la lista desplegable</t>
        </r>
      </text>
    </comment>
    <comment ref="Q22" authorId="0" shapeId="0" xr:uid="{9E38EE99-8335-4C2A-99DD-E585CEB80D05}">
      <text>
        <r>
          <rPr>
            <sz val="8"/>
            <color indexed="81"/>
            <rFont val="Arial"/>
            <family val="2"/>
          </rPr>
          <t>Ubica el puntero del mouse en los números de la fila 11, para leer la pregunta y selecciona una respuesta en la lista desplegable</t>
        </r>
      </text>
    </comment>
    <comment ref="R22" authorId="0" shapeId="0" xr:uid="{631C6EE5-0C25-457F-96DD-643BFFD437DC}">
      <text>
        <r>
          <rPr>
            <sz val="8"/>
            <color indexed="81"/>
            <rFont val="Arial"/>
            <family val="2"/>
          </rPr>
          <t>Ubica el puntero del mouse en los números de la fila 11, para leer la pregunta y selecciona una respuesta en la lista desplegable</t>
        </r>
      </text>
    </comment>
    <comment ref="S22" authorId="0" shapeId="0" xr:uid="{3921FA5C-CA09-43BD-93D7-829A7ED9CB43}">
      <text>
        <r>
          <rPr>
            <sz val="8"/>
            <color indexed="81"/>
            <rFont val="Arial"/>
            <family val="2"/>
          </rPr>
          <t>Ubica el puntero del mouse en los números de la fila 11, para leer la pregunta y selecciona una respuesta en la lista desplegable</t>
        </r>
      </text>
    </comment>
    <comment ref="T22" authorId="0" shapeId="0" xr:uid="{D1C71D90-6544-4F4F-9701-2C3925F21F1E}">
      <text>
        <r>
          <rPr>
            <sz val="8"/>
            <color indexed="81"/>
            <rFont val="Arial"/>
            <family val="2"/>
          </rPr>
          <t>Ubica el puntero del mouse en los números de la fila 11, para leer la pregunta y selecciona una respuesta en la lista desplegable</t>
        </r>
      </text>
    </comment>
    <comment ref="U22" authorId="0" shapeId="0" xr:uid="{C6F8EB53-6DCD-443E-9C53-8A45018425F6}">
      <text>
        <r>
          <rPr>
            <sz val="8"/>
            <color indexed="81"/>
            <rFont val="Arial"/>
            <family val="2"/>
          </rPr>
          <t>Ubica el puntero del mouse en los números de la fila 11, para leer la pregunta y selecciona una respuesta en la lista desplegable</t>
        </r>
      </text>
    </comment>
    <comment ref="V22" authorId="0" shapeId="0" xr:uid="{FEE76B15-4886-49C1-9188-BFAE5F777F52}">
      <text>
        <r>
          <rPr>
            <sz val="8"/>
            <color indexed="81"/>
            <rFont val="Arial"/>
            <family val="2"/>
          </rPr>
          <t>Ubica el puntero del mouse en los números de la fila 11, para leer la pregunta y selecciona una respuesta en la lista desplegable</t>
        </r>
      </text>
    </comment>
    <comment ref="W22" authorId="0" shapeId="0" xr:uid="{016EFC68-F15F-4CDE-AF67-8ACABD5B0CEE}">
      <text>
        <r>
          <rPr>
            <sz val="8"/>
            <color indexed="81"/>
            <rFont val="Arial"/>
            <family val="2"/>
          </rPr>
          <t>Ubica el puntero del mouse en los números de la fila 11, para leer la pregunta y selecciona una respuesta en la lista desplegable</t>
        </r>
      </text>
    </comment>
    <comment ref="X22" authorId="0" shapeId="0" xr:uid="{C8680A51-FD2B-435D-B629-FC9FF0FDBD4D}">
      <text>
        <r>
          <rPr>
            <sz val="8"/>
            <color indexed="81"/>
            <rFont val="Arial"/>
            <family val="2"/>
          </rPr>
          <t>Ubica el puntero del mouse en los números de la fila 11, para leer la pregunta y selecciona una respuesta en la lista desplegable</t>
        </r>
      </text>
    </comment>
    <comment ref="Y22" authorId="0" shapeId="0" xr:uid="{96E47BCA-E59A-498D-8820-D2F6514E476A}">
      <text>
        <r>
          <rPr>
            <sz val="8"/>
            <color indexed="81"/>
            <rFont val="Arial"/>
            <family val="2"/>
          </rPr>
          <t>Ubica el puntero del mouse en los números de la fila 11, para leer la pregunta y selecciona una respuesta en la lista desplegable</t>
        </r>
      </text>
    </comment>
    <comment ref="Z22" authorId="0" shapeId="0" xr:uid="{C3EC6ADA-2C42-4772-89A0-320D6A23B2C1}">
      <text>
        <r>
          <rPr>
            <sz val="8"/>
            <color indexed="81"/>
            <rFont val="Arial"/>
            <family val="2"/>
          </rPr>
          <t>Ubica el puntero del mouse en los números de la fila 11, para leer la pregunta y selecciona una respuesta en la lista desplegable</t>
        </r>
      </text>
    </comment>
    <comment ref="AA22" authorId="0" shapeId="0" xr:uid="{6A80F177-3D46-4DF0-AD40-D42FDACC946F}">
      <text>
        <r>
          <rPr>
            <sz val="8"/>
            <color indexed="81"/>
            <rFont val="Arial"/>
            <family val="2"/>
          </rPr>
          <t>Ubica el puntero del mouse en los números de la fila 11, para leer la pregunta y selecciona una respuesta en la lista desplegable</t>
        </r>
      </text>
    </comment>
    <comment ref="AB22" authorId="0" shapeId="0" xr:uid="{EA985ED1-503E-47F4-9670-622FE004B812}">
      <text>
        <r>
          <rPr>
            <sz val="8"/>
            <color indexed="81"/>
            <rFont val="Arial"/>
            <family val="2"/>
          </rPr>
          <t>Ubica el puntero del mouse en los números de la fila 11, para leer la pregunta y selecciona una respuesta en la lista desplegable</t>
        </r>
      </text>
    </comment>
    <comment ref="AC22" authorId="0" shapeId="0" xr:uid="{169DCB1F-8258-48A9-A52D-650405214E5F}">
      <text>
        <r>
          <rPr>
            <sz val="8"/>
            <color indexed="81"/>
            <rFont val="Arial"/>
            <family val="2"/>
          </rPr>
          <t>Ubica el puntero del mouse en los números de la fila 11, para leer la pregunta y selecciona una respuesta en la lista desplegable</t>
        </r>
      </text>
    </comment>
    <comment ref="AD22" authorId="0" shapeId="0" xr:uid="{75908E72-E0A7-4191-94DA-1D9B4307F12A}">
      <text>
        <r>
          <rPr>
            <sz val="8"/>
            <color indexed="81"/>
            <rFont val="Arial"/>
            <family val="2"/>
          </rPr>
          <t>Ubica el puntero del mouse en los números de la fila 11, para leer la pregunta y selecciona una respuesta en la lista desplegable</t>
        </r>
      </text>
    </comment>
    <comment ref="AE22" authorId="0" shapeId="0" xr:uid="{AEEEE6A5-3616-455C-9DBB-8E33EA380C0F}">
      <text>
        <r>
          <rPr>
            <sz val="8"/>
            <color indexed="81"/>
            <rFont val="Arial"/>
            <family val="2"/>
          </rPr>
          <t>Ubica el puntero del mouse en los números de la fila 11, para leer la pregunta y selecciona una respuesta en la lista desplegable</t>
        </r>
      </text>
    </comment>
    <comment ref="AF22" authorId="0" shapeId="0" xr:uid="{048DD5C1-17D6-475D-8E94-A95FFB4E9494}">
      <text>
        <r>
          <rPr>
            <sz val="8"/>
            <color indexed="81"/>
            <rFont val="Arial"/>
            <family val="2"/>
          </rPr>
          <t>Ubica el puntero del mouse en los números de la fila 11, para leer la pregunta y selecciona una respuesta en la lista desplegable</t>
        </r>
      </text>
    </comment>
    <comment ref="AG22" authorId="0" shapeId="0" xr:uid="{1639D79E-53B9-4DF4-89A0-0189182D6AE6}">
      <text>
        <r>
          <rPr>
            <sz val="8"/>
            <color indexed="81"/>
            <rFont val="Arial"/>
            <family val="2"/>
          </rPr>
          <t>Ubica el puntero del mouse en los números de la fila 11, para leer la pregunta y selecciona una respuesta en la lista desplegable</t>
        </r>
      </text>
    </comment>
    <comment ref="AH22" authorId="0" shapeId="0" xr:uid="{DCDEECB0-A00C-4125-BE6B-134AA80D2A7C}">
      <text>
        <r>
          <rPr>
            <sz val="8"/>
            <color indexed="81"/>
            <rFont val="Arial"/>
            <family val="2"/>
          </rPr>
          <t>Ubica el puntero del mouse en los números de la fila 11, para leer la pregunta y selecciona una respuesta en la lista desplegable</t>
        </r>
      </text>
    </comment>
    <comment ref="P32" authorId="0" shapeId="0" xr:uid="{92DA08B7-56D6-4E43-BFEE-580EC128D41C}">
      <text>
        <r>
          <rPr>
            <sz val="8"/>
            <color indexed="81"/>
            <rFont val="Arial"/>
            <family val="2"/>
          </rPr>
          <t>Ubica el puntero del mouse en los numeros de la fila 11, para leer la pregunta y selecciona una respuesta en la lista desplegable</t>
        </r>
      </text>
    </comment>
    <comment ref="Q32" authorId="0" shapeId="0" xr:uid="{A11B4E01-0BD1-4BFC-8487-4DBE2A153D56}">
      <text>
        <r>
          <rPr>
            <sz val="8"/>
            <color indexed="81"/>
            <rFont val="Arial"/>
            <family val="2"/>
          </rPr>
          <t>Ubica el puntero del mouse en los numeros de la fila 11, para leer la pregunta y selecciona una respuesta en la lista desplegable</t>
        </r>
      </text>
    </comment>
    <comment ref="R32" authorId="0" shapeId="0" xr:uid="{1B84C5EF-2FCB-47E7-B222-6D8B978E99D5}">
      <text>
        <r>
          <rPr>
            <sz val="8"/>
            <color indexed="81"/>
            <rFont val="Arial"/>
            <family val="2"/>
          </rPr>
          <t>Ubica el puntero del mouse en los numeros de la fila 11, para leer la pregunta y selecciona una respuesta en la lista desplegable</t>
        </r>
      </text>
    </comment>
    <comment ref="S32" authorId="0" shapeId="0" xr:uid="{9885F0B3-643F-46ED-A414-0D9C7352F549}">
      <text>
        <r>
          <rPr>
            <sz val="8"/>
            <color indexed="81"/>
            <rFont val="Arial"/>
            <family val="2"/>
          </rPr>
          <t>Ubica el puntero del mouse en los numeros de la fila 11, para leer la pregunta y selecciona una respuesta en la lista desplegable</t>
        </r>
      </text>
    </comment>
    <comment ref="T32" authorId="0" shapeId="0" xr:uid="{49A6E624-3984-4AEF-89D4-5777AA3C0B72}">
      <text>
        <r>
          <rPr>
            <sz val="8"/>
            <color indexed="81"/>
            <rFont val="Arial"/>
            <family val="2"/>
          </rPr>
          <t>Ubica el puntero del mouse en los numeros de la fila 11, para leer la pregunta y selecciona una respuesta en la lista desplegable</t>
        </r>
      </text>
    </comment>
    <comment ref="U32" authorId="0" shapeId="0" xr:uid="{0116A96C-B3E7-42B8-864A-FC1F9A359E85}">
      <text>
        <r>
          <rPr>
            <sz val="8"/>
            <color indexed="81"/>
            <rFont val="Arial"/>
            <family val="2"/>
          </rPr>
          <t>Ubica el puntero del mouse en los numeros de la fila 11, para leer la pregunta y selecciona una respuesta en la lista desplegable</t>
        </r>
      </text>
    </comment>
    <comment ref="V32" authorId="0" shapeId="0" xr:uid="{5D1DA229-ED93-48AA-9824-4CD1EFF855CB}">
      <text>
        <r>
          <rPr>
            <sz val="8"/>
            <color indexed="81"/>
            <rFont val="Arial"/>
            <family val="2"/>
          </rPr>
          <t>Ubica el puntero del mouse en los numeros de la fila 11, para leer la pregunta y selecciona una respuesta en la lista desplegable</t>
        </r>
      </text>
    </comment>
    <comment ref="W32" authorId="0" shapeId="0" xr:uid="{FAA9928C-A811-4D3B-809A-9587E07A1A15}">
      <text>
        <r>
          <rPr>
            <sz val="8"/>
            <color indexed="81"/>
            <rFont val="Arial"/>
            <family val="2"/>
          </rPr>
          <t>Ubica el puntero del mouse en los numeros de la fila 11, para leer la pregunta y selecciona una respuesta en la lista desplegable</t>
        </r>
      </text>
    </comment>
    <comment ref="X32" authorId="0" shapeId="0" xr:uid="{10023AD4-F79A-4B67-8E7B-3E0A8816D27A}">
      <text>
        <r>
          <rPr>
            <sz val="8"/>
            <color indexed="81"/>
            <rFont val="Arial"/>
            <family val="2"/>
          </rPr>
          <t>Ubica el puntero del mouse en los numeros de la fila 11, para leer la pregunta y selecciona una respuesta en la lista desplegable</t>
        </r>
      </text>
    </comment>
    <comment ref="Y32" authorId="0" shapeId="0" xr:uid="{20598601-B004-4968-A385-D8A248CAB787}">
      <text>
        <r>
          <rPr>
            <sz val="8"/>
            <color indexed="81"/>
            <rFont val="Arial"/>
            <family val="2"/>
          </rPr>
          <t>Ubica el puntero del mouse en los numeros de la fila 11, para leer la pregunta y selecciona una respuesta en la lista desplegable</t>
        </r>
      </text>
    </comment>
    <comment ref="Z32" authorId="0" shapeId="0" xr:uid="{1F2D7F33-0083-40B2-81EF-6E0F347B6787}">
      <text>
        <r>
          <rPr>
            <sz val="8"/>
            <color indexed="81"/>
            <rFont val="Arial"/>
            <family val="2"/>
          </rPr>
          <t>Ubica el puntero del mouse en los numeros de la fila 11, para leer la pregunta y selecciona una respuesta en la lista desplegable</t>
        </r>
      </text>
    </comment>
    <comment ref="AA32" authorId="0" shapeId="0" xr:uid="{C35E9EDF-77D0-463D-9869-B6E4C9D4CA26}">
      <text>
        <r>
          <rPr>
            <sz val="8"/>
            <color indexed="81"/>
            <rFont val="Arial"/>
            <family val="2"/>
          </rPr>
          <t>Ubica el puntero del mouse en los numeros de la fila 11, para leer la pregunta y selecciona una respuesta en la lista desplegable</t>
        </r>
      </text>
    </comment>
    <comment ref="AB32" authorId="0" shapeId="0" xr:uid="{BFC6BB31-CF4E-4D6F-87C4-FBC92371FF18}">
      <text>
        <r>
          <rPr>
            <sz val="8"/>
            <color indexed="81"/>
            <rFont val="Arial"/>
            <family val="2"/>
          </rPr>
          <t>Ubica el puntero del mouse en los numeros de la fila 11, para leer la pregunta y selecciona una respuesta en la lista desplegable</t>
        </r>
      </text>
    </comment>
    <comment ref="AC32" authorId="0" shapeId="0" xr:uid="{8703784F-697E-43D6-A264-3B8F2A0DC63F}">
      <text>
        <r>
          <rPr>
            <sz val="8"/>
            <color indexed="81"/>
            <rFont val="Arial"/>
            <family val="2"/>
          </rPr>
          <t>Ubica el puntero del mouse en los numeros de la fila 11, para leer la pregunta y selecciona una respuesta en la lista desplegable</t>
        </r>
      </text>
    </comment>
    <comment ref="AD32" authorId="0" shapeId="0" xr:uid="{1961A015-5EA1-4A25-B79A-6134FCD1AA39}">
      <text>
        <r>
          <rPr>
            <sz val="8"/>
            <color indexed="81"/>
            <rFont val="Arial"/>
            <family val="2"/>
          </rPr>
          <t>Ubica el puntero del mouse en los numeros de la fila 11, para leer la pregunta y selecciona una respuesta en la lista desplegable</t>
        </r>
      </text>
    </comment>
    <comment ref="AE32" authorId="0" shapeId="0" xr:uid="{C79C9825-2C61-46A9-B32F-60B6F4BAEBF0}">
      <text>
        <r>
          <rPr>
            <sz val="8"/>
            <color indexed="81"/>
            <rFont val="Arial"/>
            <family val="2"/>
          </rPr>
          <t>Ubica el puntero del mouse en los numeros de la fila 11, para leer la pregunta y selecciona una respuesta en la lista desplegable</t>
        </r>
      </text>
    </comment>
    <comment ref="AF32" authorId="0" shapeId="0" xr:uid="{745D45AB-66A6-4BA3-AE9E-BAFB775E8A70}">
      <text>
        <r>
          <rPr>
            <sz val="8"/>
            <color indexed="81"/>
            <rFont val="Arial"/>
            <family val="2"/>
          </rPr>
          <t>Ubica el puntero del mouse en los numeros de la fila 11, para leer la pregunta y selecciona una respuesta en la lista desplegable</t>
        </r>
      </text>
    </comment>
    <comment ref="AG32" authorId="0" shapeId="0" xr:uid="{254AC31A-F910-4A2D-8CF0-10F1F67C5FF6}">
      <text>
        <r>
          <rPr>
            <sz val="8"/>
            <color indexed="81"/>
            <rFont val="Arial"/>
            <family val="2"/>
          </rPr>
          <t>Ubica el puntero del mouse en los numeros de la fila 11, para leer la pregunta y selecciona una respuesta en la lista desplegable</t>
        </r>
      </text>
    </comment>
    <comment ref="AH32" authorId="0" shapeId="0" xr:uid="{125956F1-C222-4797-AAE0-48B8D64E40F0}">
      <text>
        <r>
          <rPr>
            <sz val="8"/>
            <color indexed="81"/>
            <rFont val="Arial"/>
            <family val="2"/>
          </rPr>
          <t>Ubica el puntero del mouse en los numeros de la fila 11, para leer la pregunta y selecciona una respuesta en la lista desplegable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D850F0A-D071-4D81-A0A6-FE4CE3E31CC5}">
      <text>
        <r>
          <rPr>
            <sz val="9"/>
            <color indexed="81"/>
            <rFont val="Tahoma"/>
            <family val="2"/>
          </rPr>
          <t>Fecha de revisión y/o actualización del riesgo de gestión por parte del área encargada del proceso</t>
        </r>
      </text>
    </comment>
    <comment ref="L9" authorId="1" shapeId="0" xr:uid="{F7B3A903-FBD4-4C83-9CDA-AAC24670214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92E7B53-A2ED-4A4A-9040-FF593601F1C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C8FCD67-707B-4210-B7DF-1ADB1E13DB9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DB5072D6-90E0-4A06-A6D2-67BF4256FCB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E1D08A3A-0DD7-4F18-8F73-EFB67BCCCC3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713DA84-3F0B-4B54-870B-5B776F3CC192}">
      <text>
        <r>
          <rPr>
            <sz val="8"/>
            <color indexed="81"/>
            <rFont val="Arial"/>
            <family val="2"/>
          </rPr>
          <t>¿Afectar al grupo de funcionarios del proceso?</t>
        </r>
      </text>
    </comment>
    <comment ref="Q11" authorId="1" shapeId="0" xr:uid="{6586EAEC-482F-492F-9EE9-74E47F8F3183}">
      <text>
        <r>
          <rPr>
            <sz val="8"/>
            <color indexed="81"/>
            <rFont val="Arial"/>
            <family val="2"/>
          </rPr>
          <t>¿Afectar el cumplimiento de metas y objetivos de la dependencia?</t>
        </r>
      </text>
    </comment>
    <comment ref="R11" authorId="1" shapeId="0" xr:uid="{2D649826-F15F-4561-BDFF-C806EB0341B1}">
      <text>
        <r>
          <rPr>
            <sz val="8"/>
            <color indexed="81"/>
            <rFont val="Arial"/>
            <family val="2"/>
          </rPr>
          <t>¿Afectar el cumplimiento de misión de la Entidad?</t>
        </r>
      </text>
    </comment>
    <comment ref="S11" authorId="1" shapeId="0" xr:uid="{752C63E2-E047-42D1-A924-C8DE342CDDFB}">
      <text>
        <r>
          <rPr>
            <sz val="8"/>
            <color indexed="81"/>
            <rFont val="Arial"/>
            <family val="2"/>
          </rPr>
          <t>¿Afectar el cumplimiento de la misión del sector al que pertenece la Entidad?</t>
        </r>
      </text>
    </comment>
    <comment ref="T11" authorId="1" shapeId="0" xr:uid="{52FDF075-3AA2-4F88-9088-393683655CBD}">
      <text>
        <r>
          <rPr>
            <sz val="8"/>
            <color indexed="81"/>
            <rFont val="Arial"/>
            <family val="2"/>
          </rPr>
          <t>¿Generar pérdida de confianza de la Entidad, afectando su reputación?</t>
        </r>
      </text>
    </comment>
    <comment ref="U11" authorId="1" shapeId="0" xr:uid="{25DBB505-0020-413C-9ADA-3B3E923FA721}">
      <text>
        <r>
          <rPr>
            <sz val="8"/>
            <color indexed="81"/>
            <rFont val="Arial"/>
            <family val="2"/>
          </rPr>
          <t>¿Generar pérdida de recursos económicos?</t>
        </r>
      </text>
    </comment>
    <comment ref="V11" authorId="1" shapeId="0" xr:uid="{F7B64BE7-823D-4089-9806-063600B0D2D8}">
      <text>
        <r>
          <rPr>
            <sz val="8"/>
            <color indexed="81"/>
            <rFont val="Arial"/>
            <family val="2"/>
          </rPr>
          <t>¿Afectar la generación de los productos o la prestación de servicios?</t>
        </r>
      </text>
    </comment>
    <comment ref="W11" authorId="1" shapeId="0" xr:uid="{B667C442-BA20-41F7-88F3-0CA9DFDB92EE}">
      <text>
        <r>
          <rPr>
            <sz val="8"/>
            <color indexed="81"/>
            <rFont val="Arial"/>
            <family val="2"/>
          </rPr>
          <t>¿Dar lugar al detrimento de calidad de vida de la comunidad por la pérdida del bien o servicios o los recursos públicos?</t>
        </r>
      </text>
    </comment>
    <comment ref="X11" authorId="1" shapeId="0" xr:uid="{F4896762-5020-4C5A-926D-8046471592CE}">
      <text>
        <r>
          <rPr>
            <sz val="8"/>
            <color indexed="81"/>
            <rFont val="Arial"/>
            <family val="2"/>
          </rPr>
          <t>¿Generar pérdida de información de la Entidad?</t>
        </r>
      </text>
    </comment>
    <comment ref="Y11" authorId="1" shapeId="0" xr:uid="{F933D244-CA72-4032-A9C3-2F5578CB9F10}">
      <text>
        <r>
          <rPr>
            <sz val="8"/>
            <color indexed="81"/>
            <rFont val="Arial"/>
            <family val="2"/>
          </rPr>
          <t>¿Generar intervención de los órganos de control, de la Fiscalía, u otro ente?</t>
        </r>
      </text>
    </comment>
    <comment ref="Z11" authorId="1" shapeId="0" xr:uid="{F87E45EE-5685-4F01-B5B7-4DC6200EE728}">
      <text>
        <r>
          <rPr>
            <sz val="8"/>
            <color indexed="81"/>
            <rFont val="Arial"/>
            <family val="2"/>
          </rPr>
          <t>¿Dar lugar a procesos sancionatorios?</t>
        </r>
      </text>
    </comment>
    <comment ref="AA11" authorId="1" shapeId="0" xr:uid="{5A45B9FA-D6BF-4F4B-8C98-31F11A8986B9}">
      <text>
        <r>
          <rPr>
            <sz val="8"/>
            <color indexed="81"/>
            <rFont val="Arial"/>
            <family val="2"/>
          </rPr>
          <t>¿Dar lugar a procesos disciplinarios?</t>
        </r>
      </text>
    </comment>
    <comment ref="AB11" authorId="1" shapeId="0" xr:uid="{069E55B0-B662-47C9-A379-5525A6241834}">
      <text>
        <r>
          <rPr>
            <sz val="8"/>
            <color indexed="81"/>
            <rFont val="Arial"/>
            <family val="2"/>
          </rPr>
          <t>¿Dar lugar a procesos fiscales?</t>
        </r>
      </text>
    </comment>
    <comment ref="AC11" authorId="1" shapeId="0" xr:uid="{6197362E-4145-4C80-83F3-8BC3F0DAF585}">
      <text>
        <r>
          <rPr>
            <sz val="8"/>
            <color indexed="81"/>
            <rFont val="Arial"/>
            <family val="2"/>
          </rPr>
          <t>¿Dar lugar a procesos penales?</t>
        </r>
      </text>
    </comment>
    <comment ref="AD11" authorId="1" shapeId="0" xr:uid="{4680F617-9B12-4FE4-8511-E8FC2D6A979A}">
      <text>
        <r>
          <rPr>
            <sz val="8"/>
            <color indexed="81"/>
            <rFont val="Arial"/>
            <family val="2"/>
          </rPr>
          <t>¿Generar pérdida de credibilidad del sector?</t>
        </r>
      </text>
    </comment>
    <comment ref="AE11" authorId="1" shapeId="0" xr:uid="{611A414C-2FEE-4F3C-B0DA-21B1960E470D}">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AAFCE4A-A175-42B9-89EB-D23D5AADFCB7}">
      <text>
        <r>
          <rPr>
            <sz val="8"/>
            <color indexed="81"/>
            <rFont val="Arial"/>
            <family val="2"/>
          </rPr>
          <t>¿Afectar la imagen regional?</t>
        </r>
      </text>
    </comment>
    <comment ref="AG11" authorId="1" shapeId="0" xr:uid="{01279B3E-A3B7-478B-9540-93FCF167E582}">
      <text>
        <r>
          <rPr>
            <sz val="8"/>
            <color indexed="81"/>
            <rFont val="Arial"/>
            <family val="2"/>
          </rPr>
          <t>¿Afectar la imagen nacional?</t>
        </r>
      </text>
    </comment>
    <comment ref="AH11" authorId="1" shapeId="0" xr:uid="{F353FF58-A08A-44AD-AB9A-764E4401E032}">
      <text>
        <r>
          <rPr>
            <sz val="8"/>
            <color indexed="81"/>
            <rFont val="Arial"/>
            <family val="2"/>
          </rPr>
          <t>¿Genera Impacto ambiental?</t>
        </r>
      </text>
    </comment>
    <comment ref="AV11" authorId="1" shapeId="0" xr:uid="{00A26041-9A93-47D5-A85E-2395DC11012F}">
      <text>
        <r>
          <rPr>
            <sz val="8"/>
            <color indexed="81"/>
            <rFont val="Arial"/>
            <family val="2"/>
          </rPr>
          <t>¿Existen un responsable asignado a la ejecución del control?</t>
        </r>
      </text>
    </comment>
    <comment ref="AW11" authorId="1" shapeId="0" xr:uid="{72F7C5CA-465B-42B9-A24E-377EFF3BE3F3}">
      <text>
        <r>
          <rPr>
            <sz val="9"/>
            <color indexed="81"/>
            <rFont val="Tahoma"/>
            <family val="2"/>
          </rPr>
          <t>El responsable tiene autoridad y adecuada segregación de funciones en la ejecución del control?</t>
        </r>
      </text>
    </comment>
    <comment ref="AX11" authorId="1" shapeId="0" xr:uid="{7F34BEDC-EBA2-4170-8A41-C15652642CD0}">
      <text>
        <r>
          <rPr>
            <sz val="8"/>
            <color indexed="81"/>
            <rFont val="Arial"/>
            <family val="2"/>
          </rPr>
          <t>¿La oportunidad en que se ejecuta el control ayuda a prevenir la mitigación del riesgo o a detectar la materialización del riesgo de manera oportuna?</t>
        </r>
      </text>
    </comment>
    <comment ref="AY11" authorId="1" shapeId="0" xr:uid="{D90A6321-87F5-4D01-AB8E-15C483B09F4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D99408C5-CA4C-4A8A-AFB6-939AC926672F}">
      <text>
        <r>
          <rPr>
            <sz val="8"/>
            <color indexed="81"/>
            <rFont val="Arial"/>
            <family val="2"/>
          </rPr>
          <t>¿La fuente de información que se utiliza en el desarrollo del control es información confiable que permita mitigar el riesgo?.</t>
        </r>
      </text>
    </comment>
    <comment ref="BA11" authorId="1" shapeId="0" xr:uid="{0A9633E7-524E-417B-8A6F-3F237A1DE7E5}">
      <text>
        <r>
          <rPr>
            <sz val="8"/>
            <color indexed="81"/>
            <rFont val="Arial"/>
            <family val="2"/>
          </rPr>
          <t>¿Las observaciones, desviaciones o diferencias identificadas como resultados de la ejecución del control son investigadas y resueltas de manera oportuna?</t>
        </r>
      </text>
    </comment>
    <comment ref="BB11" authorId="1" shapeId="0" xr:uid="{56717AAF-5FDB-45D6-9E2C-37DA19308C87}">
      <text>
        <r>
          <rPr>
            <sz val="8"/>
            <color indexed="81"/>
            <rFont val="Arial"/>
            <family val="2"/>
          </rPr>
          <t>¿Se deja evidencia o rastro de la ejecución del control, que permita a cualquier tercero con la evidencia, llegar a la misma conclusión?.</t>
        </r>
      </text>
    </comment>
    <comment ref="P12" authorId="0" shapeId="0" xr:uid="{CD38A64C-088A-4874-A483-A61EFF393FAA}">
      <text>
        <r>
          <rPr>
            <sz val="8"/>
            <color indexed="81"/>
            <rFont val="Arial"/>
            <family val="2"/>
          </rPr>
          <t>Ubica el puntero del mouse en los números de la fila 11, para leer la pregunta y selecciona una respuesta en la lista desplegable</t>
        </r>
      </text>
    </comment>
    <comment ref="Q12" authorId="0" shapeId="0" xr:uid="{70A1CEC6-E147-4681-A9A6-7D4B52B6CC35}">
      <text>
        <r>
          <rPr>
            <sz val="8"/>
            <color indexed="81"/>
            <rFont val="Arial"/>
            <family val="2"/>
          </rPr>
          <t>Ubica el puntero del mouse en los números de la fila 11, para leer la pregunta y selecciona una respuesta en la lista desplegable</t>
        </r>
      </text>
    </comment>
    <comment ref="R12" authorId="0" shapeId="0" xr:uid="{5CCEF09B-65BA-4B26-8A75-431F49ABAB92}">
      <text>
        <r>
          <rPr>
            <sz val="8"/>
            <color indexed="81"/>
            <rFont val="Arial"/>
            <family val="2"/>
          </rPr>
          <t>Ubica el puntero del mouse en los números de la fila 11, para leer la pregunta y selecciona una respuesta en la lista desplegable</t>
        </r>
      </text>
    </comment>
    <comment ref="S12" authorId="0" shapeId="0" xr:uid="{CAB107B2-1F61-47AA-85C2-96866B251286}">
      <text>
        <r>
          <rPr>
            <sz val="8"/>
            <color indexed="81"/>
            <rFont val="Arial"/>
            <family val="2"/>
          </rPr>
          <t>Ubica el puntero del mouse en los números de la fila 11, para leer la pregunta y selecciona una respuesta en la lista desplegable</t>
        </r>
      </text>
    </comment>
    <comment ref="T12" authorId="0" shapeId="0" xr:uid="{1041D752-48E4-463B-A673-34051F17A745}">
      <text>
        <r>
          <rPr>
            <sz val="8"/>
            <color indexed="81"/>
            <rFont val="Arial"/>
            <family val="2"/>
          </rPr>
          <t>Ubica el puntero del mouse en los números de la fila 11, para leer la pregunta y selecciona una respuesta en la lista desplegable</t>
        </r>
      </text>
    </comment>
    <comment ref="U12" authorId="0" shapeId="0" xr:uid="{9468DA88-45AE-42FB-9804-A5AB6125E598}">
      <text>
        <r>
          <rPr>
            <sz val="8"/>
            <color indexed="81"/>
            <rFont val="Arial"/>
            <family val="2"/>
          </rPr>
          <t>Ubica el puntero del mouse en los números de la fila 11, para leer la pregunta y selecciona una respuesta en la lista desplegable</t>
        </r>
      </text>
    </comment>
    <comment ref="V12" authorId="0" shapeId="0" xr:uid="{9D934544-4F0E-4A39-B8DE-D3FED20097BB}">
      <text>
        <r>
          <rPr>
            <sz val="8"/>
            <color indexed="81"/>
            <rFont val="Arial"/>
            <family val="2"/>
          </rPr>
          <t>Ubica el puntero del mouse en los números de la fila 11, para leer la pregunta y selecciona una respuesta en la lista desplegable</t>
        </r>
      </text>
    </comment>
    <comment ref="W12" authorId="0" shapeId="0" xr:uid="{BAB4438F-947E-441A-BC59-8B5607C28D43}">
      <text>
        <r>
          <rPr>
            <sz val="8"/>
            <color indexed="81"/>
            <rFont val="Arial"/>
            <family val="2"/>
          </rPr>
          <t>Ubica el puntero del mouse en los números de la fila 11, para leer la pregunta y selecciona una respuesta en la lista desplegable</t>
        </r>
      </text>
    </comment>
    <comment ref="X12" authorId="0" shapeId="0" xr:uid="{101EDA8E-33AA-4282-8C01-51E90723AEB4}">
      <text>
        <r>
          <rPr>
            <sz val="8"/>
            <color indexed="81"/>
            <rFont val="Arial"/>
            <family val="2"/>
          </rPr>
          <t>Ubica el puntero del mouse en los números de la fila 11, para leer la pregunta y selecciona una respuesta en la lista desplegable</t>
        </r>
      </text>
    </comment>
    <comment ref="Y12" authorId="0" shapeId="0" xr:uid="{49EBB098-6ACF-40A0-814C-4488443370E8}">
      <text>
        <r>
          <rPr>
            <sz val="8"/>
            <color indexed="81"/>
            <rFont val="Arial"/>
            <family val="2"/>
          </rPr>
          <t>Ubica el puntero del mouse en los números de la fila 11, para leer la pregunta y selecciona una respuesta en la lista desplegable</t>
        </r>
      </text>
    </comment>
    <comment ref="Z12" authorId="0" shapeId="0" xr:uid="{67A87B49-E937-4EA5-BC24-D19069958DCE}">
      <text>
        <r>
          <rPr>
            <sz val="8"/>
            <color indexed="81"/>
            <rFont val="Arial"/>
            <family val="2"/>
          </rPr>
          <t>Ubica el puntero del mouse en los números de la fila 11, para leer la pregunta y selecciona una respuesta en la lista desplegable</t>
        </r>
      </text>
    </comment>
    <comment ref="AA12" authorId="0" shapeId="0" xr:uid="{830668C4-90FD-4A39-91C6-BB3D53255201}">
      <text>
        <r>
          <rPr>
            <sz val="8"/>
            <color indexed="81"/>
            <rFont val="Arial"/>
            <family val="2"/>
          </rPr>
          <t>Ubica el puntero del mouse en los números de la fila 11, para leer la pregunta y selecciona una respuesta en la lista desplegable</t>
        </r>
      </text>
    </comment>
    <comment ref="AB12" authorId="0" shapeId="0" xr:uid="{DA0F3A39-D640-46F0-A0A7-5DBD60EB17EE}">
      <text>
        <r>
          <rPr>
            <sz val="8"/>
            <color indexed="81"/>
            <rFont val="Arial"/>
            <family val="2"/>
          </rPr>
          <t>Ubica el puntero del mouse en los números de la fila 11, para leer la pregunta y selecciona una respuesta en la lista desplegable</t>
        </r>
      </text>
    </comment>
    <comment ref="AC12" authorId="0" shapeId="0" xr:uid="{433B4054-0C64-4A71-872A-247A8ED7B773}">
      <text>
        <r>
          <rPr>
            <sz val="8"/>
            <color indexed="81"/>
            <rFont val="Arial"/>
            <family val="2"/>
          </rPr>
          <t>Ubica el puntero del mouse en los números de la fila 11, para leer la pregunta y selecciona una respuesta en la lista desplegable</t>
        </r>
      </text>
    </comment>
    <comment ref="AD12" authorId="0" shapeId="0" xr:uid="{CBE5D0E1-98D5-4DD9-A84F-7BAA9E469DDB}">
      <text>
        <r>
          <rPr>
            <sz val="8"/>
            <color indexed="81"/>
            <rFont val="Arial"/>
            <family val="2"/>
          </rPr>
          <t>Ubica el puntero del mouse en los números de la fila 11, para leer la pregunta y selecciona una respuesta en la lista desplegable</t>
        </r>
      </text>
    </comment>
    <comment ref="AE12" authorId="0" shapeId="0" xr:uid="{B715560A-27CD-4500-A23B-C0368E864E2E}">
      <text>
        <r>
          <rPr>
            <sz val="8"/>
            <color indexed="81"/>
            <rFont val="Arial"/>
            <family val="2"/>
          </rPr>
          <t>Ubica el puntero del mouse en los números de la fila 11, para leer la pregunta y selecciona una respuesta en la lista desplegable</t>
        </r>
      </text>
    </comment>
    <comment ref="AF12" authorId="0" shapeId="0" xr:uid="{6BC6BA8D-C964-4330-83BA-2935A9F59FCE}">
      <text>
        <r>
          <rPr>
            <sz val="8"/>
            <color indexed="81"/>
            <rFont val="Arial"/>
            <family val="2"/>
          </rPr>
          <t>Ubica el puntero del mouse en los números de la fila 11, para leer la pregunta y selecciona una respuesta en la lista desplegable</t>
        </r>
      </text>
    </comment>
    <comment ref="AG12" authorId="0" shapeId="0" xr:uid="{3260F7BD-A4A5-4904-A801-63B8650659BD}">
      <text>
        <r>
          <rPr>
            <sz val="8"/>
            <color indexed="81"/>
            <rFont val="Arial"/>
            <family val="2"/>
          </rPr>
          <t>Ubica el puntero del mouse en los números de la fila 11, para leer la pregunta y selecciona una respuesta en la lista desplegable</t>
        </r>
      </text>
    </comment>
    <comment ref="AH12" authorId="0" shapeId="0" xr:uid="{051131F2-4BD1-4CB8-92D4-C7DD5D48D64C}">
      <text>
        <r>
          <rPr>
            <sz val="8"/>
            <color indexed="81"/>
            <rFont val="Arial"/>
            <family val="2"/>
          </rPr>
          <t>Ubica el puntero del mouse en los números de la fila 11, para leer la pregunta y selecciona una respuesta en la lista desplegable</t>
        </r>
      </text>
    </comment>
    <comment ref="P22" authorId="0" shapeId="0" xr:uid="{9AEA1587-C67B-4278-A8D7-C7B0E7C588AD}">
      <text>
        <r>
          <rPr>
            <sz val="8"/>
            <color indexed="81"/>
            <rFont val="Arial"/>
            <family val="2"/>
          </rPr>
          <t>Ubica el puntero del mouse en los números de la fila 11, para leer la pregunta y selecciona una respuesta en la lista desplegable</t>
        </r>
      </text>
    </comment>
    <comment ref="Q22" authorId="0" shapeId="0" xr:uid="{3A63F95E-3FA8-418B-82F1-2C844FD47092}">
      <text>
        <r>
          <rPr>
            <sz val="8"/>
            <color indexed="81"/>
            <rFont val="Arial"/>
            <family val="2"/>
          </rPr>
          <t>Ubica el puntero del mouse en los números de la fila 11, para leer la pregunta y selecciona una respuesta en la lista desplegable</t>
        </r>
      </text>
    </comment>
    <comment ref="R22" authorId="0" shapeId="0" xr:uid="{33DD30BD-8564-423E-A92B-F8E81C12786C}">
      <text>
        <r>
          <rPr>
            <sz val="8"/>
            <color indexed="81"/>
            <rFont val="Arial"/>
            <family val="2"/>
          </rPr>
          <t>Ubica el puntero del mouse en los números de la fila 11, para leer la pregunta y selecciona una respuesta en la lista desplegable</t>
        </r>
      </text>
    </comment>
    <comment ref="S22" authorId="0" shapeId="0" xr:uid="{F7CBBE85-78D8-4022-949F-04B6738E48C2}">
      <text>
        <r>
          <rPr>
            <sz val="8"/>
            <color indexed="81"/>
            <rFont val="Arial"/>
            <family val="2"/>
          </rPr>
          <t>Ubica el puntero del mouse en los números de la fila 11, para leer la pregunta y selecciona una respuesta en la lista desplegable</t>
        </r>
      </text>
    </comment>
    <comment ref="T22" authorId="0" shapeId="0" xr:uid="{A17B6032-DBC4-4D17-9783-07E0EB9DCF43}">
      <text>
        <r>
          <rPr>
            <sz val="8"/>
            <color indexed="81"/>
            <rFont val="Arial"/>
            <family val="2"/>
          </rPr>
          <t>Ubica el puntero del mouse en los números de la fila 11, para leer la pregunta y selecciona una respuesta en la lista desplegable</t>
        </r>
      </text>
    </comment>
    <comment ref="U22" authorId="0" shapeId="0" xr:uid="{DC370A36-9A2D-435D-81E4-A05106C55F1A}">
      <text>
        <r>
          <rPr>
            <sz val="8"/>
            <color indexed="81"/>
            <rFont val="Arial"/>
            <family val="2"/>
          </rPr>
          <t>Ubica el puntero del mouse en los números de la fila 11, para leer la pregunta y selecciona una respuesta en la lista desplegable</t>
        </r>
      </text>
    </comment>
    <comment ref="V22" authorId="0" shapeId="0" xr:uid="{8B70C352-85C1-4354-A2F4-FE47901DCCAC}">
      <text>
        <r>
          <rPr>
            <sz val="8"/>
            <color indexed="81"/>
            <rFont val="Arial"/>
            <family val="2"/>
          </rPr>
          <t>Ubica el puntero del mouse en los números de la fila 11, para leer la pregunta y selecciona una respuesta en la lista desplegable</t>
        </r>
      </text>
    </comment>
    <comment ref="W22" authorId="0" shapeId="0" xr:uid="{32130E38-C08F-4F70-8D5E-77C21654617F}">
      <text>
        <r>
          <rPr>
            <sz val="8"/>
            <color indexed="81"/>
            <rFont val="Arial"/>
            <family val="2"/>
          </rPr>
          <t>Ubica el puntero del mouse en los números de la fila 11, para leer la pregunta y selecciona una respuesta en la lista desplegable</t>
        </r>
      </text>
    </comment>
    <comment ref="X22" authorId="0" shapeId="0" xr:uid="{259492AF-AEB2-4FAF-A792-736AD789AD9F}">
      <text>
        <r>
          <rPr>
            <sz val="8"/>
            <color indexed="81"/>
            <rFont val="Arial"/>
            <family val="2"/>
          </rPr>
          <t>Ubica el puntero del mouse en los números de la fila 11, para leer la pregunta y selecciona una respuesta en la lista desplegable</t>
        </r>
      </text>
    </comment>
    <comment ref="Y22" authorId="0" shapeId="0" xr:uid="{69ECFAEC-6BDF-4407-83C5-2A90833DC057}">
      <text>
        <r>
          <rPr>
            <sz val="8"/>
            <color indexed="81"/>
            <rFont val="Arial"/>
            <family val="2"/>
          </rPr>
          <t>Ubica el puntero del mouse en los números de la fila 11, para leer la pregunta y selecciona una respuesta en la lista desplegable</t>
        </r>
      </text>
    </comment>
    <comment ref="Z22" authorId="0" shapeId="0" xr:uid="{5A63EABD-3CC3-4EEB-B1FF-1996E6D27FA4}">
      <text>
        <r>
          <rPr>
            <sz val="8"/>
            <color indexed="81"/>
            <rFont val="Arial"/>
            <family val="2"/>
          </rPr>
          <t>Ubica el puntero del mouse en los números de la fila 11, para leer la pregunta y selecciona una respuesta en la lista desplegable</t>
        </r>
      </text>
    </comment>
    <comment ref="AA22" authorId="0" shapeId="0" xr:uid="{EAC73588-3774-467F-8155-24D1F156EFBC}">
      <text>
        <r>
          <rPr>
            <sz val="8"/>
            <color indexed="81"/>
            <rFont val="Arial"/>
            <family val="2"/>
          </rPr>
          <t>Ubica el puntero del mouse en los números de la fila 11, para leer la pregunta y selecciona una respuesta en la lista desplegable</t>
        </r>
      </text>
    </comment>
    <comment ref="AB22" authorId="0" shapeId="0" xr:uid="{A3676850-848C-4485-9856-D7D86BC2DF03}">
      <text>
        <r>
          <rPr>
            <sz val="8"/>
            <color indexed="81"/>
            <rFont val="Arial"/>
            <family val="2"/>
          </rPr>
          <t>Ubica el puntero del mouse en los números de la fila 11, para leer la pregunta y selecciona una respuesta en la lista desplegable</t>
        </r>
      </text>
    </comment>
    <comment ref="AC22" authorId="0" shapeId="0" xr:uid="{3B9AD6C8-788B-40E4-953F-B0EF614C47F8}">
      <text>
        <r>
          <rPr>
            <sz val="8"/>
            <color indexed="81"/>
            <rFont val="Arial"/>
            <family val="2"/>
          </rPr>
          <t>Ubica el puntero del mouse en los números de la fila 11, para leer la pregunta y selecciona una respuesta en la lista desplegable</t>
        </r>
      </text>
    </comment>
    <comment ref="AD22" authorId="0" shapeId="0" xr:uid="{96018331-A701-4C81-AF9A-4DB2C1B7C052}">
      <text>
        <r>
          <rPr>
            <sz val="8"/>
            <color indexed="81"/>
            <rFont val="Arial"/>
            <family val="2"/>
          </rPr>
          <t>Ubica el puntero del mouse en los números de la fila 11, para leer la pregunta y selecciona una respuesta en la lista desplegable</t>
        </r>
      </text>
    </comment>
    <comment ref="AE22" authorId="0" shapeId="0" xr:uid="{627B7D2A-FC14-43CF-BBA7-D42396B3DAEF}">
      <text>
        <r>
          <rPr>
            <sz val="8"/>
            <color indexed="81"/>
            <rFont val="Arial"/>
            <family val="2"/>
          </rPr>
          <t>Ubica el puntero del mouse en los números de la fila 11, para leer la pregunta y selecciona una respuesta en la lista desplegable</t>
        </r>
      </text>
    </comment>
    <comment ref="AF22" authorId="0" shapeId="0" xr:uid="{EB2D6078-4CCC-4A32-9A1E-C9FE6836339B}">
      <text>
        <r>
          <rPr>
            <sz val="8"/>
            <color indexed="81"/>
            <rFont val="Arial"/>
            <family val="2"/>
          </rPr>
          <t>Ubica el puntero del mouse en los números de la fila 11, para leer la pregunta y selecciona una respuesta en la lista desplegable</t>
        </r>
      </text>
    </comment>
    <comment ref="AG22" authorId="0" shapeId="0" xr:uid="{2BF05FAE-5D37-4BF9-9226-E2EF2C408996}">
      <text>
        <r>
          <rPr>
            <sz val="8"/>
            <color indexed="81"/>
            <rFont val="Arial"/>
            <family val="2"/>
          </rPr>
          <t>Ubica el puntero del mouse en los números de la fila 11, para leer la pregunta y selecciona una respuesta en la lista desplegable</t>
        </r>
      </text>
    </comment>
    <comment ref="AH22" authorId="0" shapeId="0" xr:uid="{F3AED256-9828-47FD-BE90-EFB8D59179E9}">
      <text>
        <r>
          <rPr>
            <sz val="8"/>
            <color indexed="81"/>
            <rFont val="Arial"/>
            <family val="2"/>
          </rPr>
          <t>Ubica el puntero del mouse en los números de la fila 11, para leer la pregunta y selecciona una respuesta en la lista desplegable</t>
        </r>
      </text>
    </comment>
    <comment ref="P32" authorId="0" shapeId="0" xr:uid="{C2916B15-249D-4803-B0C4-449F1C9FCAD4}">
      <text>
        <r>
          <rPr>
            <sz val="8"/>
            <color indexed="81"/>
            <rFont val="Arial"/>
            <family val="2"/>
          </rPr>
          <t>Ubica el puntero del mouse en los numeros de la fila 11, para leer la pregunta y selecciona una respuesta en la lista desplegable</t>
        </r>
      </text>
    </comment>
    <comment ref="Q32" authorId="0" shapeId="0" xr:uid="{02F23483-7E40-4B8E-B329-A376DE80ABC8}">
      <text>
        <r>
          <rPr>
            <sz val="8"/>
            <color indexed="81"/>
            <rFont val="Arial"/>
            <family val="2"/>
          </rPr>
          <t>Ubica el puntero del mouse en los numeros de la fila 11, para leer la pregunta y selecciona una respuesta en la lista desplegable</t>
        </r>
      </text>
    </comment>
    <comment ref="R32" authorId="0" shapeId="0" xr:uid="{4DEE0367-9FC3-4934-81A2-644B077064ED}">
      <text>
        <r>
          <rPr>
            <sz val="8"/>
            <color indexed="81"/>
            <rFont val="Arial"/>
            <family val="2"/>
          </rPr>
          <t>Ubica el puntero del mouse en los numeros de la fila 11, para leer la pregunta y selecciona una respuesta en la lista desplegable</t>
        </r>
      </text>
    </comment>
    <comment ref="S32" authorId="0" shapeId="0" xr:uid="{BEC8D76E-EBC7-4324-BCAB-519AB4A36752}">
      <text>
        <r>
          <rPr>
            <sz val="8"/>
            <color indexed="81"/>
            <rFont val="Arial"/>
            <family val="2"/>
          </rPr>
          <t>Ubica el puntero del mouse en los numeros de la fila 11, para leer la pregunta y selecciona una respuesta en la lista desplegable</t>
        </r>
      </text>
    </comment>
    <comment ref="T32" authorId="0" shapeId="0" xr:uid="{7369958A-2742-46C8-9403-43A31CAC48A6}">
      <text>
        <r>
          <rPr>
            <sz val="8"/>
            <color indexed="81"/>
            <rFont val="Arial"/>
            <family val="2"/>
          </rPr>
          <t>Ubica el puntero del mouse en los numeros de la fila 11, para leer la pregunta y selecciona una respuesta en la lista desplegable</t>
        </r>
      </text>
    </comment>
    <comment ref="U32" authorId="0" shapeId="0" xr:uid="{B1F4982A-A72E-4D4A-93CF-E4DBECF6086F}">
      <text>
        <r>
          <rPr>
            <sz val="8"/>
            <color indexed="81"/>
            <rFont val="Arial"/>
            <family val="2"/>
          </rPr>
          <t>Ubica el puntero del mouse en los numeros de la fila 11, para leer la pregunta y selecciona una respuesta en la lista desplegable</t>
        </r>
      </text>
    </comment>
    <comment ref="V32" authorId="0" shapeId="0" xr:uid="{BD1A360D-E570-4AAD-8373-899820B120A0}">
      <text>
        <r>
          <rPr>
            <sz val="8"/>
            <color indexed="81"/>
            <rFont val="Arial"/>
            <family val="2"/>
          </rPr>
          <t>Ubica el puntero del mouse en los numeros de la fila 11, para leer la pregunta y selecciona una respuesta en la lista desplegable</t>
        </r>
      </text>
    </comment>
    <comment ref="W32" authorId="0" shapeId="0" xr:uid="{68CDE325-BC34-46D0-A522-E3F480AF35E6}">
      <text>
        <r>
          <rPr>
            <sz val="8"/>
            <color indexed="81"/>
            <rFont val="Arial"/>
            <family val="2"/>
          </rPr>
          <t>Ubica el puntero del mouse en los numeros de la fila 11, para leer la pregunta y selecciona una respuesta en la lista desplegable</t>
        </r>
      </text>
    </comment>
    <comment ref="X32" authorId="0" shapeId="0" xr:uid="{CDA3A71C-27E9-40C8-86F0-A4EE3FE518FF}">
      <text>
        <r>
          <rPr>
            <sz val="8"/>
            <color indexed="81"/>
            <rFont val="Arial"/>
            <family val="2"/>
          </rPr>
          <t>Ubica el puntero del mouse en los numeros de la fila 11, para leer la pregunta y selecciona una respuesta en la lista desplegable</t>
        </r>
      </text>
    </comment>
    <comment ref="Y32" authorId="0" shapeId="0" xr:uid="{3682ED0E-E126-428E-87B7-D67C443126EE}">
      <text>
        <r>
          <rPr>
            <sz val="8"/>
            <color indexed="81"/>
            <rFont val="Arial"/>
            <family val="2"/>
          </rPr>
          <t>Ubica el puntero del mouse en los numeros de la fila 11, para leer la pregunta y selecciona una respuesta en la lista desplegable</t>
        </r>
      </text>
    </comment>
    <comment ref="Z32" authorId="0" shapeId="0" xr:uid="{831E7C6B-7069-42FD-84A2-79C4E298A9ED}">
      <text>
        <r>
          <rPr>
            <sz val="8"/>
            <color indexed="81"/>
            <rFont val="Arial"/>
            <family val="2"/>
          </rPr>
          <t>Ubica el puntero del mouse en los numeros de la fila 11, para leer la pregunta y selecciona una respuesta en la lista desplegable</t>
        </r>
      </text>
    </comment>
    <comment ref="AA32" authorId="0" shapeId="0" xr:uid="{F373B687-B9A0-44A6-907E-C7AA8332EDCE}">
      <text>
        <r>
          <rPr>
            <sz val="8"/>
            <color indexed="81"/>
            <rFont val="Arial"/>
            <family val="2"/>
          </rPr>
          <t>Ubica el puntero del mouse en los numeros de la fila 11, para leer la pregunta y selecciona una respuesta en la lista desplegable</t>
        </r>
      </text>
    </comment>
    <comment ref="AB32" authorId="0" shapeId="0" xr:uid="{4A3910AE-E4AA-4A91-8CD8-F38D0A41BB9F}">
      <text>
        <r>
          <rPr>
            <sz val="8"/>
            <color indexed="81"/>
            <rFont val="Arial"/>
            <family val="2"/>
          </rPr>
          <t>Ubica el puntero del mouse en los numeros de la fila 11, para leer la pregunta y selecciona una respuesta en la lista desplegable</t>
        </r>
      </text>
    </comment>
    <comment ref="AC32" authorId="0" shapeId="0" xr:uid="{0A054EE7-5289-40F8-B393-91CAA8539BAE}">
      <text>
        <r>
          <rPr>
            <sz val="8"/>
            <color indexed="81"/>
            <rFont val="Arial"/>
            <family val="2"/>
          </rPr>
          <t>Ubica el puntero del mouse en los numeros de la fila 11, para leer la pregunta y selecciona una respuesta en la lista desplegable</t>
        </r>
      </text>
    </comment>
    <comment ref="AD32" authorId="0" shapeId="0" xr:uid="{8AF34EC1-594C-4076-B571-9EB198B455A1}">
      <text>
        <r>
          <rPr>
            <sz val="8"/>
            <color indexed="81"/>
            <rFont val="Arial"/>
            <family val="2"/>
          </rPr>
          <t>Ubica el puntero del mouse en los numeros de la fila 11, para leer la pregunta y selecciona una respuesta en la lista desplegable</t>
        </r>
      </text>
    </comment>
    <comment ref="AE32" authorId="0" shapeId="0" xr:uid="{B5232D91-B48E-4DCD-A7B4-02940406E1A6}">
      <text>
        <r>
          <rPr>
            <sz val="8"/>
            <color indexed="81"/>
            <rFont val="Arial"/>
            <family val="2"/>
          </rPr>
          <t>Ubica el puntero del mouse en los numeros de la fila 11, para leer la pregunta y selecciona una respuesta en la lista desplegable</t>
        </r>
      </text>
    </comment>
    <comment ref="AF32" authorId="0" shapeId="0" xr:uid="{33D12BB4-390A-4865-9156-CC0F492595FF}">
      <text>
        <r>
          <rPr>
            <sz val="8"/>
            <color indexed="81"/>
            <rFont val="Arial"/>
            <family val="2"/>
          </rPr>
          <t>Ubica el puntero del mouse en los numeros de la fila 11, para leer la pregunta y selecciona una respuesta en la lista desplegable</t>
        </r>
      </text>
    </comment>
    <comment ref="AG32" authorId="0" shapeId="0" xr:uid="{DBD5E275-0110-4172-8F07-AAA4E1D369FC}">
      <text>
        <r>
          <rPr>
            <sz val="8"/>
            <color indexed="81"/>
            <rFont val="Arial"/>
            <family val="2"/>
          </rPr>
          <t>Ubica el puntero del mouse en los numeros de la fila 11, para leer la pregunta y selecciona una respuesta en la lista desplegable</t>
        </r>
      </text>
    </comment>
    <comment ref="AH32" authorId="0" shapeId="0" xr:uid="{624F604E-445E-4C9C-B69F-8CA8904BD587}">
      <text>
        <r>
          <rPr>
            <sz val="8"/>
            <color indexed="81"/>
            <rFont val="Arial"/>
            <family val="2"/>
          </rPr>
          <t>Ubica el puntero del mouse en los numeros de la fila 11, para leer la pregunta y selecciona una respuesta en la lista desplegable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4A4EBF9-FAFB-422F-ADD1-AD2E460FD671}">
      <text>
        <r>
          <rPr>
            <sz val="9"/>
            <color indexed="81"/>
            <rFont val="Tahoma"/>
            <family val="2"/>
          </rPr>
          <t>Fecha de revisión y/o actualización del riesgo de gestión por parte del área encargada del proceso</t>
        </r>
      </text>
    </comment>
    <comment ref="L9" authorId="1" shapeId="0" xr:uid="{569E345E-3D72-4970-9F4A-64A8655301E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5E341F4-DA68-4B23-89F9-B92F641D729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89C12C81-E206-4F8C-8B74-0B4109F1F75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E78BF32-6CEF-4545-893D-AEFC835A369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8422BD0F-5488-4AAF-BE7F-473568D55F7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094B1801-BE7E-4BB6-BEF3-5D8EBD8CF4D2}">
      <text>
        <r>
          <rPr>
            <sz val="8"/>
            <color indexed="81"/>
            <rFont val="Arial"/>
            <family val="2"/>
          </rPr>
          <t>¿Afectar al grupo de funcionarios del proceso?</t>
        </r>
      </text>
    </comment>
    <comment ref="Q11" authorId="1" shapeId="0" xr:uid="{6FBBB522-7EA0-4ACC-A489-ECB13635F988}">
      <text>
        <r>
          <rPr>
            <sz val="8"/>
            <color indexed="81"/>
            <rFont val="Arial"/>
            <family val="2"/>
          </rPr>
          <t>¿Afectar el cumplimiento de metas y objetivos de la dependencia?</t>
        </r>
      </text>
    </comment>
    <comment ref="R11" authorId="1" shapeId="0" xr:uid="{ABE3020E-5B47-44E8-AE86-308B85F21FD5}">
      <text>
        <r>
          <rPr>
            <sz val="8"/>
            <color indexed="81"/>
            <rFont val="Arial"/>
            <family val="2"/>
          </rPr>
          <t>¿Afectar el cumplimiento de misión de la Entidad?</t>
        </r>
      </text>
    </comment>
    <comment ref="S11" authorId="1" shapeId="0" xr:uid="{D7B7BB96-3AAA-4393-8FB4-03A5CACBF34C}">
      <text>
        <r>
          <rPr>
            <sz val="8"/>
            <color indexed="81"/>
            <rFont val="Arial"/>
            <family val="2"/>
          </rPr>
          <t>¿Afectar el cumplimiento de la misión del sector al que pertenece la Entidad?</t>
        </r>
      </text>
    </comment>
    <comment ref="T11" authorId="1" shapeId="0" xr:uid="{4404F3A4-E245-46A2-A8D3-110F613A2951}">
      <text>
        <r>
          <rPr>
            <sz val="8"/>
            <color indexed="81"/>
            <rFont val="Arial"/>
            <family val="2"/>
          </rPr>
          <t>¿Generar pérdida de confianza de la Entidad, afectando su reputación?</t>
        </r>
      </text>
    </comment>
    <comment ref="U11" authorId="1" shapeId="0" xr:uid="{7808AFA9-5882-48D3-8F5B-5C7985392FF1}">
      <text>
        <r>
          <rPr>
            <sz val="8"/>
            <color indexed="81"/>
            <rFont val="Arial"/>
            <family val="2"/>
          </rPr>
          <t>¿Generar pérdida de recursos económicos?</t>
        </r>
      </text>
    </comment>
    <comment ref="V11" authorId="1" shapeId="0" xr:uid="{2FAA9A72-79D9-4509-8A88-FD276049268E}">
      <text>
        <r>
          <rPr>
            <sz val="8"/>
            <color indexed="81"/>
            <rFont val="Arial"/>
            <family val="2"/>
          </rPr>
          <t>¿Afectar la generación de los productos o la prestación de servicios?</t>
        </r>
      </text>
    </comment>
    <comment ref="W11" authorId="1" shapeId="0" xr:uid="{3F4AE1BB-8F3A-4879-B9CE-6890D20468C9}">
      <text>
        <r>
          <rPr>
            <sz val="8"/>
            <color indexed="81"/>
            <rFont val="Arial"/>
            <family val="2"/>
          </rPr>
          <t>¿Dar lugar al detrimento de calidad de vida de la comunidad por la pérdida del bien o servicios o los recursos públicos?</t>
        </r>
      </text>
    </comment>
    <comment ref="X11" authorId="1" shapeId="0" xr:uid="{CBC6D904-43E8-4C81-AB1C-0266ED50C2E9}">
      <text>
        <r>
          <rPr>
            <sz val="8"/>
            <color indexed="81"/>
            <rFont val="Arial"/>
            <family val="2"/>
          </rPr>
          <t>¿Generar pérdida de información de la Entidad?</t>
        </r>
      </text>
    </comment>
    <comment ref="Y11" authorId="1" shapeId="0" xr:uid="{9A2DB4FA-4F9C-43F2-A156-BED734DDEE6F}">
      <text>
        <r>
          <rPr>
            <sz val="8"/>
            <color indexed="81"/>
            <rFont val="Arial"/>
            <family val="2"/>
          </rPr>
          <t>¿Generar intervención de los órganos de control, de la Fiscalía, u otro ente?</t>
        </r>
      </text>
    </comment>
    <comment ref="Z11" authorId="1" shapeId="0" xr:uid="{0B618EBC-D44A-490F-89BC-27512ED45158}">
      <text>
        <r>
          <rPr>
            <sz val="8"/>
            <color indexed="81"/>
            <rFont val="Arial"/>
            <family val="2"/>
          </rPr>
          <t>¿Dar lugar a procesos sancionatorios?</t>
        </r>
      </text>
    </comment>
    <comment ref="AA11" authorId="1" shapeId="0" xr:uid="{BBE80487-710E-4189-984D-DA43DC6C59FC}">
      <text>
        <r>
          <rPr>
            <sz val="8"/>
            <color indexed="81"/>
            <rFont val="Arial"/>
            <family val="2"/>
          </rPr>
          <t>¿Dar lugar a procesos disciplinarios?</t>
        </r>
      </text>
    </comment>
    <comment ref="AB11" authorId="1" shapeId="0" xr:uid="{5113DF72-D982-4F70-94B4-482CA696D09C}">
      <text>
        <r>
          <rPr>
            <sz val="8"/>
            <color indexed="81"/>
            <rFont val="Arial"/>
            <family val="2"/>
          </rPr>
          <t>¿Dar lugar a procesos fiscales?</t>
        </r>
      </text>
    </comment>
    <comment ref="AC11" authorId="1" shapeId="0" xr:uid="{EA42DC32-0E9C-4090-8022-73547EA35A18}">
      <text>
        <r>
          <rPr>
            <sz val="8"/>
            <color indexed="81"/>
            <rFont val="Arial"/>
            <family val="2"/>
          </rPr>
          <t>¿Dar lugar a procesos penales?</t>
        </r>
      </text>
    </comment>
    <comment ref="AD11" authorId="1" shapeId="0" xr:uid="{CAF03094-9D05-48E4-823C-11FB4D54E26A}">
      <text>
        <r>
          <rPr>
            <sz val="8"/>
            <color indexed="81"/>
            <rFont val="Arial"/>
            <family val="2"/>
          </rPr>
          <t>¿Generar pérdida de credibilidad del sector?</t>
        </r>
      </text>
    </comment>
    <comment ref="AE11" authorId="1" shapeId="0" xr:uid="{85C04C68-4267-4B3A-BBC1-5815F47A7191}">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E7DCE13-9AA1-4933-8CB2-35322791195C}">
      <text>
        <r>
          <rPr>
            <sz val="8"/>
            <color indexed="81"/>
            <rFont val="Arial"/>
            <family val="2"/>
          </rPr>
          <t>¿Afectar la imagen regional?</t>
        </r>
      </text>
    </comment>
    <comment ref="AG11" authorId="1" shapeId="0" xr:uid="{30E4C2EE-80F3-4112-9D42-3B9ACA620E1B}">
      <text>
        <r>
          <rPr>
            <sz val="8"/>
            <color indexed="81"/>
            <rFont val="Arial"/>
            <family val="2"/>
          </rPr>
          <t>¿Afectar la imagen nacional?</t>
        </r>
      </text>
    </comment>
    <comment ref="AH11" authorId="1" shapeId="0" xr:uid="{E3FD8B06-5927-4471-BABB-A1AAFD074DAE}">
      <text>
        <r>
          <rPr>
            <sz val="8"/>
            <color indexed="81"/>
            <rFont val="Arial"/>
            <family val="2"/>
          </rPr>
          <t>¿Genera Impacto ambiental?</t>
        </r>
      </text>
    </comment>
    <comment ref="AV11" authorId="1" shapeId="0" xr:uid="{D7B0EFDC-5F0C-42B4-AC48-4694F64609E3}">
      <text>
        <r>
          <rPr>
            <sz val="8"/>
            <color indexed="81"/>
            <rFont val="Arial"/>
            <family val="2"/>
          </rPr>
          <t>¿Existen un responsable asignado a la ejecución del control?</t>
        </r>
      </text>
    </comment>
    <comment ref="AW11" authorId="1" shapeId="0" xr:uid="{9AE9AA82-3C3B-4466-AC2E-73984D17760C}">
      <text>
        <r>
          <rPr>
            <sz val="9"/>
            <color indexed="81"/>
            <rFont val="Tahoma"/>
            <family val="2"/>
          </rPr>
          <t>El responsable tiene autoridad y adecuada segregación de funciones en la ejecución del control?</t>
        </r>
      </text>
    </comment>
    <comment ref="AX11" authorId="1" shapeId="0" xr:uid="{88C82985-A4CD-436D-9492-71B840A52A2B}">
      <text>
        <r>
          <rPr>
            <sz val="8"/>
            <color indexed="81"/>
            <rFont val="Arial"/>
            <family val="2"/>
          </rPr>
          <t>¿La oportunidad en que se ejecuta el control ayuda a prevenir la mitigación del riesgo o a detectar la materialización del riesgo de manera oportuna?</t>
        </r>
      </text>
    </comment>
    <comment ref="AY11" authorId="1" shapeId="0" xr:uid="{6E562B41-C586-4B0A-A0AE-66091DF4DBBE}">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D18E217-7761-435D-BA25-C70A1D051BB3}">
      <text>
        <r>
          <rPr>
            <sz val="8"/>
            <color indexed="81"/>
            <rFont val="Arial"/>
            <family val="2"/>
          </rPr>
          <t>¿La fuente de información que se utiliza en el desarrollo del control es información confiable que permita mitigar el riesgo?.</t>
        </r>
      </text>
    </comment>
    <comment ref="BA11" authorId="1" shapeId="0" xr:uid="{4AE023F8-358D-480F-BAB5-C4B6DF3C2FC2}">
      <text>
        <r>
          <rPr>
            <sz val="8"/>
            <color indexed="81"/>
            <rFont val="Arial"/>
            <family val="2"/>
          </rPr>
          <t>¿Las observaciones, desviaciones o diferencias identificadas como resultados de la ejecución del control son investigadas y resueltas de manera oportuna?</t>
        </r>
      </text>
    </comment>
    <comment ref="BB11" authorId="1" shapeId="0" xr:uid="{5DD65F8F-3B34-42FB-9248-5A452D3F4B55}">
      <text>
        <r>
          <rPr>
            <sz val="8"/>
            <color indexed="81"/>
            <rFont val="Arial"/>
            <family val="2"/>
          </rPr>
          <t>¿Se deja evidencia o rastro de la ejecución del control, que permita a cualquier tercero con la evidencia, llegar a la misma conclusión?.</t>
        </r>
      </text>
    </comment>
    <comment ref="P12" authorId="0" shapeId="0" xr:uid="{39E8967D-F822-44AC-A92F-28AD92922485}">
      <text>
        <r>
          <rPr>
            <sz val="8"/>
            <color indexed="81"/>
            <rFont val="Arial"/>
            <family val="2"/>
          </rPr>
          <t>Ubica el puntero del mouse en los numeros de la fila 11, para leer la pregunta y selecciona una respuesta en la lista desplegable</t>
        </r>
      </text>
    </comment>
    <comment ref="Q12" authorId="0" shapeId="0" xr:uid="{1095494C-2DF0-4DB3-97BE-BAE6A24A6632}">
      <text>
        <r>
          <rPr>
            <sz val="8"/>
            <color indexed="81"/>
            <rFont val="Arial"/>
            <family val="2"/>
          </rPr>
          <t>Ubica el puntero del mouse en los numeros de la fila 11, para leer la pregunta y selecciona una respuesta en la lista desplegable</t>
        </r>
      </text>
    </comment>
    <comment ref="R12" authorId="0" shapeId="0" xr:uid="{C0EE23A5-6A88-4379-8C24-EE831005A915}">
      <text>
        <r>
          <rPr>
            <sz val="8"/>
            <color indexed="81"/>
            <rFont val="Arial"/>
            <family val="2"/>
          </rPr>
          <t>Ubica el puntero del mouse en los numeros de la fila 11, para leer la pregunta y selecciona una respuesta en la lista desplegable</t>
        </r>
      </text>
    </comment>
    <comment ref="S12" authorId="0" shapeId="0" xr:uid="{52F60800-7EDD-4D90-9BBF-8D85B16D9FE2}">
      <text>
        <r>
          <rPr>
            <sz val="8"/>
            <color indexed="81"/>
            <rFont val="Arial"/>
            <family val="2"/>
          </rPr>
          <t>Ubica el puntero del mouse en los numeros de la fila 11, para leer la pregunta y selecciona una respuesta en la lista desplegable</t>
        </r>
      </text>
    </comment>
    <comment ref="T12" authorId="0" shapeId="0" xr:uid="{E96F7E32-5AC5-4D8F-BC5B-500C026B1C96}">
      <text>
        <r>
          <rPr>
            <sz val="8"/>
            <color indexed="81"/>
            <rFont val="Arial"/>
            <family val="2"/>
          </rPr>
          <t>Ubica el puntero del mouse en los numeros de la fila 11, para leer la pregunta y selecciona una respuesta en la lista desplegable</t>
        </r>
      </text>
    </comment>
    <comment ref="U12" authorId="0" shapeId="0" xr:uid="{20E6D578-8986-4956-99E3-B4729F421468}">
      <text>
        <r>
          <rPr>
            <sz val="8"/>
            <color indexed="81"/>
            <rFont val="Arial"/>
            <family val="2"/>
          </rPr>
          <t>Ubica el puntero del mouse en los numeros de la fila 11, para leer la pregunta y selecciona una respuesta en la lista desplegable</t>
        </r>
      </text>
    </comment>
    <comment ref="V12" authorId="0" shapeId="0" xr:uid="{1F25BDA9-C660-44C9-A35F-E8D500BA6003}">
      <text>
        <r>
          <rPr>
            <sz val="8"/>
            <color indexed="81"/>
            <rFont val="Arial"/>
            <family val="2"/>
          </rPr>
          <t>Ubica el puntero del mouse en los numeros de la fila 11, para leer la pregunta y selecciona una respuesta en la lista desplegable</t>
        </r>
      </text>
    </comment>
    <comment ref="W12" authorId="0" shapeId="0" xr:uid="{288304F9-6600-4E64-BD75-BD4346DD1631}">
      <text>
        <r>
          <rPr>
            <sz val="8"/>
            <color indexed="81"/>
            <rFont val="Arial"/>
            <family val="2"/>
          </rPr>
          <t>Ubica el puntero del mouse en los numeros de la fila 11, para leer la pregunta y selecciona una respuesta en la lista desplegable</t>
        </r>
      </text>
    </comment>
    <comment ref="X12" authorId="0" shapeId="0" xr:uid="{E70675C5-2910-4187-816F-1F938F0C3198}">
      <text>
        <r>
          <rPr>
            <sz val="8"/>
            <color indexed="81"/>
            <rFont val="Arial"/>
            <family val="2"/>
          </rPr>
          <t>Ubica el puntero del mouse en los numeros de la fila 11, para leer la pregunta y selecciona una respuesta en la lista desplegable</t>
        </r>
      </text>
    </comment>
    <comment ref="Y12" authorId="0" shapeId="0" xr:uid="{9034B25D-79FF-45B0-BCDE-FCB1DBFA156C}">
      <text>
        <r>
          <rPr>
            <sz val="8"/>
            <color indexed="81"/>
            <rFont val="Arial"/>
            <family val="2"/>
          </rPr>
          <t>Ubica el puntero del mouse en los numeros de la fila 11, para leer la pregunta y selecciona una respuesta en la lista desplegable</t>
        </r>
      </text>
    </comment>
    <comment ref="Z12" authorId="0" shapeId="0" xr:uid="{EDFCF68C-F804-433C-A8C3-A10F39CDF1F8}">
      <text>
        <r>
          <rPr>
            <sz val="8"/>
            <color indexed="81"/>
            <rFont val="Arial"/>
            <family val="2"/>
          </rPr>
          <t>Ubica el puntero del mouse en los numeros de la fila 11, para leer la pregunta y selecciona una respuesta en la lista desplegable</t>
        </r>
      </text>
    </comment>
    <comment ref="AA12" authorId="0" shapeId="0" xr:uid="{1EFF6DB3-777B-4528-82CE-10629C804089}">
      <text>
        <r>
          <rPr>
            <sz val="8"/>
            <color indexed="81"/>
            <rFont val="Arial"/>
            <family val="2"/>
          </rPr>
          <t>Ubica el puntero del mouse en los numeros de la fila 11, para leer la pregunta y selecciona una respuesta en la lista desplegable</t>
        </r>
      </text>
    </comment>
    <comment ref="AB12" authorId="0" shapeId="0" xr:uid="{07FAD252-950D-487D-A20E-901A4F0F62EA}">
      <text>
        <r>
          <rPr>
            <sz val="8"/>
            <color indexed="81"/>
            <rFont val="Arial"/>
            <family val="2"/>
          </rPr>
          <t>Ubica el puntero del mouse en los numeros de la fila 11, para leer la pregunta y selecciona una respuesta en la lista desplegable</t>
        </r>
      </text>
    </comment>
    <comment ref="AC12" authorId="0" shapeId="0" xr:uid="{A60E7957-4B87-47DA-A73D-85C1109BF09D}">
      <text>
        <r>
          <rPr>
            <sz val="8"/>
            <color indexed="81"/>
            <rFont val="Arial"/>
            <family val="2"/>
          </rPr>
          <t>Ubica el puntero del mouse en los numeros de la fila 11, para leer la pregunta y selecciona una respuesta en la lista desplegable</t>
        </r>
      </text>
    </comment>
    <comment ref="AD12" authorId="0" shapeId="0" xr:uid="{12836584-C66D-40E8-8894-7A4909A7E590}">
      <text>
        <r>
          <rPr>
            <sz val="8"/>
            <color indexed="81"/>
            <rFont val="Arial"/>
            <family val="2"/>
          </rPr>
          <t>Ubica el puntero del mouse en los numeros de la fila 11, para leer la pregunta y selecciona una respuesta en la lista desplegable</t>
        </r>
      </text>
    </comment>
    <comment ref="AE12" authorId="0" shapeId="0" xr:uid="{E872CFFB-F513-43CE-9473-29B5D35686CA}">
      <text>
        <r>
          <rPr>
            <sz val="8"/>
            <color indexed="81"/>
            <rFont val="Arial"/>
            <family val="2"/>
          </rPr>
          <t>Ubica el puntero del mouse en los numeros de la fila 11, para leer la pregunta y selecciona una respuesta en la lista desplegable</t>
        </r>
      </text>
    </comment>
    <comment ref="AF12" authorId="0" shapeId="0" xr:uid="{38D90F16-4470-4430-98F3-37F7CF9EE4FA}">
      <text>
        <r>
          <rPr>
            <sz val="8"/>
            <color indexed="81"/>
            <rFont val="Arial"/>
            <family val="2"/>
          </rPr>
          <t>Ubica el puntero del mouse en los numeros de la fila 11, para leer la pregunta y selecciona una respuesta en la lista desplegable</t>
        </r>
      </text>
    </comment>
    <comment ref="AG12" authorId="0" shapeId="0" xr:uid="{D69DB463-C1B3-436F-954E-7058E2981EF1}">
      <text>
        <r>
          <rPr>
            <sz val="8"/>
            <color indexed="81"/>
            <rFont val="Arial"/>
            <family val="2"/>
          </rPr>
          <t>Ubica el puntero del mouse en los numeros de la fila 11, para leer la pregunta y selecciona una respuesta en la lista desplegable</t>
        </r>
      </text>
    </comment>
    <comment ref="AH12" authorId="0" shapeId="0" xr:uid="{24042822-F6E7-4F22-84D2-33C26D3E42AA}">
      <text>
        <r>
          <rPr>
            <sz val="8"/>
            <color indexed="81"/>
            <rFont val="Arial"/>
            <family val="2"/>
          </rPr>
          <t>Ubica el puntero del mouse en los numeros de la fila 11, para leer la pregunta y selecciona una respuesta en la lista desplegable</t>
        </r>
      </text>
    </comment>
    <comment ref="P22" authorId="0" shapeId="0" xr:uid="{8C955E19-EA13-48FC-8779-B87750482F83}">
      <text>
        <r>
          <rPr>
            <sz val="8"/>
            <color indexed="81"/>
            <rFont val="Arial"/>
            <family val="2"/>
          </rPr>
          <t>Ubica el puntero del mouse en los numeros de la fila 11, para leer la pregunta y selecciona una respuesta en la lista desplegable</t>
        </r>
      </text>
    </comment>
    <comment ref="Q22" authorId="0" shapeId="0" xr:uid="{5EAEA67B-53E9-4A39-9ADE-E2742F71CECA}">
      <text>
        <r>
          <rPr>
            <sz val="8"/>
            <color indexed="81"/>
            <rFont val="Arial"/>
            <family val="2"/>
          </rPr>
          <t>Ubica el puntero del mouse en los numeros de la fila 11, para leer la pregunta y selecciona una respuesta en la lista desplegable</t>
        </r>
      </text>
    </comment>
    <comment ref="R22" authorId="0" shapeId="0" xr:uid="{4CFA90BC-D670-4012-A411-BA12A845B4B9}">
      <text>
        <r>
          <rPr>
            <sz val="8"/>
            <color indexed="81"/>
            <rFont val="Arial"/>
            <family val="2"/>
          </rPr>
          <t>Ubica el puntero del mouse en los numeros de la fila 11, para leer la pregunta y selecciona una respuesta en la lista desplegable</t>
        </r>
      </text>
    </comment>
    <comment ref="S22" authorId="0" shapeId="0" xr:uid="{7C1CF0EF-2D48-4319-906F-5747C83DD6A4}">
      <text>
        <r>
          <rPr>
            <sz val="8"/>
            <color indexed="81"/>
            <rFont val="Arial"/>
            <family val="2"/>
          </rPr>
          <t>Ubica el puntero del mouse en los numeros de la fila 11, para leer la pregunta y selecciona una respuesta en la lista desplegable</t>
        </r>
      </text>
    </comment>
    <comment ref="T22" authorId="0" shapeId="0" xr:uid="{26F79733-77BF-494E-9749-81DB2879BE9E}">
      <text>
        <r>
          <rPr>
            <sz val="8"/>
            <color indexed="81"/>
            <rFont val="Arial"/>
            <family val="2"/>
          </rPr>
          <t>Ubica el puntero del mouse en los numeros de la fila 11, para leer la pregunta y selecciona una respuesta en la lista desplegable</t>
        </r>
      </text>
    </comment>
    <comment ref="U22" authorId="0" shapeId="0" xr:uid="{C20758B3-BF13-4690-9CDE-C49C27D38AB9}">
      <text>
        <r>
          <rPr>
            <sz val="8"/>
            <color indexed="81"/>
            <rFont val="Arial"/>
            <family val="2"/>
          </rPr>
          <t>Ubica el puntero del mouse en los numeros de la fila 11, para leer la pregunta y selecciona una respuesta en la lista desplegable</t>
        </r>
      </text>
    </comment>
    <comment ref="V22" authorId="0" shapeId="0" xr:uid="{F14E971E-2094-4FC6-B668-920D9C37BC65}">
      <text>
        <r>
          <rPr>
            <sz val="8"/>
            <color indexed="81"/>
            <rFont val="Arial"/>
            <family val="2"/>
          </rPr>
          <t>Ubica el puntero del mouse en los numeros de la fila 11, para leer la pregunta y selecciona una respuesta en la lista desplegable</t>
        </r>
      </text>
    </comment>
    <comment ref="W22" authorId="0" shapeId="0" xr:uid="{4003BBF0-B7D5-4A90-9B8C-51FCB45C3B67}">
      <text>
        <r>
          <rPr>
            <sz val="8"/>
            <color indexed="81"/>
            <rFont val="Arial"/>
            <family val="2"/>
          </rPr>
          <t>Ubica el puntero del mouse en los numeros de la fila 11, para leer la pregunta y selecciona una respuesta en la lista desplegable</t>
        </r>
      </text>
    </comment>
    <comment ref="X22" authorId="0" shapeId="0" xr:uid="{679AA939-024F-4C59-B8A9-3DAEF979966C}">
      <text>
        <r>
          <rPr>
            <sz val="8"/>
            <color indexed="81"/>
            <rFont val="Arial"/>
            <family val="2"/>
          </rPr>
          <t>Ubica el puntero del mouse en los numeros de la fila 11, para leer la pregunta y selecciona una respuesta en la lista desplegable</t>
        </r>
      </text>
    </comment>
    <comment ref="Y22" authorId="0" shapeId="0" xr:uid="{A8F4DF29-FC4F-4435-B70A-AD7B6846F3EC}">
      <text>
        <r>
          <rPr>
            <sz val="8"/>
            <color indexed="81"/>
            <rFont val="Arial"/>
            <family val="2"/>
          </rPr>
          <t>Ubica el puntero del mouse en los numeros de la fila 11, para leer la pregunta y selecciona una respuesta en la lista desplegable</t>
        </r>
      </text>
    </comment>
    <comment ref="Z22" authorId="0" shapeId="0" xr:uid="{61972090-3FEA-4FA8-9553-C89D3DFE6F94}">
      <text>
        <r>
          <rPr>
            <sz val="8"/>
            <color indexed="81"/>
            <rFont val="Arial"/>
            <family val="2"/>
          </rPr>
          <t>Ubica el puntero del mouse en los numeros de la fila 11, para leer la pregunta y selecciona una respuesta en la lista desplegable</t>
        </r>
      </text>
    </comment>
    <comment ref="AA22" authorId="0" shapeId="0" xr:uid="{9D5F615E-1454-4301-AC9A-0C9BEAEFDF6B}">
      <text>
        <r>
          <rPr>
            <sz val="8"/>
            <color indexed="81"/>
            <rFont val="Arial"/>
            <family val="2"/>
          </rPr>
          <t>Ubica el puntero del mouse en los numeros de la fila 11, para leer la pregunta y selecciona una respuesta en la lista desplegable</t>
        </r>
      </text>
    </comment>
    <comment ref="AB22" authorId="0" shapeId="0" xr:uid="{24844C1B-F9AB-4B73-9A9E-9DFFDCDF9EEE}">
      <text>
        <r>
          <rPr>
            <sz val="8"/>
            <color indexed="81"/>
            <rFont val="Arial"/>
            <family val="2"/>
          </rPr>
          <t>Ubica el puntero del mouse en los numeros de la fila 11, para leer la pregunta y selecciona una respuesta en la lista desplegable</t>
        </r>
      </text>
    </comment>
    <comment ref="AC22" authorId="0" shapeId="0" xr:uid="{3E486C16-1175-466B-9707-E26E65E11A89}">
      <text>
        <r>
          <rPr>
            <sz val="8"/>
            <color indexed="81"/>
            <rFont val="Arial"/>
            <family val="2"/>
          </rPr>
          <t>Ubica el puntero del mouse en los numeros de la fila 11, para leer la pregunta y selecciona una respuesta en la lista desplegable</t>
        </r>
      </text>
    </comment>
    <comment ref="AD22" authorId="0" shapeId="0" xr:uid="{0D2C7F62-CABA-4D09-9B97-7A2A128A410B}">
      <text>
        <r>
          <rPr>
            <sz val="8"/>
            <color indexed="81"/>
            <rFont val="Arial"/>
            <family val="2"/>
          </rPr>
          <t>Ubica el puntero del mouse en los numeros de la fila 11, para leer la pregunta y selecciona una respuesta en la lista desplegable</t>
        </r>
      </text>
    </comment>
    <comment ref="AE22" authorId="0" shapeId="0" xr:uid="{893DAC85-1955-4078-88A3-62FCFDF3D23F}">
      <text>
        <r>
          <rPr>
            <sz val="8"/>
            <color indexed="81"/>
            <rFont val="Arial"/>
            <family val="2"/>
          </rPr>
          <t>Ubica el puntero del mouse en los numeros de la fila 11, para leer la pregunta y selecciona una respuesta en la lista desplegable</t>
        </r>
      </text>
    </comment>
    <comment ref="AF22" authorId="0" shapeId="0" xr:uid="{5DF55022-CCCD-4678-AC40-040CF3C1EBD1}">
      <text>
        <r>
          <rPr>
            <sz val="8"/>
            <color indexed="81"/>
            <rFont val="Arial"/>
            <family val="2"/>
          </rPr>
          <t>Ubica el puntero del mouse en los numeros de la fila 11, para leer la pregunta y selecciona una respuesta en la lista desplegable</t>
        </r>
      </text>
    </comment>
    <comment ref="AG22" authorId="0" shapeId="0" xr:uid="{4084A0F9-0DEC-4D8C-9A98-4251C6D3349D}">
      <text>
        <r>
          <rPr>
            <sz val="8"/>
            <color indexed="81"/>
            <rFont val="Arial"/>
            <family val="2"/>
          </rPr>
          <t>Ubica el puntero del mouse en los numeros de la fila 11, para leer la pregunta y selecciona una respuesta en la lista desplegable</t>
        </r>
      </text>
    </comment>
    <comment ref="AH22" authorId="0" shapeId="0" xr:uid="{D32511C1-FF12-4FC0-8C71-48DC8370E155}">
      <text>
        <r>
          <rPr>
            <sz val="8"/>
            <color indexed="81"/>
            <rFont val="Arial"/>
            <family val="2"/>
          </rPr>
          <t>Ubica el puntero del mouse en los numeros de la fila 11, para leer la pregunta y selecciona una respuesta en la lista desplegable</t>
        </r>
      </text>
    </comment>
    <comment ref="P32" authorId="0" shapeId="0" xr:uid="{EDF3A9CD-7ED7-4A06-923C-27D8CC3F3F14}">
      <text>
        <r>
          <rPr>
            <sz val="8"/>
            <color indexed="81"/>
            <rFont val="Arial"/>
            <family val="2"/>
          </rPr>
          <t>Ubica el puntero del mouse en los numeros de la fila 11, para leer la pregunta y selecciona una respuesta en la lista desplegable</t>
        </r>
      </text>
    </comment>
    <comment ref="Q32" authorId="0" shapeId="0" xr:uid="{04D45EF3-07F4-41E1-B5B1-9FEE86BAA23C}">
      <text>
        <r>
          <rPr>
            <sz val="8"/>
            <color indexed="81"/>
            <rFont val="Arial"/>
            <family val="2"/>
          </rPr>
          <t>Ubica el puntero del mouse en los numeros de la fila 11, para leer la pregunta y selecciona una respuesta en la lista desplegable</t>
        </r>
      </text>
    </comment>
    <comment ref="R32" authorId="0" shapeId="0" xr:uid="{DDD4B86D-AEBC-462C-A99D-2B0D09618AC3}">
      <text>
        <r>
          <rPr>
            <sz val="8"/>
            <color indexed="81"/>
            <rFont val="Arial"/>
            <family val="2"/>
          </rPr>
          <t>Ubica el puntero del mouse en los numeros de la fila 11, para leer la pregunta y selecciona una respuesta en la lista desplegable</t>
        </r>
      </text>
    </comment>
    <comment ref="S32" authorId="0" shapeId="0" xr:uid="{4A5FD5F7-E851-4219-ACF5-E4C2B2B57744}">
      <text>
        <r>
          <rPr>
            <sz val="8"/>
            <color indexed="81"/>
            <rFont val="Arial"/>
            <family val="2"/>
          </rPr>
          <t>Ubica el puntero del mouse en los numeros de la fila 11, para leer la pregunta y selecciona una respuesta en la lista desplegable</t>
        </r>
      </text>
    </comment>
    <comment ref="T32" authorId="0" shapeId="0" xr:uid="{F2689967-358E-47AF-BF55-D91493C67AD4}">
      <text>
        <r>
          <rPr>
            <sz val="8"/>
            <color indexed="81"/>
            <rFont val="Arial"/>
            <family val="2"/>
          </rPr>
          <t>Ubica el puntero del mouse en los numeros de la fila 11, para leer la pregunta y selecciona una respuesta en la lista desplegable</t>
        </r>
      </text>
    </comment>
    <comment ref="U32" authorId="0" shapeId="0" xr:uid="{54A9526D-7C45-4FA9-A231-2284F6130261}">
      <text>
        <r>
          <rPr>
            <sz val="8"/>
            <color indexed="81"/>
            <rFont val="Arial"/>
            <family val="2"/>
          </rPr>
          <t>Ubica el puntero del mouse en los numeros de la fila 11, para leer la pregunta y selecciona una respuesta en la lista desplegable</t>
        </r>
      </text>
    </comment>
    <comment ref="V32" authorId="0" shapeId="0" xr:uid="{322E2799-4F5B-41EA-AAF8-9BFFCE4F0F7F}">
      <text>
        <r>
          <rPr>
            <sz val="8"/>
            <color indexed="81"/>
            <rFont val="Arial"/>
            <family val="2"/>
          </rPr>
          <t>Ubica el puntero del mouse en los numeros de la fila 11, para leer la pregunta y selecciona una respuesta en la lista desplegable</t>
        </r>
      </text>
    </comment>
    <comment ref="W32" authorId="0" shapeId="0" xr:uid="{A5E4693C-F1B6-4D1D-AB9A-6BF2A2017EAC}">
      <text>
        <r>
          <rPr>
            <sz val="8"/>
            <color indexed="81"/>
            <rFont val="Arial"/>
            <family val="2"/>
          </rPr>
          <t>Ubica el puntero del mouse en los numeros de la fila 11, para leer la pregunta y selecciona una respuesta en la lista desplegable</t>
        </r>
      </text>
    </comment>
    <comment ref="X32" authorId="0" shapeId="0" xr:uid="{3D90CC99-C71F-4296-86DE-16C3CB2948FE}">
      <text>
        <r>
          <rPr>
            <sz val="8"/>
            <color indexed="81"/>
            <rFont val="Arial"/>
            <family val="2"/>
          </rPr>
          <t>Ubica el puntero del mouse en los numeros de la fila 11, para leer la pregunta y selecciona una respuesta en la lista desplegable</t>
        </r>
      </text>
    </comment>
    <comment ref="Y32" authorId="0" shapeId="0" xr:uid="{E586FE09-9ED7-41E6-88B8-0F91254120B1}">
      <text>
        <r>
          <rPr>
            <sz val="8"/>
            <color indexed="81"/>
            <rFont val="Arial"/>
            <family val="2"/>
          </rPr>
          <t>Ubica el puntero del mouse en los numeros de la fila 11, para leer la pregunta y selecciona una respuesta en la lista desplegable</t>
        </r>
      </text>
    </comment>
    <comment ref="Z32" authorId="0" shapeId="0" xr:uid="{EABE6BFC-595F-4F42-B92D-68A676CF8551}">
      <text>
        <r>
          <rPr>
            <sz val="8"/>
            <color indexed="81"/>
            <rFont val="Arial"/>
            <family val="2"/>
          </rPr>
          <t>Ubica el puntero del mouse en los numeros de la fila 11, para leer la pregunta y selecciona una respuesta en la lista desplegable</t>
        </r>
      </text>
    </comment>
    <comment ref="AA32" authorId="0" shapeId="0" xr:uid="{AC984FE5-EBF8-46A1-9A2E-28E618A3B81B}">
      <text>
        <r>
          <rPr>
            <sz val="8"/>
            <color indexed="81"/>
            <rFont val="Arial"/>
            <family val="2"/>
          </rPr>
          <t>Ubica el puntero del mouse en los numeros de la fila 11, para leer la pregunta y selecciona una respuesta en la lista desplegable</t>
        </r>
      </text>
    </comment>
    <comment ref="AB32" authorId="0" shapeId="0" xr:uid="{039109BA-8174-4A5F-BCEB-4097EFC93AEA}">
      <text>
        <r>
          <rPr>
            <sz val="8"/>
            <color indexed="81"/>
            <rFont val="Arial"/>
            <family val="2"/>
          </rPr>
          <t>Ubica el puntero del mouse en los numeros de la fila 11, para leer la pregunta y selecciona una respuesta en la lista desplegable</t>
        </r>
      </text>
    </comment>
    <comment ref="AC32" authorId="0" shapeId="0" xr:uid="{267E8F38-BAA2-40C6-BC63-1BA893F815E5}">
      <text>
        <r>
          <rPr>
            <sz val="8"/>
            <color indexed="81"/>
            <rFont val="Arial"/>
            <family val="2"/>
          </rPr>
          <t>Ubica el puntero del mouse en los numeros de la fila 11, para leer la pregunta y selecciona una respuesta en la lista desplegable</t>
        </r>
      </text>
    </comment>
    <comment ref="AD32" authorId="0" shapeId="0" xr:uid="{8097DE24-D89D-41A7-AC94-0971268258C2}">
      <text>
        <r>
          <rPr>
            <sz val="8"/>
            <color indexed="81"/>
            <rFont val="Arial"/>
            <family val="2"/>
          </rPr>
          <t>Ubica el puntero del mouse en los numeros de la fila 11, para leer la pregunta y selecciona una respuesta en la lista desplegable</t>
        </r>
      </text>
    </comment>
    <comment ref="AE32" authorId="0" shapeId="0" xr:uid="{A08C8059-7911-4872-A4A7-02156A653E5D}">
      <text>
        <r>
          <rPr>
            <sz val="8"/>
            <color indexed="81"/>
            <rFont val="Arial"/>
            <family val="2"/>
          </rPr>
          <t>Ubica el puntero del mouse en los numeros de la fila 11, para leer la pregunta y selecciona una respuesta en la lista desplegable</t>
        </r>
      </text>
    </comment>
    <comment ref="AF32" authorId="0" shapeId="0" xr:uid="{A71D90A3-CFC8-4DB4-923E-134A5340951E}">
      <text>
        <r>
          <rPr>
            <sz val="8"/>
            <color indexed="81"/>
            <rFont val="Arial"/>
            <family val="2"/>
          </rPr>
          <t>Ubica el puntero del mouse en los numeros de la fila 11, para leer la pregunta y selecciona una respuesta en la lista desplegable</t>
        </r>
      </text>
    </comment>
    <comment ref="AG32" authorId="0" shapeId="0" xr:uid="{0931B534-9E5D-41C9-A0FA-F4DA997D53B9}">
      <text>
        <r>
          <rPr>
            <sz val="8"/>
            <color indexed="81"/>
            <rFont val="Arial"/>
            <family val="2"/>
          </rPr>
          <t>Ubica el puntero del mouse en los numeros de la fila 11, para leer la pregunta y selecciona una respuesta en la lista desplegable</t>
        </r>
      </text>
    </comment>
    <comment ref="AH32" authorId="0" shapeId="0" xr:uid="{1E87F93A-9E31-4706-8A19-2039A2C7FED4}">
      <text>
        <r>
          <rPr>
            <sz val="8"/>
            <color indexed="81"/>
            <rFont val="Arial"/>
            <family val="2"/>
          </rPr>
          <t>Ubica el puntero del mouse en los numeros de la fila 11, para leer la pregunta y selecciona una respuesta en la lista desplegable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17503ED-DC78-4303-8ADA-AAAB6EA3B6EC}">
      <text>
        <r>
          <rPr>
            <sz val="9"/>
            <color indexed="81"/>
            <rFont val="Tahoma"/>
            <family val="2"/>
          </rPr>
          <t>Fecha de revisión y/o actualización del riesgo de gestión por parte del área encargada del proceso</t>
        </r>
      </text>
    </comment>
    <comment ref="L9" authorId="1" shapeId="0" xr:uid="{BE09700E-3EB6-42AE-A393-48432F43F18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666FC51-7838-434F-9AF7-BC295087767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B0AACBC3-67FC-4AC0-8DB8-A74D8100826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99F7C47-E780-4F36-B29D-8F1E261FFB0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2B724405-EC2E-4B56-9D07-B10B757591B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0911F456-8376-4FB1-BD06-5722392CF568}">
      <text>
        <r>
          <rPr>
            <sz val="8"/>
            <color indexed="81"/>
            <rFont val="Arial"/>
            <family val="2"/>
          </rPr>
          <t>¿Afectar al grupo de funcionarios del proceso?</t>
        </r>
      </text>
    </comment>
    <comment ref="Q11" authorId="1" shapeId="0" xr:uid="{40E6D79D-3269-4AF8-99B7-984A320D0645}">
      <text>
        <r>
          <rPr>
            <sz val="8"/>
            <color indexed="81"/>
            <rFont val="Arial"/>
            <family val="2"/>
          </rPr>
          <t>¿Afectar el cumplimiento de metas y objetivos de la dependencia?</t>
        </r>
      </text>
    </comment>
    <comment ref="R11" authorId="1" shapeId="0" xr:uid="{1D6F115C-BE4C-4490-986F-65159B50CA0B}">
      <text>
        <r>
          <rPr>
            <sz val="8"/>
            <color indexed="81"/>
            <rFont val="Arial"/>
            <family val="2"/>
          </rPr>
          <t>¿Afectar el cumplimiento de misión de la Entidad?</t>
        </r>
      </text>
    </comment>
    <comment ref="S11" authorId="1" shapeId="0" xr:uid="{F46FB32F-DB30-4947-8228-78A9BD959A1F}">
      <text>
        <r>
          <rPr>
            <sz val="8"/>
            <color indexed="81"/>
            <rFont val="Arial"/>
            <family val="2"/>
          </rPr>
          <t>¿Afectar el cumplimiento de la misión del sector al que pertenece la Entidad?</t>
        </r>
      </text>
    </comment>
    <comment ref="T11" authorId="1" shapeId="0" xr:uid="{84320D39-90D2-4694-A898-9FA51C4A70C6}">
      <text>
        <r>
          <rPr>
            <sz val="8"/>
            <color indexed="81"/>
            <rFont val="Arial"/>
            <family val="2"/>
          </rPr>
          <t>¿Generar pérdida de confianza de la Entidad, afectando su reputación?</t>
        </r>
      </text>
    </comment>
    <comment ref="U11" authorId="1" shapeId="0" xr:uid="{429464EC-E4BD-486E-AD10-2C5CF155E093}">
      <text>
        <r>
          <rPr>
            <sz val="8"/>
            <color indexed="81"/>
            <rFont val="Arial"/>
            <family val="2"/>
          </rPr>
          <t>¿Generar pérdida de recursos económicos?</t>
        </r>
      </text>
    </comment>
    <comment ref="V11" authorId="1" shapeId="0" xr:uid="{6BB2068D-793D-4584-A76D-FF621412EA8C}">
      <text>
        <r>
          <rPr>
            <sz val="8"/>
            <color indexed="81"/>
            <rFont val="Arial"/>
            <family val="2"/>
          </rPr>
          <t>¿Afectar la generación de los productos o la prestación de servicios?</t>
        </r>
      </text>
    </comment>
    <comment ref="W11" authorId="1" shapeId="0" xr:uid="{ADD76CB0-1DD8-400B-ABB0-89982A0DFDBE}">
      <text>
        <r>
          <rPr>
            <sz val="8"/>
            <color indexed="81"/>
            <rFont val="Arial"/>
            <family val="2"/>
          </rPr>
          <t>¿Dar lugar al detrimento de calidad de vida de la comunidad por la pérdida del bien o servicios o los recursos públicos?</t>
        </r>
      </text>
    </comment>
    <comment ref="X11" authorId="1" shapeId="0" xr:uid="{7294130B-935A-4B53-8116-0610F718459B}">
      <text>
        <r>
          <rPr>
            <sz val="8"/>
            <color indexed="81"/>
            <rFont val="Arial"/>
            <family val="2"/>
          </rPr>
          <t>¿Generar pérdida de información de la Entidad?</t>
        </r>
      </text>
    </comment>
    <comment ref="Y11" authorId="1" shapeId="0" xr:uid="{78261DD7-9BC8-48BD-926B-517AB79346CE}">
      <text>
        <r>
          <rPr>
            <sz val="8"/>
            <color indexed="81"/>
            <rFont val="Arial"/>
            <family val="2"/>
          </rPr>
          <t>¿Generar intervención de los órganos de control, de la Fiscalía, u otro ente?</t>
        </r>
      </text>
    </comment>
    <comment ref="Z11" authorId="1" shapeId="0" xr:uid="{A585234C-61D3-484F-A32D-4E4DD545D7E7}">
      <text>
        <r>
          <rPr>
            <sz val="8"/>
            <color indexed="81"/>
            <rFont val="Arial"/>
            <family val="2"/>
          </rPr>
          <t>¿Dar lugar a procesos sancionatorios?</t>
        </r>
      </text>
    </comment>
    <comment ref="AA11" authorId="1" shapeId="0" xr:uid="{FF78B0BB-B6A5-434E-9516-1C623264738A}">
      <text>
        <r>
          <rPr>
            <sz val="8"/>
            <color indexed="81"/>
            <rFont val="Arial"/>
            <family val="2"/>
          </rPr>
          <t>¿Dar lugar a procesos disciplinarios?</t>
        </r>
      </text>
    </comment>
    <comment ref="AB11" authorId="1" shapeId="0" xr:uid="{4205A998-DB8E-4D5F-BA8C-C42F7C359CC6}">
      <text>
        <r>
          <rPr>
            <sz val="8"/>
            <color indexed="81"/>
            <rFont val="Arial"/>
            <family val="2"/>
          </rPr>
          <t>¿Dar lugar a procesos fiscales?</t>
        </r>
      </text>
    </comment>
    <comment ref="AC11" authorId="1" shapeId="0" xr:uid="{27F3D7D5-558B-4B6B-A74A-CB6687CF96E9}">
      <text>
        <r>
          <rPr>
            <sz val="8"/>
            <color indexed="81"/>
            <rFont val="Arial"/>
            <family val="2"/>
          </rPr>
          <t>¿Dar lugar a procesos penales?</t>
        </r>
      </text>
    </comment>
    <comment ref="AD11" authorId="1" shapeId="0" xr:uid="{9F9763E0-27F1-46B6-AD53-D76C9AA43883}">
      <text>
        <r>
          <rPr>
            <sz val="8"/>
            <color indexed="81"/>
            <rFont val="Arial"/>
            <family val="2"/>
          </rPr>
          <t>¿Generar pérdida de credibilidad del sector?</t>
        </r>
      </text>
    </comment>
    <comment ref="AE11" authorId="1" shapeId="0" xr:uid="{569647EF-9974-4D23-9582-D39C05EBAF7E}">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40864057-D2C9-4298-A224-849ADC7689CE}">
      <text>
        <r>
          <rPr>
            <sz val="8"/>
            <color indexed="81"/>
            <rFont val="Arial"/>
            <family val="2"/>
          </rPr>
          <t>¿Afectar la imagen regional?</t>
        </r>
      </text>
    </comment>
    <comment ref="AG11" authorId="1" shapeId="0" xr:uid="{28C8E18D-E409-4587-8923-05C1D545BB30}">
      <text>
        <r>
          <rPr>
            <sz val="8"/>
            <color indexed="81"/>
            <rFont val="Arial"/>
            <family val="2"/>
          </rPr>
          <t>¿Afectar la imagen nacional?</t>
        </r>
      </text>
    </comment>
    <comment ref="AH11" authorId="1" shapeId="0" xr:uid="{2FC1EFEC-1762-4EBB-B3F3-01129AD5C032}">
      <text>
        <r>
          <rPr>
            <sz val="8"/>
            <color indexed="81"/>
            <rFont val="Arial"/>
            <family val="2"/>
          </rPr>
          <t>¿Genera Impacto ambiental?</t>
        </r>
      </text>
    </comment>
    <comment ref="AV11" authorId="1" shapeId="0" xr:uid="{B64B9C55-E197-49BC-9E92-FEE9C8A696E3}">
      <text>
        <r>
          <rPr>
            <sz val="8"/>
            <color indexed="81"/>
            <rFont val="Arial"/>
            <family val="2"/>
          </rPr>
          <t>¿Existen un responsable asignado a la ejecución del control?</t>
        </r>
      </text>
    </comment>
    <comment ref="AW11" authorId="1" shapeId="0" xr:uid="{3CDA7450-7F3D-4530-9C94-04511DE41726}">
      <text>
        <r>
          <rPr>
            <sz val="9"/>
            <color indexed="81"/>
            <rFont val="Tahoma"/>
            <family val="2"/>
          </rPr>
          <t>El responsable tiene autoridad y adecuada segregación de funciones en la ejecución del control?</t>
        </r>
      </text>
    </comment>
    <comment ref="AX11" authorId="1" shapeId="0" xr:uid="{759DB805-3D37-4664-BBE1-94C33D33828B}">
      <text>
        <r>
          <rPr>
            <sz val="8"/>
            <color indexed="81"/>
            <rFont val="Arial"/>
            <family val="2"/>
          </rPr>
          <t>¿La oportunidad en que se ejecuta el control ayuda a prevenir la mitigación del riesgo o a detectar la materialización del riesgo de manera oportuna?</t>
        </r>
      </text>
    </comment>
    <comment ref="AY11" authorId="1" shapeId="0" xr:uid="{5C3F64D3-7AFD-45DA-8BDD-2F302DED907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B14FFC7-247F-4A9C-B4C5-1E7F84FA4124}">
      <text>
        <r>
          <rPr>
            <sz val="8"/>
            <color indexed="81"/>
            <rFont val="Arial"/>
            <family val="2"/>
          </rPr>
          <t>¿La fuente de información que se utiliza en el desarrollo del control es información confiable que permita mitigar el riesgo?.</t>
        </r>
      </text>
    </comment>
    <comment ref="BA11" authorId="1" shapeId="0" xr:uid="{32D4E6ED-169B-4854-B0E6-A3F1357CA85D}">
      <text>
        <r>
          <rPr>
            <sz val="8"/>
            <color indexed="81"/>
            <rFont val="Arial"/>
            <family val="2"/>
          </rPr>
          <t>¿Las observaciones, desviaciones o diferencias identificadas como resultados de la ejecución del control son investigadas y resueltas de manera oportuna?</t>
        </r>
      </text>
    </comment>
    <comment ref="BB11" authorId="1" shapeId="0" xr:uid="{9525A912-ADC3-4F62-8BB3-953ACC8AB647}">
      <text>
        <r>
          <rPr>
            <sz val="8"/>
            <color indexed="81"/>
            <rFont val="Arial"/>
            <family val="2"/>
          </rPr>
          <t>¿Se deja evidencia o rastro de la ejecución del control, que permita a cualquier tercero con la evidencia, llegar a la misma conclusión?.</t>
        </r>
      </text>
    </comment>
    <comment ref="P12" authorId="0" shapeId="0" xr:uid="{74EFE1BD-A106-486B-BA95-C32F5FCF19EC}">
      <text>
        <r>
          <rPr>
            <sz val="8"/>
            <color indexed="81"/>
            <rFont val="Arial"/>
            <family val="2"/>
          </rPr>
          <t>Ubica el puntero del mouse en los numeros de la fila 11, para leer la pregunta y selecciona una respuesta en la lista desplegable</t>
        </r>
      </text>
    </comment>
    <comment ref="Q12" authorId="0" shapeId="0" xr:uid="{8A6E851F-A2D7-4793-A1A6-B7F838620139}">
      <text>
        <r>
          <rPr>
            <sz val="8"/>
            <color indexed="81"/>
            <rFont val="Arial"/>
            <family val="2"/>
          </rPr>
          <t>Ubica el puntero del mouse en los numeros de la fila 11, para leer la pregunta y selecciona una respuesta en la lista desplegable</t>
        </r>
      </text>
    </comment>
    <comment ref="R12" authorId="0" shapeId="0" xr:uid="{46EB8A2C-0A4C-4515-8B3D-27E07B6CC5BA}">
      <text>
        <r>
          <rPr>
            <sz val="8"/>
            <color indexed="81"/>
            <rFont val="Arial"/>
            <family val="2"/>
          </rPr>
          <t>Ubica el puntero del mouse en los numeros de la fila 11, para leer la pregunta y selecciona una respuesta en la lista desplegable</t>
        </r>
      </text>
    </comment>
    <comment ref="S12" authorId="0" shapeId="0" xr:uid="{76F9CAC9-1D68-47E5-B99D-9290D50776A2}">
      <text>
        <r>
          <rPr>
            <sz val="8"/>
            <color indexed="81"/>
            <rFont val="Arial"/>
            <family val="2"/>
          </rPr>
          <t>Ubica el puntero del mouse en los numeros de la fila 11, para leer la pregunta y selecciona una respuesta en la lista desplegable</t>
        </r>
      </text>
    </comment>
    <comment ref="T12" authorId="0" shapeId="0" xr:uid="{CC7CD3A4-78D3-471B-B85C-5ED9DFBBC67A}">
      <text>
        <r>
          <rPr>
            <sz val="8"/>
            <color indexed="81"/>
            <rFont val="Arial"/>
            <family val="2"/>
          </rPr>
          <t>Ubica el puntero del mouse en los numeros de la fila 11, para leer la pregunta y selecciona una respuesta en la lista desplegable</t>
        </r>
      </text>
    </comment>
    <comment ref="U12" authorId="0" shapeId="0" xr:uid="{FA9E6265-14A3-4A90-8A7B-810F04842E7A}">
      <text>
        <r>
          <rPr>
            <sz val="8"/>
            <color indexed="81"/>
            <rFont val="Arial"/>
            <family val="2"/>
          </rPr>
          <t>Ubica el puntero del mouse en los numeros de la fila 11, para leer la pregunta y selecciona una respuesta en la lista desplegable</t>
        </r>
      </text>
    </comment>
    <comment ref="V12" authorId="0" shapeId="0" xr:uid="{8CF05624-B83D-4FCF-ABFD-364133877A6B}">
      <text>
        <r>
          <rPr>
            <sz val="8"/>
            <color indexed="81"/>
            <rFont val="Arial"/>
            <family val="2"/>
          </rPr>
          <t>Ubica el puntero del mouse en los numeros de la fila 11, para leer la pregunta y selecciona una respuesta en la lista desplegable</t>
        </r>
      </text>
    </comment>
    <comment ref="W12" authorId="0" shapeId="0" xr:uid="{747456DB-2955-4542-9D7E-F9898C27F097}">
      <text>
        <r>
          <rPr>
            <sz val="8"/>
            <color indexed="81"/>
            <rFont val="Arial"/>
            <family val="2"/>
          </rPr>
          <t>Ubica el puntero del mouse en los numeros de la fila 11, para leer la pregunta y selecciona una respuesta en la lista desplegable</t>
        </r>
      </text>
    </comment>
    <comment ref="X12" authorId="0" shapeId="0" xr:uid="{948150D6-6695-450E-B462-DACC9E9055AC}">
      <text>
        <r>
          <rPr>
            <sz val="8"/>
            <color indexed="81"/>
            <rFont val="Arial"/>
            <family val="2"/>
          </rPr>
          <t>Ubica el puntero del mouse en los numeros de la fila 11, para leer la pregunta y selecciona una respuesta en la lista desplegable</t>
        </r>
      </text>
    </comment>
    <comment ref="Y12" authorId="0" shapeId="0" xr:uid="{A05AE005-FED3-4C33-89DD-527D7ADF4A82}">
      <text>
        <r>
          <rPr>
            <sz val="8"/>
            <color indexed="81"/>
            <rFont val="Arial"/>
            <family val="2"/>
          </rPr>
          <t>Ubica el puntero del mouse en los numeros de la fila 11, para leer la pregunta y selecciona una respuesta en la lista desplegable</t>
        </r>
      </text>
    </comment>
    <comment ref="Z12" authorId="0" shapeId="0" xr:uid="{62CD3871-4CD4-4083-8EA4-7E9368BCED05}">
      <text>
        <r>
          <rPr>
            <sz val="8"/>
            <color indexed="81"/>
            <rFont val="Arial"/>
            <family val="2"/>
          </rPr>
          <t>Ubica el puntero del mouse en los numeros de la fila 11, para leer la pregunta y selecciona una respuesta en la lista desplegable</t>
        </r>
      </text>
    </comment>
    <comment ref="AA12" authorId="0" shapeId="0" xr:uid="{44B570A8-0BB8-4056-8701-23210E4BB358}">
      <text>
        <r>
          <rPr>
            <sz val="8"/>
            <color indexed="81"/>
            <rFont val="Arial"/>
            <family val="2"/>
          </rPr>
          <t>Ubica el puntero del mouse en los numeros de la fila 11, para leer la pregunta y selecciona una respuesta en la lista desplegable</t>
        </r>
      </text>
    </comment>
    <comment ref="AB12" authorId="0" shapeId="0" xr:uid="{3AD0A588-ACEE-4811-A938-59FBFBA7E3FF}">
      <text>
        <r>
          <rPr>
            <sz val="8"/>
            <color indexed="81"/>
            <rFont val="Arial"/>
            <family val="2"/>
          </rPr>
          <t>Ubica el puntero del mouse en los numeros de la fila 11, para leer la pregunta y selecciona una respuesta en la lista desplegable</t>
        </r>
      </text>
    </comment>
    <comment ref="AC12" authorId="0" shapeId="0" xr:uid="{50100316-C8E7-4BEE-A47A-A53DD5AC13B9}">
      <text>
        <r>
          <rPr>
            <sz val="8"/>
            <color indexed="81"/>
            <rFont val="Arial"/>
            <family val="2"/>
          </rPr>
          <t>Ubica el puntero del mouse en los numeros de la fila 11, para leer la pregunta y selecciona una respuesta en la lista desplegable</t>
        </r>
      </text>
    </comment>
    <comment ref="AD12" authorId="0" shapeId="0" xr:uid="{3052FEB4-0349-4C25-A691-0D42524CE07D}">
      <text>
        <r>
          <rPr>
            <sz val="8"/>
            <color indexed="81"/>
            <rFont val="Arial"/>
            <family val="2"/>
          </rPr>
          <t>Ubica el puntero del mouse en los numeros de la fila 11, para leer la pregunta y selecciona una respuesta en la lista desplegable</t>
        </r>
      </text>
    </comment>
    <comment ref="AE12" authorId="0" shapeId="0" xr:uid="{3097BC62-B96C-4BC7-B942-E09063FEB8A7}">
      <text>
        <r>
          <rPr>
            <sz val="8"/>
            <color indexed="81"/>
            <rFont val="Arial"/>
            <family val="2"/>
          </rPr>
          <t>Ubica el puntero del mouse en los numeros de la fila 11, para leer la pregunta y selecciona una respuesta en la lista desplegable</t>
        </r>
      </text>
    </comment>
    <comment ref="AF12" authorId="0" shapeId="0" xr:uid="{CF0B1BD1-F254-4811-8858-D7C66605D2B9}">
      <text>
        <r>
          <rPr>
            <sz val="8"/>
            <color indexed="81"/>
            <rFont val="Arial"/>
            <family val="2"/>
          </rPr>
          <t>Ubica el puntero del mouse en los numeros de la fila 11, para leer la pregunta y selecciona una respuesta en la lista desplegable</t>
        </r>
      </text>
    </comment>
    <comment ref="AG12" authorId="0" shapeId="0" xr:uid="{841A2994-F17B-4566-B87D-EF51AC48B41C}">
      <text>
        <r>
          <rPr>
            <sz val="8"/>
            <color indexed="81"/>
            <rFont val="Arial"/>
            <family val="2"/>
          </rPr>
          <t>Ubica el puntero del mouse en los numeros de la fila 11, para leer la pregunta y selecciona una respuesta en la lista desplegable</t>
        </r>
      </text>
    </comment>
    <comment ref="AH12" authorId="0" shapeId="0" xr:uid="{31FCC9A6-9580-4B63-8F01-281A16813DEC}">
      <text>
        <r>
          <rPr>
            <sz val="8"/>
            <color indexed="81"/>
            <rFont val="Arial"/>
            <family val="2"/>
          </rPr>
          <t>Ubica el puntero del mouse en los numeros de la fila 11, para leer la pregunta y selecciona una respuesta en la lista desplegable</t>
        </r>
      </text>
    </comment>
    <comment ref="P22" authorId="0" shapeId="0" xr:uid="{5386A0C6-A92C-4C44-8F2E-EF8AFDC97CF1}">
      <text>
        <r>
          <rPr>
            <sz val="8"/>
            <color indexed="81"/>
            <rFont val="Arial"/>
            <family val="2"/>
          </rPr>
          <t>Ubica el puntero del mouse en los numeros de la fila 11, para leer la pregunta y selecciona una respuesta en la lista desplegable</t>
        </r>
      </text>
    </comment>
    <comment ref="Q22" authorId="0" shapeId="0" xr:uid="{2B424669-E72C-4E40-B4A9-73AAB1A98D45}">
      <text>
        <r>
          <rPr>
            <sz val="8"/>
            <color indexed="81"/>
            <rFont val="Arial"/>
            <family val="2"/>
          </rPr>
          <t>Ubica el puntero del mouse en los numeros de la fila 11, para leer la pregunta y selecciona una respuesta en la lista desplegable</t>
        </r>
      </text>
    </comment>
    <comment ref="R22" authorId="0" shapeId="0" xr:uid="{EEEEC33B-E732-4379-8D81-D9B4A0F00392}">
      <text>
        <r>
          <rPr>
            <sz val="8"/>
            <color indexed="81"/>
            <rFont val="Arial"/>
            <family val="2"/>
          </rPr>
          <t>Ubica el puntero del mouse en los numeros de la fila 11, para leer la pregunta y selecciona una respuesta en la lista desplegable</t>
        </r>
      </text>
    </comment>
    <comment ref="S22" authorId="0" shapeId="0" xr:uid="{847A1529-BFBC-4D8B-8A2A-237F79DB4BA8}">
      <text>
        <r>
          <rPr>
            <sz val="8"/>
            <color indexed="81"/>
            <rFont val="Arial"/>
            <family val="2"/>
          </rPr>
          <t>Ubica el puntero del mouse en los numeros de la fila 11, para leer la pregunta y selecciona una respuesta en la lista desplegable</t>
        </r>
      </text>
    </comment>
    <comment ref="T22" authorId="0" shapeId="0" xr:uid="{C7E64C60-A20A-455C-AC95-4DEA6B686020}">
      <text>
        <r>
          <rPr>
            <sz val="8"/>
            <color indexed="81"/>
            <rFont val="Arial"/>
            <family val="2"/>
          </rPr>
          <t>Ubica el puntero del mouse en los numeros de la fila 11, para leer la pregunta y selecciona una respuesta en la lista desplegable</t>
        </r>
      </text>
    </comment>
    <comment ref="U22" authorId="0" shapeId="0" xr:uid="{62B8E86B-D6F7-41A6-BDE8-8BAE1568D00C}">
      <text>
        <r>
          <rPr>
            <sz val="8"/>
            <color indexed="81"/>
            <rFont val="Arial"/>
            <family val="2"/>
          </rPr>
          <t>Ubica el puntero del mouse en los numeros de la fila 11, para leer la pregunta y selecciona una respuesta en la lista desplegable</t>
        </r>
      </text>
    </comment>
    <comment ref="V22" authorId="0" shapeId="0" xr:uid="{36AC02F3-69FB-43F4-BFA2-F3432EB260A7}">
      <text>
        <r>
          <rPr>
            <sz val="8"/>
            <color indexed="81"/>
            <rFont val="Arial"/>
            <family val="2"/>
          </rPr>
          <t>Ubica el puntero del mouse en los numeros de la fila 11, para leer la pregunta y selecciona una respuesta en la lista desplegable</t>
        </r>
      </text>
    </comment>
    <comment ref="W22" authorId="0" shapeId="0" xr:uid="{1DBD7951-F00B-4E37-BC92-CA761261EF54}">
      <text>
        <r>
          <rPr>
            <sz val="8"/>
            <color indexed="81"/>
            <rFont val="Arial"/>
            <family val="2"/>
          </rPr>
          <t>Ubica el puntero del mouse en los numeros de la fila 11, para leer la pregunta y selecciona una respuesta en la lista desplegable</t>
        </r>
      </text>
    </comment>
    <comment ref="X22" authorId="0" shapeId="0" xr:uid="{3E9D4DF3-ED51-4CC6-BAD6-699B4FE1A201}">
      <text>
        <r>
          <rPr>
            <sz val="8"/>
            <color indexed="81"/>
            <rFont val="Arial"/>
            <family val="2"/>
          </rPr>
          <t>Ubica el puntero del mouse en los numeros de la fila 11, para leer la pregunta y selecciona una respuesta en la lista desplegable</t>
        </r>
      </text>
    </comment>
    <comment ref="Y22" authorId="0" shapeId="0" xr:uid="{7367828E-0109-4485-96F9-57E08DBBFB49}">
      <text>
        <r>
          <rPr>
            <sz val="8"/>
            <color indexed="81"/>
            <rFont val="Arial"/>
            <family val="2"/>
          </rPr>
          <t>Ubica el puntero del mouse en los numeros de la fila 11, para leer la pregunta y selecciona una respuesta en la lista desplegable</t>
        </r>
      </text>
    </comment>
    <comment ref="Z22" authorId="0" shapeId="0" xr:uid="{81DC473E-4F10-4E40-BECB-4AE988E26AE6}">
      <text>
        <r>
          <rPr>
            <sz val="8"/>
            <color indexed="81"/>
            <rFont val="Arial"/>
            <family val="2"/>
          </rPr>
          <t>Ubica el puntero del mouse en los numeros de la fila 11, para leer la pregunta y selecciona una respuesta en la lista desplegable</t>
        </r>
      </text>
    </comment>
    <comment ref="AA22" authorId="0" shapeId="0" xr:uid="{8501440B-E502-486A-8D3F-C8FF05FDFC4D}">
      <text>
        <r>
          <rPr>
            <sz val="8"/>
            <color indexed="81"/>
            <rFont val="Arial"/>
            <family val="2"/>
          </rPr>
          <t>Ubica el puntero del mouse en los numeros de la fila 11, para leer la pregunta y selecciona una respuesta en la lista desplegable</t>
        </r>
      </text>
    </comment>
    <comment ref="AB22" authorId="0" shapeId="0" xr:uid="{E809C857-868D-44FA-A99C-2411C4378CB0}">
      <text>
        <r>
          <rPr>
            <sz val="8"/>
            <color indexed="81"/>
            <rFont val="Arial"/>
            <family val="2"/>
          </rPr>
          <t>Ubica el puntero del mouse en los numeros de la fila 11, para leer la pregunta y selecciona una respuesta en la lista desplegable</t>
        </r>
      </text>
    </comment>
    <comment ref="AC22" authorId="0" shapeId="0" xr:uid="{0C97C405-896C-4EB2-89F2-9A3112FBBDD3}">
      <text>
        <r>
          <rPr>
            <sz val="8"/>
            <color indexed="81"/>
            <rFont val="Arial"/>
            <family val="2"/>
          </rPr>
          <t>Ubica el puntero del mouse en los numeros de la fila 11, para leer la pregunta y selecciona una respuesta en la lista desplegable</t>
        </r>
      </text>
    </comment>
    <comment ref="AD22" authorId="0" shapeId="0" xr:uid="{455429CC-030C-442F-A9EA-CF8FBD325F77}">
      <text>
        <r>
          <rPr>
            <sz val="8"/>
            <color indexed="81"/>
            <rFont val="Arial"/>
            <family val="2"/>
          </rPr>
          <t>Ubica el puntero del mouse en los numeros de la fila 11, para leer la pregunta y selecciona una respuesta en la lista desplegable</t>
        </r>
      </text>
    </comment>
    <comment ref="AE22" authorId="0" shapeId="0" xr:uid="{EAB7940A-E976-42D3-85C2-7432952A94C6}">
      <text>
        <r>
          <rPr>
            <sz val="8"/>
            <color indexed="81"/>
            <rFont val="Arial"/>
            <family val="2"/>
          </rPr>
          <t>Ubica el puntero del mouse en los numeros de la fila 11, para leer la pregunta y selecciona una respuesta en la lista desplegable</t>
        </r>
      </text>
    </comment>
    <comment ref="AF22" authorId="0" shapeId="0" xr:uid="{8B311228-C78A-43FC-9A31-78FE7E606149}">
      <text>
        <r>
          <rPr>
            <sz val="8"/>
            <color indexed="81"/>
            <rFont val="Arial"/>
            <family val="2"/>
          </rPr>
          <t>Ubica el puntero del mouse en los numeros de la fila 11, para leer la pregunta y selecciona una respuesta en la lista desplegable</t>
        </r>
      </text>
    </comment>
    <comment ref="AG22" authorId="0" shapeId="0" xr:uid="{580A29D8-35B4-4419-8CCF-2EFF6B5A2FFE}">
      <text>
        <r>
          <rPr>
            <sz val="8"/>
            <color indexed="81"/>
            <rFont val="Arial"/>
            <family val="2"/>
          </rPr>
          <t>Ubica el puntero del mouse en los numeros de la fila 11, para leer la pregunta y selecciona una respuesta en la lista desplegable</t>
        </r>
      </text>
    </comment>
    <comment ref="AH22" authorId="0" shapeId="0" xr:uid="{D9FD6EAD-C36C-4603-A520-806258C78396}">
      <text>
        <r>
          <rPr>
            <sz val="8"/>
            <color indexed="81"/>
            <rFont val="Arial"/>
            <family val="2"/>
          </rPr>
          <t>Ubica el puntero del mouse en los numeros de la fila 11, para leer la pregunta y selecciona una respuesta en la lista desplegable</t>
        </r>
      </text>
    </comment>
    <comment ref="P32" authorId="0" shapeId="0" xr:uid="{A15FD24C-DCF8-41D4-AFF3-513879D2ADA2}">
      <text>
        <r>
          <rPr>
            <sz val="8"/>
            <color indexed="81"/>
            <rFont val="Arial"/>
            <family val="2"/>
          </rPr>
          <t>Ubica el puntero del mouse en los numeros de la fila 11, para leer la pregunta y selecciona una respuesta en la lista desplegable</t>
        </r>
      </text>
    </comment>
    <comment ref="Q32" authorId="0" shapeId="0" xr:uid="{F65E57C0-1036-49B6-B9E0-8CBFC359BE17}">
      <text>
        <r>
          <rPr>
            <sz val="8"/>
            <color indexed="81"/>
            <rFont val="Arial"/>
            <family val="2"/>
          </rPr>
          <t>Ubica el puntero del mouse en los numeros de la fila 11, para leer la pregunta y selecciona una respuesta en la lista desplegable</t>
        </r>
      </text>
    </comment>
    <comment ref="R32" authorId="0" shapeId="0" xr:uid="{67F60B45-43BD-4031-8072-4417165C0B7A}">
      <text>
        <r>
          <rPr>
            <sz val="8"/>
            <color indexed="81"/>
            <rFont val="Arial"/>
            <family val="2"/>
          </rPr>
          <t>Ubica el puntero del mouse en los numeros de la fila 11, para leer la pregunta y selecciona una respuesta en la lista desplegable</t>
        </r>
      </text>
    </comment>
    <comment ref="S32" authorId="0" shapeId="0" xr:uid="{73824705-5E6D-4286-AB3A-970E234E3C5D}">
      <text>
        <r>
          <rPr>
            <sz val="8"/>
            <color indexed="81"/>
            <rFont val="Arial"/>
            <family val="2"/>
          </rPr>
          <t>Ubica el puntero del mouse en los numeros de la fila 11, para leer la pregunta y selecciona una respuesta en la lista desplegable</t>
        </r>
      </text>
    </comment>
    <comment ref="T32" authorId="0" shapeId="0" xr:uid="{AEDD2320-2670-4AEA-B63B-A3C7D29B0A80}">
      <text>
        <r>
          <rPr>
            <sz val="8"/>
            <color indexed="81"/>
            <rFont val="Arial"/>
            <family val="2"/>
          </rPr>
          <t>Ubica el puntero del mouse en los numeros de la fila 11, para leer la pregunta y selecciona una respuesta en la lista desplegable</t>
        </r>
      </text>
    </comment>
    <comment ref="U32" authorId="0" shapeId="0" xr:uid="{18409926-4174-4ABB-8946-D8E537E2096E}">
      <text>
        <r>
          <rPr>
            <sz val="8"/>
            <color indexed="81"/>
            <rFont val="Arial"/>
            <family val="2"/>
          </rPr>
          <t>Ubica el puntero del mouse en los numeros de la fila 11, para leer la pregunta y selecciona una respuesta en la lista desplegable</t>
        </r>
      </text>
    </comment>
    <comment ref="V32" authorId="0" shapeId="0" xr:uid="{EAC775D8-297B-43B3-9810-280A7BA20D38}">
      <text>
        <r>
          <rPr>
            <sz val="8"/>
            <color indexed="81"/>
            <rFont val="Arial"/>
            <family val="2"/>
          </rPr>
          <t>Ubica el puntero del mouse en los numeros de la fila 11, para leer la pregunta y selecciona una respuesta en la lista desplegable</t>
        </r>
      </text>
    </comment>
    <comment ref="W32" authorId="0" shapeId="0" xr:uid="{5D9554B2-2000-4523-ACF1-8E62975C8A12}">
      <text>
        <r>
          <rPr>
            <sz val="8"/>
            <color indexed="81"/>
            <rFont val="Arial"/>
            <family val="2"/>
          </rPr>
          <t>Ubica el puntero del mouse en los numeros de la fila 11, para leer la pregunta y selecciona una respuesta en la lista desplegable</t>
        </r>
      </text>
    </comment>
    <comment ref="X32" authorId="0" shapeId="0" xr:uid="{4A51B70F-2536-4A61-82E3-EA109FA59BA8}">
      <text>
        <r>
          <rPr>
            <sz val="8"/>
            <color indexed="81"/>
            <rFont val="Arial"/>
            <family val="2"/>
          </rPr>
          <t>Ubica el puntero del mouse en los numeros de la fila 11, para leer la pregunta y selecciona una respuesta en la lista desplegable</t>
        </r>
      </text>
    </comment>
    <comment ref="Y32" authorId="0" shapeId="0" xr:uid="{4ADF825D-F914-402C-B372-C61C3A0676C1}">
      <text>
        <r>
          <rPr>
            <sz val="8"/>
            <color indexed="81"/>
            <rFont val="Arial"/>
            <family val="2"/>
          </rPr>
          <t>Ubica el puntero del mouse en los numeros de la fila 11, para leer la pregunta y selecciona una respuesta en la lista desplegable</t>
        </r>
      </text>
    </comment>
    <comment ref="Z32" authorId="0" shapeId="0" xr:uid="{77F1FED1-2164-4880-AF00-F2C800A06827}">
      <text>
        <r>
          <rPr>
            <sz val="8"/>
            <color indexed="81"/>
            <rFont val="Arial"/>
            <family val="2"/>
          </rPr>
          <t>Ubica el puntero del mouse en los numeros de la fila 11, para leer la pregunta y selecciona una respuesta en la lista desplegable</t>
        </r>
      </text>
    </comment>
    <comment ref="AA32" authorId="0" shapeId="0" xr:uid="{2E56BDCB-998B-4B54-907E-E2F9E172B917}">
      <text>
        <r>
          <rPr>
            <sz val="8"/>
            <color indexed="81"/>
            <rFont val="Arial"/>
            <family val="2"/>
          </rPr>
          <t>Ubica el puntero del mouse en los numeros de la fila 11, para leer la pregunta y selecciona una respuesta en la lista desplegable</t>
        </r>
      </text>
    </comment>
    <comment ref="AB32" authorId="0" shapeId="0" xr:uid="{8509B03C-AC91-4E77-9F25-D71CE59DF4AB}">
      <text>
        <r>
          <rPr>
            <sz val="8"/>
            <color indexed="81"/>
            <rFont val="Arial"/>
            <family val="2"/>
          </rPr>
          <t>Ubica el puntero del mouse en los numeros de la fila 11, para leer la pregunta y selecciona una respuesta en la lista desplegable</t>
        </r>
      </text>
    </comment>
    <comment ref="AC32" authorId="0" shapeId="0" xr:uid="{C207170E-0A6F-48F3-A722-24DEA7B5A3C7}">
      <text>
        <r>
          <rPr>
            <sz val="8"/>
            <color indexed="81"/>
            <rFont val="Arial"/>
            <family val="2"/>
          </rPr>
          <t>Ubica el puntero del mouse en los numeros de la fila 11, para leer la pregunta y selecciona una respuesta en la lista desplegable</t>
        </r>
      </text>
    </comment>
    <comment ref="AD32" authorId="0" shapeId="0" xr:uid="{04076846-1710-4F5E-88B4-AB1D9132101B}">
      <text>
        <r>
          <rPr>
            <sz val="8"/>
            <color indexed="81"/>
            <rFont val="Arial"/>
            <family val="2"/>
          </rPr>
          <t>Ubica el puntero del mouse en los numeros de la fila 11, para leer la pregunta y selecciona una respuesta en la lista desplegable</t>
        </r>
      </text>
    </comment>
    <comment ref="AE32" authorId="0" shapeId="0" xr:uid="{CBFDC513-ADD6-43B0-A2C1-888D4048C00B}">
      <text>
        <r>
          <rPr>
            <sz val="8"/>
            <color indexed="81"/>
            <rFont val="Arial"/>
            <family val="2"/>
          </rPr>
          <t>Ubica el puntero del mouse en los numeros de la fila 11, para leer la pregunta y selecciona una respuesta en la lista desplegable</t>
        </r>
      </text>
    </comment>
    <comment ref="AF32" authorId="0" shapeId="0" xr:uid="{F5A4F5E7-767B-4E51-9EFC-9072D25B6656}">
      <text>
        <r>
          <rPr>
            <sz val="8"/>
            <color indexed="81"/>
            <rFont val="Arial"/>
            <family val="2"/>
          </rPr>
          <t>Ubica el puntero del mouse en los numeros de la fila 11, para leer la pregunta y selecciona una respuesta en la lista desplegable</t>
        </r>
      </text>
    </comment>
    <comment ref="AG32" authorId="0" shapeId="0" xr:uid="{2508B380-F20D-4C25-B548-34177A5659A0}">
      <text>
        <r>
          <rPr>
            <sz val="8"/>
            <color indexed="81"/>
            <rFont val="Arial"/>
            <family val="2"/>
          </rPr>
          <t>Ubica el puntero del mouse en los numeros de la fila 11, para leer la pregunta y selecciona una respuesta en la lista desplegable</t>
        </r>
      </text>
    </comment>
    <comment ref="AH32" authorId="0" shapeId="0" xr:uid="{9F3775D7-CDA2-4EFC-9809-F00EF0025D41}">
      <text>
        <r>
          <rPr>
            <sz val="8"/>
            <color indexed="81"/>
            <rFont val="Arial"/>
            <family val="2"/>
          </rPr>
          <t>Ubica el puntero del mouse en los numeros de la fila 11, para leer la pregunta y selecciona una respuesta en la lista desplegable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C403BEF-FB94-4174-8E8E-887F928ECBBB}">
      <text>
        <r>
          <rPr>
            <sz val="9"/>
            <color indexed="81"/>
            <rFont val="Tahoma"/>
            <family val="2"/>
          </rPr>
          <t>Fecha de revisión y/o actualización del riesgo de gestión por parte del área encargada del proceso</t>
        </r>
      </text>
    </comment>
    <comment ref="L9" authorId="1" shapeId="0" xr:uid="{5ABB859C-1AF0-4BE9-BF05-72FE4BF37D3A}">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977010A-221B-4A96-985C-ECFDCBA8FDA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675DC50-A26B-4ADE-8E0B-D3B14DA5C47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72F2B9A-44C2-4F4F-A36F-A7C039A826A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CF212E16-691F-42A3-833F-35672BD0019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741682A-64E3-47DF-AB0F-2BA44EE11D40}">
      <text>
        <r>
          <rPr>
            <sz val="8"/>
            <color indexed="81"/>
            <rFont val="Arial"/>
            <family val="2"/>
          </rPr>
          <t>¿Afectar al grupo de funcionarios del proceso?</t>
        </r>
      </text>
    </comment>
    <comment ref="Q11" authorId="1" shapeId="0" xr:uid="{1A13D4F7-BA26-478F-A6D5-ECD8D0058D73}">
      <text>
        <r>
          <rPr>
            <sz val="8"/>
            <color indexed="81"/>
            <rFont val="Arial"/>
            <family val="2"/>
          </rPr>
          <t>¿Afectar el cumplimiento de metas y objetivos de la dependencia?</t>
        </r>
      </text>
    </comment>
    <comment ref="R11" authorId="1" shapeId="0" xr:uid="{0268C587-6ACE-479C-91EE-D09F5F7B04E0}">
      <text>
        <r>
          <rPr>
            <sz val="8"/>
            <color indexed="81"/>
            <rFont val="Arial"/>
            <family val="2"/>
          </rPr>
          <t>¿Afectar el cumplimiento de misión de la Entidad?</t>
        </r>
      </text>
    </comment>
    <comment ref="S11" authorId="1" shapeId="0" xr:uid="{68289A57-89BA-4E45-9E85-76FE545F983D}">
      <text>
        <r>
          <rPr>
            <sz val="8"/>
            <color indexed="81"/>
            <rFont val="Arial"/>
            <family val="2"/>
          </rPr>
          <t>¿Afectar el cumplimiento de la misión del sector al que pertenece la Entidad?</t>
        </r>
      </text>
    </comment>
    <comment ref="T11" authorId="1" shapeId="0" xr:uid="{EA8D5A42-F420-4EA2-8CB6-F1403F31AC80}">
      <text>
        <r>
          <rPr>
            <sz val="8"/>
            <color indexed="81"/>
            <rFont val="Arial"/>
            <family val="2"/>
          </rPr>
          <t>¿Generar pérdida de confianza de la Entidad, afectando su reputación?</t>
        </r>
      </text>
    </comment>
    <comment ref="U11" authorId="1" shapeId="0" xr:uid="{EA2F2B27-191A-4D52-A3D1-5265CDB455C3}">
      <text>
        <r>
          <rPr>
            <sz val="8"/>
            <color indexed="81"/>
            <rFont val="Arial"/>
            <family val="2"/>
          </rPr>
          <t>¿Generar pérdida de recursos económicos?</t>
        </r>
      </text>
    </comment>
    <comment ref="V11" authorId="1" shapeId="0" xr:uid="{CE559588-489F-419A-BD22-9DED69559370}">
      <text>
        <r>
          <rPr>
            <sz val="8"/>
            <color indexed="81"/>
            <rFont val="Arial"/>
            <family val="2"/>
          </rPr>
          <t>¿Afectar la generación de los productos o la prestación de servicios?</t>
        </r>
      </text>
    </comment>
    <comment ref="W11" authorId="1" shapeId="0" xr:uid="{67D3A128-5C93-4573-ADA2-AC99B2FC3FD7}">
      <text>
        <r>
          <rPr>
            <sz val="8"/>
            <color indexed="81"/>
            <rFont val="Arial"/>
            <family val="2"/>
          </rPr>
          <t>¿Dar lugar al detrimento de calidad de vida de la comunidad por la pérdida del bien o servicios o los recursos públicos?</t>
        </r>
      </text>
    </comment>
    <comment ref="X11" authorId="1" shapeId="0" xr:uid="{66B1B350-792A-4E62-BAB4-9DAF0B706004}">
      <text>
        <r>
          <rPr>
            <sz val="8"/>
            <color indexed="81"/>
            <rFont val="Arial"/>
            <family val="2"/>
          </rPr>
          <t>¿Generar pérdida de información de la Entidad?</t>
        </r>
      </text>
    </comment>
    <comment ref="Y11" authorId="1" shapeId="0" xr:uid="{F1938314-D0AC-4809-BC47-5CE6EF3DF86F}">
      <text>
        <r>
          <rPr>
            <sz val="8"/>
            <color indexed="81"/>
            <rFont val="Arial"/>
            <family val="2"/>
          </rPr>
          <t>¿Generar intervención de los órganos de control, de la Fiscalía, u otro ente?</t>
        </r>
      </text>
    </comment>
    <comment ref="Z11" authorId="1" shapeId="0" xr:uid="{F8D83183-A096-4BA1-9FF0-2F56426D9D6F}">
      <text>
        <r>
          <rPr>
            <sz val="8"/>
            <color indexed="81"/>
            <rFont val="Arial"/>
            <family val="2"/>
          </rPr>
          <t>¿Dar lugar a procesos sancionatorios?</t>
        </r>
      </text>
    </comment>
    <comment ref="AA11" authorId="1" shapeId="0" xr:uid="{9B0B54FB-F7BE-4B10-AF6A-4F6D4B6E7E54}">
      <text>
        <r>
          <rPr>
            <sz val="8"/>
            <color indexed="81"/>
            <rFont val="Arial"/>
            <family val="2"/>
          </rPr>
          <t>¿Dar lugar a procesos disciplinarios?</t>
        </r>
      </text>
    </comment>
    <comment ref="AB11" authorId="1" shapeId="0" xr:uid="{FFBAC5EE-8D8D-4E82-8DF3-7D1CEF763F06}">
      <text>
        <r>
          <rPr>
            <sz val="8"/>
            <color indexed="81"/>
            <rFont val="Arial"/>
            <family val="2"/>
          </rPr>
          <t>¿Dar lugar a procesos fiscales?</t>
        </r>
      </text>
    </comment>
    <comment ref="AC11" authorId="1" shapeId="0" xr:uid="{A8641A4C-F21E-4ECB-9187-3166E91F8DF3}">
      <text>
        <r>
          <rPr>
            <sz val="8"/>
            <color indexed="81"/>
            <rFont val="Arial"/>
            <family val="2"/>
          </rPr>
          <t>¿Dar lugar a procesos penales?</t>
        </r>
      </text>
    </comment>
    <comment ref="AD11" authorId="1" shapeId="0" xr:uid="{1E50CA24-3BB0-480C-A496-7EC046D6DB02}">
      <text>
        <r>
          <rPr>
            <sz val="8"/>
            <color indexed="81"/>
            <rFont val="Arial"/>
            <family val="2"/>
          </rPr>
          <t>¿Generar pérdida de credibilidad del sector?</t>
        </r>
      </text>
    </comment>
    <comment ref="AE11" authorId="1" shapeId="0" xr:uid="{24FF0D8C-5938-4038-B376-55A26B5A63DA}">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5450224D-AB86-40D3-A41B-4F2DC791A73F}">
      <text>
        <r>
          <rPr>
            <sz val="8"/>
            <color indexed="81"/>
            <rFont val="Arial"/>
            <family val="2"/>
          </rPr>
          <t>¿Afectar la imagen regional?</t>
        </r>
      </text>
    </comment>
    <comment ref="AG11" authorId="1" shapeId="0" xr:uid="{D92865DF-C586-4798-86BD-A46D3FE63C34}">
      <text>
        <r>
          <rPr>
            <sz val="8"/>
            <color indexed="81"/>
            <rFont val="Arial"/>
            <family val="2"/>
          </rPr>
          <t>¿Afectar la imagen nacional?</t>
        </r>
      </text>
    </comment>
    <comment ref="AH11" authorId="1" shapeId="0" xr:uid="{5C0B165E-74A7-460C-9375-14F2D97EFFB4}">
      <text>
        <r>
          <rPr>
            <sz val="8"/>
            <color indexed="81"/>
            <rFont val="Arial"/>
            <family val="2"/>
          </rPr>
          <t>¿Genera Impacto ambiental?</t>
        </r>
      </text>
    </comment>
    <comment ref="AV11" authorId="1" shapeId="0" xr:uid="{5543114F-1756-4B3F-A3BA-AD7384242F55}">
      <text>
        <r>
          <rPr>
            <sz val="8"/>
            <color indexed="81"/>
            <rFont val="Arial"/>
            <family val="2"/>
          </rPr>
          <t>¿Existen un responsable asignado a la ejecución del control?</t>
        </r>
      </text>
    </comment>
    <comment ref="AW11" authorId="1" shapeId="0" xr:uid="{2D8D9B5A-163B-4731-ABA5-E7DBE5EAA5CB}">
      <text>
        <r>
          <rPr>
            <sz val="9"/>
            <color indexed="81"/>
            <rFont val="Tahoma"/>
            <family val="2"/>
          </rPr>
          <t>El responsable tiene autoridad y adecuada segregación de funciones en la ejecución del control?</t>
        </r>
      </text>
    </comment>
    <comment ref="AX11" authorId="1" shapeId="0" xr:uid="{34B9C848-34A8-4DD1-9133-DDFE3AE2DCF3}">
      <text>
        <r>
          <rPr>
            <sz val="8"/>
            <color indexed="81"/>
            <rFont val="Arial"/>
            <family val="2"/>
          </rPr>
          <t>¿La oportunidad en que se ejecuta el control ayuda a prevenir la mitigación del riesgo o a detectar la materialización del riesgo de manera oportuna?</t>
        </r>
      </text>
    </comment>
    <comment ref="AY11" authorId="1" shapeId="0" xr:uid="{3F2A9353-37BD-4BFE-822E-E90EBD5D453D}">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C73E90F-2146-4704-BB27-949B02B17028}">
      <text>
        <r>
          <rPr>
            <sz val="8"/>
            <color indexed="81"/>
            <rFont val="Arial"/>
            <family val="2"/>
          </rPr>
          <t>¿La fuente de información que se utiliza en el desarrollo del control es información confiable que permita mitigar el riesgo?.</t>
        </r>
      </text>
    </comment>
    <comment ref="BA11" authorId="1" shapeId="0" xr:uid="{DD877410-467D-4D33-8F1A-36D4AD77D1B8}">
      <text>
        <r>
          <rPr>
            <sz val="8"/>
            <color indexed="81"/>
            <rFont val="Arial"/>
            <family val="2"/>
          </rPr>
          <t>¿Las observaciones, desviaciones o diferencias identificadas como resultados de la ejecución del control son investigadas y resueltas de manera oportuna?</t>
        </r>
      </text>
    </comment>
    <comment ref="BB11" authorId="1" shapeId="0" xr:uid="{ED507337-253E-424C-AF2B-CC1494D4886D}">
      <text>
        <r>
          <rPr>
            <sz val="8"/>
            <color indexed="81"/>
            <rFont val="Arial"/>
            <family val="2"/>
          </rPr>
          <t>¿Se deja evidencia o rastro de la ejecución del control, que permita a cualquier tercero con la evidencia, llegar a la misma conclusión?.</t>
        </r>
      </text>
    </comment>
    <comment ref="P12" authorId="0" shapeId="0" xr:uid="{250E45E2-1E42-4357-AC27-666C598C347B}">
      <text>
        <r>
          <rPr>
            <sz val="8"/>
            <color indexed="81"/>
            <rFont val="Arial"/>
            <family val="2"/>
          </rPr>
          <t>Ubica el puntero del mouse en los numeros de la fila 11, para leer la pregunta y selecciona una respuesta en la lista desplegable</t>
        </r>
      </text>
    </comment>
    <comment ref="Q12" authorId="0" shapeId="0" xr:uid="{6A374CE8-A487-46FF-8420-6D58081806BE}">
      <text>
        <r>
          <rPr>
            <sz val="8"/>
            <color indexed="81"/>
            <rFont val="Arial"/>
            <family val="2"/>
          </rPr>
          <t>Ubica el puntero del mouse en los numeros de la fila 11, para leer la pregunta y selecciona una respuesta en la lista desplegable</t>
        </r>
      </text>
    </comment>
    <comment ref="R12" authorId="0" shapeId="0" xr:uid="{3B68A97D-5676-478F-BE35-F67EBC039940}">
      <text>
        <r>
          <rPr>
            <sz val="8"/>
            <color indexed="81"/>
            <rFont val="Arial"/>
            <family val="2"/>
          </rPr>
          <t>Ubica el puntero del mouse en los numeros de la fila 11, para leer la pregunta y selecciona una respuesta en la lista desplegable</t>
        </r>
      </text>
    </comment>
    <comment ref="S12" authorId="0" shapeId="0" xr:uid="{9D05C04B-96C5-44BA-863D-4912BE5062DF}">
      <text>
        <r>
          <rPr>
            <sz val="8"/>
            <color indexed="81"/>
            <rFont val="Arial"/>
            <family val="2"/>
          </rPr>
          <t>Ubica el puntero del mouse en los numeros de la fila 11, para leer la pregunta y selecciona una respuesta en la lista desplegable</t>
        </r>
      </text>
    </comment>
    <comment ref="T12" authorId="0" shapeId="0" xr:uid="{BB81E788-7201-485E-BBA3-6321E67E52F5}">
      <text>
        <r>
          <rPr>
            <sz val="8"/>
            <color indexed="81"/>
            <rFont val="Arial"/>
            <family val="2"/>
          </rPr>
          <t>Ubica el puntero del mouse en los numeros de la fila 11, para leer la pregunta y selecciona una respuesta en la lista desplegable</t>
        </r>
      </text>
    </comment>
    <comment ref="U12" authorId="0" shapeId="0" xr:uid="{BF3C5C17-EC81-4E73-82C1-3731B9392ACA}">
      <text>
        <r>
          <rPr>
            <sz val="8"/>
            <color indexed="81"/>
            <rFont val="Arial"/>
            <family val="2"/>
          </rPr>
          <t>Ubica el puntero del mouse en los numeros de la fila 11, para leer la pregunta y selecciona una respuesta en la lista desplegable</t>
        </r>
      </text>
    </comment>
    <comment ref="V12" authorId="0" shapeId="0" xr:uid="{18E92950-A6C9-460D-80D8-A1341FD6F2A2}">
      <text>
        <r>
          <rPr>
            <sz val="8"/>
            <color indexed="81"/>
            <rFont val="Arial"/>
            <family val="2"/>
          </rPr>
          <t>Ubica el puntero del mouse en los numeros de la fila 11, para leer la pregunta y selecciona una respuesta en la lista desplegable</t>
        </r>
      </text>
    </comment>
    <comment ref="W12" authorId="0" shapeId="0" xr:uid="{04C3A486-E4E0-419E-9CDC-D51839BE396B}">
      <text>
        <r>
          <rPr>
            <sz val="8"/>
            <color indexed="81"/>
            <rFont val="Arial"/>
            <family val="2"/>
          </rPr>
          <t>Ubica el puntero del mouse en los numeros de la fila 11, para leer la pregunta y selecciona una respuesta en la lista desplegable</t>
        </r>
      </text>
    </comment>
    <comment ref="X12" authorId="0" shapeId="0" xr:uid="{8412BACF-136F-40BD-A84A-3D0BC9451775}">
      <text>
        <r>
          <rPr>
            <sz val="8"/>
            <color indexed="81"/>
            <rFont val="Arial"/>
            <family val="2"/>
          </rPr>
          <t>Ubica el puntero del mouse en los numeros de la fila 11, para leer la pregunta y selecciona una respuesta en la lista desplegable</t>
        </r>
      </text>
    </comment>
    <comment ref="Y12" authorId="0" shapeId="0" xr:uid="{ACD1F8F7-B427-475A-93C2-B25DD326D6D7}">
      <text>
        <r>
          <rPr>
            <sz val="8"/>
            <color indexed="81"/>
            <rFont val="Arial"/>
            <family val="2"/>
          </rPr>
          <t>Ubica el puntero del mouse en los numeros de la fila 11, para leer la pregunta y selecciona una respuesta en la lista desplegable</t>
        </r>
      </text>
    </comment>
    <comment ref="Z12" authorId="0" shapeId="0" xr:uid="{8FA93110-367C-42B9-AF91-9C21A387948A}">
      <text>
        <r>
          <rPr>
            <sz val="8"/>
            <color indexed="81"/>
            <rFont val="Arial"/>
            <family val="2"/>
          </rPr>
          <t>Ubica el puntero del mouse en los numeros de la fila 11, para leer la pregunta y selecciona una respuesta en la lista desplegable</t>
        </r>
      </text>
    </comment>
    <comment ref="AA12" authorId="0" shapeId="0" xr:uid="{CCB610A8-4AEA-4F6C-84C4-A086BE1E11CF}">
      <text>
        <r>
          <rPr>
            <sz val="8"/>
            <color indexed="81"/>
            <rFont val="Arial"/>
            <family val="2"/>
          </rPr>
          <t>Ubica el puntero del mouse en los numeros de la fila 11, para leer la pregunta y selecciona una respuesta en la lista desplegable</t>
        </r>
      </text>
    </comment>
    <comment ref="AB12" authorId="0" shapeId="0" xr:uid="{36E32025-1ED0-4148-89C2-832EDB96C386}">
      <text>
        <r>
          <rPr>
            <sz val="8"/>
            <color indexed="81"/>
            <rFont val="Arial"/>
            <family val="2"/>
          </rPr>
          <t>Ubica el puntero del mouse en los numeros de la fila 11, para leer la pregunta y selecciona una respuesta en la lista desplegable</t>
        </r>
      </text>
    </comment>
    <comment ref="AC12" authorId="0" shapeId="0" xr:uid="{36BC10DF-87A7-44CB-86AB-A4E583751DBF}">
      <text>
        <r>
          <rPr>
            <sz val="8"/>
            <color indexed="81"/>
            <rFont val="Arial"/>
            <family val="2"/>
          </rPr>
          <t>Ubica el puntero del mouse en los numeros de la fila 11, para leer la pregunta y selecciona una respuesta en la lista desplegable</t>
        </r>
      </text>
    </comment>
    <comment ref="AD12" authorId="0" shapeId="0" xr:uid="{93F47493-F4F2-44E9-B4E3-6F3258CF6719}">
      <text>
        <r>
          <rPr>
            <sz val="8"/>
            <color indexed="81"/>
            <rFont val="Arial"/>
            <family val="2"/>
          </rPr>
          <t>Ubica el puntero del mouse en los numeros de la fila 11, para leer la pregunta y selecciona una respuesta en la lista desplegable</t>
        </r>
      </text>
    </comment>
    <comment ref="AE12" authorId="0" shapeId="0" xr:uid="{C7AD6B6A-BF9B-462A-8037-FFEABBF50D33}">
      <text>
        <r>
          <rPr>
            <sz val="8"/>
            <color indexed="81"/>
            <rFont val="Arial"/>
            <family val="2"/>
          </rPr>
          <t>Ubica el puntero del mouse en los numeros de la fila 11, para leer la pregunta y selecciona una respuesta en la lista desplegable</t>
        </r>
      </text>
    </comment>
    <comment ref="AF12" authorId="0" shapeId="0" xr:uid="{78395B5F-8488-46D0-8B93-F4A921A796EA}">
      <text>
        <r>
          <rPr>
            <sz val="8"/>
            <color indexed="81"/>
            <rFont val="Arial"/>
            <family val="2"/>
          </rPr>
          <t>Ubica el puntero del mouse en los numeros de la fila 11, para leer la pregunta y selecciona una respuesta en la lista desplegable</t>
        </r>
      </text>
    </comment>
    <comment ref="AG12" authorId="0" shapeId="0" xr:uid="{1DD490F8-8835-4F45-AAF7-FD33243FD970}">
      <text>
        <r>
          <rPr>
            <sz val="8"/>
            <color indexed="81"/>
            <rFont val="Arial"/>
            <family val="2"/>
          </rPr>
          <t>Ubica el puntero del mouse en los numeros de la fila 11, para leer la pregunta y selecciona una respuesta en la lista desplegable</t>
        </r>
      </text>
    </comment>
    <comment ref="AH12" authorId="0" shapeId="0" xr:uid="{181ED228-0A74-4D72-8DC6-3DA6832B9177}">
      <text>
        <r>
          <rPr>
            <sz val="8"/>
            <color indexed="81"/>
            <rFont val="Arial"/>
            <family val="2"/>
          </rPr>
          <t>Ubica el puntero del mouse en los numeros de la fila 11, para leer la pregunta y selecciona una respuesta en la lista desplegable</t>
        </r>
      </text>
    </comment>
    <comment ref="P22" authorId="0" shapeId="0" xr:uid="{08285778-A424-44F1-9798-67CC3E252C35}">
      <text>
        <r>
          <rPr>
            <sz val="8"/>
            <color indexed="81"/>
            <rFont val="Arial"/>
            <family val="2"/>
          </rPr>
          <t>Ubica el puntero del mouse en los numeros de la fila 11, para leer la pregunta y selecciona una respuesta en la lista desplegable</t>
        </r>
      </text>
    </comment>
    <comment ref="Q22" authorId="0" shapeId="0" xr:uid="{45115F1A-F8C5-4ECD-9C6C-5867D415C500}">
      <text>
        <r>
          <rPr>
            <sz val="8"/>
            <color indexed="81"/>
            <rFont val="Arial"/>
            <family val="2"/>
          </rPr>
          <t>Ubica el puntero del mouse en los numeros de la fila 11, para leer la pregunta y selecciona una respuesta en la lista desplegable</t>
        </r>
      </text>
    </comment>
    <comment ref="R22" authorId="0" shapeId="0" xr:uid="{44560A8C-D260-4E5F-8C98-6F6FBE571334}">
      <text>
        <r>
          <rPr>
            <sz val="8"/>
            <color indexed="81"/>
            <rFont val="Arial"/>
            <family val="2"/>
          </rPr>
          <t>Ubica el puntero del mouse en los numeros de la fila 11, para leer la pregunta y selecciona una respuesta en la lista desplegable</t>
        </r>
      </text>
    </comment>
    <comment ref="S22" authorId="0" shapeId="0" xr:uid="{A73AD8B3-7BBB-45D8-B5EE-E0BAA4DEFD17}">
      <text>
        <r>
          <rPr>
            <sz val="8"/>
            <color indexed="81"/>
            <rFont val="Arial"/>
            <family val="2"/>
          </rPr>
          <t>Ubica el puntero del mouse en los numeros de la fila 11, para leer la pregunta y selecciona una respuesta en la lista desplegable</t>
        </r>
      </text>
    </comment>
    <comment ref="T22" authorId="0" shapeId="0" xr:uid="{46891E60-D2AF-4B8E-83FC-5658C9E2A5C3}">
      <text>
        <r>
          <rPr>
            <sz val="8"/>
            <color indexed="81"/>
            <rFont val="Arial"/>
            <family val="2"/>
          </rPr>
          <t>Ubica el puntero del mouse en los numeros de la fila 11, para leer la pregunta y selecciona una respuesta en la lista desplegable</t>
        </r>
      </text>
    </comment>
    <comment ref="U22" authorId="0" shapeId="0" xr:uid="{F832C6FE-ABC1-4E8E-A016-6EA0487E1E86}">
      <text>
        <r>
          <rPr>
            <sz val="8"/>
            <color indexed="81"/>
            <rFont val="Arial"/>
            <family val="2"/>
          </rPr>
          <t>Ubica el puntero del mouse en los numeros de la fila 11, para leer la pregunta y selecciona una respuesta en la lista desplegable</t>
        </r>
      </text>
    </comment>
    <comment ref="V22" authorId="0" shapeId="0" xr:uid="{5B97E5BC-202E-4D8D-A567-B2528457C5EF}">
      <text>
        <r>
          <rPr>
            <sz val="8"/>
            <color indexed="81"/>
            <rFont val="Arial"/>
            <family val="2"/>
          </rPr>
          <t>Ubica el puntero del mouse en los numeros de la fila 11, para leer la pregunta y selecciona una respuesta en la lista desplegable</t>
        </r>
      </text>
    </comment>
    <comment ref="W22" authorId="0" shapeId="0" xr:uid="{09FCC1A5-4866-4244-98F4-5DF8CF7E1A86}">
      <text>
        <r>
          <rPr>
            <sz val="8"/>
            <color indexed="81"/>
            <rFont val="Arial"/>
            <family val="2"/>
          </rPr>
          <t>Ubica el puntero del mouse en los numeros de la fila 11, para leer la pregunta y selecciona una respuesta en la lista desplegable</t>
        </r>
      </text>
    </comment>
    <comment ref="X22" authorId="0" shapeId="0" xr:uid="{8D2C890A-FB53-4C51-8E8B-077712D77113}">
      <text>
        <r>
          <rPr>
            <sz val="8"/>
            <color indexed="81"/>
            <rFont val="Arial"/>
            <family val="2"/>
          </rPr>
          <t>Ubica el puntero del mouse en los numeros de la fila 11, para leer la pregunta y selecciona una respuesta en la lista desplegable</t>
        </r>
      </text>
    </comment>
    <comment ref="Y22" authorId="0" shapeId="0" xr:uid="{BFA8A35D-3075-421D-87DC-0F2E8731C413}">
      <text>
        <r>
          <rPr>
            <sz val="8"/>
            <color indexed="81"/>
            <rFont val="Arial"/>
            <family val="2"/>
          </rPr>
          <t>Ubica el puntero del mouse en los numeros de la fila 11, para leer la pregunta y selecciona una respuesta en la lista desplegable</t>
        </r>
      </text>
    </comment>
    <comment ref="Z22" authorId="0" shapeId="0" xr:uid="{D01F9EDF-EA09-4F4B-B161-44ED011D6F53}">
      <text>
        <r>
          <rPr>
            <sz val="8"/>
            <color indexed="81"/>
            <rFont val="Arial"/>
            <family val="2"/>
          </rPr>
          <t>Ubica el puntero del mouse en los numeros de la fila 11, para leer la pregunta y selecciona una respuesta en la lista desplegable</t>
        </r>
      </text>
    </comment>
    <comment ref="AA22" authorId="0" shapeId="0" xr:uid="{26D5B081-0284-45FD-9911-99999E63E0A7}">
      <text>
        <r>
          <rPr>
            <sz val="8"/>
            <color indexed="81"/>
            <rFont val="Arial"/>
            <family val="2"/>
          </rPr>
          <t>Ubica el puntero del mouse en los numeros de la fila 11, para leer la pregunta y selecciona una respuesta en la lista desplegable</t>
        </r>
      </text>
    </comment>
    <comment ref="AB22" authorId="0" shapeId="0" xr:uid="{D4E52FBF-68F6-4288-8271-3EC110EC826C}">
      <text>
        <r>
          <rPr>
            <sz val="8"/>
            <color indexed="81"/>
            <rFont val="Arial"/>
            <family val="2"/>
          </rPr>
          <t>Ubica el puntero del mouse en los numeros de la fila 11, para leer la pregunta y selecciona una respuesta en la lista desplegable</t>
        </r>
      </text>
    </comment>
    <comment ref="AC22" authorId="0" shapeId="0" xr:uid="{A3FB46EC-E635-4B29-8D7C-01E51240A0D2}">
      <text>
        <r>
          <rPr>
            <sz val="8"/>
            <color indexed="81"/>
            <rFont val="Arial"/>
            <family val="2"/>
          </rPr>
          <t>Ubica el puntero del mouse en los numeros de la fila 11, para leer la pregunta y selecciona una respuesta en la lista desplegable</t>
        </r>
      </text>
    </comment>
    <comment ref="AD22" authorId="0" shapeId="0" xr:uid="{AF5D9F86-BA67-45BA-A916-3F13BC3DFFA3}">
      <text>
        <r>
          <rPr>
            <sz val="8"/>
            <color indexed="81"/>
            <rFont val="Arial"/>
            <family val="2"/>
          </rPr>
          <t>Ubica el puntero del mouse en los numeros de la fila 11, para leer la pregunta y selecciona una respuesta en la lista desplegable</t>
        </r>
      </text>
    </comment>
    <comment ref="AE22" authorId="0" shapeId="0" xr:uid="{F1335FDD-9C50-41BF-B685-E865621EB200}">
      <text>
        <r>
          <rPr>
            <sz val="8"/>
            <color indexed="81"/>
            <rFont val="Arial"/>
            <family val="2"/>
          </rPr>
          <t>Ubica el puntero del mouse en los numeros de la fila 11, para leer la pregunta y selecciona una respuesta en la lista desplegable</t>
        </r>
      </text>
    </comment>
    <comment ref="AF22" authorId="0" shapeId="0" xr:uid="{C54A57F4-F788-43AD-8F97-05F18E0541CA}">
      <text>
        <r>
          <rPr>
            <sz val="8"/>
            <color indexed="81"/>
            <rFont val="Arial"/>
            <family val="2"/>
          </rPr>
          <t>Ubica el puntero del mouse en los numeros de la fila 11, para leer la pregunta y selecciona una respuesta en la lista desplegable</t>
        </r>
      </text>
    </comment>
    <comment ref="AG22" authorId="0" shapeId="0" xr:uid="{2AA6B992-056A-4498-8376-D6E94A99A753}">
      <text>
        <r>
          <rPr>
            <sz val="8"/>
            <color indexed="81"/>
            <rFont val="Arial"/>
            <family val="2"/>
          </rPr>
          <t>Ubica el puntero del mouse en los numeros de la fila 11, para leer la pregunta y selecciona una respuesta en la lista desplegable</t>
        </r>
      </text>
    </comment>
    <comment ref="AH22" authorId="0" shapeId="0" xr:uid="{A863B599-6811-4ED1-955A-4789A90CF504}">
      <text>
        <r>
          <rPr>
            <sz val="8"/>
            <color indexed="81"/>
            <rFont val="Arial"/>
            <family val="2"/>
          </rPr>
          <t>Ubica el puntero del mouse en los numeros de la fila 11, para leer la pregunta y selecciona una respuesta en la lista desplegable</t>
        </r>
      </text>
    </comment>
    <comment ref="P32" authorId="0" shapeId="0" xr:uid="{BF05B029-ED72-443A-A980-098751BAAAD2}">
      <text>
        <r>
          <rPr>
            <sz val="8"/>
            <color indexed="81"/>
            <rFont val="Arial"/>
            <family val="2"/>
          </rPr>
          <t>Ubica el puntero del mouse en los numeros de la fila 11, para leer la pregunta y selecciona una respuesta en la lista desplegable</t>
        </r>
      </text>
    </comment>
    <comment ref="Q32" authorId="0" shapeId="0" xr:uid="{8FADFF08-388F-441B-9DCD-1E7A9374D299}">
      <text>
        <r>
          <rPr>
            <sz val="8"/>
            <color indexed="81"/>
            <rFont val="Arial"/>
            <family val="2"/>
          </rPr>
          <t>Ubica el puntero del mouse en los numeros de la fila 11, para leer la pregunta y selecciona una respuesta en la lista desplegable</t>
        </r>
      </text>
    </comment>
    <comment ref="R32" authorId="0" shapeId="0" xr:uid="{92CBF8E6-B78B-40A9-AB94-E180AA432526}">
      <text>
        <r>
          <rPr>
            <sz val="8"/>
            <color indexed="81"/>
            <rFont val="Arial"/>
            <family val="2"/>
          </rPr>
          <t>Ubica el puntero del mouse en los numeros de la fila 11, para leer la pregunta y selecciona una respuesta en la lista desplegable</t>
        </r>
      </text>
    </comment>
    <comment ref="S32" authorId="0" shapeId="0" xr:uid="{FA542B0D-849B-48EC-B55B-E7271380B187}">
      <text>
        <r>
          <rPr>
            <sz val="8"/>
            <color indexed="81"/>
            <rFont val="Arial"/>
            <family val="2"/>
          </rPr>
          <t>Ubica el puntero del mouse en los numeros de la fila 11, para leer la pregunta y selecciona una respuesta en la lista desplegable</t>
        </r>
      </text>
    </comment>
    <comment ref="T32" authorId="0" shapeId="0" xr:uid="{8E57C084-2978-4C1E-BB00-BE9FEFBC79C0}">
      <text>
        <r>
          <rPr>
            <sz val="8"/>
            <color indexed="81"/>
            <rFont val="Arial"/>
            <family val="2"/>
          </rPr>
          <t>Ubica el puntero del mouse en los numeros de la fila 11, para leer la pregunta y selecciona una respuesta en la lista desplegable</t>
        </r>
      </text>
    </comment>
    <comment ref="U32" authorId="0" shapeId="0" xr:uid="{1AD2E2D0-51B0-4E9B-ABBC-BDB06BF4C6A2}">
      <text>
        <r>
          <rPr>
            <sz val="8"/>
            <color indexed="81"/>
            <rFont val="Arial"/>
            <family val="2"/>
          </rPr>
          <t>Ubica el puntero del mouse en los numeros de la fila 11, para leer la pregunta y selecciona una respuesta en la lista desplegable</t>
        </r>
      </text>
    </comment>
    <comment ref="V32" authorId="0" shapeId="0" xr:uid="{5DFC18A9-EC19-4063-B237-E7962811B895}">
      <text>
        <r>
          <rPr>
            <sz val="8"/>
            <color indexed="81"/>
            <rFont val="Arial"/>
            <family val="2"/>
          </rPr>
          <t>Ubica el puntero del mouse en los numeros de la fila 11, para leer la pregunta y selecciona una respuesta en la lista desplegable</t>
        </r>
      </text>
    </comment>
    <comment ref="W32" authorId="0" shapeId="0" xr:uid="{F463E879-FD6D-48F8-BF84-827EC8F6B123}">
      <text>
        <r>
          <rPr>
            <sz val="8"/>
            <color indexed="81"/>
            <rFont val="Arial"/>
            <family val="2"/>
          </rPr>
          <t>Ubica el puntero del mouse en los numeros de la fila 11, para leer la pregunta y selecciona una respuesta en la lista desplegable</t>
        </r>
      </text>
    </comment>
    <comment ref="X32" authorId="0" shapeId="0" xr:uid="{EF7D565E-5CCE-4983-B821-930DD577F3DD}">
      <text>
        <r>
          <rPr>
            <sz val="8"/>
            <color indexed="81"/>
            <rFont val="Arial"/>
            <family val="2"/>
          </rPr>
          <t>Ubica el puntero del mouse en los numeros de la fila 11, para leer la pregunta y selecciona una respuesta en la lista desplegable</t>
        </r>
      </text>
    </comment>
    <comment ref="Y32" authorId="0" shapeId="0" xr:uid="{5FD5B757-6532-4B89-9401-C9289BE0A772}">
      <text>
        <r>
          <rPr>
            <sz val="8"/>
            <color indexed="81"/>
            <rFont val="Arial"/>
            <family val="2"/>
          </rPr>
          <t>Ubica el puntero del mouse en los numeros de la fila 11, para leer la pregunta y selecciona una respuesta en la lista desplegable</t>
        </r>
      </text>
    </comment>
    <comment ref="Z32" authorId="0" shapeId="0" xr:uid="{F13C66BD-6644-4341-B946-1740F46E5328}">
      <text>
        <r>
          <rPr>
            <sz val="8"/>
            <color indexed="81"/>
            <rFont val="Arial"/>
            <family val="2"/>
          </rPr>
          <t>Ubica el puntero del mouse en los numeros de la fila 11, para leer la pregunta y selecciona una respuesta en la lista desplegable</t>
        </r>
      </text>
    </comment>
    <comment ref="AA32" authorId="0" shapeId="0" xr:uid="{4E051E22-2490-4309-A29C-AF8BB49E3DD3}">
      <text>
        <r>
          <rPr>
            <sz val="8"/>
            <color indexed="81"/>
            <rFont val="Arial"/>
            <family val="2"/>
          </rPr>
          <t>Ubica el puntero del mouse en los numeros de la fila 11, para leer la pregunta y selecciona una respuesta en la lista desplegable</t>
        </r>
      </text>
    </comment>
    <comment ref="AB32" authorId="0" shapeId="0" xr:uid="{B3B29AD9-761A-4A78-8BE2-A89F4B93BBB8}">
      <text>
        <r>
          <rPr>
            <sz val="8"/>
            <color indexed="81"/>
            <rFont val="Arial"/>
            <family val="2"/>
          </rPr>
          <t>Ubica el puntero del mouse en los numeros de la fila 11, para leer la pregunta y selecciona una respuesta en la lista desplegable</t>
        </r>
      </text>
    </comment>
    <comment ref="AC32" authorId="0" shapeId="0" xr:uid="{BB45E56F-34F8-4333-B465-8C5E84BCF727}">
      <text>
        <r>
          <rPr>
            <sz val="8"/>
            <color indexed="81"/>
            <rFont val="Arial"/>
            <family val="2"/>
          </rPr>
          <t>Ubica el puntero del mouse en los numeros de la fila 11, para leer la pregunta y selecciona una respuesta en la lista desplegable</t>
        </r>
      </text>
    </comment>
    <comment ref="AD32" authorId="0" shapeId="0" xr:uid="{930D078F-4DBF-4B1C-B957-5BDD7ADCC5BD}">
      <text>
        <r>
          <rPr>
            <sz val="8"/>
            <color indexed="81"/>
            <rFont val="Arial"/>
            <family val="2"/>
          </rPr>
          <t>Ubica el puntero del mouse en los numeros de la fila 11, para leer la pregunta y selecciona una respuesta en la lista desplegable</t>
        </r>
      </text>
    </comment>
    <comment ref="AE32" authorId="0" shapeId="0" xr:uid="{7A69E830-03BF-4345-93E6-2079F24A373B}">
      <text>
        <r>
          <rPr>
            <sz val="8"/>
            <color indexed="81"/>
            <rFont val="Arial"/>
            <family val="2"/>
          </rPr>
          <t>Ubica el puntero del mouse en los numeros de la fila 11, para leer la pregunta y selecciona una respuesta en la lista desplegable</t>
        </r>
      </text>
    </comment>
    <comment ref="AF32" authorId="0" shapeId="0" xr:uid="{B244E75F-BFE8-4E04-B0A3-C8BE8D6C3EEE}">
      <text>
        <r>
          <rPr>
            <sz val="8"/>
            <color indexed="81"/>
            <rFont val="Arial"/>
            <family val="2"/>
          </rPr>
          <t>Ubica el puntero del mouse en los numeros de la fila 11, para leer la pregunta y selecciona una respuesta en la lista desplegable</t>
        </r>
      </text>
    </comment>
    <comment ref="AG32" authorId="0" shapeId="0" xr:uid="{50DC732F-9805-4F61-892B-77A6A01BDBEB}">
      <text>
        <r>
          <rPr>
            <sz val="8"/>
            <color indexed="81"/>
            <rFont val="Arial"/>
            <family val="2"/>
          </rPr>
          <t>Ubica el puntero del mouse en los numeros de la fila 11, para leer la pregunta y selecciona una respuesta en la lista desplegable</t>
        </r>
      </text>
    </comment>
    <comment ref="AH32" authorId="0" shapeId="0" xr:uid="{77FEADEC-A447-4EA6-9462-3CF031EA3B9B}">
      <text>
        <r>
          <rPr>
            <sz val="8"/>
            <color indexed="81"/>
            <rFont val="Arial"/>
            <family val="2"/>
          </rPr>
          <t>Ubica el puntero del mouse en los numeros de la fila 11, para leer la pregunta y selecciona una respuesta en la lista desplegable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41119B40-20B4-4382-89FA-AFF37634908B}">
      <text>
        <r>
          <rPr>
            <sz val="9"/>
            <color indexed="81"/>
            <rFont val="Tahoma"/>
            <family val="2"/>
          </rPr>
          <t>Fecha de revisión y/o actualización del riesgo de gestión por parte del área encargada del proceso</t>
        </r>
      </text>
    </comment>
    <comment ref="L9" authorId="1" shapeId="0" xr:uid="{701A694A-0987-477C-A216-06B8B44F2EA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2849545C-B0DB-4AB1-AC29-448FF766CC2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B55B2B1A-389A-472C-9297-EFB07CD148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F955FD9-C7CC-46D0-BCE6-8451171F9E4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AD5487B-3150-406A-8827-81345597669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68C0995-F72E-499D-9D36-8B7AF2386CC1}">
      <text>
        <r>
          <rPr>
            <sz val="8"/>
            <color indexed="81"/>
            <rFont val="Arial"/>
            <family val="2"/>
          </rPr>
          <t>¿Afectar al grupo de funcionarios del proceso?</t>
        </r>
      </text>
    </comment>
    <comment ref="Q11" authorId="1" shapeId="0" xr:uid="{3B44DBB5-1D30-4721-9033-3B2F9994501D}">
      <text>
        <r>
          <rPr>
            <sz val="8"/>
            <color indexed="81"/>
            <rFont val="Arial"/>
            <family val="2"/>
          </rPr>
          <t>¿Afectar el cumplimiento de metas y objetivos de la dependencia?</t>
        </r>
      </text>
    </comment>
    <comment ref="R11" authorId="1" shapeId="0" xr:uid="{D04F97FF-9516-4641-B648-DD9883091D73}">
      <text>
        <r>
          <rPr>
            <sz val="8"/>
            <color indexed="81"/>
            <rFont val="Arial"/>
            <family val="2"/>
          </rPr>
          <t>¿Afectar el cumplimiento de misión de la Entidad?</t>
        </r>
      </text>
    </comment>
    <comment ref="S11" authorId="1" shapeId="0" xr:uid="{FE97C0F3-F60D-484E-A52F-EA200B539204}">
      <text>
        <r>
          <rPr>
            <sz val="8"/>
            <color indexed="81"/>
            <rFont val="Arial"/>
            <family val="2"/>
          </rPr>
          <t>¿Afectar el cumplimiento de la misión del sector al que pertenece la Entidad?</t>
        </r>
      </text>
    </comment>
    <comment ref="T11" authorId="1" shapeId="0" xr:uid="{19347D10-9993-4DB0-B475-62B696DD7E88}">
      <text>
        <r>
          <rPr>
            <sz val="8"/>
            <color indexed="81"/>
            <rFont val="Arial"/>
            <family val="2"/>
          </rPr>
          <t>¿Generar pérdida de confianza de la Entidad, afectando su reputación?</t>
        </r>
      </text>
    </comment>
    <comment ref="U11" authorId="1" shapeId="0" xr:uid="{947AB928-6F50-4B14-AEDC-CF672B6C4653}">
      <text>
        <r>
          <rPr>
            <sz val="8"/>
            <color indexed="81"/>
            <rFont val="Arial"/>
            <family val="2"/>
          </rPr>
          <t>¿Generar pérdida de recursos económicos?</t>
        </r>
      </text>
    </comment>
    <comment ref="V11" authorId="1" shapeId="0" xr:uid="{B0B2F1C7-5F48-4221-BDDC-8A7D0D8A1A0A}">
      <text>
        <r>
          <rPr>
            <sz val="8"/>
            <color indexed="81"/>
            <rFont val="Arial"/>
            <family val="2"/>
          </rPr>
          <t>¿Afectar la generación de los productos o la prestación de servicios?</t>
        </r>
      </text>
    </comment>
    <comment ref="W11" authorId="1" shapeId="0" xr:uid="{ECD94EAF-5433-4F08-B311-97BDF256C970}">
      <text>
        <r>
          <rPr>
            <sz val="8"/>
            <color indexed="81"/>
            <rFont val="Arial"/>
            <family val="2"/>
          </rPr>
          <t>¿Dar lugar al detrimento de calidad de vida de la comunidad por la pérdida del bien o servicios o los recursos públicos?</t>
        </r>
      </text>
    </comment>
    <comment ref="X11" authorId="1" shapeId="0" xr:uid="{67F383A2-7144-48FB-9EBE-5EBA455AE40A}">
      <text>
        <r>
          <rPr>
            <sz val="8"/>
            <color indexed="81"/>
            <rFont val="Arial"/>
            <family val="2"/>
          </rPr>
          <t>¿Generar pérdida de información de la Entidad?</t>
        </r>
      </text>
    </comment>
    <comment ref="Y11" authorId="1" shapeId="0" xr:uid="{9D8EF9C0-DE2F-4F76-A4AC-57452712804B}">
      <text>
        <r>
          <rPr>
            <sz val="8"/>
            <color indexed="81"/>
            <rFont val="Arial"/>
            <family val="2"/>
          </rPr>
          <t>¿Generar intervención de los órganos de control, de la Fiscalía, u otro ente?</t>
        </r>
      </text>
    </comment>
    <comment ref="Z11" authorId="1" shapeId="0" xr:uid="{33302CD9-79D3-4E67-B010-986E28675855}">
      <text>
        <r>
          <rPr>
            <sz val="8"/>
            <color indexed="81"/>
            <rFont val="Arial"/>
            <family val="2"/>
          </rPr>
          <t>¿Dar lugar a procesos sancionatorios?</t>
        </r>
      </text>
    </comment>
    <comment ref="AA11" authorId="1" shapeId="0" xr:uid="{DA8D6ADC-D7A6-4DDA-BE53-E748B61EA4B3}">
      <text>
        <r>
          <rPr>
            <sz val="8"/>
            <color indexed="81"/>
            <rFont val="Arial"/>
            <family val="2"/>
          </rPr>
          <t>¿Dar lugar a procesos disciplinarios?</t>
        </r>
      </text>
    </comment>
    <comment ref="AB11" authorId="1" shapeId="0" xr:uid="{26D02B52-7C77-46D8-8D4A-504096874CAF}">
      <text>
        <r>
          <rPr>
            <sz val="8"/>
            <color indexed="81"/>
            <rFont val="Arial"/>
            <family val="2"/>
          </rPr>
          <t>¿Dar lugar a procesos fiscales?</t>
        </r>
      </text>
    </comment>
    <comment ref="AC11" authorId="1" shapeId="0" xr:uid="{594A75F2-4550-45F4-957C-3AF8926165C0}">
      <text>
        <r>
          <rPr>
            <sz val="8"/>
            <color indexed="81"/>
            <rFont val="Arial"/>
            <family val="2"/>
          </rPr>
          <t>¿Dar lugar a procesos penales?</t>
        </r>
      </text>
    </comment>
    <comment ref="AD11" authorId="1" shapeId="0" xr:uid="{4A719DA9-CD1E-45E1-A12E-34E58FBFDD7E}">
      <text>
        <r>
          <rPr>
            <sz val="8"/>
            <color indexed="81"/>
            <rFont val="Arial"/>
            <family val="2"/>
          </rPr>
          <t>¿Generar pérdida de credibilidad del sector?</t>
        </r>
      </text>
    </comment>
    <comment ref="AE11" authorId="1" shapeId="0" xr:uid="{3304A969-378E-4FE6-BDF0-C9EB585A8B9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0692C92-CA4A-4F34-B8AC-6B3A65423315}">
      <text>
        <r>
          <rPr>
            <sz val="8"/>
            <color indexed="81"/>
            <rFont val="Arial"/>
            <family val="2"/>
          </rPr>
          <t>¿Afectar la imagen regional?</t>
        </r>
      </text>
    </comment>
    <comment ref="AG11" authorId="1" shapeId="0" xr:uid="{D08A1173-7213-4250-A7FA-BD41BD266EF9}">
      <text>
        <r>
          <rPr>
            <sz val="8"/>
            <color indexed="81"/>
            <rFont val="Arial"/>
            <family val="2"/>
          </rPr>
          <t>¿Afectar la imagen nacional?</t>
        </r>
      </text>
    </comment>
    <comment ref="AH11" authorId="1" shapeId="0" xr:uid="{722FE60B-B566-43F1-9558-265421D49DBD}">
      <text>
        <r>
          <rPr>
            <sz val="8"/>
            <color indexed="81"/>
            <rFont val="Arial"/>
            <family val="2"/>
          </rPr>
          <t>¿Genera Impacto ambiental?</t>
        </r>
      </text>
    </comment>
    <comment ref="AV11" authorId="1" shapeId="0" xr:uid="{CCDB0C2A-7BCC-4F86-8797-CEA9D948BD05}">
      <text>
        <r>
          <rPr>
            <sz val="8"/>
            <color indexed="81"/>
            <rFont val="Arial"/>
            <family val="2"/>
          </rPr>
          <t>¿Existen un responsable asignado a la ejecución del control?</t>
        </r>
      </text>
    </comment>
    <comment ref="AW11" authorId="1" shapeId="0" xr:uid="{2DE4F552-4D05-4888-8EFE-59176DCC2ED5}">
      <text>
        <r>
          <rPr>
            <sz val="9"/>
            <color indexed="81"/>
            <rFont val="Tahoma"/>
            <family val="2"/>
          </rPr>
          <t>El responsable tiene autoridad y adecuada segregación de funciones en la ejecución del control?</t>
        </r>
      </text>
    </comment>
    <comment ref="AX11" authorId="1" shapeId="0" xr:uid="{365E456C-F2F4-4035-85B1-843635ED5CC6}">
      <text>
        <r>
          <rPr>
            <sz val="8"/>
            <color indexed="81"/>
            <rFont val="Arial"/>
            <family val="2"/>
          </rPr>
          <t>¿La oportunidad en que se ejecuta el control ayuda a prevenir la mitigación del riesgo o a detectar la materialización del riesgo de manera oportuna?</t>
        </r>
      </text>
    </comment>
    <comment ref="AY11" authorId="1" shapeId="0" xr:uid="{FA1F49F7-C42F-4781-BA91-1D45B93076E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2C87184-0C96-497A-90BC-BCCE8FE7E04B}">
      <text>
        <r>
          <rPr>
            <sz val="8"/>
            <color indexed="81"/>
            <rFont val="Arial"/>
            <family val="2"/>
          </rPr>
          <t>¿La fuente de información que se utiliza en el desarrollo del control es información confiable que permita mitigar el riesgo?.</t>
        </r>
      </text>
    </comment>
    <comment ref="BA11" authorId="1" shapeId="0" xr:uid="{07ACE07A-639F-483F-847F-C7DCDB093AFF}">
      <text>
        <r>
          <rPr>
            <sz val="8"/>
            <color indexed="81"/>
            <rFont val="Arial"/>
            <family val="2"/>
          </rPr>
          <t>¿Las observaciones, desviaciones o diferencias identificadas como resultados de la ejecución del control son investigadas y resueltas de manera oportuna?</t>
        </r>
      </text>
    </comment>
    <comment ref="BB11" authorId="1" shapeId="0" xr:uid="{310DC28F-33E6-4AA7-A3B8-4E5E143D3739}">
      <text>
        <r>
          <rPr>
            <sz val="8"/>
            <color indexed="81"/>
            <rFont val="Arial"/>
            <family val="2"/>
          </rPr>
          <t>¿Se deja evidencia o rastro de la ejecución del control, que permita a cualquier tercero con la evidencia, llegar a la misma conclusión?.</t>
        </r>
      </text>
    </comment>
    <comment ref="P12" authorId="0" shapeId="0" xr:uid="{E632129C-932D-4447-A3B0-3DFBFD6E3184}">
      <text>
        <r>
          <rPr>
            <sz val="8"/>
            <color indexed="81"/>
            <rFont val="Arial"/>
            <family val="2"/>
          </rPr>
          <t>Ubica el puntero del mouse en los numeros de la fila 11, para leer la pregunta y selecciona una respuesta en la lista desplegable</t>
        </r>
      </text>
    </comment>
    <comment ref="Q12" authorId="0" shapeId="0" xr:uid="{B311A7B9-729E-499F-A842-110EF0D140A4}">
      <text>
        <r>
          <rPr>
            <sz val="8"/>
            <color indexed="81"/>
            <rFont val="Arial"/>
            <family val="2"/>
          </rPr>
          <t>Ubica el puntero del mouse en los numeros de la fila 11, para leer la pregunta y selecciona una respuesta en la lista desplegable</t>
        </r>
      </text>
    </comment>
    <comment ref="R12" authorId="0" shapeId="0" xr:uid="{55D6D79C-34F4-4DFC-8586-726B4B69D7B1}">
      <text>
        <r>
          <rPr>
            <sz val="8"/>
            <color indexed="81"/>
            <rFont val="Arial"/>
            <family val="2"/>
          </rPr>
          <t>Ubica el puntero del mouse en los numeros de la fila 11, para leer la pregunta y selecciona una respuesta en la lista desplegable</t>
        </r>
      </text>
    </comment>
    <comment ref="S12" authorId="0" shapeId="0" xr:uid="{832C0105-16E3-40EF-8320-F6B9658B3DA6}">
      <text>
        <r>
          <rPr>
            <sz val="8"/>
            <color indexed="81"/>
            <rFont val="Arial"/>
            <family val="2"/>
          </rPr>
          <t>Ubica el puntero del mouse en los numeros de la fila 11, para leer la pregunta y selecciona una respuesta en la lista desplegable</t>
        </r>
      </text>
    </comment>
    <comment ref="T12" authorId="0" shapeId="0" xr:uid="{8DE1AE60-1D6B-4733-A82B-D77AB32FF9BA}">
      <text>
        <r>
          <rPr>
            <sz val="8"/>
            <color indexed="81"/>
            <rFont val="Arial"/>
            <family val="2"/>
          </rPr>
          <t>Ubica el puntero del mouse en los numeros de la fila 11, para leer la pregunta y selecciona una respuesta en la lista desplegable</t>
        </r>
      </text>
    </comment>
    <comment ref="U12" authorId="0" shapeId="0" xr:uid="{EF4B59C6-2F9A-4A9C-A285-A270E04D92C4}">
      <text>
        <r>
          <rPr>
            <sz val="8"/>
            <color indexed="81"/>
            <rFont val="Arial"/>
            <family val="2"/>
          </rPr>
          <t>Ubica el puntero del mouse en los numeros de la fila 11, para leer la pregunta y selecciona una respuesta en la lista desplegable</t>
        </r>
      </text>
    </comment>
    <comment ref="V12" authorId="0" shapeId="0" xr:uid="{10AD73A5-579F-4A6E-8864-51A571D4D1F4}">
      <text>
        <r>
          <rPr>
            <sz val="8"/>
            <color indexed="81"/>
            <rFont val="Arial"/>
            <family val="2"/>
          </rPr>
          <t>Ubica el puntero del mouse en los numeros de la fila 11, para leer la pregunta y selecciona una respuesta en la lista desplegable</t>
        </r>
      </text>
    </comment>
    <comment ref="W12" authorId="0" shapeId="0" xr:uid="{9023888D-5D79-40F6-89D9-B4DA5FEBB208}">
      <text>
        <r>
          <rPr>
            <sz val="8"/>
            <color indexed="81"/>
            <rFont val="Arial"/>
            <family val="2"/>
          </rPr>
          <t>Ubica el puntero del mouse en los numeros de la fila 11, para leer la pregunta y selecciona una respuesta en la lista desplegable</t>
        </r>
      </text>
    </comment>
    <comment ref="X12" authorId="0" shapeId="0" xr:uid="{78F21970-0E43-4D66-9CFD-5F3EE0A831B6}">
      <text>
        <r>
          <rPr>
            <sz val="8"/>
            <color indexed="81"/>
            <rFont val="Arial"/>
            <family val="2"/>
          </rPr>
          <t>Ubica el puntero del mouse en los numeros de la fila 11, para leer la pregunta y selecciona una respuesta en la lista desplegable</t>
        </r>
      </text>
    </comment>
    <comment ref="Y12" authorId="0" shapeId="0" xr:uid="{E82E75F2-9425-4711-AE7F-AEA931BD0DB7}">
      <text>
        <r>
          <rPr>
            <sz val="8"/>
            <color indexed="81"/>
            <rFont val="Arial"/>
            <family val="2"/>
          </rPr>
          <t>Ubica el puntero del mouse en los numeros de la fila 11, para leer la pregunta y selecciona una respuesta en la lista desplegable</t>
        </r>
      </text>
    </comment>
    <comment ref="Z12" authorId="0" shapeId="0" xr:uid="{A262D3FC-2379-407F-B09D-289B1B428D10}">
      <text>
        <r>
          <rPr>
            <sz val="8"/>
            <color indexed="81"/>
            <rFont val="Arial"/>
            <family val="2"/>
          </rPr>
          <t>Ubica el puntero del mouse en los numeros de la fila 11, para leer la pregunta y selecciona una respuesta en la lista desplegable</t>
        </r>
      </text>
    </comment>
    <comment ref="AA12" authorId="0" shapeId="0" xr:uid="{8BC5DAD3-5D8A-4D62-AE64-3CA0B76793AA}">
      <text>
        <r>
          <rPr>
            <sz val="8"/>
            <color indexed="81"/>
            <rFont val="Arial"/>
            <family val="2"/>
          </rPr>
          <t>Ubica el puntero del mouse en los numeros de la fila 11, para leer la pregunta y selecciona una respuesta en la lista desplegable</t>
        </r>
      </text>
    </comment>
    <comment ref="AB12" authorId="0" shapeId="0" xr:uid="{EF2C2C98-DCAA-4C27-A5A3-A6C52222D0F4}">
      <text>
        <r>
          <rPr>
            <sz val="8"/>
            <color indexed="81"/>
            <rFont val="Arial"/>
            <family val="2"/>
          </rPr>
          <t>Ubica el puntero del mouse en los numeros de la fila 11, para leer la pregunta y selecciona una respuesta en la lista desplegable</t>
        </r>
      </text>
    </comment>
    <comment ref="AC12" authorId="0" shapeId="0" xr:uid="{A9B6807D-296D-4B29-BDE8-391D98E1FCEE}">
      <text>
        <r>
          <rPr>
            <sz val="8"/>
            <color indexed="81"/>
            <rFont val="Arial"/>
            <family val="2"/>
          </rPr>
          <t>Ubica el puntero del mouse en los numeros de la fila 11, para leer la pregunta y selecciona una respuesta en la lista desplegable</t>
        </r>
      </text>
    </comment>
    <comment ref="AD12" authorId="0" shapeId="0" xr:uid="{EA98F100-845D-42A7-8F03-0838E2AA7F7A}">
      <text>
        <r>
          <rPr>
            <sz val="8"/>
            <color indexed="81"/>
            <rFont val="Arial"/>
            <family val="2"/>
          </rPr>
          <t>Ubica el puntero del mouse en los numeros de la fila 11, para leer la pregunta y selecciona una respuesta en la lista desplegable</t>
        </r>
      </text>
    </comment>
    <comment ref="AE12" authorId="0" shapeId="0" xr:uid="{DA29313D-7A9D-4850-9CEA-960D325693F0}">
      <text>
        <r>
          <rPr>
            <sz val="8"/>
            <color indexed="81"/>
            <rFont val="Arial"/>
            <family val="2"/>
          </rPr>
          <t>Ubica el puntero del mouse en los numeros de la fila 11, para leer la pregunta y selecciona una respuesta en la lista desplegable</t>
        </r>
      </text>
    </comment>
    <comment ref="AF12" authorId="0" shapeId="0" xr:uid="{C5007944-6179-4B21-AF4C-49D8BAF3D55D}">
      <text>
        <r>
          <rPr>
            <sz val="8"/>
            <color indexed="81"/>
            <rFont val="Arial"/>
            <family val="2"/>
          </rPr>
          <t>Ubica el puntero del mouse en los numeros de la fila 11, para leer la pregunta y selecciona una respuesta en la lista desplegable</t>
        </r>
      </text>
    </comment>
    <comment ref="AG12" authorId="0" shapeId="0" xr:uid="{EDAAD1F4-5A32-4AFB-A391-D220CC2AC2EF}">
      <text>
        <r>
          <rPr>
            <sz val="8"/>
            <color indexed="81"/>
            <rFont val="Arial"/>
            <family val="2"/>
          </rPr>
          <t>Ubica el puntero del mouse en los numeros de la fila 11, para leer la pregunta y selecciona una respuesta en la lista desplegable</t>
        </r>
      </text>
    </comment>
    <comment ref="AH12" authorId="0" shapeId="0" xr:uid="{8E6E4A09-8041-4491-BAAC-6A523997C94A}">
      <text>
        <r>
          <rPr>
            <sz val="8"/>
            <color indexed="81"/>
            <rFont val="Arial"/>
            <family val="2"/>
          </rPr>
          <t>Ubica el puntero del mouse en los numeros de la fila 11, para leer la pregunta y selecciona una respuesta en la lista desplegable</t>
        </r>
      </text>
    </comment>
    <comment ref="P22" authorId="0" shapeId="0" xr:uid="{31658342-EC35-4684-ACDC-10EF6A41A7AE}">
      <text>
        <r>
          <rPr>
            <sz val="8"/>
            <color indexed="81"/>
            <rFont val="Arial"/>
            <family val="2"/>
          </rPr>
          <t>Ubica el puntero del mouse en los numeros de la fila 11, para leer la pregunta y selecciona una respuesta en la lista desplegable</t>
        </r>
      </text>
    </comment>
    <comment ref="Q22" authorId="0" shapeId="0" xr:uid="{DA5CA820-99F7-477E-ACB1-EF4F4CA2DE97}">
      <text>
        <r>
          <rPr>
            <sz val="8"/>
            <color indexed="81"/>
            <rFont val="Arial"/>
            <family val="2"/>
          </rPr>
          <t>Ubica el puntero del mouse en los numeros de la fila 11, para leer la pregunta y selecciona una respuesta en la lista desplegable</t>
        </r>
      </text>
    </comment>
    <comment ref="R22" authorId="0" shapeId="0" xr:uid="{F1212B8E-5E9F-4C5F-9C77-BD26DB77E42F}">
      <text>
        <r>
          <rPr>
            <sz val="8"/>
            <color indexed="81"/>
            <rFont val="Arial"/>
            <family val="2"/>
          </rPr>
          <t>Ubica el puntero del mouse en los numeros de la fila 11, para leer la pregunta y selecciona una respuesta en la lista desplegable</t>
        </r>
      </text>
    </comment>
    <comment ref="S22" authorId="0" shapeId="0" xr:uid="{F465F3BF-EDEA-409E-99C9-B735C555E543}">
      <text>
        <r>
          <rPr>
            <sz val="8"/>
            <color indexed="81"/>
            <rFont val="Arial"/>
            <family val="2"/>
          </rPr>
          <t>Ubica el puntero del mouse en los numeros de la fila 11, para leer la pregunta y selecciona una respuesta en la lista desplegable</t>
        </r>
      </text>
    </comment>
    <comment ref="T22" authorId="0" shapeId="0" xr:uid="{16D95E5A-5D3A-4624-9980-AE9DBA559D8E}">
      <text>
        <r>
          <rPr>
            <sz val="8"/>
            <color indexed="81"/>
            <rFont val="Arial"/>
            <family val="2"/>
          </rPr>
          <t>Ubica el puntero del mouse en los numeros de la fila 11, para leer la pregunta y selecciona una respuesta en la lista desplegable</t>
        </r>
      </text>
    </comment>
    <comment ref="U22" authorId="0" shapeId="0" xr:uid="{3375BA44-45BE-4F6E-9342-C702C0223CE1}">
      <text>
        <r>
          <rPr>
            <sz val="8"/>
            <color indexed="81"/>
            <rFont val="Arial"/>
            <family val="2"/>
          </rPr>
          <t>Ubica el puntero del mouse en los numeros de la fila 11, para leer la pregunta y selecciona una respuesta en la lista desplegable</t>
        </r>
      </text>
    </comment>
    <comment ref="V22" authorId="0" shapeId="0" xr:uid="{FBF7AEB5-CDAD-4991-81CD-BC62679F5EE6}">
      <text>
        <r>
          <rPr>
            <sz val="8"/>
            <color indexed="81"/>
            <rFont val="Arial"/>
            <family val="2"/>
          </rPr>
          <t>Ubica el puntero del mouse en los numeros de la fila 11, para leer la pregunta y selecciona una respuesta en la lista desplegable</t>
        </r>
      </text>
    </comment>
    <comment ref="W22" authorId="0" shapeId="0" xr:uid="{A70D5DAB-35F5-45EF-953E-455D40F4A70F}">
      <text>
        <r>
          <rPr>
            <sz val="8"/>
            <color indexed="81"/>
            <rFont val="Arial"/>
            <family val="2"/>
          </rPr>
          <t>Ubica el puntero del mouse en los numeros de la fila 11, para leer la pregunta y selecciona una respuesta en la lista desplegable</t>
        </r>
      </text>
    </comment>
    <comment ref="X22" authorId="0" shapeId="0" xr:uid="{E69631B6-356A-4337-82DF-64BBE2BE6140}">
      <text>
        <r>
          <rPr>
            <sz val="8"/>
            <color indexed="81"/>
            <rFont val="Arial"/>
            <family val="2"/>
          </rPr>
          <t>Ubica el puntero del mouse en los numeros de la fila 11, para leer la pregunta y selecciona una respuesta en la lista desplegable</t>
        </r>
      </text>
    </comment>
    <comment ref="Y22" authorId="0" shapeId="0" xr:uid="{6F24FA0C-56CF-4EF0-9AB7-52F976EE2215}">
      <text>
        <r>
          <rPr>
            <sz val="8"/>
            <color indexed="81"/>
            <rFont val="Arial"/>
            <family val="2"/>
          </rPr>
          <t>Ubica el puntero del mouse en los numeros de la fila 11, para leer la pregunta y selecciona una respuesta en la lista desplegable</t>
        </r>
      </text>
    </comment>
    <comment ref="Z22" authorId="0" shapeId="0" xr:uid="{4364274A-8A50-48B9-B5FB-5D497E70ED4D}">
      <text>
        <r>
          <rPr>
            <sz val="8"/>
            <color indexed="81"/>
            <rFont val="Arial"/>
            <family val="2"/>
          </rPr>
          <t>Ubica el puntero del mouse en los numeros de la fila 11, para leer la pregunta y selecciona una respuesta en la lista desplegable</t>
        </r>
      </text>
    </comment>
    <comment ref="AA22" authorId="0" shapeId="0" xr:uid="{20DCF73C-FBF8-4BF6-B01D-C7FE2E9EF26C}">
      <text>
        <r>
          <rPr>
            <sz val="8"/>
            <color indexed="81"/>
            <rFont val="Arial"/>
            <family val="2"/>
          </rPr>
          <t>Ubica el puntero del mouse en los numeros de la fila 11, para leer la pregunta y selecciona una respuesta en la lista desplegable</t>
        </r>
      </text>
    </comment>
    <comment ref="AB22" authorId="0" shapeId="0" xr:uid="{9659158D-D4D0-4740-AEE6-C01D6691E0AF}">
      <text>
        <r>
          <rPr>
            <sz val="8"/>
            <color indexed="81"/>
            <rFont val="Arial"/>
            <family val="2"/>
          </rPr>
          <t>Ubica el puntero del mouse en los numeros de la fila 11, para leer la pregunta y selecciona una respuesta en la lista desplegable</t>
        </r>
      </text>
    </comment>
    <comment ref="AC22" authorId="0" shapeId="0" xr:uid="{6FF9664D-E319-46CA-8E6D-5840A2CFC6D8}">
      <text>
        <r>
          <rPr>
            <sz val="8"/>
            <color indexed="81"/>
            <rFont val="Arial"/>
            <family val="2"/>
          </rPr>
          <t>Ubica el puntero del mouse en los numeros de la fila 11, para leer la pregunta y selecciona una respuesta en la lista desplegable</t>
        </r>
      </text>
    </comment>
    <comment ref="AD22" authorId="0" shapeId="0" xr:uid="{23803677-43E6-49D4-B41A-75A6E96682FB}">
      <text>
        <r>
          <rPr>
            <sz val="8"/>
            <color indexed="81"/>
            <rFont val="Arial"/>
            <family val="2"/>
          </rPr>
          <t>Ubica el puntero del mouse en los numeros de la fila 11, para leer la pregunta y selecciona una respuesta en la lista desplegable</t>
        </r>
      </text>
    </comment>
    <comment ref="AE22" authorId="0" shapeId="0" xr:uid="{A98B6E1E-F9C9-4A20-B2B9-77DF5FAC0D85}">
      <text>
        <r>
          <rPr>
            <sz val="8"/>
            <color indexed="81"/>
            <rFont val="Arial"/>
            <family val="2"/>
          </rPr>
          <t>Ubica el puntero del mouse en los numeros de la fila 11, para leer la pregunta y selecciona una respuesta en la lista desplegable</t>
        </r>
      </text>
    </comment>
    <comment ref="AF22" authorId="0" shapeId="0" xr:uid="{014BA3BD-56B2-4076-9A4F-344F932BD24A}">
      <text>
        <r>
          <rPr>
            <sz val="8"/>
            <color indexed="81"/>
            <rFont val="Arial"/>
            <family val="2"/>
          </rPr>
          <t>Ubica el puntero del mouse en los numeros de la fila 11, para leer la pregunta y selecciona una respuesta en la lista desplegable</t>
        </r>
      </text>
    </comment>
    <comment ref="AG22" authorId="0" shapeId="0" xr:uid="{90AE6ACA-BF9A-4D01-A76B-13D684A4D0F6}">
      <text>
        <r>
          <rPr>
            <sz val="8"/>
            <color indexed="81"/>
            <rFont val="Arial"/>
            <family val="2"/>
          </rPr>
          <t>Ubica el puntero del mouse en los numeros de la fila 11, para leer la pregunta y selecciona una respuesta en la lista desplegable</t>
        </r>
      </text>
    </comment>
    <comment ref="AH22" authorId="0" shapeId="0" xr:uid="{18CCAC18-80EA-4540-A248-EB42330D6C31}">
      <text>
        <r>
          <rPr>
            <sz val="8"/>
            <color indexed="81"/>
            <rFont val="Arial"/>
            <family val="2"/>
          </rPr>
          <t>Ubica el puntero del mouse en los numeros de la fila 11, para leer la pregunta y selecciona una respuesta en la lista desplegable</t>
        </r>
      </text>
    </comment>
    <comment ref="P32" authorId="0" shapeId="0" xr:uid="{4663A7BA-F379-4E47-8B04-B88B44FF69AC}">
      <text>
        <r>
          <rPr>
            <sz val="8"/>
            <color indexed="81"/>
            <rFont val="Arial"/>
            <family val="2"/>
          </rPr>
          <t>Ubica el puntero del mouse en los numeros de la fila 11, para leer la pregunta y selecciona una respuesta en la lista desplegable</t>
        </r>
      </text>
    </comment>
    <comment ref="Q32" authorId="0" shapeId="0" xr:uid="{1E0D0363-010A-45EE-8E4C-5AE48F300E1F}">
      <text>
        <r>
          <rPr>
            <sz val="8"/>
            <color indexed="81"/>
            <rFont val="Arial"/>
            <family val="2"/>
          </rPr>
          <t>Ubica el puntero del mouse en los numeros de la fila 11, para leer la pregunta y selecciona una respuesta en la lista desplegable</t>
        </r>
      </text>
    </comment>
    <comment ref="R32" authorId="0" shapeId="0" xr:uid="{4D97DC38-AC91-4BB8-B5A8-794F127FA363}">
      <text>
        <r>
          <rPr>
            <sz val="8"/>
            <color indexed="81"/>
            <rFont val="Arial"/>
            <family val="2"/>
          </rPr>
          <t>Ubica el puntero del mouse en los numeros de la fila 11, para leer la pregunta y selecciona una respuesta en la lista desplegable</t>
        </r>
      </text>
    </comment>
    <comment ref="S32" authorId="0" shapeId="0" xr:uid="{41F3A80D-C691-407B-B163-A0974A7857D1}">
      <text>
        <r>
          <rPr>
            <sz val="8"/>
            <color indexed="81"/>
            <rFont val="Arial"/>
            <family val="2"/>
          </rPr>
          <t>Ubica el puntero del mouse en los numeros de la fila 11, para leer la pregunta y selecciona una respuesta en la lista desplegable</t>
        </r>
      </text>
    </comment>
    <comment ref="T32" authorId="0" shapeId="0" xr:uid="{F89DA742-3566-43E3-9E3E-2214245B303E}">
      <text>
        <r>
          <rPr>
            <sz val="8"/>
            <color indexed="81"/>
            <rFont val="Arial"/>
            <family val="2"/>
          </rPr>
          <t>Ubica el puntero del mouse en los numeros de la fila 11, para leer la pregunta y selecciona una respuesta en la lista desplegable</t>
        </r>
      </text>
    </comment>
    <comment ref="U32" authorId="0" shapeId="0" xr:uid="{D761E644-7F13-4A05-AA9A-70A753B95496}">
      <text>
        <r>
          <rPr>
            <sz val="8"/>
            <color indexed="81"/>
            <rFont val="Arial"/>
            <family val="2"/>
          </rPr>
          <t>Ubica el puntero del mouse en los numeros de la fila 11, para leer la pregunta y selecciona una respuesta en la lista desplegable</t>
        </r>
      </text>
    </comment>
    <comment ref="V32" authorId="0" shapeId="0" xr:uid="{79A6CDBF-F59D-4265-B49F-6125CCED44F9}">
      <text>
        <r>
          <rPr>
            <sz val="8"/>
            <color indexed="81"/>
            <rFont val="Arial"/>
            <family val="2"/>
          </rPr>
          <t>Ubica el puntero del mouse en los numeros de la fila 11, para leer la pregunta y selecciona una respuesta en la lista desplegable</t>
        </r>
      </text>
    </comment>
    <comment ref="W32" authorId="0" shapeId="0" xr:uid="{9679AFF8-4347-457F-8439-4E69682798B0}">
      <text>
        <r>
          <rPr>
            <sz val="8"/>
            <color indexed="81"/>
            <rFont val="Arial"/>
            <family val="2"/>
          </rPr>
          <t>Ubica el puntero del mouse en los numeros de la fila 11, para leer la pregunta y selecciona una respuesta en la lista desplegable</t>
        </r>
      </text>
    </comment>
    <comment ref="X32" authorId="0" shapeId="0" xr:uid="{D1C6C649-5A2E-47ED-8008-F442DF145BC8}">
      <text>
        <r>
          <rPr>
            <sz val="8"/>
            <color indexed="81"/>
            <rFont val="Arial"/>
            <family val="2"/>
          </rPr>
          <t>Ubica el puntero del mouse en los numeros de la fila 11, para leer la pregunta y selecciona una respuesta en la lista desplegable</t>
        </r>
      </text>
    </comment>
    <comment ref="Y32" authorId="0" shapeId="0" xr:uid="{801BAE5E-3B67-4D65-82B4-29A6034A92EB}">
      <text>
        <r>
          <rPr>
            <sz val="8"/>
            <color indexed="81"/>
            <rFont val="Arial"/>
            <family val="2"/>
          </rPr>
          <t>Ubica el puntero del mouse en los numeros de la fila 11, para leer la pregunta y selecciona una respuesta en la lista desplegable</t>
        </r>
      </text>
    </comment>
    <comment ref="Z32" authorId="0" shapeId="0" xr:uid="{E91B02A0-DCC0-496C-BDA5-016BD5EBF7B3}">
      <text>
        <r>
          <rPr>
            <sz val="8"/>
            <color indexed="81"/>
            <rFont val="Arial"/>
            <family val="2"/>
          </rPr>
          <t>Ubica el puntero del mouse en los numeros de la fila 11, para leer la pregunta y selecciona una respuesta en la lista desplegable</t>
        </r>
      </text>
    </comment>
    <comment ref="AA32" authorId="0" shapeId="0" xr:uid="{CE246924-415A-4176-B387-CE6BE360220B}">
      <text>
        <r>
          <rPr>
            <sz val="8"/>
            <color indexed="81"/>
            <rFont val="Arial"/>
            <family val="2"/>
          </rPr>
          <t>Ubica el puntero del mouse en los numeros de la fila 11, para leer la pregunta y selecciona una respuesta en la lista desplegable</t>
        </r>
      </text>
    </comment>
    <comment ref="AB32" authorId="0" shapeId="0" xr:uid="{3EA1FDAE-1FAA-4D58-BB2A-3CA8772A4457}">
      <text>
        <r>
          <rPr>
            <sz val="8"/>
            <color indexed="81"/>
            <rFont val="Arial"/>
            <family val="2"/>
          </rPr>
          <t>Ubica el puntero del mouse en los numeros de la fila 11, para leer la pregunta y selecciona una respuesta en la lista desplegable</t>
        </r>
      </text>
    </comment>
    <comment ref="AC32" authorId="0" shapeId="0" xr:uid="{6C38C84A-D995-49D6-8A5F-528940520FCF}">
      <text>
        <r>
          <rPr>
            <sz val="8"/>
            <color indexed="81"/>
            <rFont val="Arial"/>
            <family val="2"/>
          </rPr>
          <t>Ubica el puntero del mouse en los numeros de la fila 11, para leer la pregunta y selecciona una respuesta en la lista desplegable</t>
        </r>
      </text>
    </comment>
    <comment ref="AD32" authorId="0" shapeId="0" xr:uid="{3AA0760B-2AA9-4221-B05C-51882D5E75D7}">
      <text>
        <r>
          <rPr>
            <sz val="8"/>
            <color indexed="81"/>
            <rFont val="Arial"/>
            <family val="2"/>
          </rPr>
          <t>Ubica el puntero del mouse en los numeros de la fila 11, para leer la pregunta y selecciona una respuesta en la lista desplegable</t>
        </r>
      </text>
    </comment>
    <comment ref="AE32" authorId="0" shapeId="0" xr:uid="{5ED82971-DA0F-4F2F-B154-BC5BE4A086A5}">
      <text>
        <r>
          <rPr>
            <sz val="8"/>
            <color indexed="81"/>
            <rFont val="Arial"/>
            <family val="2"/>
          </rPr>
          <t>Ubica el puntero del mouse en los numeros de la fila 11, para leer la pregunta y selecciona una respuesta en la lista desplegable</t>
        </r>
      </text>
    </comment>
    <comment ref="AF32" authorId="0" shapeId="0" xr:uid="{C9AA3DEC-2BF0-4579-B494-9EC5105B6B0B}">
      <text>
        <r>
          <rPr>
            <sz val="8"/>
            <color indexed="81"/>
            <rFont val="Arial"/>
            <family val="2"/>
          </rPr>
          <t>Ubica el puntero del mouse en los numeros de la fila 11, para leer la pregunta y selecciona una respuesta en la lista desplegable</t>
        </r>
      </text>
    </comment>
    <comment ref="AG32" authorId="0" shapeId="0" xr:uid="{43440D49-DA15-4462-9F76-FA8812745FFD}">
      <text>
        <r>
          <rPr>
            <sz val="8"/>
            <color indexed="81"/>
            <rFont val="Arial"/>
            <family val="2"/>
          </rPr>
          <t>Ubica el puntero del mouse en los numeros de la fila 11, para leer la pregunta y selecciona una respuesta en la lista desplegable</t>
        </r>
      </text>
    </comment>
    <comment ref="AH32" authorId="0" shapeId="0" xr:uid="{3BF8BA2C-7814-4B29-A5B7-E705AF6B3F2E}">
      <text>
        <r>
          <rPr>
            <sz val="8"/>
            <color indexed="81"/>
            <rFont val="Arial"/>
            <family val="2"/>
          </rPr>
          <t>Ubica el puntero del mouse en los numeros de la fila 11, para leer la pregunta y selecciona una respuesta en la lista desplegable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30DFD65-0AAD-4598-9A4F-4C934E9578E2}">
      <text>
        <r>
          <rPr>
            <sz val="9"/>
            <color indexed="81"/>
            <rFont val="Tahoma"/>
            <family val="2"/>
          </rPr>
          <t>Fecha de revisión y/o actualización del riesgo de gestión por parte del área encargada del proceso</t>
        </r>
      </text>
    </comment>
    <comment ref="L9" authorId="1" shapeId="0" xr:uid="{EB4CEDB1-EC95-4B10-BED0-EE4F796BFC01}">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8539E4D-BDAC-4589-8A3B-CFDF32C12CB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CD24D08-1BB1-4BB5-812C-984DC0E6D3EC}">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72D8ED4-467E-4488-B670-DCEE1A237DA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4376E856-BB95-4191-AD38-B3243BFE725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4AC8210-AF16-410A-BF08-9F88AA807934}">
      <text>
        <r>
          <rPr>
            <sz val="8"/>
            <color indexed="81"/>
            <rFont val="Arial"/>
            <family val="2"/>
          </rPr>
          <t>¿Afectar al grupo de funcionarios del proceso?</t>
        </r>
      </text>
    </comment>
    <comment ref="Q11" authorId="1" shapeId="0" xr:uid="{316BE2A1-3D16-4B7D-9792-ACE1B8798F83}">
      <text>
        <r>
          <rPr>
            <sz val="8"/>
            <color indexed="81"/>
            <rFont val="Arial"/>
            <family val="2"/>
          </rPr>
          <t>¿Afectar el cumplimiento de metas y objetivos de la dependencia?</t>
        </r>
      </text>
    </comment>
    <comment ref="R11" authorId="1" shapeId="0" xr:uid="{8EAF89AB-61B4-42A1-9279-E7379C7F05D2}">
      <text>
        <r>
          <rPr>
            <sz val="8"/>
            <color indexed="81"/>
            <rFont val="Arial"/>
            <family val="2"/>
          </rPr>
          <t>¿Afectar el cumplimiento de misión de la Entidad?</t>
        </r>
      </text>
    </comment>
    <comment ref="S11" authorId="1" shapeId="0" xr:uid="{9C1E1EE4-6863-4E6C-AD31-91148D284F67}">
      <text>
        <r>
          <rPr>
            <sz val="8"/>
            <color indexed="81"/>
            <rFont val="Arial"/>
            <family val="2"/>
          </rPr>
          <t>¿Afectar el cumplimiento de la misión del sector al que pertenece la Entidad?</t>
        </r>
      </text>
    </comment>
    <comment ref="T11" authorId="1" shapeId="0" xr:uid="{0B739ECA-4141-47F3-B6F3-57C402F71360}">
      <text>
        <r>
          <rPr>
            <sz val="8"/>
            <color indexed="81"/>
            <rFont val="Arial"/>
            <family val="2"/>
          </rPr>
          <t>¿Generar pérdida de confianza de la Entidad, afectando su reputación?</t>
        </r>
      </text>
    </comment>
    <comment ref="U11" authorId="1" shapeId="0" xr:uid="{CF583B30-9621-4D89-A377-E7A7FBA96FC3}">
      <text>
        <r>
          <rPr>
            <sz val="8"/>
            <color indexed="81"/>
            <rFont val="Arial"/>
            <family val="2"/>
          </rPr>
          <t>¿Generar pérdida de recursos económicos?</t>
        </r>
      </text>
    </comment>
    <comment ref="V11" authorId="1" shapeId="0" xr:uid="{7278105E-7B98-4872-A860-4822B1A0AB36}">
      <text>
        <r>
          <rPr>
            <sz val="8"/>
            <color indexed="81"/>
            <rFont val="Arial"/>
            <family val="2"/>
          </rPr>
          <t>¿Afectar la generación de los productos o la prestación de servicios?</t>
        </r>
      </text>
    </comment>
    <comment ref="W11" authorId="1" shapeId="0" xr:uid="{941A83C0-CFDB-4A1C-8626-1E768E0C8D51}">
      <text>
        <r>
          <rPr>
            <sz val="8"/>
            <color indexed="81"/>
            <rFont val="Arial"/>
            <family val="2"/>
          </rPr>
          <t>¿Dar lugar al detrimento de calidad de vida de la comunidad por la pérdida del bien o servicios o los recursos públicos?</t>
        </r>
      </text>
    </comment>
    <comment ref="X11" authorId="1" shapeId="0" xr:uid="{6423F811-CF07-4774-B0C4-08D68E840996}">
      <text>
        <r>
          <rPr>
            <sz val="8"/>
            <color indexed="81"/>
            <rFont val="Arial"/>
            <family val="2"/>
          </rPr>
          <t>¿Generar pérdida de información de la Entidad?</t>
        </r>
      </text>
    </comment>
    <comment ref="Y11" authorId="1" shapeId="0" xr:uid="{A99C64BA-C306-483C-BF55-14690B7A96F1}">
      <text>
        <r>
          <rPr>
            <sz val="8"/>
            <color indexed="81"/>
            <rFont val="Arial"/>
            <family val="2"/>
          </rPr>
          <t>¿Generar intervención de los órganos de control, de la Fiscalía, u otro ente?</t>
        </r>
      </text>
    </comment>
    <comment ref="Z11" authorId="1" shapeId="0" xr:uid="{94EB5CD9-8D5C-4D62-8DA0-D4AB48D83D1E}">
      <text>
        <r>
          <rPr>
            <sz val="8"/>
            <color indexed="81"/>
            <rFont val="Arial"/>
            <family val="2"/>
          </rPr>
          <t>¿Dar lugar a procesos sancionatorios?</t>
        </r>
      </text>
    </comment>
    <comment ref="AA11" authorId="1" shapeId="0" xr:uid="{A3FACD24-5922-4820-9E1E-A163D97B5C1C}">
      <text>
        <r>
          <rPr>
            <sz val="8"/>
            <color indexed="81"/>
            <rFont val="Arial"/>
            <family val="2"/>
          </rPr>
          <t>¿Dar lugar a procesos disciplinarios?</t>
        </r>
      </text>
    </comment>
    <comment ref="AB11" authorId="1" shapeId="0" xr:uid="{57D5B3F7-055D-41B8-AB19-8F16954BD4EB}">
      <text>
        <r>
          <rPr>
            <sz val="8"/>
            <color indexed="81"/>
            <rFont val="Arial"/>
            <family val="2"/>
          </rPr>
          <t>¿Dar lugar a procesos fiscales?</t>
        </r>
      </text>
    </comment>
    <comment ref="AC11" authorId="1" shapeId="0" xr:uid="{3A7DEF32-EA60-4E1F-9EAF-201385F94124}">
      <text>
        <r>
          <rPr>
            <sz val="8"/>
            <color indexed="81"/>
            <rFont val="Arial"/>
            <family val="2"/>
          </rPr>
          <t>¿Dar lugar a procesos penales?</t>
        </r>
      </text>
    </comment>
    <comment ref="AD11" authorId="1" shapeId="0" xr:uid="{797A6AB5-B13E-41E7-8522-A729409C2F31}">
      <text>
        <r>
          <rPr>
            <sz val="8"/>
            <color indexed="81"/>
            <rFont val="Arial"/>
            <family val="2"/>
          </rPr>
          <t>¿Generar pérdida de credibilidad del sector?</t>
        </r>
      </text>
    </comment>
    <comment ref="AE11" authorId="1" shapeId="0" xr:uid="{7E46179B-A4FF-436E-A919-1EC942EB207C}">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B378DAE3-1700-4776-90AA-A9C150F5E418}">
      <text>
        <r>
          <rPr>
            <sz val="8"/>
            <color indexed="81"/>
            <rFont val="Arial"/>
            <family val="2"/>
          </rPr>
          <t>¿Afectar la imagen regional?</t>
        </r>
      </text>
    </comment>
    <comment ref="AG11" authorId="1" shapeId="0" xr:uid="{A9383C6C-6FA3-4887-A89E-9288371DD646}">
      <text>
        <r>
          <rPr>
            <sz val="8"/>
            <color indexed="81"/>
            <rFont val="Arial"/>
            <family val="2"/>
          </rPr>
          <t>¿Afectar la imagen nacional?</t>
        </r>
      </text>
    </comment>
    <comment ref="AH11" authorId="1" shapeId="0" xr:uid="{CE54F627-F479-4E65-9F8E-0E7E75FED40E}">
      <text>
        <r>
          <rPr>
            <sz val="8"/>
            <color indexed="81"/>
            <rFont val="Arial"/>
            <family val="2"/>
          </rPr>
          <t>¿Genera Impacto ambiental?</t>
        </r>
      </text>
    </comment>
    <comment ref="AV11" authorId="1" shapeId="0" xr:uid="{CDE4E690-6F83-4C65-A2EA-60930E840B13}">
      <text>
        <r>
          <rPr>
            <sz val="8"/>
            <color indexed="81"/>
            <rFont val="Arial"/>
            <family val="2"/>
          </rPr>
          <t>¿Existen un responsable asignado a la ejecución del control?</t>
        </r>
      </text>
    </comment>
    <comment ref="AW11" authorId="1" shapeId="0" xr:uid="{BC3A4D84-9B78-41FA-8E55-7FC92D578D59}">
      <text>
        <r>
          <rPr>
            <sz val="9"/>
            <color indexed="81"/>
            <rFont val="Tahoma"/>
            <family val="2"/>
          </rPr>
          <t>El responsable tiene autoridad y adecuada segregación de funciones en la ejecución del control?</t>
        </r>
      </text>
    </comment>
    <comment ref="AX11" authorId="1" shapeId="0" xr:uid="{D808F753-D0F4-4251-8BFB-E8FAE122DC17}">
      <text>
        <r>
          <rPr>
            <sz val="8"/>
            <color indexed="81"/>
            <rFont val="Arial"/>
            <family val="2"/>
          </rPr>
          <t>¿La oportunidad en que se ejecuta el control ayuda a prevenir la mitigación del riesgo o a detectar la materialización del riesgo de manera oportuna?</t>
        </r>
      </text>
    </comment>
    <comment ref="AY11" authorId="1" shapeId="0" xr:uid="{732B5D99-DA18-4F32-B797-D82311DE606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A1BE2508-01CF-42B2-8815-FB5A707C98B9}">
      <text>
        <r>
          <rPr>
            <sz val="8"/>
            <color indexed="81"/>
            <rFont val="Arial"/>
            <family val="2"/>
          </rPr>
          <t>¿La fuente de información que se utiliza en el desarrollo del control es información confiable que permita mitigar el riesgo?.</t>
        </r>
      </text>
    </comment>
    <comment ref="BA11" authorId="1" shapeId="0" xr:uid="{6AB67F63-DD02-48F6-8BEE-C9EA95BDA583}">
      <text>
        <r>
          <rPr>
            <sz val="8"/>
            <color indexed="81"/>
            <rFont val="Arial"/>
            <family val="2"/>
          </rPr>
          <t>¿Las observaciones, desviaciones o diferencias identificadas como resultados de la ejecución del control son investigadas y resueltas de manera oportuna?</t>
        </r>
      </text>
    </comment>
    <comment ref="BB11" authorId="1" shapeId="0" xr:uid="{8B2BB292-B2C0-447B-81EE-899765C8AF69}">
      <text>
        <r>
          <rPr>
            <sz val="8"/>
            <color indexed="81"/>
            <rFont val="Arial"/>
            <family val="2"/>
          </rPr>
          <t>¿Se deja evidencia o rastro de la ejecución del control, que permita a cualquier tercero con la evidencia, llegar a la misma conclusión?.</t>
        </r>
      </text>
    </comment>
    <comment ref="P12" authorId="0" shapeId="0" xr:uid="{9494EC75-99E5-40DD-881A-9DADB3BEEFD7}">
      <text>
        <r>
          <rPr>
            <sz val="8"/>
            <color indexed="81"/>
            <rFont val="Arial"/>
            <family val="2"/>
          </rPr>
          <t>Ubica el puntero del mouse en los numeros de la fila 11, para leer la pregunta y selecciona una respuesta en la lista desplegable</t>
        </r>
      </text>
    </comment>
    <comment ref="Q12" authorId="0" shapeId="0" xr:uid="{0A4E0173-0141-4110-9F41-FBCAECD23C53}">
      <text>
        <r>
          <rPr>
            <sz val="8"/>
            <color indexed="81"/>
            <rFont val="Arial"/>
            <family val="2"/>
          </rPr>
          <t>Ubica el puntero del mouse en los numeros de la fila 11, para leer la pregunta y selecciona una respuesta en la lista desplegable</t>
        </r>
      </text>
    </comment>
    <comment ref="R12" authorId="0" shapeId="0" xr:uid="{647676B5-5A0E-4BB7-8538-20977F5FBCFF}">
      <text>
        <r>
          <rPr>
            <sz val="8"/>
            <color indexed="81"/>
            <rFont val="Arial"/>
            <family val="2"/>
          </rPr>
          <t>Ubica el puntero del mouse en los numeros de la fila 11, para leer la pregunta y selecciona una respuesta en la lista desplegable</t>
        </r>
      </text>
    </comment>
    <comment ref="S12" authorId="0" shapeId="0" xr:uid="{3A99C752-3758-4400-B049-3DEC07B7BE30}">
      <text>
        <r>
          <rPr>
            <sz val="8"/>
            <color indexed="81"/>
            <rFont val="Arial"/>
            <family val="2"/>
          </rPr>
          <t>Ubica el puntero del mouse en los numeros de la fila 11, para leer la pregunta y selecciona una respuesta en la lista desplegable</t>
        </r>
      </text>
    </comment>
    <comment ref="T12" authorId="0" shapeId="0" xr:uid="{8765D31E-E36E-4AAD-87EA-2B8B1D944AFF}">
      <text>
        <r>
          <rPr>
            <sz val="8"/>
            <color indexed="81"/>
            <rFont val="Arial"/>
            <family val="2"/>
          </rPr>
          <t>Ubica el puntero del mouse en los numeros de la fila 11, para leer la pregunta y selecciona una respuesta en la lista desplegable</t>
        </r>
      </text>
    </comment>
    <comment ref="U12" authorId="0" shapeId="0" xr:uid="{AD9CFA38-06F3-416E-8B79-64A2B184B09D}">
      <text>
        <r>
          <rPr>
            <sz val="8"/>
            <color indexed="81"/>
            <rFont val="Arial"/>
            <family val="2"/>
          </rPr>
          <t>Ubica el puntero del mouse en los numeros de la fila 11, para leer la pregunta y selecciona una respuesta en la lista desplegable</t>
        </r>
      </text>
    </comment>
    <comment ref="V12" authorId="0" shapeId="0" xr:uid="{8F8912F1-FAB0-45C9-B576-712340B767AA}">
      <text>
        <r>
          <rPr>
            <sz val="8"/>
            <color indexed="81"/>
            <rFont val="Arial"/>
            <family val="2"/>
          </rPr>
          <t>Ubica el puntero del mouse en los numeros de la fila 11, para leer la pregunta y selecciona una respuesta en la lista desplegable</t>
        </r>
      </text>
    </comment>
    <comment ref="W12" authorId="0" shapeId="0" xr:uid="{114575AB-3A75-40A4-8BFD-C0A3CE0E2D4E}">
      <text>
        <r>
          <rPr>
            <sz val="8"/>
            <color indexed="81"/>
            <rFont val="Arial"/>
            <family val="2"/>
          </rPr>
          <t>Ubica el puntero del mouse en los numeros de la fila 11, para leer la pregunta y selecciona una respuesta en la lista desplegable</t>
        </r>
      </text>
    </comment>
    <comment ref="X12" authorId="0" shapeId="0" xr:uid="{72543ACC-2990-4F1C-8006-133A5150C11E}">
      <text>
        <r>
          <rPr>
            <sz val="8"/>
            <color indexed="81"/>
            <rFont val="Arial"/>
            <family val="2"/>
          </rPr>
          <t>Ubica el puntero del mouse en los numeros de la fila 11, para leer la pregunta y selecciona una respuesta en la lista desplegable</t>
        </r>
      </text>
    </comment>
    <comment ref="Y12" authorId="0" shapeId="0" xr:uid="{32B5BAE2-A92E-49FD-A775-7A3DFB4D7F90}">
      <text>
        <r>
          <rPr>
            <sz val="8"/>
            <color indexed="81"/>
            <rFont val="Arial"/>
            <family val="2"/>
          </rPr>
          <t>Ubica el puntero del mouse en los numeros de la fila 11, para leer la pregunta y selecciona una respuesta en la lista desplegable</t>
        </r>
      </text>
    </comment>
    <comment ref="Z12" authorId="0" shapeId="0" xr:uid="{CEACDB2D-9A53-441A-AB41-809C377D539E}">
      <text>
        <r>
          <rPr>
            <sz val="8"/>
            <color indexed="81"/>
            <rFont val="Arial"/>
            <family val="2"/>
          </rPr>
          <t>Ubica el puntero del mouse en los numeros de la fila 11, para leer la pregunta y selecciona una respuesta en la lista desplegable</t>
        </r>
      </text>
    </comment>
    <comment ref="AA12" authorId="0" shapeId="0" xr:uid="{0E2E387C-DBE2-40D5-9B50-42EB9BE1822E}">
      <text>
        <r>
          <rPr>
            <sz val="8"/>
            <color indexed="81"/>
            <rFont val="Arial"/>
            <family val="2"/>
          </rPr>
          <t>Ubica el puntero del mouse en los numeros de la fila 11, para leer la pregunta y selecciona una respuesta en la lista desplegable</t>
        </r>
      </text>
    </comment>
    <comment ref="AB12" authorId="0" shapeId="0" xr:uid="{C98B722C-FA30-4666-A3FD-158E6934DEDE}">
      <text>
        <r>
          <rPr>
            <sz val="8"/>
            <color indexed="81"/>
            <rFont val="Arial"/>
            <family val="2"/>
          </rPr>
          <t>Ubica el puntero del mouse en los numeros de la fila 11, para leer la pregunta y selecciona una respuesta en la lista desplegable</t>
        </r>
      </text>
    </comment>
    <comment ref="AC12" authorId="0" shapeId="0" xr:uid="{8E62F487-D7BF-4F1E-B98F-5452C594CF8A}">
      <text>
        <r>
          <rPr>
            <sz val="8"/>
            <color indexed="81"/>
            <rFont val="Arial"/>
            <family val="2"/>
          </rPr>
          <t>Ubica el puntero del mouse en los numeros de la fila 11, para leer la pregunta y selecciona una respuesta en la lista desplegable</t>
        </r>
      </text>
    </comment>
    <comment ref="AD12" authorId="0" shapeId="0" xr:uid="{53D9356D-6759-4D81-9B83-47BBD77E559B}">
      <text>
        <r>
          <rPr>
            <sz val="8"/>
            <color indexed="81"/>
            <rFont val="Arial"/>
            <family val="2"/>
          </rPr>
          <t>Ubica el puntero del mouse en los numeros de la fila 11, para leer la pregunta y selecciona una respuesta en la lista desplegable</t>
        </r>
      </text>
    </comment>
    <comment ref="AE12" authorId="0" shapeId="0" xr:uid="{252D6255-B6BC-4D75-87E6-81B2CF08DDCC}">
      <text>
        <r>
          <rPr>
            <sz val="8"/>
            <color indexed="81"/>
            <rFont val="Arial"/>
            <family val="2"/>
          </rPr>
          <t>Ubica el puntero del mouse en los numeros de la fila 11, para leer la pregunta y selecciona una respuesta en la lista desplegable</t>
        </r>
      </text>
    </comment>
    <comment ref="AF12" authorId="0" shapeId="0" xr:uid="{C17829A4-0D30-40D2-B544-012CE030ABBA}">
      <text>
        <r>
          <rPr>
            <sz val="8"/>
            <color indexed="81"/>
            <rFont val="Arial"/>
            <family val="2"/>
          </rPr>
          <t>Ubica el puntero del mouse en los numeros de la fila 11, para leer la pregunta y selecciona una respuesta en la lista desplegable</t>
        </r>
      </text>
    </comment>
    <comment ref="AG12" authorId="0" shapeId="0" xr:uid="{71E87201-5366-44E8-92D6-3DFDA2F6B657}">
      <text>
        <r>
          <rPr>
            <sz val="8"/>
            <color indexed="81"/>
            <rFont val="Arial"/>
            <family val="2"/>
          </rPr>
          <t>Ubica el puntero del mouse en los numeros de la fila 11, para leer la pregunta y selecciona una respuesta en la lista desplegable</t>
        </r>
      </text>
    </comment>
    <comment ref="AH12" authorId="0" shapeId="0" xr:uid="{20FF5E1D-DE12-41D2-8BD3-6C14E74F9A8A}">
      <text>
        <r>
          <rPr>
            <sz val="8"/>
            <color indexed="81"/>
            <rFont val="Arial"/>
            <family val="2"/>
          </rPr>
          <t>Ubica el puntero del mouse en los numeros de la fila 11, para leer la pregunta y selecciona una respuesta en la lista desplegable</t>
        </r>
      </text>
    </comment>
    <comment ref="P22" authorId="0" shapeId="0" xr:uid="{EFD6756D-4BDC-40EC-A94E-AC355835AAA3}">
      <text>
        <r>
          <rPr>
            <sz val="8"/>
            <color indexed="81"/>
            <rFont val="Arial"/>
            <family val="2"/>
          </rPr>
          <t>Ubica el puntero del mouse en los numeros de la fila 11, para leer la pregunta y selecciona una respuesta en la lista desplegable</t>
        </r>
      </text>
    </comment>
    <comment ref="Q22" authorId="0" shapeId="0" xr:uid="{BE94770F-D766-4CB1-8375-6C7453224CE5}">
      <text>
        <r>
          <rPr>
            <sz val="8"/>
            <color indexed="81"/>
            <rFont val="Arial"/>
            <family val="2"/>
          </rPr>
          <t>Ubica el puntero del mouse en los numeros de la fila 11, para leer la pregunta y selecciona una respuesta en la lista desplegable</t>
        </r>
      </text>
    </comment>
    <comment ref="R22" authorId="0" shapeId="0" xr:uid="{084CF6BE-13CA-4FB6-98D2-BC59F666A950}">
      <text>
        <r>
          <rPr>
            <sz val="8"/>
            <color indexed="81"/>
            <rFont val="Arial"/>
            <family val="2"/>
          </rPr>
          <t>Ubica el puntero del mouse en los numeros de la fila 11, para leer la pregunta y selecciona una respuesta en la lista desplegable</t>
        </r>
      </text>
    </comment>
    <comment ref="S22" authorId="0" shapeId="0" xr:uid="{BB2C0E56-8FF8-472B-B09F-7F1C4FCAD961}">
      <text>
        <r>
          <rPr>
            <sz val="8"/>
            <color indexed="81"/>
            <rFont val="Arial"/>
            <family val="2"/>
          </rPr>
          <t>Ubica el puntero del mouse en los numeros de la fila 11, para leer la pregunta y selecciona una respuesta en la lista desplegable</t>
        </r>
      </text>
    </comment>
    <comment ref="T22" authorId="0" shapeId="0" xr:uid="{6444B089-AF02-47F9-B55F-5DCBF5CDD51F}">
      <text>
        <r>
          <rPr>
            <sz val="8"/>
            <color indexed="81"/>
            <rFont val="Arial"/>
            <family val="2"/>
          </rPr>
          <t>Ubica el puntero del mouse en los numeros de la fila 11, para leer la pregunta y selecciona una respuesta en la lista desplegable</t>
        </r>
      </text>
    </comment>
    <comment ref="U22" authorId="0" shapeId="0" xr:uid="{3EA3CF79-FE34-435D-A6FC-F0B69AE4AF93}">
      <text>
        <r>
          <rPr>
            <sz val="8"/>
            <color indexed="81"/>
            <rFont val="Arial"/>
            <family val="2"/>
          </rPr>
          <t>Ubica el puntero del mouse en los numeros de la fila 11, para leer la pregunta y selecciona una respuesta en la lista desplegable</t>
        </r>
      </text>
    </comment>
    <comment ref="V22" authorId="0" shapeId="0" xr:uid="{297AAE62-FCFC-4C66-9725-3FAD4387C719}">
      <text>
        <r>
          <rPr>
            <sz val="8"/>
            <color indexed="81"/>
            <rFont val="Arial"/>
            <family val="2"/>
          </rPr>
          <t>Ubica el puntero del mouse en los numeros de la fila 11, para leer la pregunta y selecciona una respuesta en la lista desplegable</t>
        </r>
      </text>
    </comment>
    <comment ref="W22" authorId="0" shapeId="0" xr:uid="{59193037-BC3E-4E92-8BDC-A6A8F5E9D6C6}">
      <text>
        <r>
          <rPr>
            <sz val="8"/>
            <color indexed="81"/>
            <rFont val="Arial"/>
            <family val="2"/>
          </rPr>
          <t>Ubica el puntero del mouse en los numeros de la fila 11, para leer la pregunta y selecciona una respuesta en la lista desplegable</t>
        </r>
      </text>
    </comment>
    <comment ref="X22" authorId="0" shapeId="0" xr:uid="{F671492E-7456-4D90-8662-2784A7D48CF3}">
      <text>
        <r>
          <rPr>
            <sz val="8"/>
            <color indexed="81"/>
            <rFont val="Arial"/>
            <family val="2"/>
          </rPr>
          <t>Ubica el puntero del mouse en los numeros de la fila 11, para leer la pregunta y selecciona una respuesta en la lista desplegable</t>
        </r>
      </text>
    </comment>
    <comment ref="Y22" authorId="0" shapeId="0" xr:uid="{F93FCA8D-F331-4E00-BEB1-EF9FA79864CD}">
      <text>
        <r>
          <rPr>
            <sz val="8"/>
            <color indexed="81"/>
            <rFont val="Arial"/>
            <family val="2"/>
          </rPr>
          <t>Ubica el puntero del mouse en los numeros de la fila 11, para leer la pregunta y selecciona una respuesta en la lista desplegable</t>
        </r>
      </text>
    </comment>
    <comment ref="Z22" authorId="0" shapeId="0" xr:uid="{8D56C8E4-A23D-488D-B0BF-3265C5492322}">
      <text>
        <r>
          <rPr>
            <sz val="8"/>
            <color indexed="81"/>
            <rFont val="Arial"/>
            <family val="2"/>
          </rPr>
          <t>Ubica el puntero del mouse en los numeros de la fila 11, para leer la pregunta y selecciona una respuesta en la lista desplegable</t>
        </r>
      </text>
    </comment>
    <comment ref="AA22" authorId="0" shapeId="0" xr:uid="{357C543E-D419-4201-BD6B-5BCEA14E8D48}">
      <text>
        <r>
          <rPr>
            <sz val="8"/>
            <color indexed="81"/>
            <rFont val="Arial"/>
            <family val="2"/>
          </rPr>
          <t>Ubica el puntero del mouse en los numeros de la fila 11, para leer la pregunta y selecciona una respuesta en la lista desplegable</t>
        </r>
      </text>
    </comment>
    <comment ref="AB22" authorId="0" shapeId="0" xr:uid="{8F1BA562-89FC-4C98-B3E5-644CCEC10EBB}">
      <text>
        <r>
          <rPr>
            <sz val="8"/>
            <color indexed="81"/>
            <rFont val="Arial"/>
            <family val="2"/>
          </rPr>
          <t>Ubica el puntero del mouse en los numeros de la fila 11, para leer la pregunta y selecciona una respuesta en la lista desplegable</t>
        </r>
      </text>
    </comment>
    <comment ref="AC22" authorId="0" shapeId="0" xr:uid="{A05E9985-FA94-48FB-B3A7-FC8760B23F98}">
      <text>
        <r>
          <rPr>
            <sz val="8"/>
            <color indexed="81"/>
            <rFont val="Arial"/>
            <family val="2"/>
          </rPr>
          <t>Ubica el puntero del mouse en los numeros de la fila 11, para leer la pregunta y selecciona una respuesta en la lista desplegable</t>
        </r>
      </text>
    </comment>
    <comment ref="AD22" authorId="0" shapeId="0" xr:uid="{DD840C27-04F7-4051-B729-376786C3E3B0}">
      <text>
        <r>
          <rPr>
            <sz val="8"/>
            <color indexed="81"/>
            <rFont val="Arial"/>
            <family val="2"/>
          </rPr>
          <t>Ubica el puntero del mouse en los numeros de la fila 11, para leer la pregunta y selecciona una respuesta en la lista desplegable</t>
        </r>
      </text>
    </comment>
    <comment ref="AE22" authorId="0" shapeId="0" xr:uid="{7F641413-3D1F-4717-B532-F45800FBB9E3}">
      <text>
        <r>
          <rPr>
            <sz val="8"/>
            <color indexed="81"/>
            <rFont val="Arial"/>
            <family val="2"/>
          </rPr>
          <t>Ubica el puntero del mouse en los numeros de la fila 11, para leer la pregunta y selecciona una respuesta en la lista desplegable</t>
        </r>
      </text>
    </comment>
    <comment ref="AF22" authorId="0" shapeId="0" xr:uid="{0F0F7971-8819-4B3D-BD77-DACB4B1E8F56}">
      <text>
        <r>
          <rPr>
            <sz val="8"/>
            <color indexed="81"/>
            <rFont val="Arial"/>
            <family val="2"/>
          </rPr>
          <t>Ubica el puntero del mouse en los numeros de la fila 11, para leer la pregunta y selecciona una respuesta en la lista desplegable</t>
        </r>
      </text>
    </comment>
    <comment ref="AG22" authorId="0" shapeId="0" xr:uid="{4A566172-BCAB-4C98-9659-21AA8B64C866}">
      <text>
        <r>
          <rPr>
            <sz val="8"/>
            <color indexed="81"/>
            <rFont val="Arial"/>
            <family val="2"/>
          </rPr>
          <t>Ubica el puntero del mouse en los numeros de la fila 11, para leer la pregunta y selecciona una respuesta en la lista desplegable</t>
        </r>
      </text>
    </comment>
    <comment ref="AH22" authorId="0" shapeId="0" xr:uid="{8416E4D8-7E8A-454C-AD32-9906B6EEDDEF}">
      <text>
        <r>
          <rPr>
            <sz val="8"/>
            <color indexed="81"/>
            <rFont val="Arial"/>
            <family val="2"/>
          </rPr>
          <t>Ubica el puntero del mouse en los numeros de la fila 11, para leer la pregunta y selecciona una respuesta en la lista desplegable</t>
        </r>
      </text>
    </comment>
    <comment ref="P32" authorId="0" shapeId="0" xr:uid="{C9D9B449-6CAD-4543-A5A4-94D8A2DEC341}">
      <text>
        <r>
          <rPr>
            <sz val="8"/>
            <color indexed="81"/>
            <rFont val="Arial"/>
            <family val="2"/>
          </rPr>
          <t>Ubica el puntero del mouse en los numeros de la fila 11, para leer la pregunta y selecciona una respuesta en la lista desplegable</t>
        </r>
      </text>
    </comment>
    <comment ref="Q32" authorId="0" shapeId="0" xr:uid="{954E4DBC-1C1B-45A3-9E84-D71EFB71C323}">
      <text>
        <r>
          <rPr>
            <sz val="8"/>
            <color indexed="81"/>
            <rFont val="Arial"/>
            <family val="2"/>
          </rPr>
          <t>Ubica el puntero del mouse en los numeros de la fila 11, para leer la pregunta y selecciona una respuesta en la lista desplegable</t>
        </r>
      </text>
    </comment>
    <comment ref="R32" authorId="0" shapeId="0" xr:uid="{00A8B584-B6EB-4B19-92B2-FF74B1F69782}">
      <text>
        <r>
          <rPr>
            <sz val="8"/>
            <color indexed="81"/>
            <rFont val="Arial"/>
            <family val="2"/>
          </rPr>
          <t>Ubica el puntero del mouse en los numeros de la fila 11, para leer la pregunta y selecciona una respuesta en la lista desplegable</t>
        </r>
      </text>
    </comment>
    <comment ref="S32" authorId="0" shapeId="0" xr:uid="{3640D19D-8C67-453E-9C7C-F1C85951A575}">
      <text>
        <r>
          <rPr>
            <sz val="8"/>
            <color indexed="81"/>
            <rFont val="Arial"/>
            <family val="2"/>
          </rPr>
          <t>Ubica el puntero del mouse en los numeros de la fila 11, para leer la pregunta y selecciona una respuesta en la lista desplegable</t>
        </r>
      </text>
    </comment>
    <comment ref="T32" authorId="0" shapeId="0" xr:uid="{C4714DE9-57DC-4C1F-BC1C-7B56D0E4D414}">
      <text>
        <r>
          <rPr>
            <sz val="8"/>
            <color indexed="81"/>
            <rFont val="Arial"/>
            <family val="2"/>
          </rPr>
          <t>Ubica el puntero del mouse en los numeros de la fila 11, para leer la pregunta y selecciona una respuesta en la lista desplegable</t>
        </r>
      </text>
    </comment>
    <comment ref="U32" authorId="0" shapeId="0" xr:uid="{BF069B45-0F71-4608-821C-BD159E81047C}">
      <text>
        <r>
          <rPr>
            <sz val="8"/>
            <color indexed="81"/>
            <rFont val="Arial"/>
            <family val="2"/>
          </rPr>
          <t>Ubica el puntero del mouse en los numeros de la fila 11, para leer la pregunta y selecciona una respuesta en la lista desplegable</t>
        </r>
      </text>
    </comment>
    <comment ref="V32" authorId="0" shapeId="0" xr:uid="{C8AAFE0A-5134-42AA-990D-7FD00FE2AA3C}">
      <text>
        <r>
          <rPr>
            <sz val="8"/>
            <color indexed="81"/>
            <rFont val="Arial"/>
            <family val="2"/>
          </rPr>
          <t>Ubica el puntero del mouse en los numeros de la fila 11, para leer la pregunta y selecciona una respuesta en la lista desplegable</t>
        </r>
      </text>
    </comment>
    <comment ref="W32" authorId="0" shapeId="0" xr:uid="{73C7993C-767F-4D7D-9ABB-BC2FD9A9CFAD}">
      <text>
        <r>
          <rPr>
            <sz val="8"/>
            <color indexed="81"/>
            <rFont val="Arial"/>
            <family val="2"/>
          </rPr>
          <t>Ubica el puntero del mouse en los numeros de la fila 11, para leer la pregunta y selecciona una respuesta en la lista desplegable</t>
        </r>
      </text>
    </comment>
    <comment ref="X32" authorId="0" shapeId="0" xr:uid="{24EB2085-5ADB-43C3-AFFE-483A93009790}">
      <text>
        <r>
          <rPr>
            <sz val="8"/>
            <color indexed="81"/>
            <rFont val="Arial"/>
            <family val="2"/>
          </rPr>
          <t>Ubica el puntero del mouse en los numeros de la fila 11, para leer la pregunta y selecciona una respuesta en la lista desplegable</t>
        </r>
      </text>
    </comment>
    <comment ref="Y32" authorId="0" shapeId="0" xr:uid="{8ED0EDCB-BACE-4B9F-8E41-3D25C60B3AF2}">
      <text>
        <r>
          <rPr>
            <sz val="8"/>
            <color indexed="81"/>
            <rFont val="Arial"/>
            <family val="2"/>
          </rPr>
          <t>Ubica el puntero del mouse en los numeros de la fila 11, para leer la pregunta y selecciona una respuesta en la lista desplegable</t>
        </r>
      </text>
    </comment>
    <comment ref="Z32" authorId="0" shapeId="0" xr:uid="{85B33F0D-BF11-4FB1-8935-370E37500072}">
      <text>
        <r>
          <rPr>
            <sz val="8"/>
            <color indexed="81"/>
            <rFont val="Arial"/>
            <family val="2"/>
          </rPr>
          <t>Ubica el puntero del mouse en los numeros de la fila 11, para leer la pregunta y selecciona una respuesta en la lista desplegable</t>
        </r>
      </text>
    </comment>
    <comment ref="AA32" authorId="0" shapeId="0" xr:uid="{61D3346A-7E56-4695-B4C5-6678372D77A4}">
      <text>
        <r>
          <rPr>
            <sz val="8"/>
            <color indexed="81"/>
            <rFont val="Arial"/>
            <family val="2"/>
          </rPr>
          <t>Ubica el puntero del mouse en los numeros de la fila 11, para leer la pregunta y selecciona una respuesta en la lista desplegable</t>
        </r>
      </text>
    </comment>
    <comment ref="AB32" authorId="0" shapeId="0" xr:uid="{3BB8D8B6-A592-4022-9B5C-026820DAC302}">
      <text>
        <r>
          <rPr>
            <sz val="8"/>
            <color indexed="81"/>
            <rFont val="Arial"/>
            <family val="2"/>
          </rPr>
          <t>Ubica el puntero del mouse en los numeros de la fila 11, para leer la pregunta y selecciona una respuesta en la lista desplegable</t>
        </r>
      </text>
    </comment>
    <comment ref="AC32" authorId="0" shapeId="0" xr:uid="{FD09FDCE-C1E0-4494-8F60-AD83C9FE4E53}">
      <text>
        <r>
          <rPr>
            <sz val="8"/>
            <color indexed="81"/>
            <rFont val="Arial"/>
            <family val="2"/>
          </rPr>
          <t>Ubica el puntero del mouse en los numeros de la fila 11, para leer la pregunta y selecciona una respuesta en la lista desplegable</t>
        </r>
      </text>
    </comment>
    <comment ref="AD32" authorId="0" shapeId="0" xr:uid="{84B885FA-6EBD-49E6-B41C-EC747EC92A81}">
      <text>
        <r>
          <rPr>
            <sz val="8"/>
            <color indexed="81"/>
            <rFont val="Arial"/>
            <family val="2"/>
          </rPr>
          <t>Ubica el puntero del mouse en los numeros de la fila 11, para leer la pregunta y selecciona una respuesta en la lista desplegable</t>
        </r>
      </text>
    </comment>
    <comment ref="AE32" authorId="0" shapeId="0" xr:uid="{DF12F2CD-2522-418D-84BA-5037C1CFC3D3}">
      <text>
        <r>
          <rPr>
            <sz val="8"/>
            <color indexed="81"/>
            <rFont val="Arial"/>
            <family val="2"/>
          </rPr>
          <t>Ubica el puntero del mouse en los numeros de la fila 11, para leer la pregunta y selecciona una respuesta en la lista desplegable</t>
        </r>
      </text>
    </comment>
    <comment ref="AF32" authorId="0" shapeId="0" xr:uid="{B1BDDC76-300C-4275-8151-5357C2D66998}">
      <text>
        <r>
          <rPr>
            <sz val="8"/>
            <color indexed="81"/>
            <rFont val="Arial"/>
            <family val="2"/>
          </rPr>
          <t>Ubica el puntero del mouse en los numeros de la fila 11, para leer la pregunta y selecciona una respuesta en la lista desplegable</t>
        </r>
      </text>
    </comment>
    <comment ref="AG32" authorId="0" shapeId="0" xr:uid="{34889AFB-F5DA-4D56-A920-92572621F5D6}">
      <text>
        <r>
          <rPr>
            <sz val="8"/>
            <color indexed="81"/>
            <rFont val="Arial"/>
            <family val="2"/>
          </rPr>
          <t>Ubica el puntero del mouse en los numeros de la fila 11, para leer la pregunta y selecciona una respuesta en la lista desplegable</t>
        </r>
      </text>
    </comment>
    <comment ref="AH32" authorId="0" shapeId="0" xr:uid="{1F72C1CA-EC7A-47C4-A93F-C048DD0BB207}">
      <text>
        <r>
          <rPr>
            <sz val="8"/>
            <color indexed="81"/>
            <rFont val="Arial"/>
            <family val="2"/>
          </rPr>
          <t>Ubica el puntero del mouse en los numeros de la fila 11, para leer la pregunta y selecciona una respuesta en la lista desplegable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733D0E6-A175-45AD-97BB-0737B78C1A06}">
      <text>
        <r>
          <rPr>
            <sz val="9"/>
            <color indexed="81"/>
            <rFont val="Tahoma"/>
            <family val="2"/>
          </rPr>
          <t>Fecha de revisión y/o actualización del riesgo de gestión por parte del área encargada del proceso</t>
        </r>
      </text>
    </comment>
    <comment ref="L9" authorId="1" shapeId="0" xr:uid="{82D917FC-BED2-4A10-A02C-F3FE7EB65C26}">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29F2518-5681-41A6-8ACE-30E305AC99A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E59DD5B-B0D4-4F6D-AC2C-54618EA36E8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9535382-C25B-43CF-B332-9EF1843B63E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FA14CF8-8A21-4DB9-B602-5A2F3BA9311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4D63E920-F15F-4D89-AB55-1B5DB8B70F6E}">
      <text>
        <r>
          <rPr>
            <sz val="8"/>
            <color indexed="81"/>
            <rFont val="Arial"/>
            <family val="2"/>
          </rPr>
          <t>¿Afectar al grupo de funcionarios del proceso?</t>
        </r>
      </text>
    </comment>
    <comment ref="Q11" authorId="1" shapeId="0" xr:uid="{FF232E37-3094-4076-B67B-7DCD9D874CE5}">
      <text>
        <r>
          <rPr>
            <sz val="8"/>
            <color indexed="81"/>
            <rFont val="Arial"/>
            <family val="2"/>
          </rPr>
          <t>¿Afectar el cumplimiento de metas y objetivos de la dependencia?</t>
        </r>
      </text>
    </comment>
    <comment ref="R11" authorId="1" shapeId="0" xr:uid="{77C89DD2-7294-4146-B575-E087CA0697B8}">
      <text>
        <r>
          <rPr>
            <sz val="8"/>
            <color indexed="81"/>
            <rFont val="Arial"/>
            <family val="2"/>
          </rPr>
          <t>¿Afectar el cumplimiento de misión de la Entidad?</t>
        </r>
      </text>
    </comment>
    <comment ref="S11" authorId="1" shapeId="0" xr:uid="{287053A0-CD3C-47B4-9376-486D994E1475}">
      <text>
        <r>
          <rPr>
            <sz val="8"/>
            <color indexed="81"/>
            <rFont val="Arial"/>
            <family val="2"/>
          </rPr>
          <t>¿Afectar el cumplimiento de la misión del sector al que pertenece la Entidad?</t>
        </r>
      </text>
    </comment>
    <comment ref="T11" authorId="1" shapeId="0" xr:uid="{1CF0DED3-B336-49BA-989C-FA5A8E3248F8}">
      <text>
        <r>
          <rPr>
            <sz val="8"/>
            <color indexed="81"/>
            <rFont val="Arial"/>
            <family val="2"/>
          </rPr>
          <t>¿Generar pérdida de confianza de la Entidad, afectando su reputación?</t>
        </r>
      </text>
    </comment>
    <comment ref="U11" authorId="1" shapeId="0" xr:uid="{18B2B9D5-23B4-41A3-8204-6446E96B60B5}">
      <text>
        <r>
          <rPr>
            <sz val="8"/>
            <color indexed="81"/>
            <rFont val="Arial"/>
            <family val="2"/>
          </rPr>
          <t>¿Generar pérdida de recursos económicos?</t>
        </r>
      </text>
    </comment>
    <comment ref="V11" authorId="1" shapeId="0" xr:uid="{502776F6-EE40-4E2C-AED8-F4ED17498FA8}">
      <text>
        <r>
          <rPr>
            <sz val="8"/>
            <color indexed="81"/>
            <rFont val="Arial"/>
            <family val="2"/>
          </rPr>
          <t>¿Afectar la generación de los productos o la prestación de servicios?</t>
        </r>
      </text>
    </comment>
    <comment ref="W11" authorId="1" shapeId="0" xr:uid="{7CA95291-3B66-4714-B92E-D65E70118A87}">
      <text>
        <r>
          <rPr>
            <sz val="8"/>
            <color indexed="81"/>
            <rFont val="Arial"/>
            <family val="2"/>
          </rPr>
          <t>¿Dar lugar al detrimento de calidad de vida de la comunidad por la pérdida del bien o servicios o los recursos públicos?</t>
        </r>
      </text>
    </comment>
    <comment ref="X11" authorId="1" shapeId="0" xr:uid="{AE8C285B-3F55-4A22-AC0B-9C4D75E818B8}">
      <text>
        <r>
          <rPr>
            <sz val="8"/>
            <color indexed="81"/>
            <rFont val="Arial"/>
            <family val="2"/>
          </rPr>
          <t>¿Generar pérdida de información de la Entidad?</t>
        </r>
      </text>
    </comment>
    <comment ref="Y11" authorId="1" shapeId="0" xr:uid="{CEEF591A-9985-4EC6-AE4C-3A729ABC6E4B}">
      <text>
        <r>
          <rPr>
            <sz val="8"/>
            <color indexed="81"/>
            <rFont val="Arial"/>
            <family val="2"/>
          </rPr>
          <t>¿Generar intervención de los órganos de control, de la Fiscalía, u otro ente?</t>
        </r>
      </text>
    </comment>
    <comment ref="Z11" authorId="1" shapeId="0" xr:uid="{58E6D8B1-E7A5-405A-AE4E-9A99BA9D2B92}">
      <text>
        <r>
          <rPr>
            <sz val="8"/>
            <color indexed="81"/>
            <rFont val="Arial"/>
            <family val="2"/>
          </rPr>
          <t>¿Dar lugar a procesos sancionatorios?</t>
        </r>
      </text>
    </comment>
    <comment ref="AA11" authorId="1" shapeId="0" xr:uid="{98354122-321E-46C1-8FF6-6BC317C55548}">
      <text>
        <r>
          <rPr>
            <sz val="8"/>
            <color indexed="81"/>
            <rFont val="Arial"/>
            <family val="2"/>
          </rPr>
          <t>¿Dar lugar a procesos disciplinarios?</t>
        </r>
      </text>
    </comment>
    <comment ref="AB11" authorId="1" shapeId="0" xr:uid="{539942B3-704F-44E3-A255-A6FFFCAF7D9B}">
      <text>
        <r>
          <rPr>
            <sz val="8"/>
            <color indexed="81"/>
            <rFont val="Arial"/>
            <family val="2"/>
          </rPr>
          <t>¿Dar lugar a procesos fiscales?</t>
        </r>
      </text>
    </comment>
    <comment ref="AC11" authorId="1" shapeId="0" xr:uid="{C74EDA05-75AC-4348-AEBD-D3ED36F5E6A7}">
      <text>
        <r>
          <rPr>
            <sz val="8"/>
            <color indexed="81"/>
            <rFont val="Arial"/>
            <family val="2"/>
          </rPr>
          <t>¿Dar lugar a procesos penales?</t>
        </r>
      </text>
    </comment>
    <comment ref="AD11" authorId="1" shapeId="0" xr:uid="{AC5F6786-36F2-4D12-8DBC-DE61BC883E8B}">
      <text>
        <r>
          <rPr>
            <sz val="8"/>
            <color indexed="81"/>
            <rFont val="Arial"/>
            <family val="2"/>
          </rPr>
          <t>¿Generar pérdida de credibilidad del sector?</t>
        </r>
      </text>
    </comment>
    <comment ref="AE11" authorId="1" shapeId="0" xr:uid="{C26ABC3C-B978-4240-9EC9-458A36DF16C4}">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F2647B10-63B2-4BF8-8D1A-43F4599DFD89}">
      <text>
        <r>
          <rPr>
            <sz val="8"/>
            <color indexed="81"/>
            <rFont val="Arial"/>
            <family val="2"/>
          </rPr>
          <t>¿Afectar la imagen regional?</t>
        </r>
      </text>
    </comment>
    <comment ref="AG11" authorId="1" shapeId="0" xr:uid="{BA533679-BCFB-4DE1-99A3-2616817ECB4C}">
      <text>
        <r>
          <rPr>
            <sz val="8"/>
            <color indexed="81"/>
            <rFont val="Arial"/>
            <family val="2"/>
          </rPr>
          <t>¿Afectar la imagen nacional?</t>
        </r>
      </text>
    </comment>
    <comment ref="AH11" authorId="1" shapeId="0" xr:uid="{9487E587-4A99-4400-9B56-1AD8A02785CF}">
      <text>
        <r>
          <rPr>
            <sz val="8"/>
            <color indexed="81"/>
            <rFont val="Arial"/>
            <family val="2"/>
          </rPr>
          <t>¿Genera Impacto ambiental?</t>
        </r>
      </text>
    </comment>
    <comment ref="AV11" authorId="1" shapeId="0" xr:uid="{54F06490-81ED-4CF0-BD2C-791E28392619}">
      <text>
        <r>
          <rPr>
            <sz val="8"/>
            <color indexed="81"/>
            <rFont val="Arial"/>
            <family val="2"/>
          </rPr>
          <t>¿Existen un responsable asignado a la ejecución del control?</t>
        </r>
      </text>
    </comment>
    <comment ref="AW11" authorId="1" shapeId="0" xr:uid="{B9735FF8-E0C5-4182-9962-5C84D0E5FBD5}">
      <text>
        <r>
          <rPr>
            <sz val="9"/>
            <color indexed="81"/>
            <rFont val="Tahoma"/>
            <family val="2"/>
          </rPr>
          <t>El responsable tiene autoridad y adecuada segregación de funciones en la ejecución del control?</t>
        </r>
      </text>
    </comment>
    <comment ref="AX11" authorId="1" shapeId="0" xr:uid="{BA22C980-8B0F-43F1-9923-84580071899E}">
      <text>
        <r>
          <rPr>
            <sz val="8"/>
            <color indexed="81"/>
            <rFont val="Arial"/>
            <family val="2"/>
          </rPr>
          <t>¿La oportunidad en que se ejecuta el control ayuda a prevenir la mitigación del riesgo o a detectar la materialización del riesgo de manera oportuna?</t>
        </r>
      </text>
    </comment>
    <comment ref="AY11" authorId="1" shapeId="0" xr:uid="{BEE098F8-0DEB-420C-A976-20643090053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9753AA4-1856-420D-9BA7-A7E5D768BA27}">
      <text>
        <r>
          <rPr>
            <sz val="8"/>
            <color indexed="81"/>
            <rFont val="Arial"/>
            <family val="2"/>
          </rPr>
          <t>¿La fuente de información que se utiliza en el desarrollo del control es información confiable que permita mitigar el riesgo?.</t>
        </r>
      </text>
    </comment>
    <comment ref="BA11" authorId="1" shapeId="0" xr:uid="{7B85A7EA-AE0A-4AFE-A78A-4843C0114DC7}">
      <text>
        <r>
          <rPr>
            <sz val="8"/>
            <color indexed="81"/>
            <rFont val="Arial"/>
            <family val="2"/>
          </rPr>
          <t>¿Las observaciones, desviaciones o diferencias identificadas como resultados de la ejecución del control son investigadas y resueltas de manera oportuna?</t>
        </r>
      </text>
    </comment>
    <comment ref="BB11" authorId="1" shapeId="0" xr:uid="{976C4806-6B08-4D83-BC6A-02ABAF4E9406}">
      <text>
        <r>
          <rPr>
            <sz val="8"/>
            <color indexed="81"/>
            <rFont val="Arial"/>
            <family val="2"/>
          </rPr>
          <t>¿Se deja evidencia o rastro de la ejecución del control, que permita a cualquier tercero con la evidencia, llegar a la misma conclusión?.</t>
        </r>
      </text>
    </comment>
    <comment ref="P12" authorId="0" shapeId="0" xr:uid="{94AB6C2E-73AB-4E1D-AFBA-858B7EFDC82F}">
      <text>
        <r>
          <rPr>
            <sz val="8"/>
            <color indexed="81"/>
            <rFont val="Arial"/>
            <family val="2"/>
          </rPr>
          <t>Ubica el puntero del mouse en los números de la fila 11, para leer la pregunta y selecciona una respuesta en la lista desplegable</t>
        </r>
      </text>
    </comment>
    <comment ref="Q12" authorId="0" shapeId="0" xr:uid="{3D1B9FA8-06CB-4B2A-8D44-F2A9879E5494}">
      <text>
        <r>
          <rPr>
            <sz val="8"/>
            <color indexed="81"/>
            <rFont val="Arial"/>
            <family val="2"/>
          </rPr>
          <t>Ubica el puntero del mouse en los números de la fila 11, para leer la pregunta y selecciona una respuesta en la lista desplegable</t>
        </r>
      </text>
    </comment>
    <comment ref="R12" authorId="0" shapeId="0" xr:uid="{B7DB22D1-B90F-42FA-9C5E-1571D39B6C92}">
      <text>
        <r>
          <rPr>
            <sz val="8"/>
            <color indexed="81"/>
            <rFont val="Arial"/>
            <family val="2"/>
          </rPr>
          <t>Ubica el puntero del mouse en los números de la fila 11, para leer la pregunta y selecciona una respuesta en la lista desplegable</t>
        </r>
      </text>
    </comment>
    <comment ref="S12" authorId="0" shapeId="0" xr:uid="{8CBA6F0E-9DBB-4704-B093-EF3BC8FE3D27}">
      <text>
        <r>
          <rPr>
            <sz val="8"/>
            <color indexed="81"/>
            <rFont val="Arial"/>
            <family val="2"/>
          </rPr>
          <t>Ubica el puntero del mouse en los números de la fila 11, para leer la pregunta y selecciona una respuesta en la lista desplegable</t>
        </r>
      </text>
    </comment>
    <comment ref="T12" authorId="0" shapeId="0" xr:uid="{CE52B48E-8CB3-4803-B695-015C5767EDB9}">
      <text>
        <r>
          <rPr>
            <sz val="8"/>
            <color indexed="81"/>
            <rFont val="Arial"/>
            <family val="2"/>
          </rPr>
          <t>Ubica el puntero del mouse en los números de la fila 11, para leer la pregunta y selecciona una respuesta en la lista desplegable</t>
        </r>
      </text>
    </comment>
    <comment ref="U12" authorId="0" shapeId="0" xr:uid="{A86682CF-0F1C-4205-98E8-6B7F06A6F570}">
      <text>
        <r>
          <rPr>
            <sz val="8"/>
            <color indexed="81"/>
            <rFont val="Arial"/>
            <family val="2"/>
          </rPr>
          <t>Ubica el puntero del mouse en los números de la fila 11, para leer la pregunta y selecciona una respuesta en la lista desplegable</t>
        </r>
      </text>
    </comment>
    <comment ref="V12" authorId="0" shapeId="0" xr:uid="{165174F5-4295-4E76-86F9-E4FDF958FE23}">
      <text>
        <r>
          <rPr>
            <sz val="8"/>
            <color indexed="81"/>
            <rFont val="Arial"/>
            <family val="2"/>
          </rPr>
          <t>Ubica el puntero del mouse en los números de la fila 11, para leer la pregunta y selecciona una respuesta en la lista desplegable</t>
        </r>
      </text>
    </comment>
    <comment ref="W12" authorId="0" shapeId="0" xr:uid="{E64A032A-54CC-4976-8E6D-48E690DAD8BE}">
      <text>
        <r>
          <rPr>
            <sz val="8"/>
            <color indexed="81"/>
            <rFont val="Arial"/>
            <family val="2"/>
          </rPr>
          <t>Ubica el puntero del mouse en los números de la fila 11, para leer la pregunta y selecciona una respuesta en la lista desplegable</t>
        </r>
      </text>
    </comment>
    <comment ref="X12" authorId="0" shapeId="0" xr:uid="{35290042-37BB-48DA-A766-2DF98AB28447}">
      <text>
        <r>
          <rPr>
            <sz val="8"/>
            <color indexed="81"/>
            <rFont val="Arial"/>
            <family val="2"/>
          </rPr>
          <t>Ubica el puntero del mouse en los números de la fila 11, para leer la pregunta y selecciona una respuesta en la lista desplegable</t>
        </r>
      </text>
    </comment>
    <comment ref="Y12" authorId="0" shapeId="0" xr:uid="{C418439C-E44F-48B2-9FA2-B98C91A40435}">
      <text>
        <r>
          <rPr>
            <sz val="8"/>
            <color indexed="81"/>
            <rFont val="Arial"/>
            <family val="2"/>
          </rPr>
          <t>Ubica el puntero del mouse en los números de la fila 11, para leer la pregunta y selecciona una respuesta en la lista desplegable</t>
        </r>
      </text>
    </comment>
    <comment ref="Z12" authorId="0" shapeId="0" xr:uid="{485C5C28-CD8B-4BCF-8C80-E1EE316402D6}">
      <text>
        <r>
          <rPr>
            <sz val="8"/>
            <color indexed="81"/>
            <rFont val="Arial"/>
            <family val="2"/>
          </rPr>
          <t>Ubica el puntero del mouse en los números de la fila 11, para leer la pregunta y selecciona una respuesta en la lista desplegable</t>
        </r>
      </text>
    </comment>
    <comment ref="AA12" authorId="0" shapeId="0" xr:uid="{A5E00BF6-EC5A-4DB3-BC52-398D12922C41}">
      <text>
        <r>
          <rPr>
            <sz val="8"/>
            <color indexed="81"/>
            <rFont val="Arial"/>
            <family val="2"/>
          </rPr>
          <t>Ubica el puntero del mouse en los números de la fila 11, para leer la pregunta y selecciona una respuesta en la lista desplegable</t>
        </r>
      </text>
    </comment>
    <comment ref="AB12" authorId="0" shapeId="0" xr:uid="{77AC6EB8-251E-4B13-90DB-D1DCA05BFDE0}">
      <text>
        <r>
          <rPr>
            <sz val="8"/>
            <color indexed="81"/>
            <rFont val="Arial"/>
            <family val="2"/>
          </rPr>
          <t>Ubica el puntero del mouse en los números de la fila 11, para leer la pregunta y selecciona una respuesta en la lista desplegable</t>
        </r>
      </text>
    </comment>
    <comment ref="AC12" authorId="0" shapeId="0" xr:uid="{5E5F987D-700B-4595-A7EA-F191370EDE7C}">
      <text>
        <r>
          <rPr>
            <sz val="8"/>
            <color indexed="81"/>
            <rFont val="Arial"/>
            <family val="2"/>
          </rPr>
          <t>Ubica el puntero del mouse en los números de la fila 11, para leer la pregunta y selecciona una respuesta en la lista desplegable</t>
        </r>
      </text>
    </comment>
    <comment ref="AD12" authorId="0" shapeId="0" xr:uid="{D53F471A-54E3-4857-A97F-AD1F31FC8211}">
      <text>
        <r>
          <rPr>
            <sz val="8"/>
            <color indexed="81"/>
            <rFont val="Arial"/>
            <family val="2"/>
          </rPr>
          <t>Ubica el puntero del mouse en los números de la fila 11, para leer la pregunta y selecciona una respuesta en la lista desplegable</t>
        </r>
      </text>
    </comment>
    <comment ref="AE12" authorId="0" shapeId="0" xr:uid="{C7508D4A-81CD-4F7B-9D99-6437EE825B9F}">
      <text>
        <r>
          <rPr>
            <sz val="8"/>
            <color indexed="81"/>
            <rFont val="Arial"/>
            <family val="2"/>
          </rPr>
          <t>Ubica el puntero del mouse en los números de la fila 11, para leer la pregunta y selecciona una respuesta en la lista desplegable</t>
        </r>
      </text>
    </comment>
    <comment ref="AF12" authorId="0" shapeId="0" xr:uid="{B219012D-DEAB-495B-945D-0221EF8817CC}">
      <text>
        <r>
          <rPr>
            <sz val="8"/>
            <color indexed="81"/>
            <rFont val="Arial"/>
            <family val="2"/>
          </rPr>
          <t>Ubica el puntero del mouse en los números de la fila 11, para leer la pregunta y selecciona una respuesta en la lista desplegable</t>
        </r>
      </text>
    </comment>
    <comment ref="AG12" authorId="0" shapeId="0" xr:uid="{205532C4-1CA6-4C3F-BA2F-5383B649D4D0}">
      <text>
        <r>
          <rPr>
            <sz val="8"/>
            <color indexed="81"/>
            <rFont val="Arial"/>
            <family val="2"/>
          </rPr>
          <t>Ubica el puntero del mouse en los números de la fila 11, para leer la pregunta y selecciona una respuesta en la lista desplegable</t>
        </r>
      </text>
    </comment>
    <comment ref="AH12" authorId="0" shapeId="0" xr:uid="{F67D7EFB-E864-4785-BB46-535F597772EB}">
      <text>
        <r>
          <rPr>
            <sz val="8"/>
            <color indexed="81"/>
            <rFont val="Arial"/>
            <family val="2"/>
          </rPr>
          <t>Ubica el puntero del mouse en los números de la fila 11, para leer la pregunta y selecciona una respuesta en la lista desplegable</t>
        </r>
      </text>
    </comment>
    <comment ref="P22" authorId="0" shapeId="0" xr:uid="{4351473F-7F5E-4B11-9BB5-3DA0144EEA27}">
      <text>
        <r>
          <rPr>
            <sz val="8"/>
            <color indexed="81"/>
            <rFont val="Arial"/>
            <family val="2"/>
          </rPr>
          <t>Ubica el puntero del mouse en los numeros de la fila 11, para leer la pregunta y selecciona una respuesta en la lista desplegable</t>
        </r>
      </text>
    </comment>
    <comment ref="Q22" authorId="0" shapeId="0" xr:uid="{7760CA2E-5023-42CA-B1A9-F792B6C68FAE}">
      <text>
        <r>
          <rPr>
            <sz val="8"/>
            <color indexed="81"/>
            <rFont val="Arial"/>
            <family val="2"/>
          </rPr>
          <t>Ubica el puntero del mouse en los numeros de la fila 11, para leer la pregunta y selecciona una respuesta en la lista desplegable</t>
        </r>
      </text>
    </comment>
    <comment ref="R22" authorId="0" shapeId="0" xr:uid="{51914D06-CFAD-406D-9458-767882AB0D1E}">
      <text>
        <r>
          <rPr>
            <sz val="8"/>
            <color indexed="81"/>
            <rFont val="Arial"/>
            <family val="2"/>
          </rPr>
          <t>Ubica el puntero del mouse en los numeros de la fila 11, para leer la pregunta y selecciona una respuesta en la lista desplegable</t>
        </r>
      </text>
    </comment>
    <comment ref="S22" authorId="0" shapeId="0" xr:uid="{0D2CC94F-3F46-4C53-8592-8D82A8B40C51}">
      <text>
        <r>
          <rPr>
            <sz val="8"/>
            <color indexed="81"/>
            <rFont val="Arial"/>
            <family val="2"/>
          </rPr>
          <t>Ubica el puntero del mouse en los numeros de la fila 11, para leer la pregunta y selecciona una respuesta en la lista desplegable</t>
        </r>
      </text>
    </comment>
    <comment ref="T22" authorId="0" shapeId="0" xr:uid="{1F630F97-A0F7-4CC6-8B23-D58CCB46FDEF}">
      <text>
        <r>
          <rPr>
            <sz val="8"/>
            <color indexed="81"/>
            <rFont val="Arial"/>
            <family val="2"/>
          </rPr>
          <t>Ubica el puntero del mouse en los numeros de la fila 11, para leer la pregunta y selecciona una respuesta en la lista desplegable</t>
        </r>
      </text>
    </comment>
    <comment ref="U22" authorId="0" shapeId="0" xr:uid="{8C4569C6-B482-4C8F-AC97-B024269BE907}">
      <text>
        <r>
          <rPr>
            <sz val="8"/>
            <color indexed="81"/>
            <rFont val="Arial"/>
            <family val="2"/>
          </rPr>
          <t>Ubica el puntero del mouse en los numeros de la fila 11, para leer la pregunta y selecciona una respuesta en la lista desplegable</t>
        </r>
      </text>
    </comment>
    <comment ref="V22" authorId="0" shapeId="0" xr:uid="{C5984DFB-8B14-46DE-A1FD-8E1AC6721DEB}">
      <text>
        <r>
          <rPr>
            <sz val="8"/>
            <color indexed="81"/>
            <rFont val="Arial"/>
            <family val="2"/>
          </rPr>
          <t>Ubica el puntero del mouse en los numeros de la fila 11, para leer la pregunta y selecciona una respuesta en la lista desplegable</t>
        </r>
      </text>
    </comment>
    <comment ref="W22" authorId="0" shapeId="0" xr:uid="{E3262912-7AA7-430C-8E46-C1B905988983}">
      <text>
        <r>
          <rPr>
            <sz val="8"/>
            <color indexed="81"/>
            <rFont val="Arial"/>
            <family val="2"/>
          </rPr>
          <t>Ubica el puntero del mouse en los numeros de la fila 11, para leer la pregunta y selecciona una respuesta en la lista desplegable</t>
        </r>
      </text>
    </comment>
    <comment ref="X22" authorId="0" shapeId="0" xr:uid="{D64CED62-79D9-42D4-BB0F-5552F7EC6C98}">
      <text>
        <r>
          <rPr>
            <sz val="8"/>
            <color indexed="81"/>
            <rFont val="Arial"/>
            <family val="2"/>
          </rPr>
          <t>Ubica el puntero del mouse en los numeros de la fila 11, para leer la pregunta y selecciona una respuesta en la lista desplegable</t>
        </r>
      </text>
    </comment>
    <comment ref="Y22" authorId="0" shapeId="0" xr:uid="{601FA375-27EC-4799-BD50-F47368A6856A}">
      <text>
        <r>
          <rPr>
            <sz val="8"/>
            <color indexed="81"/>
            <rFont val="Arial"/>
            <family val="2"/>
          </rPr>
          <t>Ubica el puntero del mouse en los numeros de la fila 11, para leer la pregunta y selecciona una respuesta en la lista desplegable</t>
        </r>
      </text>
    </comment>
    <comment ref="Z22" authorId="0" shapeId="0" xr:uid="{D8EFD7BC-E54D-4EBA-B0B0-6EDE78F39D37}">
      <text>
        <r>
          <rPr>
            <sz val="8"/>
            <color indexed="81"/>
            <rFont val="Arial"/>
            <family val="2"/>
          </rPr>
          <t>Ubica el puntero del mouse en los numeros de la fila 11, para leer la pregunta y selecciona una respuesta en la lista desplegable</t>
        </r>
      </text>
    </comment>
    <comment ref="AA22" authorId="0" shapeId="0" xr:uid="{D274FD18-26EE-4970-A83B-051781231ACD}">
      <text>
        <r>
          <rPr>
            <sz val="8"/>
            <color indexed="81"/>
            <rFont val="Arial"/>
            <family val="2"/>
          </rPr>
          <t>Ubica el puntero del mouse en los numeros de la fila 11, para leer la pregunta y selecciona una respuesta en la lista desplegable</t>
        </r>
      </text>
    </comment>
    <comment ref="AB22" authorId="0" shapeId="0" xr:uid="{03F28648-83F8-45B7-8985-10418F78EBDC}">
      <text>
        <r>
          <rPr>
            <sz val="8"/>
            <color indexed="81"/>
            <rFont val="Arial"/>
            <family val="2"/>
          </rPr>
          <t>Ubica el puntero del mouse en los numeros de la fila 11, para leer la pregunta y selecciona una respuesta en la lista desplegable</t>
        </r>
      </text>
    </comment>
    <comment ref="AC22" authorId="0" shapeId="0" xr:uid="{F8152971-7085-4DC2-AFDA-8BFEA37E6496}">
      <text>
        <r>
          <rPr>
            <sz val="8"/>
            <color indexed="81"/>
            <rFont val="Arial"/>
            <family val="2"/>
          </rPr>
          <t>Ubica el puntero del mouse en los numeros de la fila 11, para leer la pregunta y selecciona una respuesta en la lista desplegable</t>
        </r>
      </text>
    </comment>
    <comment ref="AD22" authorId="0" shapeId="0" xr:uid="{4E6EE299-7345-4C3E-ABF4-A35B84A71E45}">
      <text>
        <r>
          <rPr>
            <sz val="8"/>
            <color indexed="81"/>
            <rFont val="Arial"/>
            <family val="2"/>
          </rPr>
          <t>Ubica el puntero del mouse en los numeros de la fila 11, para leer la pregunta y selecciona una respuesta en la lista desplegable</t>
        </r>
      </text>
    </comment>
    <comment ref="AE22" authorId="0" shapeId="0" xr:uid="{753499E6-3376-4AFB-8B78-AA95D9287157}">
      <text>
        <r>
          <rPr>
            <sz val="8"/>
            <color indexed="81"/>
            <rFont val="Arial"/>
            <family val="2"/>
          </rPr>
          <t>Ubica el puntero del mouse en los numeros de la fila 11, para leer la pregunta y selecciona una respuesta en la lista desplegable</t>
        </r>
      </text>
    </comment>
    <comment ref="AF22" authorId="0" shapeId="0" xr:uid="{34491834-EDB4-4452-85D8-CB3DBA2B03F5}">
      <text>
        <r>
          <rPr>
            <sz val="8"/>
            <color indexed="81"/>
            <rFont val="Arial"/>
            <family val="2"/>
          </rPr>
          <t>Ubica el puntero del mouse en los numeros de la fila 11, para leer la pregunta y selecciona una respuesta en la lista desplegable</t>
        </r>
      </text>
    </comment>
    <comment ref="AG22" authorId="0" shapeId="0" xr:uid="{1FD5B214-140C-431F-9B4D-71109C7B8C78}">
      <text>
        <r>
          <rPr>
            <sz val="8"/>
            <color indexed="81"/>
            <rFont val="Arial"/>
            <family val="2"/>
          </rPr>
          <t>Ubica el puntero del mouse en los numeros de la fila 11, para leer la pregunta y selecciona una respuesta en la lista desplegable</t>
        </r>
      </text>
    </comment>
    <comment ref="AH22" authorId="0" shapeId="0" xr:uid="{50D797C9-B105-42E3-8ADC-32E9119DCCCB}">
      <text>
        <r>
          <rPr>
            <sz val="8"/>
            <color indexed="81"/>
            <rFont val="Arial"/>
            <family val="2"/>
          </rPr>
          <t>Ubica el puntero del mouse en los numeros de la fila 11, para leer la pregunta y selecciona una respuesta en la lista desplegable</t>
        </r>
      </text>
    </comment>
    <comment ref="P32" authorId="0" shapeId="0" xr:uid="{441D9CC6-FDBE-46D5-908B-33E75D54332D}">
      <text>
        <r>
          <rPr>
            <sz val="8"/>
            <color indexed="81"/>
            <rFont val="Arial"/>
            <family val="2"/>
          </rPr>
          <t>Ubica el puntero del mouse en los numeros de la fila 11, para leer la pregunta y selecciona una respuesta en la lista desplegable</t>
        </r>
      </text>
    </comment>
    <comment ref="Q32" authorId="0" shapeId="0" xr:uid="{344EC3E3-00EF-4987-9D87-9FE06714E63C}">
      <text>
        <r>
          <rPr>
            <sz val="8"/>
            <color indexed="81"/>
            <rFont val="Arial"/>
            <family val="2"/>
          </rPr>
          <t>Ubica el puntero del mouse en los numeros de la fila 11, para leer la pregunta y selecciona una respuesta en la lista desplegable</t>
        </r>
      </text>
    </comment>
    <comment ref="R32" authorId="0" shapeId="0" xr:uid="{69660AC2-765E-4F93-B22B-D9C560108BD5}">
      <text>
        <r>
          <rPr>
            <sz val="8"/>
            <color indexed="81"/>
            <rFont val="Arial"/>
            <family val="2"/>
          </rPr>
          <t>Ubica el puntero del mouse en los numeros de la fila 11, para leer la pregunta y selecciona una respuesta en la lista desplegable</t>
        </r>
      </text>
    </comment>
    <comment ref="S32" authorId="0" shapeId="0" xr:uid="{896054E0-B5AD-4429-BEF8-54AE1BB42935}">
      <text>
        <r>
          <rPr>
            <sz val="8"/>
            <color indexed="81"/>
            <rFont val="Arial"/>
            <family val="2"/>
          </rPr>
          <t>Ubica el puntero del mouse en los numeros de la fila 11, para leer la pregunta y selecciona una respuesta en la lista desplegable</t>
        </r>
      </text>
    </comment>
    <comment ref="T32" authorId="0" shapeId="0" xr:uid="{62DE8C4F-EC24-4190-A041-BE16C8C327CE}">
      <text>
        <r>
          <rPr>
            <sz val="8"/>
            <color indexed="81"/>
            <rFont val="Arial"/>
            <family val="2"/>
          </rPr>
          <t>Ubica el puntero del mouse en los numeros de la fila 11, para leer la pregunta y selecciona una respuesta en la lista desplegable</t>
        </r>
      </text>
    </comment>
    <comment ref="U32" authorId="0" shapeId="0" xr:uid="{68546883-DBDB-46A4-AF3B-BD17EFB8E217}">
      <text>
        <r>
          <rPr>
            <sz val="8"/>
            <color indexed="81"/>
            <rFont val="Arial"/>
            <family val="2"/>
          </rPr>
          <t>Ubica el puntero del mouse en los numeros de la fila 11, para leer la pregunta y selecciona una respuesta en la lista desplegable</t>
        </r>
      </text>
    </comment>
    <comment ref="V32" authorId="0" shapeId="0" xr:uid="{A869CA25-12A5-479D-98C3-280532802B56}">
      <text>
        <r>
          <rPr>
            <sz val="8"/>
            <color indexed="81"/>
            <rFont val="Arial"/>
            <family val="2"/>
          </rPr>
          <t>Ubica el puntero del mouse en los numeros de la fila 11, para leer la pregunta y selecciona una respuesta en la lista desplegable</t>
        </r>
      </text>
    </comment>
    <comment ref="W32" authorId="0" shapeId="0" xr:uid="{3D66D66E-07B0-4801-AA71-FDB04DBC20AA}">
      <text>
        <r>
          <rPr>
            <sz val="8"/>
            <color indexed="81"/>
            <rFont val="Arial"/>
            <family val="2"/>
          </rPr>
          <t>Ubica el puntero del mouse en los numeros de la fila 11, para leer la pregunta y selecciona una respuesta en la lista desplegable</t>
        </r>
      </text>
    </comment>
    <comment ref="X32" authorId="0" shapeId="0" xr:uid="{20CFFB6E-1D55-4B9F-83E2-2EF510E97CB6}">
      <text>
        <r>
          <rPr>
            <sz val="8"/>
            <color indexed="81"/>
            <rFont val="Arial"/>
            <family val="2"/>
          </rPr>
          <t>Ubica el puntero del mouse en los numeros de la fila 11, para leer la pregunta y selecciona una respuesta en la lista desplegable</t>
        </r>
      </text>
    </comment>
    <comment ref="Y32" authorId="0" shapeId="0" xr:uid="{57E36E77-8117-4E70-8F1F-F52F55634E33}">
      <text>
        <r>
          <rPr>
            <sz val="8"/>
            <color indexed="81"/>
            <rFont val="Arial"/>
            <family val="2"/>
          </rPr>
          <t>Ubica el puntero del mouse en los numeros de la fila 11, para leer la pregunta y selecciona una respuesta en la lista desplegable</t>
        </r>
      </text>
    </comment>
    <comment ref="Z32" authorId="0" shapeId="0" xr:uid="{96A41B91-CC90-45E5-A616-BC30071632EF}">
      <text>
        <r>
          <rPr>
            <sz val="8"/>
            <color indexed="81"/>
            <rFont val="Arial"/>
            <family val="2"/>
          </rPr>
          <t>Ubica el puntero del mouse en los numeros de la fila 11, para leer la pregunta y selecciona una respuesta en la lista desplegable</t>
        </r>
      </text>
    </comment>
    <comment ref="AA32" authorId="0" shapeId="0" xr:uid="{F5AC79DC-8612-4FAF-988F-437D15D324B5}">
      <text>
        <r>
          <rPr>
            <sz val="8"/>
            <color indexed="81"/>
            <rFont val="Arial"/>
            <family val="2"/>
          </rPr>
          <t>Ubica el puntero del mouse en los numeros de la fila 11, para leer la pregunta y selecciona una respuesta en la lista desplegable</t>
        </r>
      </text>
    </comment>
    <comment ref="AB32" authorId="0" shapeId="0" xr:uid="{7F90BD8E-624E-4A4C-AB70-29CC335374DE}">
      <text>
        <r>
          <rPr>
            <sz val="8"/>
            <color indexed="81"/>
            <rFont val="Arial"/>
            <family val="2"/>
          </rPr>
          <t>Ubica el puntero del mouse en los numeros de la fila 11, para leer la pregunta y selecciona una respuesta en la lista desplegable</t>
        </r>
      </text>
    </comment>
    <comment ref="AC32" authorId="0" shapeId="0" xr:uid="{FD5F3190-9309-4B29-855D-EC61A1531F64}">
      <text>
        <r>
          <rPr>
            <sz val="8"/>
            <color indexed="81"/>
            <rFont val="Arial"/>
            <family val="2"/>
          </rPr>
          <t>Ubica el puntero del mouse en los numeros de la fila 11, para leer la pregunta y selecciona una respuesta en la lista desplegable</t>
        </r>
      </text>
    </comment>
    <comment ref="AD32" authorId="0" shapeId="0" xr:uid="{96A13CAB-C3F3-4B4E-9CE3-F9912D262C76}">
      <text>
        <r>
          <rPr>
            <sz val="8"/>
            <color indexed="81"/>
            <rFont val="Arial"/>
            <family val="2"/>
          </rPr>
          <t>Ubica el puntero del mouse en los numeros de la fila 11, para leer la pregunta y selecciona una respuesta en la lista desplegable</t>
        </r>
      </text>
    </comment>
    <comment ref="AE32" authorId="0" shapeId="0" xr:uid="{9481FE3E-3C1D-406E-813A-0D2771FE6C55}">
      <text>
        <r>
          <rPr>
            <sz val="8"/>
            <color indexed="81"/>
            <rFont val="Arial"/>
            <family val="2"/>
          </rPr>
          <t>Ubica el puntero del mouse en los numeros de la fila 11, para leer la pregunta y selecciona una respuesta en la lista desplegable</t>
        </r>
      </text>
    </comment>
    <comment ref="AF32" authorId="0" shapeId="0" xr:uid="{F44EC179-AD2E-4F9B-987C-379A79D83031}">
      <text>
        <r>
          <rPr>
            <sz val="8"/>
            <color indexed="81"/>
            <rFont val="Arial"/>
            <family val="2"/>
          </rPr>
          <t>Ubica el puntero del mouse en los numeros de la fila 11, para leer la pregunta y selecciona una respuesta en la lista desplegable</t>
        </r>
      </text>
    </comment>
    <comment ref="AG32" authorId="0" shapeId="0" xr:uid="{B9D7B2E1-5074-4326-B8AD-3869723E7DD4}">
      <text>
        <r>
          <rPr>
            <sz val="8"/>
            <color indexed="81"/>
            <rFont val="Arial"/>
            <family val="2"/>
          </rPr>
          <t>Ubica el puntero del mouse en los numeros de la fila 11, para leer la pregunta y selecciona una respuesta en la lista desplegable</t>
        </r>
      </text>
    </comment>
    <comment ref="AH32" authorId="0" shapeId="0" xr:uid="{B426AEF4-FD9A-4576-AC42-73A72589DDD5}">
      <text>
        <r>
          <rPr>
            <sz val="8"/>
            <color indexed="81"/>
            <rFont val="Arial"/>
            <family val="2"/>
          </rPr>
          <t>Ubica el puntero del mouse en los numeros de la fila 11, para leer la pregunta y selecciona una respuesta en la lista desplegable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FB840BF-08EB-45D6-B7F1-59529AE3807E}">
      <text>
        <r>
          <rPr>
            <sz val="9"/>
            <color indexed="81"/>
            <rFont val="Tahoma"/>
            <family val="2"/>
          </rPr>
          <t>Fecha de revisión y/o actualización del riesgo de gestión por parte del área encargada del proceso</t>
        </r>
      </text>
    </comment>
    <comment ref="L9" authorId="1" shapeId="0" xr:uid="{7A72A61E-4149-4191-AA99-0323330801F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2074E36D-659D-47DB-948D-66FC04C26A7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56D0FF3-B5AE-4706-BA6D-01642BAB728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4037301A-3570-4A12-9BEA-7D72C0F5624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FCDAB0C7-7800-4DA9-A681-14BD20B1F55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4394F9E8-E3A4-4D21-9378-BC528DD95B1D}">
      <text>
        <r>
          <rPr>
            <sz val="8"/>
            <color indexed="81"/>
            <rFont val="Arial"/>
            <family val="2"/>
          </rPr>
          <t>¿Afectar al grupo de funcionarios del proceso?</t>
        </r>
      </text>
    </comment>
    <comment ref="Q11" authorId="1" shapeId="0" xr:uid="{98EB5EB2-7EF4-4786-856A-F8DD1D3A2D36}">
      <text>
        <r>
          <rPr>
            <sz val="8"/>
            <color indexed="81"/>
            <rFont val="Arial"/>
            <family val="2"/>
          </rPr>
          <t>¿Afectar el cumplimiento de metas y objetivos de la dependencia?</t>
        </r>
      </text>
    </comment>
    <comment ref="R11" authorId="1" shapeId="0" xr:uid="{ECA8C6FB-3A1C-455D-8FF1-E078CD5FAE9E}">
      <text>
        <r>
          <rPr>
            <sz val="8"/>
            <color indexed="81"/>
            <rFont val="Arial"/>
            <family val="2"/>
          </rPr>
          <t>¿Afectar el cumplimiento de misión de la Entidad?</t>
        </r>
      </text>
    </comment>
    <comment ref="S11" authorId="1" shapeId="0" xr:uid="{BC38DFF9-5471-402F-9C86-70D767687ED4}">
      <text>
        <r>
          <rPr>
            <sz val="8"/>
            <color indexed="81"/>
            <rFont val="Arial"/>
            <family val="2"/>
          </rPr>
          <t>¿Afectar el cumplimiento de la misión del sector al que pertenece la Entidad?</t>
        </r>
      </text>
    </comment>
    <comment ref="T11" authorId="1" shapeId="0" xr:uid="{F21FF282-F50A-4002-A2C0-982B885F08FA}">
      <text>
        <r>
          <rPr>
            <sz val="8"/>
            <color indexed="81"/>
            <rFont val="Arial"/>
            <family val="2"/>
          </rPr>
          <t>¿Generar pérdida de confianza de la Entidad, afectando su reputación?</t>
        </r>
      </text>
    </comment>
    <comment ref="U11" authorId="1" shapeId="0" xr:uid="{83404C3B-6C64-478D-80F8-162F98155372}">
      <text>
        <r>
          <rPr>
            <sz val="8"/>
            <color indexed="81"/>
            <rFont val="Arial"/>
            <family val="2"/>
          </rPr>
          <t>¿Generar pérdida de recursos económicos?</t>
        </r>
      </text>
    </comment>
    <comment ref="V11" authorId="1" shapeId="0" xr:uid="{FE7ED46D-F20F-44CC-9131-05700EC6F13A}">
      <text>
        <r>
          <rPr>
            <sz val="8"/>
            <color indexed="81"/>
            <rFont val="Arial"/>
            <family val="2"/>
          </rPr>
          <t>¿Afectar la generación de los productos o la prestación de servicios?</t>
        </r>
      </text>
    </comment>
    <comment ref="W11" authorId="1" shapeId="0" xr:uid="{3ACDDE8B-54E9-4ADD-B2D4-E3FF38CD5CC8}">
      <text>
        <r>
          <rPr>
            <sz val="8"/>
            <color indexed="81"/>
            <rFont val="Arial"/>
            <family val="2"/>
          </rPr>
          <t>¿Dar lugar al detrimento de calidad de vida de la comunidad por la pérdida del bien o servicios o los recursos públicos?</t>
        </r>
      </text>
    </comment>
    <comment ref="X11" authorId="1" shapeId="0" xr:uid="{9372CDBA-E4F1-4000-A6C2-2E7806CCE655}">
      <text>
        <r>
          <rPr>
            <sz val="8"/>
            <color indexed="81"/>
            <rFont val="Arial"/>
            <family val="2"/>
          </rPr>
          <t>¿Generar pérdida de información de la Entidad?</t>
        </r>
      </text>
    </comment>
    <comment ref="Y11" authorId="1" shapeId="0" xr:uid="{774FCDE5-A0E2-4D0F-ABDC-39028C17816F}">
      <text>
        <r>
          <rPr>
            <sz val="8"/>
            <color indexed="81"/>
            <rFont val="Arial"/>
            <family val="2"/>
          </rPr>
          <t>¿Generar intervención de los órganos de control, de la Fiscalía, u otro ente?</t>
        </r>
      </text>
    </comment>
    <comment ref="Z11" authorId="1" shapeId="0" xr:uid="{71EC11B7-5AD2-4B01-B950-9C9A0FD9E4D0}">
      <text>
        <r>
          <rPr>
            <sz val="8"/>
            <color indexed="81"/>
            <rFont val="Arial"/>
            <family val="2"/>
          </rPr>
          <t>¿Dar lugar a procesos sancionatorios?</t>
        </r>
      </text>
    </comment>
    <comment ref="AA11" authorId="1" shapeId="0" xr:uid="{1FCF2291-D7B3-4BB1-BDAA-04CDA725A1AB}">
      <text>
        <r>
          <rPr>
            <sz val="8"/>
            <color indexed="81"/>
            <rFont val="Arial"/>
            <family val="2"/>
          </rPr>
          <t>¿Dar lugar a procesos disciplinarios?</t>
        </r>
      </text>
    </comment>
    <comment ref="AB11" authorId="1" shapeId="0" xr:uid="{37C20290-5082-47D6-B971-69075ABFD3B6}">
      <text>
        <r>
          <rPr>
            <sz val="8"/>
            <color indexed="81"/>
            <rFont val="Arial"/>
            <family val="2"/>
          </rPr>
          <t>¿Dar lugar a procesos fiscales?</t>
        </r>
      </text>
    </comment>
    <comment ref="AC11" authorId="1" shapeId="0" xr:uid="{4E338C13-68D0-4AA4-B917-E95DA4307DAD}">
      <text>
        <r>
          <rPr>
            <sz val="8"/>
            <color indexed="81"/>
            <rFont val="Arial"/>
            <family val="2"/>
          </rPr>
          <t>¿Dar lugar a procesos penales?</t>
        </r>
      </text>
    </comment>
    <comment ref="AD11" authorId="1" shapeId="0" xr:uid="{AD105316-9766-4399-A404-FB398F3B58B8}">
      <text>
        <r>
          <rPr>
            <sz val="8"/>
            <color indexed="81"/>
            <rFont val="Arial"/>
            <family val="2"/>
          </rPr>
          <t>¿Generar pérdida de credibilidad del sector?</t>
        </r>
      </text>
    </comment>
    <comment ref="AE11" authorId="1" shapeId="0" xr:uid="{28E56A45-A120-4C0D-AFE1-A794D11BFC99}">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6AB8E64-7D79-4498-9E92-C93D5DCDFD89}">
      <text>
        <r>
          <rPr>
            <sz val="8"/>
            <color indexed="81"/>
            <rFont val="Arial"/>
            <family val="2"/>
          </rPr>
          <t>¿Afectar la imagen regional?</t>
        </r>
      </text>
    </comment>
    <comment ref="AG11" authorId="1" shapeId="0" xr:uid="{82CD5AE6-D5DF-41D8-9357-8EFFBA805628}">
      <text>
        <r>
          <rPr>
            <sz val="8"/>
            <color indexed="81"/>
            <rFont val="Arial"/>
            <family val="2"/>
          </rPr>
          <t>¿Afectar la imagen nacional?</t>
        </r>
      </text>
    </comment>
    <comment ref="AH11" authorId="1" shapeId="0" xr:uid="{EA879BCC-4107-447D-B2A9-C29A66F57A5B}">
      <text>
        <r>
          <rPr>
            <sz val="8"/>
            <color indexed="81"/>
            <rFont val="Arial"/>
            <family val="2"/>
          </rPr>
          <t>¿Genera Impacto ambiental?</t>
        </r>
      </text>
    </comment>
    <comment ref="AV11" authorId="1" shapeId="0" xr:uid="{92EF219E-0660-46BF-83E4-1DC161136C04}">
      <text>
        <r>
          <rPr>
            <sz val="8"/>
            <color indexed="81"/>
            <rFont val="Arial"/>
            <family val="2"/>
          </rPr>
          <t>¿Existen un responsable asignado a la ejecución del control?</t>
        </r>
      </text>
    </comment>
    <comment ref="AW11" authorId="1" shapeId="0" xr:uid="{C1ADD2C9-7D65-4E96-835E-FB4066BEDA24}">
      <text>
        <r>
          <rPr>
            <sz val="9"/>
            <color indexed="81"/>
            <rFont val="Tahoma"/>
            <family val="2"/>
          </rPr>
          <t>El responsable tiene autoridad y adecuada segregación de funciones en la ejecución del control?</t>
        </r>
      </text>
    </comment>
    <comment ref="AX11" authorId="1" shapeId="0" xr:uid="{53A1A080-842B-4FDD-A4B4-1E354861546D}">
      <text>
        <r>
          <rPr>
            <sz val="8"/>
            <color indexed="81"/>
            <rFont val="Arial"/>
            <family val="2"/>
          </rPr>
          <t>¿La oportunidad en que se ejecuta el control ayuda a prevenir la mitigación del riesgo o a detectar la materialización del riesgo de manera oportuna?</t>
        </r>
      </text>
    </comment>
    <comment ref="AY11" authorId="1" shapeId="0" xr:uid="{90AFE4DF-0846-4EAC-A245-D01054A0B6CF}">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455986F-C3A3-4375-9032-8D1FF5E05FBD}">
      <text>
        <r>
          <rPr>
            <sz val="8"/>
            <color indexed="81"/>
            <rFont val="Arial"/>
            <family val="2"/>
          </rPr>
          <t>¿La fuente de información que se utiliza en el desarrollo del control es información confiable que permita mitigar el riesgo?.</t>
        </r>
      </text>
    </comment>
    <comment ref="BA11" authorId="1" shapeId="0" xr:uid="{6721D5BB-3CFA-4038-A271-E8FE1B4F944F}">
      <text>
        <r>
          <rPr>
            <sz val="8"/>
            <color indexed="81"/>
            <rFont val="Arial"/>
            <family val="2"/>
          </rPr>
          <t>¿Las observaciones, desviaciones o diferencias identificadas como resultados de la ejecución del control son investigadas y resueltas de manera oportuna?</t>
        </r>
      </text>
    </comment>
    <comment ref="BB11" authorId="1" shapeId="0" xr:uid="{5BA33FE9-9905-4575-8254-E33AB2DA865D}">
      <text>
        <r>
          <rPr>
            <sz val="8"/>
            <color indexed="81"/>
            <rFont val="Arial"/>
            <family val="2"/>
          </rPr>
          <t>¿Se deja evidencia o rastro de la ejecución del control, que permita a cualquier tercero con la evidencia, llegar a la misma conclusión?.</t>
        </r>
      </text>
    </comment>
    <comment ref="P12" authorId="0" shapeId="0" xr:uid="{4161AE3D-52F7-440E-A035-1DBEE85F3845}">
      <text>
        <r>
          <rPr>
            <sz val="8"/>
            <color indexed="81"/>
            <rFont val="Arial"/>
            <family val="2"/>
          </rPr>
          <t>Ubica el puntero del mouse en los numeros de la fila 11, para leer la pregunta y selecciona una respuesta en la lista desplegable</t>
        </r>
      </text>
    </comment>
    <comment ref="Q12" authorId="0" shapeId="0" xr:uid="{6D0C19EA-ECB5-4548-B748-18FE33B5E45E}">
      <text>
        <r>
          <rPr>
            <sz val="8"/>
            <color indexed="81"/>
            <rFont val="Arial"/>
            <family val="2"/>
          </rPr>
          <t>Ubica el puntero del mouse en los numeros de la fila 11, para leer la pregunta y selecciona una respuesta en la lista desplegable</t>
        </r>
      </text>
    </comment>
    <comment ref="R12" authorId="0" shapeId="0" xr:uid="{01B0D5CD-04EC-417D-9A4A-FC13167E1293}">
      <text>
        <r>
          <rPr>
            <sz val="8"/>
            <color indexed="81"/>
            <rFont val="Arial"/>
            <family val="2"/>
          </rPr>
          <t>Ubica el puntero del mouse en los numeros de la fila 11, para leer la pregunta y selecciona una respuesta en la lista desplegable</t>
        </r>
      </text>
    </comment>
    <comment ref="S12" authorId="0" shapeId="0" xr:uid="{F8608604-C1A0-4319-81FF-37325499971B}">
      <text>
        <r>
          <rPr>
            <sz val="8"/>
            <color indexed="81"/>
            <rFont val="Arial"/>
            <family val="2"/>
          </rPr>
          <t>Ubica el puntero del mouse en los numeros de la fila 11, para leer la pregunta y selecciona una respuesta en la lista desplegable</t>
        </r>
      </text>
    </comment>
    <comment ref="T12" authorId="0" shapeId="0" xr:uid="{0830517E-6E91-4472-8FFB-61DC1678768C}">
      <text>
        <r>
          <rPr>
            <sz val="8"/>
            <color indexed="81"/>
            <rFont val="Arial"/>
            <family val="2"/>
          </rPr>
          <t>Ubica el puntero del mouse en los numeros de la fila 11, para leer la pregunta y selecciona una respuesta en la lista desplegable</t>
        </r>
      </text>
    </comment>
    <comment ref="U12" authorId="0" shapeId="0" xr:uid="{41B7A05A-505A-4BDF-A7E5-2C1F75E43F4F}">
      <text>
        <r>
          <rPr>
            <sz val="8"/>
            <color indexed="81"/>
            <rFont val="Arial"/>
            <family val="2"/>
          </rPr>
          <t>Ubica el puntero del mouse en los numeros de la fila 11, para leer la pregunta y selecciona una respuesta en la lista desplegable</t>
        </r>
      </text>
    </comment>
    <comment ref="V12" authorId="0" shapeId="0" xr:uid="{81137C85-A8F2-4826-BDFE-65349B25BACA}">
      <text>
        <r>
          <rPr>
            <sz val="8"/>
            <color indexed="81"/>
            <rFont val="Arial"/>
            <family val="2"/>
          </rPr>
          <t>Ubica el puntero del mouse en los numeros de la fila 11, para leer la pregunta y selecciona una respuesta en la lista desplegable</t>
        </r>
      </text>
    </comment>
    <comment ref="W12" authorId="0" shapeId="0" xr:uid="{C9D5D307-71A3-480F-AADC-A29C3EAD7242}">
      <text>
        <r>
          <rPr>
            <sz val="8"/>
            <color indexed="81"/>
            <rFont val="Arial"/>
            <family val="2"/>
          </rPr>
          <t>Ubica el puntero del mouse en los numeros de la fila 11, para leer la pregunta y selecciona una respuesta en la lista desplegable</t>
        </r>
      </text>
    </comment>
    <comment ref="X12" authorId="0" shapeId="0" xr:uid="{DCDAFBFE-3882-4AC7-958E-2F959923540B}">
      <text>
        <r>
          <rPr>
            <sz val="8"/>
            <color indexed="81"/>
            <rFont val="Arial"/>
            <family val="2"/>
          </rPr>
          <t>Ubica el puntero del mouse en los numeros de la fila 11, para leer la pregunta y selecciona una respuesta en la lista desplegable</t>
        </r>
      </text>
    </comment>
    <comment ref="Y12" authorId="0" shapeId="0" xr:uid="{FF80B01A-5406-4317-A597-3A1E69EF821E}">
      <text>
        <r>
          <rPr>
            <sz val="8"/>
            <color indexed="81"/>
            <rFont val="Arial"/>
            <family val="2"/>
          </rPr>
          <t>Ubica el puntero del mouse en los numeros de la fila 11, para leer la pregunta y selecciona una respuesta en la lista desplegable</t>
        </r>
      </text>
    </comment>
    <comment ref="Z12" authorId="0" shapeId="0" xr:uid="{BC209EBD-DCA9-4A7A-8532-30487567A15C}">
      <text>
        <r>
          <rPr>
            <sz val="8"/>
            <color indexed="81"/>
            <rFont val="Arial"/>
            <family val="2"/>
          </rPr>
          <t>Ubica el puntero del mouse en los numeros de la fila 11, para leer la pregunta y selecciona una respuesta en la lista desplegable</t>
        </r>
      </text>
    </comment>
    <comment ref="AA12" authorId="0" shapeId="0" xr:uid="{A38FF0F6-3120-4D0B-89E6-FE1DE770ED88}">
      <text>
        <r>
          <rPr>
            <sz val="8"/>
            <color indexed="81"/>
            <rFont val="Arial"/>
            <family val="2"/>
          </rPr>
          <t>Ubica el puntero del mouse en los numeros de la fila 11, para leer la pregunta y selecciona una respuesta en la lista desplegable</t>
        </r>
      </text>
    </comment>
    <comment ref="AB12" authorId="0" shapeId="0" xr:uid="{00CFF198-118B-4FC7-9D46-EB2BF28283F0}">
      <text>
        <r>
          <rPr>
            <sz val="8"/>
            <color indexed="81"/>
            <rFont val="Arial"/>
            <family val="2"/>
          </rPr>
          <t>Ubica el puntero del mouse en los numeros de la fila 11, para leer la pregunta y selecciona una respuesta en la lista desplegable</t>
        </r>
      </text>
    </comment>
    <comment ref="AC12" authorId="0" shapeId="0" xr:uid="{1F2A403F-32C0-4944-B1A5-F97E967AEFA2}">
      <text>
        <r>
          <rPr>
            <sz val="8"/>
            <color indexed="81"/>
            <rFont val="Arial"/>
            <family val="2"/>
          </rPr>
          <t>Ubica el puntero del mouse en los numeros de la fila 11, para leer la pregunta y selecciona una respuesta en la lista desplegable</t>
        </r>
      </text>
    </comment>
    <comment ref="AD12" authorId="0" shapeId="0" xr:uid="{B14E695E-C6FE-4100-AB25-AC22E50F10D3}">
      <text>
        <r>
          <rPr>
            <sz val="8"/>
            <color indexed="81"/>
            <rFont val="Arial"/>
            <family val="2"/>
          </rPr>
          <t>Ubica el puntero del mouse en los numeros de la fila 11, para leer la pregunta y selecciona una respuesta en la lista desplegable</t>
        </r>
      </text>
    </comment>
    <comment ref="AE12" authorId="0" shapeId="0" xr:uid="{A2D4C55E-D2E2-4E91-8681-F7352A2780B3}">
      <text>
        <r>
          <rPr>
            <sz val="8"/>
            <color indexed="81"/>
            <rFont val="Arial"/>
            <family val="2"/>
          </rPr>
          <t>Ubica el puntero del mouse en los numeros de la fila 11, para leer la pregunta y selecciona una respuesta en la lista desplegable</t>
        </r>
      </text>
    </comment>
    <comment ref="AF12" authorId="0" shapeId="0" xr:uid="{5E60CB3D-D4CA-4463-9C3A-80A106EA2D1A}">
      <text>
        <r>
          <rPr>
            <sz val="8"/>
            <color indexed="81"/>
            <rFont val="Arial"/>
            <family val="2"/>
          </rPr>
          <t>Ubica el puntero del mouse en los numeros de la fila 11, para leer la pregunta y selecciona una respuesta en la lista desplegable</t>
        </r>
      </text>
    </comment>
    <comment ref="AG12" authorId="0" shapeId="0" xr:uid="{D24877AF-1BFC-4442-B59F-1BCE1FDB9043}">
      <text>
        <r>
          <rPr>
            <sz val="8"/>
            <color indexed="81"/>
            <rFont val="Arial"/>
            <family val="2"/>
          </rPr>
          <t>Ubica el puntero del mouse en los numeros de la fila 11, para leer la pregunta y selecciona una respuesta en la lista desplegable</t>
        </r>
      </text>
    </comment>
    <comment ref="AH12" authorId="0" shapeId="0" xr:uid="{80CAC0B7-85F0-4976-8731-9E1F3572FD00}">
      <text>
        <r>
          <rPr>
            <sz val="8"/>
            <color indexed="81"/>
            <rFont val="Arial"/>
            <family val="2"/>
          </rPr>
          <t>Ubica el puntero del mouse en los numeros de la fila 11, para leer la pregunta y selecciona una respuesta en la lista desplegable</t>
        </r>
      </text>
    </comment>
    <comment ref="P22" authorId="0" shapeId="0" xr:uid="{D8741DF1-BBD3-4E9A-A0DE-6B1060296B10}">
      <text>
        <r>
          <rPr>
            <sz val="8"/>
            <color indexed="81"/>
            <rFont val="Arial"/>
            <family val="2"/>
          </rPr>
          <t>Ubica el puntero del mouse en los numeros de la fila 11, para leer la pregunta y selecciona una respuesta en la lista desplegable</t>
        </r>
      </text>
    </comment>
    <comment ref="Q22" authorId="0" shapeId="0" xr:uid="{E3BE9559-FD8C-4B3A-BAF7-14355F47BE84}">
      <text>
        <r>
          <rPr>
            <sz val="8"/>
            <color indexed="81"/>
            <rFont val="Arial"/>
            <family val="2"/>
          </rPr>
          <t>Ubica el puntero del mouse en los numeros de la fila 11, para leer la pregunta y selecciona una respuesta en la lista desplegable</t>
        </r>
      </text>
    </comment>
    <comment ref="R22" authorId="0" shapeId="0" xr:uid="{728325CC-793F-4267-BFBC-C2D2C90DFD66}">
      <text>
        <r>
          <rPr>
            <sz val="8"/>
            <color indexed="81"/>
            <rFont val="Arial"/>
            <family val="2"/>
          </rPr>
          <t>Ubica el puntero del mouse en los numeros de la fila 11, para leer la pregunta y selecciona una respuesta en la lista desplegable</t>
        </r>
      </text>
    </comment>
    <comment ref="S22" authorId="0" shapeId="0" xr:uid="{7D9184BA-DDF9-42D0-A6B5-3B32EFED8D93}">
      <text>
        <r>
          <rPr>
            <sz val="8"/>
            <color indexed="81"/>
            <rFont val="Arial"/>
            <family val="2"/>
          </rPr>
          <t>Ubica el puntero del mouse en los numeros de la fila 11, para leer la pregunta y selecciona una respuesta en la lista desplegable</t>
        </r>
      </text>
    </comment>
    <comment ref="T22" authorId="0" shapeId="0" xr:uid="{9BC534B0-8D89-4E62-8D52-4BDF93AAAD76}">
      <text>
        <r>
          <rPr>
            <sz val="8"/>
            <color indexed="81"/>
            <rFont val="Arial"/>
            <family val="2"/>
          </rPr>
          <t>Ubica el puntero del mouse en los numeros de la fila 11, para leer la pregunta y selecciona una respuesta en la lista desplegable</t>
        </r>
      </text>
    </comment>
    <comment ref="U22" authorId="0" shapeId="0" xr:uid="{9FB14F5C-986B-41DE-9B58-9203316C2E0F}">
      <text>
        <r>
          <rPr>
            <sz val="8"/>
            <color indexed="81"/>
            <rFont val="Arial"/>
            <family val="2"/>
          </rPr>
          <t>Ubica el puntero del mouse en los numeros de la fila 11, para leer la pregunta y selecciona una respuesta en la lista desplegable</t>
        </r>
      </text>
    </comment>
    <comment ref="V22" authorId="0" shapeId="0" xr:uid="{F8D76EEB-1188-46AA-BB0B-89391E412882}">
      <text>
        <r>
          <rPr>
            <sz val="8"/>
            <color indexed="81"/>
            <rFont val="Arial"/>
            <family val="2"/>
          </rPr>
          <t>Ubica el puntero del mouse en los numeros de la fila 11, para leer la pregunta y selecciona una respuesta en la lista desplegable</t>
        </r>
      </text>
    </comment>
    <comment ref="W22" authorId="0" shapeId="0" xr:uid="{29CFBB3C-0A8A-4CB9-8C8C-28420D5DA878}">
      <text>
        <r>
          <rPr>
            <sz val="8"/>
            <color indexed="81"/>
            <rFont val="Arial"/>
            <family val="2"/>
          </rPr>
          <t>Ubica el puntero del mouse en los numeros de la fila 11, para leer la pregunta y selecciona una respuesta en la lista desplegable</t>
        </r>
      </text>
    </comment>
    <comment ref="X22" authorId="0" shapeId="0" xr:uid="{D8E6D792-F4BC-4B1C-8F28-80A99C956BEF}">
      <text>
        <r>
          <rPr>
            <sz val="8"/>
            <color indexed="81"/>
            <rFont val="Arial"/>
            <family val="2"/>
          </rPr>
          <t>Ubica el puntero del mouse en los numeros de la fila 11, para leer la pregunta y selecciona una respuesta en la lista desplegable</t>
        </r>
      </text>
    </comment>
    <comment ref="Y22" authorId="0" shapeId="0" xr:uid="{7F724DA4-4933-4332-AA13-45F4A11AD193}">
      <text>
        <r>
          <rPr>
            <sz val="8"/>
            <color indexed="81"/>
            <rFont val="Arial"/>
            <family val="2"/>
          </rPr>
          <t>Ubica el puntero del mouse en los numeros de la fila 11, para leer la pregunta y selecciona una respuesta en la lista desplegable</t>
        </r>
      </text>
    </comment>
    <comment ref="Z22" authorId="0" shapeId="0" xr:uid="{4C7BC28D-B444-4161-B00D-4A6B8420F4FE}">
      <text>
        <r>
          <rPr>
            <sz val="8"/>
            <color indexed="81"/>
            <rFont val="Arial"/>
            <family val="2"/>
          </rPr>
          <t>Ubica el puntero del mouse en los numeros de la fila 11, para leer la pregunta y selecciona una respuesta en la lista desplegable</t>
        </r>
      </text>
    </comment>
    <comment ref="AA22" authorId="0" shapeId="0" xr:uid="{E438D5F8-297C-4912-B97B-1E93AFEC2C2B}">
      <text>
        <r>
          <rPr>
            <sz val="8"/>
            <color indexed="81"/>
            <rFont val="Arial"/>
            <family val="2"/>
          </rPr>
          <t>Ubica el puntero del mouse en los numeros de la fila 11, para leer la pregunta y selecciona una respuesta en la lista desplegable</t>
        </r>
      </text>
    </comment>
    <comment ref="AB22" authorId="0" shapeId="0" xr:uid="{2B7033D2-8DC3-421E-9AC7-6DA5370D3252}">
      <text>
        <r>
          <rPr>
            <sz val="8"/>
            <color indexed="81"/>
            <rFont val="Arial"/>
            <family val="2"/>
          </rPr>
          <t>Ubica el puntero del mouse en los numeros de la fila 11, para leer la pregunta y selecciona una respuesta en la lista desplegable</t>
        </r>
      </text>
    </comment>
    <comment ref="AC22" authorId="0" shapeId="0" xr:uid="{A0CE6430-B015-4556-A9EC-75CF7635A42D}">
      <text>
        <r>
          <rPr>
            <sz val="8"/>
            <color indexed="81"/>
            <rFont val="Arial"/>
            <family val="2"/>
          </rPr>
          <t>Ubica el puntero del mouse en los numeros de la fila 11, para leer la pregunta y selecciona una respuesta en la lista desplegable</t>
        </r>
      </text>
    </comment>
    <comment ref="AD22" authorId="0" shapeId="0" xr:uid="{34237E8D-AB3E-44A3-BC34-E258672AEBA4}">
      <text>
        <r>
          <rPr>
            <sz val="8"/>
            <color indexed="81"/>
            <rFont val="Arial"/>
            <family val="2"/>
          </rPr>
          <t>Ubica el puntero del mouse en los numeros de la fila 11, para leer la pregunta y selecciona una respuesta en la lista desplegable</t>
        </r>
      </text>
    </comment>
    <comment ref="AE22" authorId="0" shapeId="0" xr:uid="{D237AE19-1520-4ED7-8EBE-483B84B5DB67}">
      <text>
        <r>
          <rPr>
            <sz val="8"/>
            <color indexed="81"/>
            <rFont val="Arial"/>
            <family val="2"/>
          </rPr>
          <t>Ubica el puntero del mouse en los numeros de la fila 11, para leer la pregunta y selecciona una respuesta en la lista desplegable</t>
        </r>
      </text>
    </comment>
    <comment ref="AF22" authorId="0" shapeId="0" xr:uid="{FD33FDBB-5FF7-4A02-ABDF-C34C4372223E}">
      <text>
        <r>
          <rPr>
            <sz val="8"/>
            <color indexed="81"/>
            <rFont val="Arial"/>
            <family val="2"/>
          </rPr>
          <t>Ubica el puntero del mouse en los numeros de la fila 11, para leer la pregunta y selecciona una respuesta en la lista desplegable</t>
        </r>
      </text>
    </comment>
    <comment ref="AG22" authorId="0" shapeId="0" xr:uid="{B0109170-19F3-48BD-ADE1-61F27E6DF8E2}">
      <text>
        <r>
          <rPr>
            <sz val="8"/>
            <color indexed="81"/>
            <rFont val="Arial"/>
            <family val="2"/>
          </rPr>
          <t>Ubica el puntero del mouse en los numeros de la fila 11, para leer la pregunta y selecciona una respuesta en la lista desplegable</t>
        </r>
      </text>
    </comment>
    <comment ref="AH22" authorId="0" shapeId="0" xr:uid="{B065C063-66B6-45B2-AF61-9117C3449597}">
      <text>
        <r>
          <rPr>
            <sz val="8"/>
            <color indexed="81"/>
            <rFont val="Arial"/>
            <family val="2"/>
          </rPr>
          <t>Ubica el puntero del mouse en los numeros de la fila 11, para leer la pregunta y selecciona una respuesta en la lista desplegable</t>
        </r>
      </text>
    </comment>
    <comment ref="P32" authorId="0" shapeId="0" xr:uid="{4D67D927-1427-4527-8ACB-BCA3FDEC11F3}">
      <text>
        <r>
          <rPr>
            <sz val="8"/>
            <color indexed="81"/>
            <rFont val="Arial"/>
            <family val="2"/>
          </rPr>
          <t>Ubica el puntero del mouse en los numeros de la fila 11, para leer la pregunta y selecciona una respuesta en la lista desplegable</t>
        </r>
      </text>
    </comment>
    <comment ref="Q32" authorId="0" shapeId="0" xr:uid="{5F5A6E56-43AD-465E-AB34-6E5DFA842F95}">
      <text>
        <r>
          <rPr>
            <sz val="8"/>
            <color indexed="81"/>
            <rFont val="Arial"/>
            <family val="2"/>
          </rPr>
          <t>Ubica el puntero del mouse en los numeros de la fila 11, para leer la pregunta y selecciona una respuesta en la lista desplegable</t>
        </r>
      </text>
    </comment>
    <comment ref="R32" authorId="0" shapeId="0" xr:uid="{774C7439-1E1A-4DA5-8029-351845578B37}">
      <text>
        <r>
          <rPr>
            <sz val="8"/>
            <color indexed="81"/>
            <rFont val="Arial"/>
            <family val="2"/>
          </rPr>
          <t>Ubica el puntero del mouse en los numeros de la fila 11, para leer la pregunta y selecciona una respuesta en la lista desplegable</t>
        </r>
      </text>
    </comment>
    <comment ref="S32" authorId="0" shapeId="0" xr:uid="{1848C909-B170-460A-BFEB-656055E67614}">
      <text>
        <r>
          <rPr>
            <sz val="8"/>
            <color indexed="81"/>
            <rFont val="Arial"/>
            <family val="2"/>
          </rPr>
          <t>Ubica el puntero del mouse en los numeros de la fila 11, para leer la pregunta y selecciona una respuesta en la lista desplegable</t>
        </r>
      </text>
    </comment>
    <comment ref="T32" authorId="0" shapeId="0" xr:uid="{442338EC-F593-4D69-A183-09F89C8397C0}">
      <text>
        <r>
          <rPr>
            <sz val="8"/>
            <color indexed="81"/>
            <rFont val="Arial"/>
            <family val="2"/>
          </rPr>
          <t>Ubica el puntero del mouse en los numeros de la fila 11, para leer la pregunta y selecciona una respuesta en la lista desplegable</t>
        </r>
      </text>
    </comment>
    <comment ref="U32" authorId="0" shapeId="0" xr:uid="{6CE11B15-6EAB-4ED6-AD81-3A1044CDF66D}">
      <text>
        <r>
          <rPr>
            <sz val="8"/>
            <color indexed="81"/>
            <rFont val="Arial"/>
            <family val="2"/>
          </rPr>
          <t>Ubica el puntero del mouse en los numeros de la fila 11, para leer la pregunta y selecciona una respuesta en la lista desplegable</t>
        </r>
      </text>
    </comment>
    <comment ref="V32" authorId="0" shapeId="0" xr:uid="{C1E49837-AA5F-406C-809B-789B1E33017F}">
      <text>
        <r>
          <rPr>
            <sz val="8"/>
            <color indexed="81"/>
            <rFont val="Arial"/>
            <family val="2"/>
          </rPr>
          <t>Ubica el puntero del mouse en los numeros de la fila 11, para leer la pregunta y selecciona una respuesta en la lista desplegable</t>
        </r>
      </text>
    </comment>
    <comment ref="W32" authorId="0" shapeId="0" xr:uid="{1D5B5728-F739-4A14-908D-FD52606B43F5}">
      <text>
        <r>
          <rPr>
            <sz val="8"/>
            <color indexed="81"/>
            <rFont val="Arial"/>
            <family val="2"/>
          </rPr>
          <t>Ubica el puntero del mouse en los numeros de la fila 11, para leer la pregunta y selecciona una respuesta en la lista desplegable</t>
        </r>
      </text>
    </comment>
    <comment ref="X32" authorId="0" shapeId="0" xr:uid="{0BDA737E-943D-4407-A7A1-9DC0E928E25D}">
      <text>
        <r>
          <rPr>
            <sz val="8"/>
            <color indexed="81"/>
            <rFont val="Arial"/>
            <family val="2"/>
          </rPr>
          <t>Ubica el puntero del mouse en los numeros de la fila 11, para leer la pregunta y selecciona una respuesta en la lista desplegable</t>
        </r>
      </text>
    </comment>
    <comment ref="Y32" authorId="0" shapeId="0" xr:uid="{8E1391DC-5D7C-47E4-9F69-7D7DC3CCD61A}">
      <text>
        <r>
          <rPr>
            <sz val="8"/>
            <color indexed="81"/>
            <rFont val="Arial"/>
            <family val="2"/>
          </rPr>
          <t>Ubica el puntero del mouse en los numeros de la fila 11, para leer la pregunta y selecciona una respuesta en la lista desplegable</t>
        </r>
      </text>
    </comment>
    <comment ref="Z32" authorId="0" shapeId="0" xr:uid="{335BCE38-67CF-4A5D-87F2-B0222715D5CC}">
      <text>
        <r>
          <rPr>
            <sz val="8"/>
            <color indexed="81"/>
            <rFont val="Arial"/>
            <family val="2"/>
          </rPr>
          <t>Ubica el puntero del mouse en los numeros de la fila 11, para leer la pregunta y selecciona una respuesta en la lista desplegable</t>
        </r>
      </text>
    </comment>
    <comment ref="AA32" authorId="0" shapeId="0" xr:uid="{DB8B3D17-8631-4978-8900-26CFC95209C2}">
      <text>
        <r>
          <rPr>
            <sz val="8"/>
            <color indexed="81"/>
            <rFont val="Arial"/>
            <family val="2"/>
          </rPr>
          <t>Ubica el puntero del mouse en los numeros de la fila 11, para leer la pregunta y selecciona una respuesta en la lista desplegable</t>
        </r>
      </text>
    </comment>
    <comment ref="AB32" authorId="0" shapeId="0" xr:uid="{C0A33A8A-27A4-4926-8FEE-FC006B7763DD}">
      <text>
        <r>
          <rPr>
            <sz val="8"/>
            <color indexed="81"/>
            <rFont val="Arial"/>
            <family val="2"/>
          </rPr>
          <t>Ubica el puntero del mouse en los numeros de la fila 11, para leer la pregunta y selecciona una respuesta en la lista desplegable</t>
        </r>
      </text>
    </comment>
    <comment ref="AC32" authorId="0" shapeId="0" xr:uid="{D85EF0F6-F17F-46A9-8236-632D648E625B}">
      <text>
        <r>
          <rPr>
            <sz val="8"/>
            <color indexed="81"/>
            <rFont val="Arial"/>
            <family val="2"/>
          </rPr>
          <t>Ubica el puntero del mouse en los numeros de la fila 11, para leer la pregunta y selecciona una respuesta en la lista desplegable</t>
        </r>
      </text>
    </comment>
    <comment ref="AD32" authorId="0" shapeId="0" xr:uid="{3BFB9F35-F88E-48FB-96D8-0FB5882D4F69}">
      <text>
        <r>
          <rPr>
            <sz val="8"/>
            <color indexed="81"/>
            <rFont val="Arial"/>
            <family val="2"/>
          </rPr>
          <t>Ubica el puntero del mouse en los numeros de la fila 11, para leer la pregunta y selecciona una respuesta en la lista desplegable</t>
        </r>
      </text>
    </comment>
    <comment ref="AE32" authorId="0" shapeId="0" xr:uid="{1E95F387-0B9A-4D48-87F0-83496B27212D}">
      <text>
        <r>
          <rPr>
            <sz val="8"/>
            <color indexed="81"/>
            <rFont val="Arial"/>
            <family val="2"/>
          </rPr>
          <t>Ubica el puntero del mouse en los numeros de la fila 11, para leer la pregunta y selecciona una respuesta en la lista desplegable</t>
        </r>
      </text>
    </comment>
    <comment ref="AF32" authorId="0" shapeId="0" xr:uid="{E053AFB3-CD3E-4685-9999-67047CEE057B}">
      <text>
        <r>
          <rPr>
            <sz val="8"/>
            <color indexed="81"/>
            <rFont val="Arial"/>
            <family val="2"/>
          </rPr>
          <t>Ubica el puntero del mouse en los numeros de la fila 11, para leer la pregunta y selecciona una respuesta en la lista desplegable</t>
        </r>
      </text>
    </comment>
    <comment ref="AG32" authorId="0" shapeId="0" xr:uid="{C9726E73-FA9F-47DC-A557-3820F9FA32BA}">
      <text>
        <r>
          <rPr>
            <sz val="8"/>
            <color indexed="81"/>
            <rFont val="Arial"/>
            <family val="2"/>
          </rPr>
          <t>Ubica el puntero del mouse en los numeros de la fila 11, para leer la pregunta y selecciona una respuesta en la lista desplegable</t>
        </r>
      </text>
    </comment>
    <comment ref="AH32" authorId="0" shapeId="0" xr:uid="{81C71FE7-22A5-4094-89CB-AE4A09025E06}">
      <text>
        <r>
          <rPr>
            <sz val="8"/>
            <color indexed="81"/>
            <rFont val="Arial"/>
            <family val="2"/>
          </rPr>
          <t>Ubica el puntero del mouse en los numeros de la fila 11, para leer la pregunta y selecciona una respuesta en la lista desplegable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4464B7D0-B1F2-4685-B85D-4416D312E79B}">
      <text>
        <r>
          <rPr>
            <sz val="9"/>
            <color indexed="81"/>
            <rFont val="Tahoma"/>
            <family val="2"/>
          </rPr>
          <t>Fecha de revisión y/o actualización del riesgo de gestión por parte del área encargada del proceso</t>
        </r>
      </text>
    </comment>
    <comment ref="L9" authorId="1" shapeId="0" xr:uid="{B966FB4F-8D76-487A-A819-8923CA2F06D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6E336946-B755-4601-97C1-D3AEDD1A3CB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68A2C0A-CA01-46C5-B0AC-7D73F0E0DA6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39583E80-F493-4097-85A0-76A19DC01D5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2B558ABE-F0E1-410B-BD84-D7DF5AD557E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CD0EFD4-5CC5-4B28-9E4F-B7BC6A9B98E5}">
      <text>
        <r>
          <rPr>
            <sz val="8"/>
            <color indexed="81"/>
            <rFont val="Arial"/>
            <family val="2"/>
          </rPr>
          <t>¿Afectar al grupo de funcionarios del proceso?</t>
        </r>
      </text>
    </comment>
    <comment ref="Q11" authorId="1" shapeId="0" xr:uid="{8644FAAB-7550-4C03-86FC-AEC556130749}">
      <text>
        <r>
          <rPr>
            <sz val="8"/>
            <color indexed="81"/>
            <rFont val="Arial"/>
            <family val="2"/>
          </rPr>
          <t>¿Afectar el cumplimiento de metas y objetivos de la dependencia?</t>
        </r>
      </text>
    </comment>
    <comment ref="R11" authorId="1" shapeId="0" xr:uid="{9C4007C7-597F-48CF-91A5-08BC09831D36}">
      <text>
        <r>
          <rPr>
            <sz val="8"/>
            <color indexed="81"/>
            <rFont val="Arial"/>
            <family val="2"/>
          </rPr>
          <t>¿Afectar el cumplimiento de misión de la Entidad?</t>
        </r>
      </text>
    </comment>
    <comment ref="S11" authorId="1" shapeId="0" xr:uid="{F733D3D2-EE67-4062-BA7D-B103CE927B7A}">
      <text>
        <r>
          <rPr>
            <sz val="8"/>
            <color indexed="81"/>
            <rFont val="Arial"/>
            <family val="2"/>
          </rPr>
          <t>¿Afectar el cumplimiento de la misión del sector al que pertenece la Entidad?</t>
        </r>
      </text>
    </comment>
    <comment ref="T11" authorId="1" shapeId="0" xr:uid="{2F52D1D3-8646-43FA-B11D-D717742FC2C3}">
      <text>
        <r>
          <rPr>
            <sz val="8"/>
            <color indexed="81"/>
            <rFont val="Arial"/>
            <family val="2"/>
          </rPr>
          <t>¿Generar pérdida de confianza de la Entidad, afectando su reputación?</t>
        </r>
      </text>
    </comment>
    <comment ref="U11" authorId="1" shapeId="0" xr:uid="{642BDE8A-2433-4F15-94BF-36F7531660E2}">
      <text>
        <r>
          <rPr>
            <sz val="8"/>
            <color indexed="81"/>
            <rFont val="Arial"/>
            <family val="2"/>
          </rPr>
          <t>¿Generar pérdida de recursos económicos?</t>
        </r>
      </text>
    </comment>
    <comment ref="V11" authorId="1" shapeId="0" xr:uid="{1FE7BC5C-8B9A-44D9-BF9C-83CC81DF5057}">
      <text>
        <r>
          <rPr>
            <sz val="8"/>
            <color indexed="81"/>
            <rFont val="Arial"/>
            <family val="2"/>
          </rPr>
          <t>¿Afectar la generación de los productos o la prestación de servicios?</t>
        </r>
      </text>
    </comment>
    <comment ref="W11" authorId="1" shapeId="0" xr:uid="{BC8F0CE7-CF39-4B6D-90D4-492F99F3AD24}">
      <text>
        <r>
          <rPr>
            <sz val="8"/>
            <color indexed="81"/>
            <rFont val="Arial"/>
            <family val="2"/>
          </rPr>
          <t>¿Dar lugar al detrimento de calidad de vida de la comunidad por la pérdida del bien o servicios o los recursos públicos?</t>
        </r>
      </text>
    </comment>
    <comment ref="X11" authorId="1" shapeId="0" xr:uid="{0B1AE074-91E0-4C78-9718-287E404C5F32}">
      <text>
        <r>
          <rPr>
            <sz val="8"/>
            <color indexed="81"/>
            <rFont val="Arial"/>
            <family val="2"/>
          </rPr>
          <t>¿Generar pérdida de información de la Entidad?</t>
        </r>
      </text>
    </comment>
    <comment ref="Y11" authorId="1" shapeId="0" xr:uid="{D9B8F5FA-A10B-4920-BB1F-1CCC6E12E471}">
      <text>
        <r>
          <rPr>
            <sz val="8"/>
            <color indexed="81"/>
            <rFont val="Arial"/>
            <family val="2"/>
          </rPr>
          <t>¿Generar intervención de los órganos de control, de la Fiscalía, u otro ente?</t>
        </r>
      </text>
    </comment>
    <comment ref="Z11" authorId="1" shapeId="0" xr:uid="{31096DB3-F2D9-4F7D-A6F5-C93CDA08D812}">
      <text>
        <r>
          <rPr>
            <sz val="8"/>
            <color indexed="81"/>
            <rFont val="Arial"/>
            <family val="2"/>
          </rPr>
          <t>¿Dar lugar a procesos sancionatorios?</t>
        </r>
      </text>
    </comment>
    <comment ref="AA11" authorId="1" shapeId="0" xr:uid="{0D135E93-5106-486C-B12F-74A4753B2B58}">
      <text>
        <r>
          <rPr>
            <sz val="8"/>
            <color indexed="81"/>
            <rFont val="Arial"/>
            <family val="2"/>
          </rPr>
          <t>¿Dar lugar a procesos disciplinarios?</t>
        </r>
      </text>
    </comment>
    <comment ref="AB11" authorId="1" shapeId="0" xr:uid="{7B8882D9-F263-4EAE-A7EA-336B83015249}">
      <text>
        <r>
          <rPr>
            <sz val="8"/>
            <color indexed="81"/>
            <rFont val="Arial"/>
            <family val="2"/>
          </rPr>
          <t>¿Dar lugar a procesos fiscales?</t>
        </r>
      </text>
    </comment>
    <comment ref="AC11" authorId="1" shapeId="0" xr:uid="{BA603DD5-AB9A-460D-9BA9-8A4A8AD0BFC7}">
      <text>
        <r>
          <rPr>
            <sz val="8"/>
            <color indexed="81"/>
            <rFont val="Arial"/>
            <family val="2"/>
          </rPr>
          <t>¿Dar lugar a procesos penales?</t>
        </r>
      </text>
    </comment>
    <comment ref="AD11" authorId="1" shapeId="0" xr:uid="{9581DC3F-6BE7-44B8-81A2-511A1391F271}">
      <text>
        <r>
          <rPr>
            <sz val="8"/>
            <color indexed="81"/>
            <rFont val="Arial"/>
            <family val="2"/>
          </rPr>
          <t>¿Generar pérdida de credibilidad del sector?</t>
        </r>
      </text>
    </comment>
    <comment ref="AE11" authorId="1" shapeId="0" xr:uid="{FAECB54E-87E5-460C-9A57-D9FAE78E51E2}">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D4558B01-4BD3-4FEA-96D9-D23EAAC9E4EB}">
      <text>
        <r>
          <rPr>
            <sz val="8"/>
            <color indexed="81"/>
            <rFont val="Arial"/>
            <family val="2"/>
          </rPr>
          <t>¿Afectar la imagen regional?</t>
        </r>
      </text>
    </comment>
    <comment ref="AG11" authorId="1" shapeId="0" xr:uid="{0271A29E-0F48-484F-ADAB-687F0A2350F6}">
      <text>
        <r>
          <rPr>
            <sz val="8"/>
            <color indexed="81"/>
            <rFont val="Arial"/>
            <family val="2"/>
          </rPr>
          <t>¿Afectar la imagen nacional?</t>
        </r>
      </text>
    </comment>
    <comment ref="AH11" authorId="1" shapeId="0" xr:uid="{739E13D8-C9AB-4EB3-BFB1-E2EFDF5FE0F4}">
      <text>
        <r>
          <rPr>
            <sz val="8"/>
            <color indexed="81"/>
            <rFont val="Arial"/>
            <family val="2"/>
          </rPr>
          <t>¿Genera Impacto ambiental?</t>
        </r>
      </text>
    </comment>
    <comment ref="AV11" authorId="1" shapeId="0" xr:uid="{7858A9D5-D6D4-496D-8405-2C2CB47AE65C}">
      <text>
        <r>
          <rPr>
            <sz val="8"/>
            <color indexed="81"/>
            <rFont val="Arial"/>
            <family val="2"/>
          </rPr>
          <t>¿Existen un responsable asignado a la ejecución del control?</t>
        </r>
      </text>
    </comment>
    <comment ref="AW11" authorId="1" shapeId="0" xr:uid="{CDE3F91A-A60B-4C34-940D-D71759E3381D}">
      <text>
        <r>
          <rPr>
            <sz val="9"/>
            <color indexed="81"/>
            <rFont val="Tahoma"/>
            <family val="2"/>
          </rPr>
          <t>El responsable tiene autoridad y adecuada segregación de funciones en la ejecución del control?</t>
        </r>
      </text>
    </comment>
    <comment ref="AX11" authorId="1" shapeId="0" xr:uid="{E3AA5A04-0E59-44F5-9F1F-080CC74642EA}">
      <text>
        <r>
          <rPr>
            <sz val="8"/>
            <color indexed="81"/>
            <rFont val="Arial"/>
            <family val="2"/>
          </rPr>
          <t>¿La oportunidad en que se ejecuta el control ayuda a prevenir la mitigación del riesgo o a detectar la materialización del riesgo de manera oportuna?</t>
        </r>
      </text>
    </comment>
    <comment ref="AY11" authorId="1" shapeId="0" xr:uid="{3C1E48CC-EE9B-4C66-ADB7-832F54ABE20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703FAA3-6972-46E6-B58F-29F6407616AE}">
      <text>
        <r>
          <rPr>
            <sz val="8"/>
            <color indexed="81"/>
            <rFont val="Arial"/>
            <family val="2"/>
          </rPr>
          <t>¿La fuente de información que se utiliza en el desarrollo del control es información confiable que permita mitigar el riesgo?.</t>
        </r>
      </text>
    </comment>
    <comment ref="BA11" authorId="1" shapeId="0" xr:uid="{B322D787-0C53-4EFF-9984-92B811801ED6}">
      <text>
        <r>
          <rPr>
            <sz val="8"/>
            <color indexed="81"/>
            <rFont val="Arial"/>
            <family val="2"/>
          </rPr>
          <t>¿Las observaciones, desviaciones o diferencias identificadas como resultados de la ejecución del control son investigadas y resueltas de manera oportuna?</t>
        </r>
      </text>
    </comment>
    <comment ref="BB11" authorId="1" shapeId="0" xr:uid="{D9AA8F8B-8BB3-4305-8AD1-132D3828EAFB}">
      <text>
        <r>
          <rPr>
            <sz val="8"/>
            <color indexed="81"/>
            <rFont val="Arial"/>
            <family val="2"/>
          </rPr>
          <t>¿Se deja evidencia o rastro de la ejecución del control, que permita a cualquier tercero con la evidencia, llegar a la misma conclusión?.</t>
        </r>
      </text>
    </comment>
    <comment ref="P12" authorId="0" shapeId="0" xr:uid="{F8AFAF0C-6BC2-47BE-9954-A7394219B0D5}">
      <text>
        <r>
          <rPr>
            <sz val="8"/>
            <color indexed="81"/>
            <rFont val="Arial"/>
            <family val="2"/>
          </rPr>
          <t>Ubica el puntero del mouse en los numeros de la fila 11, para leer la pregunta y selecciona una respuesta en la lista desplegable</t>
        </r>
      </text>
    </comment>
    <comment ref="Q12" authorId="0" shapeId="0" xr:uid="{690CDC9D-9F1E-4B1E-A4C5-F9C0375A7A6C}">
      <text>
        <r>
          <rPr>
            <sz val="8"/>
            <color indexed="81"/>
            <rFont val="Arial"/>
            <family val="2"/>
          </rPr>
          <t>Ubica el puntero del mouse en los numeros de la fila 11, para leer la pregunta y selecciona una respuesta en la lista desplegable</t>
        </r>
      </text>
    </comment>
    <comment ref="R12" authorId="0" shapeId="0" xr:uid="{E4ED453A-41BB-4707-A3D2-2F4CC188C91F}">
      <text>
        <r>
          <rPr>
            <sz val="8"/>
            <color indexed="81"/>
            <rFont val="Arial"/>
            <family val="2"/>
          </rPr>
          <t>Ubica el puntero del mouse en los numeros de la fila 11, para leer la pregunta y selecciona una respuesta en la lista desplegable</t>
        </r>
      </text>
    </comment>
    <comment ref="S12" authorId="0" shapeId="0" xr:uid="{4365EF85-919E-4DBB-99D7-ADAFF82DBA85}">
      <text>
        <r>
          <rPr>
            <sz val="8"/>
            <color indexed="81"/>
            <rFont val="Arial"/>
            <family val="2"/>
          </rPr>
          <t>Ubica el puntero del mouse en los numeros de la fila 11, para leer la pregunta y selecciona una respuesta en la lista desplegable</t>
        </r>
      </text>
    </comment>
    <comment ref="T12" authorId="0" shapeId="0" xr:uid="{22E4ECC5-8820-4E84-9D75-41138FBB869D}">
      <text>
        <r>
          <rPr>
            <sz val="8"/>
            <color indexed="81"/>
            <rFont val="Arial"/>
            <family val="2"/>
          </rPr>
          <t>Ubica el puntero del mouse en los numeros de la fila 11, para leer la pregunta y selecciona una respuesta en la lista desplegable</t>
        </r>
      </text>
    </comment>
    <comment ref="U12" authorId="0" shapeId="0" xr:uid="{24BBF3FB-DD06-45DE-BDC3-17ED0EFE1D36}">
      <text>
        <r>
          <rPr>
            <sz val="8"/>
            <color indexed="81"/>
            <rFont val="Arial"/>
            <family val="2"/>
          </rPr>
          <t>Ubica el puntero del mouse en los numeros de la fila 11, para leer la pregunta y selecciona una respuesta en la lista desplegable</t>
        </r>
      </text>
    </comment>
    <comment ref="V12" authorId="0" shapeId="0" xr:uid="{0F9AA1DB-2B0F-423F-82B1-8C050B7E9E18}">
      <text>
        <r>
          <rPr>
            <sz val="8"/>
            <color indexed="81"/>
            <rFont val="Arial"/>
            <family val="2"/>
          </rPr>
          <t>Ubica el puntero del mouse en los numeros de la fila 11, para leer la pregunta y selecciona una respuesta en la lista desplegable</t>
        </r>
      </text>
    </comment>
    <comment ref="W12" authorId="0" shapeId="0" xr:uid="{1D26646E-E0CA-4764-B6C5-5A30517EDC31}">
      <text>
        <r>
          <rPr>
            <sz val="8"/>
            <color indexed="81"/>
            <rFont val="Arial"/>
            <family val="2"/>
          </rPr>
          <t>Ubica el puntero del mouse en los numeros de la fila 11, para leer la pregunta y selecciona una respuesta en la lista desplegable</t>
        </r>
      </text>
    </comment>
    <comment ref="X12" authorId="0" shapeId="0" xr:uid="{9B5300AB-26E9-4809-B75A-5AA6F89F0374}">
      <text>
        <r>
          <rPr>
            <sz val="8"/>
            <color indexed="81"/>
            <rFont val="Arial"/>
            <family val="2"/>
          </rPr>
          <t>Ubica el puntero del mouse en los numeros de la fila 11, para leer la pregunta y selecciona una respuesta en la lista desplegable</t>
        </r>
      </text>
    </comment>
    <comment ref="Y12" authorId="0" shapeId="0" xr:uid="{BEB48682-D55B-4902-8DBA-59138BE15F38}">
      <text>
        <r>
          <rPr>
            <sz val="8"/>
            <color indexed="81"/>
            <rFont val="Arial"/>
            <family val="2"/>
          </rPr>
          <t>Ubica el puntero del mouse en los numeros de la fila 11, para leer la pregunta y selecciona una respuesta en la lista desplegable</t>
        </r>
      </text>
    </comment>
    <comment ref="Z12" authorId="0" shapeId="0" xr:uid="{A3894B50-35C0-4A45-BBB0-178F8CF8FF98}">
      <text>
        <r>
          <rPr>
            <sz val="8"/>
            <color indexed="81"/>
            <rFont val="Arial"/>
            <family val="2"/>
          </rPr>
          <t>Ubica el puntero del mouse en los numeros de la fila 11, para leer la pregunta y selecciona una respuesta en la lista desplegable</t>
        </r>
      </text>
    </comment>
    <comment ref="AA12" authorId="0" shapeId="0" xr:uid="{2E44CB6A-8CF9-4E08-9A6C-5943B250F8AC}">
      <text>
        <r>
          <rPr>
            <sz val="8"/>
            <color indexed="81"/>
            <rFont val="Arial"/>
            <family val="2"/>
          </rPr>
          <t>Ubica el puntero del mouse en los numeros de la fila 11, para leer la pregunta y selecciona una respuesta en la lista desplegable</t>
        </r>
      </text>
    </comment>
    <comment ref="AB12" authorId="0" shapeId="0" xr:uid="{6C128143-4D76-4C0C-9E0F-B20D7C1A157B}">
      <text>
        <r>
          <rPr>
            <sz val="8"/>
            <color indexed="81"/>
            <rFont val="Arial"/>
            <family val="2"/>
          </rPr>
          <t>Ubica el puntero del mouse en los numeros de la fila 11, para leer la pregunta y selecciona una respuesta en la lista desplegable</t>
        </r>
      </text>
    </comment>
    <comment ref="AC12" authorId="0" shapeId="0" xr:uid="{BAE0D525-34BB-44E0-9BB4-AE1755DB9285}">
      <text>
        <r>
          <rPr>
            <sz val="8"/>
            <color indexed="81"/>
            <rFont val="Arial"/>
            <family val="2"/>
          </rPr>
          <t>Ubica el puntero del mouse en los numeros de la fila 11, para leer la pregunta y selecciona una respuesta en la lista desplegable</t>
        </r>
      </text>
    </comment>
    <comment ref="AD12" authorId="0" shapeId="0" xr:uid="{FDD1B3ED-E533-40DF-B0CB-BCEA555C7FE7}">
      <text>
        <r>
          <rPr>
            <sz val="8"/>
            <color indexed="81"/>
            <rFont val="Arial"/>
            <family val="2"/>
          </rPr>
          <t>Ubica el puntero del mouse en los numeros de la fila 11, para leer la pregunta y selecciona una respuesta en la lista desplegable</t>
        </r>
      </text>
    </comment>
    <comment ref="AE12" authorId="0" shapeId="0" xr:uid="{157DAC0F-F2CC-4DCE-8BBC-18C51C13B3CB}">
      <text>
        <r>
          <rPr>
            <sz val="8"/>
            <color indexed="81"/>
            <rFont val="Arial"/>
            <family val="2"/>
          </rPr>
          <t>Ubica el puntero del mouse en los numeros de la fila 11, para leer la pregunta y selecciona una respuesta en la lista desplegable</t>
        </r>
      </text>
    </comment>
    <comment ref="AF12" authorId="0" shapeId="0" xr:uid="{4C6BD402-7E0D-4FB4-9C36-402E72C5B33E}">
      <text>
        <r>
          <rPr>
            <sz val="8"/>
            <color indexed="81"/>
            <rFont val="Arial"/>
            <family val="2"/>
          </rPr>
          <t>Ubica el puntero del mouse en los numeros de la fila 11, para leer la pregunta y selecciona una respuesta en la lista desplegable</t>
        </r>
      </text>
    </comment>
    <comment ref="AG12" authorId="0" shapeId="0" xr:uid="{74285979-4816-4E61-B25D-B10C193F9439}">
      <text>
        <r>
          <rPr>
            <sz val="8"/>
            <color indexed="81"/>
            <rFont val="Arial"/>
            <family val="2"/>
          </rPr>
          <t>Ubica el puntero del mouse en los numeros de la fila 11, para leer la pregunta y selecciona una respuesta en la lista desplegable</t>
        </r>
      </text>
    </comment>
    <comment ref="AH12" authorId="0" shapeId="0" xr:uid="{650C16B8-8802-41EE-9AE6-6FEE39318E5B}">
      <text>
        <r>
          <rPr>
            <sz val="8"/>
            <color indexed="81"/>
            <rFont val="Arial"/>
            <family val="2"/>
          </rPr>
          <t>Ubica el puntero del mouse en los numeros de la fila 11, para leer la pregunta y selecciona una respuesta en la lista desplegable</t>
        </r>
      </text>
    </comment>
    <comment ref="P22" authorId="0" shapeId="0" xr:uid="{9765842C-2F9F-4E53-8602-9CA3E01E47FC}">
      <text>
        <r>
          <rPr>
            <sz val="8"/>
            <color indexed="81"/>
            <rFont val="Arial"/>
            <family val="2"/>
          </rPr>
          <t>Ubica el puntero del mouse en los numeros de la fila 11, para leer la pregunta y selecciona una respuesta en la lista desplegable</t>
        </r>
      </text>
    </comment>
    <comment ref="Q22" authorId="0" shapeId="0" xr:uid="{9C4E210C-60D4-485D-AD72-2C1D941DD1F4}">
      <text>
        <r>
          <rPr>
            <sz val="8"/>
            <color indexed="81"/>
            <rFont val="Arial"/>
            <family val="2"/>
          </rPr>
          <t>Ubica el puntero del mouse en los numeros de la fila 11, para leer la pregunta y selecciona una respuesta en la lista desplegable</t>
        </r>
      </text>
    </comment>
    <comment ref="R22" authorId="0" shapeId="0" xr:uid="{A5D72E96-8E98-47C3-8CC1-423949022E09}">
      <text>
        <r>
          <rPr>
            <sz val="8"/>
            <color indexed="81"/>
            <rFont val="Arial"/>
            <family val="2"/>
          </rPr>
          <t>Ubica el puntero del mouse en los numeros de la fila 11, para leer la pregunta y selecciona una respuesta en la lista desplegable</t>
        </r>
      </text>
    </comment>
    <comment ref="S22" authorId="0" shapeId="0" xr:uid="{892BFD43-EA40-4E8A-9117-57A765D338FD}">
      <text>
        <r>
          <rPr>
            <sz val="8"/>
            <color indexed="81"/>
            <rFont val="Arial"/>
            <family val="2"/>
          </rPr>
          <t>Ubica el puntero del mouse en los numeros de la fila 11, para leer la pregunta y selecciona una respuesta en la lista desplegable</t>
        </r>
      </text>
    </comment>
    <comment ref="T22" authorId="0" shapeId="0" xr:uid="{0D1510A0-F0ED-43B7-A09D-232E9F584B45}">
      <text>
        <r>
          <rPr>
            <sz val="8"/>
            <color indexed="81"/>
            <rFont val="Arial"/>
            <family val="2"/>
          </rPr>
          <t>Ubica el puntero del mouse en los numeros de la fila 11, para leer la pregunta y selecciona una respuesta en la lista desplegable</t>
        </r>
      </text>
    </comment>
    <comment ref="U22" authorId="0" shapeId="0" xr:uid="{577029F8-2A7F-47BE-BCAD-A8335A5488F7}">
      <text>
        <r>
          <rPr>
            <sz val="8"/>
            <color indexed="81"/>
            <rFont val="Arial"/>
            <family val="2"/>
          </rPr>
          <t>Ubica el puntero del mouse en los numeros de la fila 11, para leer la pregunta y selecciona una respuesta en la lista desplegable</t>
        </r>
      </text>
    </comment>
    <comment ref="V22" authorId="0" shapeId="0" xr:uid="{0EBF7E42-6876-44F9-88E3-992A49F082EA}">
      <text>
        <r>
          <rPr>
            <sz val="8"/>
            <color indexed="81"/>
            <rFont val="Arial"/>
            <family val="2"/>
          </rPr>
          <t>Ubica el puntero del mouse en los numeros de la fila 11, para leer la pregunta y selecciona una respuesta en la lista desplegable</t>
        </r>
      </text>
    </comment>
    <comment ref="W22" authorId="0" shapeId="0" xr:uid="{4AD2B236-B6FC-42F1-9B7A-40D61B358543}">
      <text>
        <r>
          <rPr>
            <sz val="8"/>
            <color indexed="81"/>
            <rFont val="Arial"/>
            <family val="2"/>
          </rPr>
          <t>Ubica el puntero del mouse en los numeros de la fila 11, para leer la pregunta y selecciona una respuesta en la lista desplegable</t>
        </r>
      </text>
    </comment>
    <comment ref="X22" authorId="0" shapeId="0" xr:uid="{1DEC3D3B-BB87-4398-ACAD-5DD5465D23E9}">
      <text>
        <r>
          <rPr>
            <sz val="8"/>
            <color indexed="81"/>
            <rFont val="Arial"/>
            <family val="2"/>
          </rPr>
          <t>Ubica el puntero del mouse en los numeros de la fila 11, para leer la pregunta y selecciona una respuesta en la lista desplegable</t>
        </r>
      </text>
    </comment>
    <comment ref="Y22" authorId="0" shapeId="0" xr:uid="{0E12436D-C25D-4942-A692-EC592239E2DD}">
      <text>
        <r>
          <rPr>
            <sz val="8"/>
            <color indexed="81"/>
            <rFont val="Arial"/>
            <family val="2"/>
          </rPr>
          <t>Ubica el puntero del mouse en los numeros de la fila 11, para leer la pregunta y selecciona una respuesta en la lista desplegable</t>
        </r>
      </text>
    </comment>
    <comment ref="Z22" authorId="0" shapeId="0" xr:uid="{45FE80EE-E1EB-48AF-BDC2-68AC8F51BA0B}">
      <text>
        <r>
          <rPr>
            <sz val="8"/>
            <color indexed="81"/>
            <rFont val="Arial"/>
            <family val="2"/>
          </rPr>
          <t>Ubica el puntero del mouse en los numeros de la fila 11, para leer la pregunta y selecciona una respuesta en la lista desplegable</t>
        </r>
      </text>
    </comment>
    <comment ref="AA22" authorId="0" shapeId="0" xr:uid="{641D55CB-D406-424C-97E5-A93657677DA0}">
      <text>
        <r>
          <rPr>
            <sz val="8"/>
            <color indexed="81"/>
            <rFont val="Arial"/>
            <family val="2"/>
          </rPr>
          <t>Ubica el puntero del mouse en los numeros de la fila 11, para leer la pregunta y selecciona una respuesta en la lista desplegable</t>
        </r>
      </text>
    </comment>
    <comment ref="AB22" authorId="0" shapeId="0" xr:uid="{43456365-3982-4292-B4FA-8FC074F89BB0}">
      <text>
        <r>
          <rPr>
            <sz val="8"/>
            <color indexed="81"/>
            <rFont val="Arial"/>
            <family val="2"/>
          </rPr>
          <t>Ubica el puntero del mouse en los numeros de la fila 11, para leer la pregunta y selecciona una respuesta en la lista desplegable</t>
        </r>
      </text>
    </comment>
    <comment ref="AC22" authorId="0" shapeId="0" xr:uid="{68536AA9-9D38-43AB-A592-90E41223055D}">
      <text>
        <r>
          <rPr>
            <sz val="8"/>
            <color indexed="81"/>
            <rFont val="Arial"/>
            <family val="2"/>
          </rPr>
          <t>Ubica el puntero del mouse en los numeros de la fila 11, para leer la pregunta y selecciona una respuesta en la lista desplegable</t>
        </r>
      </text>
    </comment>
    <comment ref="AD22" authorId="0" shapeId="0" xr:uid="{15FB565A-3794-4480-AF48-2C84DF0947D4}">
      <text>
        <r>
          <rPr>
            <sz val="8"/>
            <color indexed="81"/>
            <rFont val="Arial"/>
            <family val="2"/>
          </rPr>
          <t>Ubica el puntero del mouse en los numeros de la fila 11, para leer la pregunta y selecciona una respuesta en la lista desplegable</t>
        </r>
      </text>
    </comment>
    <comment ref="AE22" authorId="0" shapeId="0" xr:uid="{0C635497-957C-4B4F-B4A7-E904A9581E98}">
      <text>
        <r>
          <rPr>
            <sz val="8"/>
            <color indexed="81"/>
            <rFont val="Arial"/>
            <family val="2"/>
          </rPr>
          <t>Ubica el puntero del mouse en los numeros de la fila 11, para leer la pregunta y selecciona una respuesta en la lista desplegable</t>
        </r>
      </text>
    </comment>
    <comment ref="AF22" authorId="0" shapeId="0" xr:uid="{06C741E2-AD49-4461-A40C-6DEB7BD74FEA}">
      <text>
        <r>
          <rPr>
            <sz val="8"/>
            <color indexed="81"/>
            <rFont val="Arial"/>
            <family val="2"/>
          </rPr>
          <t>Ubica el puntero del mouse en los numeros de la fila 11, para leer la pregunta y selecciona una respuesta en la lista desplegable</t>
        </r>
      </text>
    </comment>
    <comment ref="AG22" authorId="0" shapeId="0" xr:uid="{3E365A0C-9316-46F5-A1A1-D94C1A6E6C3D}">
      <text>
        <r>
          <rPr>
            <sz val="8"/>
            <color indexed="81"/>
            <rFont val="Arial"/>
            <family val="2"/>
          </rPr>
          <t>Ubica el puntero del mouse en los numeros de la fila 11, para leer la pregunta y selecciona una respuesta en la lista desplegable</t>
        </r>
      </text>
    </comment>
    <comment ref="AH22" authorId="0" shapeId="0" xr:uid="{84F0FE40-E026-439F-9DCA-A20040BB8736}">
      <text>
        <r>
          <rPr>
            <sz val="8"/>
            <color indexed="81"/>
            <rFont val="Arial"/>
            <family val="2"/>
          </rPr>
          <t>Ubica el puntero del mouse en los numeros de la fila 11, para leer la pregunta y selecciona una respuesta en la lista desplegable</t>
        </r>
      </text>
    </comment>
    <comment ref="P32" authorId="0" shapeId="0" xr:uid="{E1016355-A441-46DC-B096-CF1CA73E80B0}">
      <text>
        <r>
          <rPr>
            <sz val="8"/>
            <color indexed="81"/>
            <rFont val="Arial"/>
            <family val="2"/>
          </rPr>
          <t>Ubica el puntero del mouse en los numeros de la fila 11, para leer la pregunta y selecciona una respuesta en la lista desplegable</t>
        </r>
      </text>
    </comment>
    <comment ref="Q32" authorId="0" shapeId="0" xr:uid="{12DECBBD-9EE4-452B-AA37-D310AC06D3DA}">
      <text>
        <r>
          <rPr>
            <sz val="8"/>
            <color indexed="81"/>
            <rFont val="Arial"/>
            <family val="2"/>
          </rPr>
          <t>Ubica el puntero del mouse en los numeros de la fila 11, para leer la pregunta y selecciona una respuesta en la lista desplegable</t>
        </r>
      </text>
    </comment>
    <comment ref="R32" authorId="0" shapeId="0" xr:uid="{293C5F50-7F2E-4D43-9C76-7685DFCA7032}">
      <text>
        <r>
          <rPr>
            <sz val="8"/>
            <color indexed="81"/>
            <rFont val="Arial"/>
            <family val="2"/>
          </rPr>
          <t>Ubica el puntero del mouse en los numeros de la fila 11, para leer la pregunta y selecciona una respuesta en la lista desplegable</t>
        </r>
      </text>
    </comment>
    <comment ref="S32" authorId="0" shapeId="0" xr:uid="{17DAA22C-FBA8-4666-B49B-2B59C6369A42}">
      <text>
        <r>
          <rPr>
            <sz val="8"/>
            <color indexed="81"/>
            <rFont val="Arial"/>
            <family val="2"/>
          </rPr>
          <t>Ubica el puntero del mouse en los numeros de la fila 11, para leer la pregunta y selecciona una respuesta en la lista desplegable</t>
        </r>
      </text>
    </comment>
    <comment ref="T32" authorId="0" shapeId="0" xr:uid="{1D2BBA2B-50F6-4357-BA57-6053D9FC33C3}">
      <text>
        <r>
          <rPr>
            <sz val="8"/>
            <color indexed="81"/>
            <rFont val="Arial"/>
            <family val="2"/>
          </rPr>
          <t>Ubica el puntero del mouse en los numeros de la fila 11, para leer la pregunta y selecciona una respuesta en la lista desplegable</t>
        </r>
      </text>
    </comment>
    <comment ref="U32" authorId="0" shapeId="0" xr:uid="{033B627E-8701-43E8-8A79-0FF4EA8AF2F3}">
      <text>
        <r>
          <rPr>
            <sz val="8"/>
            <color indexed="81"/>
            <rFont val="Arial"/>
            <family val="2"/>
          </rPr>
          <t>Ubica el puntero del mouse en los numeros de la fila 11, para leer la pregunta y selecciona una respuesta en la lista desplegable</t>
        </r>
      </text>
    </comment>
    <comment ref="V32" authorId="0" shapeId="0" xr:uid="{F08D47F8-8CAE-4B7E-9BF0-7AC29CEC8E03}">
      <text>
        <r>
          <rPr>
            <sz val="8"/>
            <color indexed="81"/>
            <rFont val="Arial"/>
            <family val="2"/>
          </rPr>
          <t>Ubica el puntero del mouse en los numeros de la fila 11, para leer la pregunta y selecciona una respuesta en la lista desplegable</t>
        </r>
      </text>
    </comment>
    <comment ref="W32" authorId="0" shapeId="0" xr:uid="{334D0766-8CC6-4077-B160-D2007A4C4A31}">
      <text>
        <r>
          <rPr>
            <sz val="8"/>
            <color indexed="81"/>
            <rFont val="Arial"/>
            <family val="2"/>
          </rPr>
          <t>Ubica el puntero del mouse en los numeros de la fila 11, para leer la pregunta y selecciona una respuesta en la lista desplegable</t>
        </r>
      </text>
    </comment>
    <comment ref="X32" authorId="0" shapeId="0" xr:uid="{704777EB-313D-422E-BE6C-17205C3C87D7}">
      <text>
        <r>
          <rPr>
            <sz val="8"/>
            <color indexed="81"/>
            <rFont val="Arial"/>
            <family val="2"/>
          </rPr>
          <t>Ubica el puntero del mouse en los numeros de la fila 11, para leer la pregunta y selecciona una respuesta en la lista desplegable</t>
        </r>
      </text>
    </comment>
    <comment ref="Y32" authorId="0" shapeId="0" xr:uid="{2C6A6ADC-12C5-4D9C-BB34-1B3B3E602A73}">
      <text>
        <r>
          <rPr>
            <sz val="8"/>
            <color indexed="81"/>
            <rFont val="Arial"/>
            <family val="2"/>
          </rPr>
          <t>Ubica el puntero del mouse en los numeros de la fila 11, para leer la pregunta y selecciona una respuesta en la lista desplegable</t>
        </r>
      </text>
    </comment>
    <comment ref="Z32" authorId="0" shapeId="0" xr:uid="{17C89F23-91C0-4AE6-AFA1-AEEE5C73FA56}">
      <text>
        <r>
          <rPr>
            <sz val="8"/>
            <color indexed="81"/>
            <rFont val="Arial"/>
            <family val="2"/>
          </rPr>
          <t>Ubica el puntero del mouse en los numeros de la fila 11, para leer la pregunta y selecciona una respuesta en la lista desplegable</t>
        </r>
      </text>
    </comment>
    <comment ref="AA32" authorId="0" shapeId="0" xr:uid="{FF96B583-0C4D-4E4E-95CF-F8B8665ACE0A}">
      <text>
        <r>
          <rPr>
            <sz val="8"/>
            <color indexed="81"/>
            <rFont val="Arial"/>
            <family val="2"/>
          </rPr>
          <t>Ubica el puntero del mouse en los numeros de la fila 11, para leer la pregunta y selecciona una respuesta en la lista desplegable</t>
        </r>
      </text>
    </comment>
    <comment ref="AB32" authorId="0" shapeId="0" xr:uid="{733B4A3C-EC73-46BA-BA56-A5EAB1FACD4F}">
      <text>
        <r>
          <rPr>
            <sz val="8"/>
            <color indexed="81"/>
            <rFont val="Arial"/>
            <family val="2"/>
          </rPr>
          <t>Ubica el puntero del mouse en los numeros de la fila 11, para leer la pregunta y selecciona una respuesta en la lista desplegable</t>
        </r>
      </text>
    </comment>
    <comment ref="AC32" authorId="0" shapeId="0" xr:uid="{1D8EF805-6A04-4076-BEDD-2E78D676734F}">
      <text>
        <r>
          <rPr>
            <sz val="8"/>
            <color indexed="81"/>
            <rFont val="Arial"/>
            <family val="2"/>
          </rPr>
          <t>Ubica el puntero del mouse en los numeros de la fila 11, para leer la pregunta y selecciona una respuesta en la lista desplegable</t>
        </r>
      </text>
    </comment>
    <comment ref="AD32" authorId="0" shapeId="0" xr:uid="{605A0DE2-44C8-47DF-872C-F04767D70EA7}">
      <text>
        <r>
          <rPr>
            <sz val="8"/>
            <color indexed="81"/>
            <rFont val="Arial"/>
            <family val="2"/>
          </rPr>
          <t>Ubica el puntero del mouse en los numeros de la fila 11, para leer la pregunta y selecciona una respuesta en la lista desplegable</t>
        </r>
      </text>
    </comment>
    <comment ref="AE32" authorId="0" shapeId="0" xr:uid="{7FF794FC-F850-4B54-944D-B7510554FE5F}">
      <text>
        <r>
          <rPr>
            <sz val="8"/>
            <color indexed="81"/>
            <rFont val="Arial"/>
            <family val="2"/>
          </rPr>
          <t>Ubica el puntero del mouse en los numeros de la fila 11, para leer la pregunta y selecciona una respuesta en la lista desplegable</t>
        </r>
      </text>
    </comment>
    <comment ref="AF32" authorId="0" shapeId="0" xr:uid="{6F34C2BD-2C0E-46BE-8058-7582C7467068}">
      <text>
        <r>
          <rPr>
            <sz val="8"/>
            <color indexed="81"/>
            <rFont val="Arial"/>
            <family val="2"/>
          </rPr>
          <t>Ubica el puntero del mouse en los numeros de la fila 11, para leer la pregunta y selecciona una respuesta en la lista desplegable</t>
        </r>
      </text>
    </comment>
    <comment ref="AG32" authorId="0" shapeId="0" xr:uid="{57DD10C2-6ED3-4881-A3E6-84930A09F150}">
      <text>
        <r>
          <rPr>
            <sz val="8"/>
            <color indexed="81"/>
            <rFont val="Arial"/>
            <family val="2"/>
          </rPr>
          <t>Ubica el puntero del mouse en los numeros de la fila 11, para leer la pregunta y selecciona una respuesta en la lista desplegable</t>
        </r>
      </text>
    </comment>
    <comment ref="AH32" authorId="0" shapeId="0" xr:uid="{45012B8E-7EB2-4D56-855B-6A1933422B24}">
      <text>
        <r>
          <rPr>
            <sz val="8"/>
            <color indexed="81"/>
            <rFont val="Arial"/>
            <family val="2"/>
          </rPr>
          <t>Ubica el puntero del mouse en los numeros de la fila 11, para leer la pregunta y selecciona una respuesta en la lista desplegable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7ED9192-EBB9-4350-8437-11CF59EAAB76}">
      <text>
        <r>
          <rPr>
            <sz val="9"/>
            <color indexed="81"/>
            <rFont val="Tahoma"/>
            <family val="2"/>
          </rPr>
          <t>Fecha de revisión y/o actualización del riesgo de gestión por parte del área encargada del proceso</t>
        </r>
      </text>
    </comment>
    <comment ref="L9" authorId="1" shapeId="0" xr:uid="{C2671585-A962-4873-A509-296924E9813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F015EED-C7AF-4B2B-BBD7-83C1C8967A86}">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DA55A32-6481-4EF1-A15A-A02FABDCFF3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C692981-5B27-4FE4-8D15-38B7972AE25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030956D3-2453-42CB-90FB-2582E9D3628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5B4DC41-32B8-44AF-AA8C-924DBB379462}">
      <text>
        <r>
          <rPr>
            <sz val="8"/>
            <color indexed="81"/>
            <rFont val="Arial"/>
            <family val="2"/>
          </rPr>
          <t>¿Afectar al grupo de funcionarios del proceso?</t>
        </r>
      </text>
    </comment>
    <comment ref="Q11" authorId="1" shapeId="0" xr:uid="{C0E7F90E-0EB6-4494-AFF8-73B6D292EBED}">
      <text>
        <r>
          <rPr>
            <sz val="8"/>
            <color indexed="81"/>
            <rFont val="Arial"/>
            <family val="2"/>
          </rPr>
          <t>¿Afectar el cumplimiento de metas y objetivos de la dependencia?</t>
        </r>
      </text>
    </comment>
    <comment ref="R11" authorId="1" shapeId="0" xr:uid="{2B0DDAFE-8F86-4B8E-A7E0-1C30246B6FD8}">
      <text>
        <r>
          <rPr>
            <sz val="8"/>
            <color indexed="81"/>
            <rFont val="Arial"/>
            <family val="2"/>
          </rPr>
          <t>¿Afectar el cumplimiento de misión de la Entidad?</t>
        </r>
      </text>
    </comment>
    <comment ref="S11" authorId="1" shapeId="0" xr:uid="{2A853646-40E7-4455-95E1-B76E26DFBED0}">
      <text>
        <r>
          <rPr>
            <sz val="8"/>
            <color indexed="81"/>
            <rFont val="Arial"/>
            <family val="2"/>
          </rPr>
          <t>¿Afectar el cumplimiento de la misión del sector al que pertenece la Entidad?</t>
        </r>
      </text>
    </comment>
    <comment ref="T11" authorId="1" shapeId="0" xr:uid="{57D708BA-B29C-497F-AC44-78BAFB084B66}">
      <text>
        <r>
          <rPr>
            <sz val="8"/>
            <color indexed="81"/>
            <rFont val="Arial"/>
            <family val="2"/>
          </rPr>
          <t>¿Generar pérdida de confianza de la Entidad, afectando su reputación?</t>
        </r>
      </text>
    </comment>
    <comment ref="U11" authorId="1" shapeId="0" xr:uid="{347850D8-D038-4438-B4CA-7432C9E40CAA}">
      <text>
        <r>
          <rPr>
            <sz val="8"/>
            <color indexed="81"/>
            <rFont val="Arial"/>
            <family val="2"/>
          </rPr>
          <t>¿Generar pérdida de recursos económicos?</t>
        </r>
      </text>
    </comment>
    <comment ref="V11" authorId="1" shapeId="0" xr:uid="{F47FE9DD-A937-485D-B6CF-FCCD74EA6DE3}">
      <text>
        <r>
          <rPr>
            <sz val="8"/>
            <color indexed="81"/>
            <rFont val="Arial"/>
            <family val="2"/>
          </rPr>
          <t>¿Afectar la generación de los productos o la prestación de servicios?</t>
        </r>
      </text>
    </comment>
    <comment ref="W11" authorId="1" shapeId="0" xr:uid="{91A68BDF-85FC-474F-832D-07D348674166}">
      <text>
        <r>
          <rPr>
            <sz val="8"/>
            <color indexed="81"/>
            <rFont val="Arial"/>
            <family val="2"/>
          </rPr>
          <t>¿Dar lugar al detrimento de calidad de vida de la comunidad por la pérdida del bien o servicios o los recursos públicos?</t>
        </r>
      </text>
    </comment>
    <comment ref="X11" authorId="1" shapeId="0" xr:uid="{0A9E0400-BA88-49AF-9FBC-B1F2335E7F44}">
      <text>
        <r>
          <rPr>
            <sz val="8"/>
            <color indexed="81"/>
            <rFont val="Arial"/>
            <family val="2"/>
          </rPr>
          <t>¿Generar pérdida de información de la Entidad?</t>
        </r>
      </text>
    </comment>
    <comment ref="Y11" authorId="1" shapeId="0" xr:uid="{4DF18491-0D9E-4DDA-883F-218AB5D4A7D6}">
      <text>
        <r>
          <rPr>
            <sz val="8"/>
            <color indexed="81"/>
            <rFont val="Arial"/>
            <family val="2"/>
          </rPr>
          <t>¿Generar intervención de los órganos de control, de la Fiscalía, u otro ente?</t>
        </r>
      </text>
    </comment>
    <comment ref="Z11" authorId="1" shapeId="0" xr:uid="{2C4505EB-BB95-4EBA-9DEB-4FBB5AB9BF6E}">
      <text>
        <r>
          <rPr>
            <sz val="8"/>
            <color indexed="81"/>
            <rFont val="Arial"/>
            <family val="2"/>
          </rPr>
          <t>¿Dar lugar a procesos sancionatorios?</t>
        </r>
      </text>
    </comment>
    <comment ref="AA11" authorId="1" shapeId="0" xr:uid="{3D0E41FD-9DAB-4E6E-82C8-3D92CD6984BC}">
      <text>
        <r>
          <rPr>
            <sz val="8"/>
            <color indexed="81"/>
            <rFont val="Arial"/>
            <family val="2"/>
          </rPr>
          <t>¿Dar lugar a procesos disciplinarios?</t>
        </r>
      </text>
    </comment>
    <comment ref="AB11" authorId="1" shapeId="0" xr:uid="{22AB8362-AC09-47BA-A7D7-E790C43F90FC}">
      <text>
        <r>
          <rPr>
            <sz val="8"/>
            <color indexed="81"/>
            <rFont val="Arial"/>
            <family val="2"/>
          </rPr>
          <t>¿Dar lugar a procesos fiscales?</t>
        </r>
      </text>
    </comment>
    <comment ref="AC11" authorId="1" shapeId="0" xr:uid="{88061633-D319-4836-B6B1-05DFA67B143C}">
      <text>
        <r>
          <rPr>
            <sz val="8"/>
            <color indexed="81"/>
            <rFont val="Arial"/>
            <family val="2"/>
          </rPr>
          <t>¿Dar lugar a procesos penales?</t>
        </r>
      </text>
    </comment>
    <comment ref="AD11" authorId="1" shapeId="0" xr:uid="{00C4DAC9-DB7E-4A8D-84E1-6B12EFF8672C}">
      <text>
        <r>
          <rPr>
            <sz val="8"/>
            <color indexed="81"/>
            <rFont val="Arial"/>
            <family val="2"/>
          </rPr>
          <t>¿Generar pérdida de credibilidad del sector?</t>
        </r>
      </text>
    </comment>
    <comment ref="AE11" authorId="1" shapeId="0" xr:uid="{25AADAE3-D0EB-4F24-BEAA-12E9411502A7}">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B320889-AFF8-4C80-BC4F-D5E73FF53CF2}">
      <text>
        <r>
          <rPr>
            <sz val="8"/>
            <color indexed="81"/>
            <rFont val="Arial"/>
            <family val="2"/>
          </rPr>
          <t>¿Afectar la imagen regional?</t>
        </r>
      </text>
    </comment>
    <comment ref="AG11" authorId="1" shapeId="0" xr:uid="{F7EE6A24-0940-4B26-A402-CC9B38BCEC7C}">
      <text>
        <r>
          <rPr>
            <sz val="8"/>
            <color indexed="81"/>
            <rFont val="Arial"/>
            <family val="2"/>
          </rPr>
          <t>¿Afectar la imagen nacional?</t>
        </r>
      </text>
    </comment>
    <comment ref="AH11" authorId="1" shapeId="0" xr:uid="{9B969D20-A988-496B-8F53-76DA904ECF71}">
      <text>
        <r>
          <rPr>
            <sz val="8"/>
            <color indexed="81"/>
            <rFont val="Arial"/>
            <family val="2"/>
          </rPr>
          <t>¿Genera Impacto ambiental?</t>
        </r>
      </text>
    </comment>
    <comment ref="AV11" authorId="1" shapeId="0" xr:uid="{D43268CD-CF02-46FA-B598-A2537224A9D9}">
      <text>
        <r>
          <rPr>
            <sz val="8"/>
            <color indexed="81"/>
            <rFont val="Arial"/>
            <family val="2"/>
          </rPr>
          <t>¿Existen un responsable asignado a la ejecución del control?</t>
        </r>
      </text>
    </comment>
    <comment ref="AW11" authorId="1" shapeId="0" xr:uid="{2618A80C-AB0D-477B-A8AC-E42366547619}">
      <text>
        <r>
          <rPr>
            <sz val="9"/>
            <color indexed="81"/>
            <rFont val="Tahoma"/>
            <family val="2"/>
          </rPr>
          <t>El responsable tiene autoridad y adecuada segregación de funciones en la ejecución del control?</t>
        </r>
      </text>
    </comment>
    <comment ref="AX11" authorId="1" shapeId="0" xr:uid="{2074083E-424F-4D9B-9846-AC5ACD2E0EAF}">
      <text>
        <r>
          <rPr>
            <sz val="8"/>
            <color indexed="81"/>
            <rFont val="Arial"/>
            <family val="2"/>
          </rPr>
          <t>¿La oportunidad en que se ejecuta el control ayuda a prevenir la mitigación del riesgo o a detectar la materialización del riesgo de manera oportuna?</t>
        </r>
      </text>
    </comment>
    <comment ref="AY11" authorId="1" shapeId="0" xr:uid="{78CBC151-8004-4631-8360-ACA7A8D66A5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26754DC-7C54-4B51-890F-C2D58B8AD893}">
      <text>
        <r>
          <rPr>
            <sz val="8"/>
            <color indexed="81"/>
            <rFont val="Arial"/>
            <family val="2"/>
          </rPr>
          <t>¿La fuente de información que se utiliza en el desarrollo del control es información confiable que permita mitigar el riesgo?.</t>
        </r>
      </text>
    </comment>
    <comment ref="BA11" authorId="1" shapeId="0" xr:uid="{F8EEFA64-346D-4D95-ACA2-ADC85802DFB7}">
      <text>
        <r>
          <rPr>
            <sz val="8"/>
            <color indexed="81"/>
            <rFont val="Arial"/>
            <family val="2"/>
          </rPr>
          <t>¿Las observaciones, desviaciones o diferencias identificadas como resultados de la ejecución del control son investigadas y resueltas de manera oportuna?</t>
        </r>
      </text>
    </comment>
    <comment ref="BB11" authorId="1" shapeId="0" xr:uid="{1539455E-DB33-4EB5-AFBB-B7D6B82FE19D}">
      <text>
        <r>
          <rPr>
            <sz val="8"/>
            <color indexed="81"/>
            <rFont val="Arial"/>
            <family val="2"/>
          </rPr>
          <t>¿Se deja evidencia o rastro de la ejecución del control, que permita a cualquier tercero con la evidencia, llegar a la misma conclusión?.</t>
        </r>
      </text>
    </comment>
    <comment ref="P12" authorId="0" shapeId="0" xr:uid="{62268D19-152A-48C8-ACD0-3CD292745360}">
      <text>
        <r>
          <rPr>
            <sz val="8"/>
            <color indexed="81"/>
            <rFont val="Arial"/>
            <family val="2"/>
          </rPr>
          <t>Ubica el puntero del mouse en los numeros de la fila 11, para leer la pregunta y selecciona una respuesta en la lista desplegable</t>
        </r>
      </text>
    </comment>
    <comment ref="Q12" authorId="0" shapeId="0" xr:uid="{9A095E48-D4C0-46EC-A82B-26363F56F938}">
      <text>
        <r>
          <rPr>
            <sz val="8"/>
            <color indexed="81"/>
            <rFont val="Arial"/>
            <family val="2"/>
          </rPr>
          <t>Ubica el puntero del mouse en los numeros de la fila 11, para leer la pregunta y selecciona una respuesta en la lista desplegable</t>
        </r>
      </text>
    </comment>
    <comment ref="R12" authorId="0" shapeId="0" xr:uid="{CC71DDBD-E903-478F-90CC-978B7DC6BC3A}">
      <text>
        <r>
          <rPr>
            <sz val="8"/>
            <color indexed="81"/>
            <rFont val="Arial"/>
            <family val="2"/>
          </rPr>
          <t>Ubica el puntero del mouse en los numeros de la fila 11, para leer la pregunta y selecciona una respuesta en la lista desplegable</t>
        </r>
      </text>
    </comment>
    <comment ref="S12" authorId="0" shapeId="0" xr:uid="{4DA08D11-003F-45A0-9A2F-8307E0530388}">
      <text>
        <r>
          <rPr>
            <sz val="8"/>
            <color indexed="81"/>
            <rFont val="Arial"/>
            <family val="2"/>
          </rPr>
          <t>Ubica el puntero del mouse en los numeros de la fila 11, para leer la pregunta y selecciona una respuesta en la lista desplegable</t>
        </r>
      </text>
    </comment>
    <comment ref="T12" authorId="0" shapeId="0" xr:uid="{1996E37E-D9F4-4933-85E0-1BA5ED98EFE6}">
      <text>
        <r>
          <rPr>
            <sz val="8"/>
            <color indexed="81"/>
            <rFont val="Arial"/>
            <family val="2"/>
          </rPr>
          <t>Ubica el puntero del mouse en los numeros de la fila 11, para leer la pregunta y selecciona una respuesta en la lista desplegable</t>
        </r>
      </text>
    </comment>
    <comment ref="U12" authorId="0" shapeId="0" xr:uid="{3554305A-6F65-4079-8916-245D778C3D05}">
      <text>
        <r>
          <rPr>
            <sz val="8"/>
            <color indexed="81"/>
            <rFont val="Arial"/>
            <family val="2"/>
          </rPr>
          <t>Ubica el puntero del mouse en los numeros de la fila 11, para leer la pregunta y selecciona una respuesta en la lista desplegable</t>
        </r>
      </text>
    </comment>
    <comment ref="V12" authorId="0" shapeId="0" xr:uid="{EFA7A570-1CCC-4913-BAFA-83EDFBE8833B}">
      <text>
        <r>
          <rPr>
            <sz val="8"/>
            <color indexed="81"/>
            <rFont val="Arial"/>
            <family val="2"/>
          </rPr>
          <t>Ubica el puntero del mouse en los numeros de la fila 11, para leer la pregunta y selecciona una respuesta en la lista desplegable</t>
        </r>
      </text>
    </comment>
    <comment ref="W12" authorId="0" shapeId="0" xr:uid="{A33EA5F6-7898-46E0-A377-5BFC5C5A5545}">
      <text>
        <r>
          <rPr>
            <sz val="8"/>
            <color indexed="81"/>
            <rFont val="Arial"/>
            <family val="2"/>
          </rPr>
          <t>Ubica el puntero del mouse en los numeros de la fila 11, para leer la pregunta y selecciona una respuesta en la lista desplegable</t>
        </r>
      </text>
    </comment>
    <comment ref="X12" authorId="0" shapeId="0" xr:uid="{ED888C78-E5D9-41ED-B52D-9B5933E57305}">
      <text>
        <r>
          <rPr>
            <sz val="8"/>
            <color indexed="81"/>
            <rFont val="Arial"/>
            <family val="2"/>
          </rPr>
          <t>Ubica el puntero del mouse en los numeros de la fila 11, para leer la pregunta y selecciona una respuesta en la lista desplegable</t>
        </r>
      </text>
    </comment>
    <comment ref="Y12" authorId="0" shapeId="0" xr:uid="{4103F426-B09B-410C-B208-A9A852064DC4}">
      <text>
        <r>
          <rPr>
            <sz val="8"/>
            <color indexed="81"/>
            <rFont val="Arial"/>
            <family val="2"/>
          </rPr>
          <t>Ubica el puntero del mouse en los numeros de la fila 11, para leer la pregunta y selecciona una respuesta en la lista desplegable</t>
        </r>
      </text>
    </comment>
    <comment ref="Z12" authorId="0" shapeId="0" xr:uid="{DED31C72-A19C-4F45-9B97-4C29AA6A94B2}">
      <text>
        <r>
          <rPr>
            <sz val="8"/>
            <color indexed="81"/>
            <rFont val="Arial"/>
            <family val="2"/>
          </rPr>
          <t>Ubica el puntero del mouse en los numeros de la fila 11, para leer la pregunta y selecciona una respuesta en la lista desplegable</t>
        </r>
      </text>
    </comment>
    <comment ref="AA12" authorId="0" shapeId="0" xr:uid="{9D1F4DA3-62BE-4C35-A99D-FAEF9FF2E121}">
      <text>
        <r>
          <rPr>
            <sz val="8"/>
            <color indexed="81"/>
            <rFont val="Arial"/>
            <family val="2"/>
          </rPr>
          <t>Ubica el puntero del mouse en los numeros de la fila 11, para leer la pregunta y selecciona una respuesta en la lista desplegable</t>
        </r>
      </text>
    </comment>
    <comment ref="AB12" authorId="0" shapeId="0" xr:uid="{7800001D-6A7C-4CF9-A5D3-3EB54F220D93}">
      <text>
        <r>
          <rPr>
            <sz val="8"/>
            <color indexed="81"/>
            <rFont val="Arial"/>
            <family val="2"/>
          </rPr>
          <t>Ubica el puntero del mouse en los numeros de la fila 11, para leer la pregunta y selecciona una respuesta en la lista desplegable</t>
        </r>
      </text>
    </comment>
    <comment ref="AC12" authorId="0" shapeId="0" xr:uid="{F605799B-280E-440B-ACC4-8696ED3B6DD4}">
      <text>
        <r>
          <rPr>
            <sz val="8"/>
            <color indexed="81"/>
            <rFont val="Arial"/>
            <family val="2"/>
          </rPr>
          <t>Ubica el puntero del mouse en los numeros de la fila 11, para leer la pregunta y selecciona una respuesta en la lista desplegable</t>
        </r>
      </text>
    </comment>
    <comment ref="AD12" authorId="0" shapeId="0" xr:uid="{E3267B54-35E5-40C8-9B6C-CDAD6DE9FB2B}">
      <text>
        <r>
          <rPr>
            <sz val="8"/>
            <color indexed="81"/>
            <rFont val="Arial"/>
            <family val="2"/>
          </rPr>
          <t>Ubica el puntero del mouse en los numeros de la fila 11, para leer la pregunta y selecciona una respuesta en la lista desplegable</t>
        </r>
      </text>
    </comment>
    <comment ref="AE12" authorId="0" shapeId="0" xr:uid="{EC7199C2-B0B5-46F2-8C0B-12679037228F}">
      <text>
        <r>
          <rPr>
            <sz val="8"/>
            <color indexed="81"/>
            <rFont val="Arial"/>
            <family val="2"/>
          </rPr>
          <t>Ubica el puntero del mouse en los numeros de la fila 11, para leer la pregunta y selecciona una respuesta en la lista desplegable</t>
        </r>
      </text>
    </comment>
    <comment ref="AF12" authorId="0" shapeId="0" xr:uid="{FB46B98C-CFEE-4008-B786-4CE73A2343E9}">
      <text>
        <r>
          <rPr>
            <sz val="8"/>
            <color indexed="81"/>
            <rFont val="Arial"/>
            <family val="2"/>
          </rPr>
          <t>Ubica el puntero del mouse en los numeros de la fila 11, para leer la pregunta y selecciona una respuesta en la lista desplegable</t>
        </r>
      </text>
    </comment>
    <comment ref="AG12" authorId="0" shapeId="0" xr:uid="{73AE824B-5773-4CDE-9505-4BC89F8954E0}">
      <text>
        <r>
          <rPr>
            <sz val="8"/>
            <color indexed="81"/>
            <rFont val="Arial"/>
            <family val="2"/>
          </rPr>
          <t>Ubica el puntero del mouse en los numeros de la fila 11, para leer la pregunta y selecciona una respuesta en la lista desplegable</t>
        </r>
      </text>
    </comment>
    <comment ref="AH12" authorId="0" shapeId="0" xr:uid="{F50D9F7F-7C7F-4081-986B-13D0B18D11B8}">
      <text>
        <r>
          <rPr>
            <sz val="8"/>
            <color indexed="81"/>
            <rFont val="Arial"/>
            <family val="2"/>
          </rPr>
          <t>Ubica el puntero del mouse en los numeros de la fila 11, para leer la pregunta y selecciona una respuesta en la lista desplegable</t>
        </r>
      </text>
    </comment>
    <comment ref="P22" authorId="0" shapeId="0" xr:uid="{D1CDDE08-D59C-42DF-872F-9DE68F215D6F}">
      <text>
        <r>
          <rPr>
            <sz val="8"/>
            <color indexed="81"/>
            <rFont val="Arial"/>
            <family val="2"/>
          </rPr>
          <t>Ubica el puntero del mouse en los numeros de la fila 11, para leer la pregunta y selecciona una respuesta en la lista desplegable</t>
        </r>
      </text>
    </comment>
    <comment ref="Q22" authorId="0" shapeId="0" xr:uid="{90268D90-9896-4CFF-8850-E35EC3A4CF3F}">
      <text>
        <r>
          <rPr>
            <sz val="8"/>
            <color indexed="81"/>
            <rFont val="Arial"/>
            <family val="2"/>
          </rPr>
          <t>Ubica el puntero del mouse en los numeros de la fila 11, para leer la pregunta y selecciona una respuesta en la lista desplegable</t>
        </r>
      </text>
    </comment>
    <comment ref="R22" authorId="0" shapeId="0" xr:uid="{4A6827B1-E095-4CED-9D38-C55990D86DC0}">
      <text>
        <r>
          <rPr>
            <sz val="8"/>
            <color indexed="81"/>
            <rFont val="Arial"/>
            <family val="2"/>
          </rPr>
          <t>Ubica el puntero del mouse en los numeros de la fila 11, para leer la pregunta y selecciona una respuesta en la lista desplegable</t>
        </r>
      </text>
    </comment>
    <comment ref="S22" authorId="0" shapeId="0" xr:uid="{046B7437-365B-4B92-BDC3-E119720EF358}">
      <text>
        <r>
          <rPr>
            <sz val="8"/>
            <color indexed="81"/>
            <rFont val="Arial"/>
            <family val="2"/>
          </rPr>
          <t>Ubica el puntero del mouse en los numeros de la fila 11, para leer la pregunta y selecciona una respuesta en la lista desplegable</t>
        </r>
      </text>
    </comment>
    <comment ref="T22" authorId="0" shapeId="0" xr:uid="{6008F746-562D-4D38-B13E-E881613AD09A}">
      <text>
        <r>
          <rPr>
            <sz val="8"/>
            <color indexed="81"/>
            <rFont val="Arial"/>
            <family val="2"/>
          </rPr>
          <t>Ubica el puntero del mouse en los numeros de la fila 11, para leer la pregunta y selecciona una respuesta en la lista desplegable</t>
        </r>
      </text>
    </comment>
    <comment ref="U22" authorId="0" shapeId="0" xr:uid="{2268871C-8728-4BFB-A5E7-B929997043D9}">
      <text>
        <r>
          <rPr>
            <sz val="8"/>
            <color indexed="81"/>
            <rFont val="Arial"/>
            <family val="2"/>
          </rPr>
          <t>Ubica el puntero del mouse en los numeros de la fila 11, para leer la pregunta y selecciona una respuesta en la lista desplegable</t>
        </r>
      </text>
    </comment>
    <comment ref="V22" authorId="0" shapeId="0" xr:uid="{81528FEE-52FF-4AEC-B3CE-CC3648374E9B}">
      <text>
        <r>
          <rPr>
            <sz val="8"/>
            <color indexed="81"/>
            <rFont val="Arial"/>
            <family val="2"/>
          </rPr>
          <t>Ubica el puntero del mouse en los numeros de la fila 11, para leer la pregunta y selecciona una respuesta en la lista desplegable</t>
        </r>
      </text>
    </comment>
    <comment ref="W22" authorId="0" shapeId="0" xr:uid="{2D227A7C-F884-45E5-912A-C968DC9FC41D}">
      <text>
        <r>
          <rPr>
            <sz val="8"/>
            <color indexed="81"/>
            <rFont val="Arial"/>
            <family val="2"/>
          </rPr>
          <t>Ubica el puntero del mouse en los numeros de la fila 11, para leer la pregunta y selecciona una respuesta en la lista desplegable</t>
        </r>
      </text>
    </comment>
    <comment ref="X22" authorId="0" shapeId="0" xr:uid="{71F485B4-881D-4C86-879B-C1FCFF25CA43}">
      <text>
        <r>
          <rPr>
            <sz val="8"/>
            <color indexed="81"/>
            <rFont val="Arial"/>
            <family val="2"/>
          </rPr>
          <t>Ubica el puntero del mouse en los numeros de la fila 11, para leer la pregunta y selecciona una respuesta en la lista desplegable</t>
        </r>
      </text>
    </comment>
    <comment ref="Y22" authorId="0" shapeId="0" xr:uid="{25558DC2-352B-42AD-8B40-12A86133B700}">
      <text>
        <r>
          <rPr>
            <sz val="8"/>
            <color indexed="81"/>
            <rFont val="Arial"/>
            <family val="2"/>
          </rPr>
          <t>Ubica el puntero del mouse en los numeros de la fila 11, para leer la pregunta y selecciona una respuesta en la lista desplegable</t>
        </r>
      </text>
    </comment>
    <comment ref="Z22" authorId="0" shapeId="0" xr:uid="{D8F12880-A820-427F-97F5-3DB26A5AD089}">
      <text>
        <r>
          <rPr>
            <sz val="8"/>
            <color indexed="81"/>
            <rFont val="Arial"/>
            <family val="2"/>
          </rPr>
          <t>Ubica el puntero del mouse en los numeros de la fila 11, para leer la pregunta y selecciona una respuesta en la lista desplegable</t>
        </r>
      </text>
    </comment>
    <comment ref="AA22" authorId="0" shapeId="0" xr:uid="{35FC5577-BD4B-4574-94F5-B2E85D51044D}">
      <text>
        <r>
          <rPr>
            <sz val="8"/>
            <color indexed="81"/>
            <rFont val="Arial"/>
            <family val="2"/>
          </rPr>
          <t>Ubica el puntero del mouse en los numeros de la fila 11, para leer la pregunta y selecciona una respuesta en la lista desplegable</t>
        </r>
      </text>
    </comment>
    <comment ref="AB22" authorId="0" shapeId="0" xr:uid="{71C107A7-A6AC-4DDA-8D1B-5B50B2350D0E}">
      <text>
        <r>
          <rPr>
            <sz val="8"/>
            <color indexed="81"/>
            <rFont val="Arial"/>
            <family val="2"/>
          </rPr>
          <t>Ubica el puntero del mouse en los numeros de la fila 11, para leer la pregunta y selecciona una respuesta en la lista desplegable</t>
        </r>
      </text>
    </comment>
    <comment ref="AC22" authorId="0" shapeId="0" xr:uid="{EE65AA7A-DC54-4C4D-A890-E300AF38CE64}">
      <text>
        <r>
          <rPr>
            <sz val="8"/>
            <color indexed="81"/>
            <rFont val="Arial"/>
            <family val="2"/>
          </rPr>
          <t>Ubica el puntero del mouse en los numeros de la fila 11, para leer la pregunta y selecciona una respuesta en la lista desplegable</t>
        </r>
      </text>
    </comment>
    <comment ref="AD22" authorId="0" shapeId="0" xr:uid="{1B272E22-180D-4123-A911-C91CC0B0FCC5}">
      <text>
        <r>
          <rPr>
            <sz val="8"/>
            <color indexed="81"/>
            <rFont val="Arial"/>
            <family val="2"/>
          </rPr>
          <t>Ubica el puntero del mouse en los numeros de la fila 11, para leer la pregunta y selecciona una respuesta en la lista desplegable</t>
        </r>
      </text>
    </comment>
    <comment ref="AE22" authorId="0" shapeId="0" xr:uid="{0C7FFC76-FE98-4B45-A306-FACE87301DF0}">
      <text>
        <r>
          <rPr>
            <sz val="8"/>
            <color indexed="81"/>
            <rFont val="Arial"/>
            <family val="2"/>
          </rPr>
          <t>Ubica el puntero del mouse en los numeros de la fila 11, para leer la pregunta y selecciona una respuesta en la lista desplegable</t>
        </r>
      </text>
    </comment>
    <comment ref="AF22" authorId="0" shapeId="0" xr:uid="{5BFA9963-E727-4ED5-B93D-14235FED0B4D}">
      <text>
        <r>
          <rPr>
            <sz val="8"/>
            <color indexed="81"/>
            <rFont val="Arial"/>
            <family val="2"/>
          </rPr>
          <t>Ubica el puntero del mouse en los numeros de la fila 11, para leer la pregunta y selecciona una respuesta en la lista desplegable</t>
        </r>
      </text>
    </comment>
    <comment ref="AG22" authorId="0" shapeId="0" xr:uid="{20B88F25-3200-4890-BE6D-85AE102C9714}">
      <text>
        <r>
          <rPr>
            <sz val="8"/>
            <color indexed="81"/>
            <rFont val="Arial"/>
            <family val="2"/>
          </rPr>
          <t>Ubica el puntero del mouse en los numeros de la fila 11, para leer la pregunta y selecciona una respuesta en la lista desplegable</t>
        </r>
      </text>
    </comment>
    <comment ref="AH22" authorId="0" shapeId="0" xr:uid="{8E5E07F7-F857-4115-935C-2E0BF269561B}">
      <text>
        <r>
          <rPr>
            <sz val="8"/>
            <color indexed="81"/>
            <rFont val="Arial"/>
            <family val="2"/>
          </rPr>
          <t>Ubica el puntero del mouse en los numeros de la fila 11, para leer la pregunta y selecciona una respuesta en la lista desplegable</t>
        </r>
      </text>
    </comment>
    <comment ref="P32" authorId="0" shapeId="0" xr:uid="{BCEC7D36-9725-4C07-AB90-7EEA45B0AA15}">
      <text>
        <r>
          <rPr>
            <sz val="8"/>
            <color indexed="81"/>
            <rFont val="Arial"/>
            <family val="2"/>
          </rPr>
          <t>Ubica el puntero del mouse en los numeros de la fila 11, para leer la pregunta y selecciona una respuesta en la lista desplegable</t>
        </r>
      </text>
    </comment>
    <comment ref="Q32" authorId="0" shapeId="0" xr:uid="{06191F43-F2BF-4D0A-AD01-363F863E99BA}">
      <text>
        <r>
          <rPr>
            <sz val="8"/>
            <color indexed="81"/>
            <rFont val="Arial"/>
            <family val="2"/>
          </rPr>
          <t>Ubica el puntero del mouse en los numeros de la fila 11, para leer la pregunta y selecciona una respuesta en la lista desplegable</t>
        </r>
      </text>
    </comment>
    <comment ref="R32" authorId="0" shapeId="0" xr:uid="{49AA8281-4071-49B9-9388-F1DF62FE257C}">
      <text>
        <r>
          <rPr>
            <sz val="8"/>
            <color indexed="81"/>
            <rFont val="Arial"/>
            <family val="2"/>
          </rPr>
          <t>Ubica el puntero del mouse en los numeros de la fila 11, para leer la pregunta y selecciona una respuesta en la lista desplegable</t>
        </r>
      </text>
    </comment>
    <comment ref="S32" authorId="0" shapeId="0" xr:uid="{1898573E-CC5C-428D-8909-6E7F57FC2ABA}">
      <text>
        <r>
          <rPr>
            <sz val="8"/>
            <color indexed="81"/>
            <rFont val="Arial"/>
            <family val="2"/>
          </rPr>
          <t>Ubica el puntero del mouse en los numeros de la fila 11, para leer la pregunta y selecciona una respuesta en la lista desplegable</t>
        </r>
      </text>
    </comment>
    <comment ref="T32" authorId="0" shapeId="0" xr:uid="{7E552AE3-7DD2-41DA-8CF8-9CA68B8607DD}">
      <text>
        <r>
          <rPr>
            <sz val="8"/>
            <color indexed="81"/>
            <rFont val="Arial"/>
            <family val="2"/>
          </rPr>
          <t>Ubica el puntero del mouse en los numeros de la fila 11, para leer la pregunta y selecciona una respuesta en la lista desplegable</t>
        </r>
      </text>
    </comment>
    <comment ref="U32" authorId="0" shapeId="0" xr:uid="{031CC6DD-093E-4098-81D1-A3B4CC635B56}">
      <text>
        <r>
          <rPr>
            <sz val="8"/>
            <color indexed="81"/>
            <rFont val="Arial"/>
            <family val="2"/>
          </rPr>
          <t>Ubica el puntero del mouse en los numeros de la fila 11, para leer la pregunta y selecciona una respuesta en la lista desplegable</t>
        </r>
      </text>
    </comment>
    <comment ref="V32" authorId="0" shapeId="0" xr:uid="{2610F4EB-BDC2-49A7-8082-CF3BD523107D}">
      <text>
        <r>
          <rPr>
            <sz val="8"/>
            <color indexed="81"/>
            <rFont val="Arial"/>
            <family val="2"/>
          </rPr>
          <t>Ubica el puntero del mouse en los numeros de la fila 11, para leer la pregunta y selecciona una respuesta en la lista desplegable</t>
        </r>
      </text>
    </comment>
    <comment ref="W32" authorId="0" shapeId="0" xr:uid="{76945D1C-A887-49F1-BEB5-843EE81D6362}">
      <text>
        <r>
          <rPr>
            <sz val="8"/>
            <color indexed="81"/>
            <rFont val="Arial"/>
            <family val="2"/>
          </rPr>
          <t>Ubica el puntero del mouse en los numeros de la fila 11, para leer la pregunta y selecciona una respuesta en la lista desplegable</t>
        </r>
      </text>
    </comment>
    <comment ref="X32" authorId="0" shapeId="0" xr:uid="{D47F7CF3-856A-4A89-BECE-5E5E2A57EB4A}">
      <text>
        <r>
          <rPr>
            <sz val="8"/>
            <color indexed="81"/>
            <rFont val="Arial"/>
            <family val="2"/>
          </rPr>
          <t>Ubica el puntero del mouse en los numeros de la fila 11, para leer la pregunta y selecciona una respuesta en la lista desplegable</t>
        </r>
      </text>
    </comment>
    <comment ref="Y32" authorId="0" shapeId="0" xr:uid="{522809BC-616C-488B-B9F9-929EE9220815}">
      <text>
        <r>
          <rPr>
            <sz val="8"/>
            <color indexed="81"/>
            <rFont val="Arial"/>
            <family val="2"/>
          </rPr>
          <t>Ubica el puntero del mouse en los numeros de la fila 11, para leer la pregunta y selecciona una respuesta en la lista desplegable</t>
        </r>
      </text>
    </comment>
    <comment ref="Z32" authorId="0" shapeId="0" xr:uid="{F6C6DFF2-BB40-4470-ADE7-1E6CDD0C0E52}">
      <text>
        <r>
          <rPr>
            <sz val="8"/>
            <color indexed="81"/>
            <rFont val="Arial"/>
            <family val="2"/>
          </rPr>
          <t>Ubica el puntero del mouse en los numeros de la fila 11, para leer la pregunta y selecciona una respuesta en la lista desplegable</t>
        </r>
      </text>
    </comment>
    <comment ref="AA32" authorId="0" shapeId="0" xr:uid="{E99025DB-481C-41D0-B548-D51D6E4D7AFB}">
      <text>
        <r>
          <rPr>
            <sz val="8"/>
            <color indexed="81"/>
            <rFont val="Arial"/>
            <family val="2"/>
          </rPr>
          <t>Ubica el puntero del mouse en los numeros de la fila 11, para leer la pregunta y selecciona una respuesta en la lista desplegable</t>
        </r>
      </text>
    </comment>
    <comment ref="AB32" authorId="0" shapeId="0" xr:uid="{8AA8AD01-93AE-47A5-8F7E-BD4518655E3F}">
      <text>
        <r>
          <rPr>
            <sz val="8"/>
            <color indexed="81"/>
            <rFont val="Arial"/>
            <family val="2"/>
          </rPr>
          <t>Ubica el puntero del mouse en los numeros de la fila 11, para leer la pregunta y selecciona una respuesta en la lista desplegable</t>
        </r>
      </text>
    </comment>
    <comment ref="AC32" authorId="0" shapeId="0" xr:uid="{C64C11D0-9455-4F21-9129-E9F7E8673482}">
      <text>
        <r>
          <rPr>
            <sz val="8"/>
            <color indexed="81"/>
            <rFont val="Arial"/>
            <family val="2"/>
          </rPr>
          <t>Ubica el puntero del mouse en los numeros de la fila 11, para leer la pregunta y selecciona una respuesta en la lista desplegable</t>
        </r>
      </text>
    </comment>
    <comment ref="AD32" authorId="0" shapeId="0" xr:uid="{22621FED-A9DF-4582-8EDB-DDEE4069378A}">
      <text>
        <r>
          <rPr>
            <sz val="8"/>
            <color indexed="81"/>
            <rFont val="Arial"/>
            <family val="2"/>
          </rPr>
          <t>Ubica el puntero del mouse en los numeros de la fila 11, para leer la pregunta y selecciona una respuesta en la lista desplegable</t>
        </r>
      </text>
    </comment>
    <comment ref="AE32" authorId="0" shapeId="0" xr:uid="{C1C7063E-FD88-4FAF-9123-25A5E0EAAE8B}">
      <text>
        <r>
          <rPr>
            <sz val="8"/>
            <color indexed="81"/>
            <rFont val="Arial"/>
            <family val="2"/>
          </rPr>
          <t>Ubica el puntero del mouse en los numeros de la fila 11, para leer la pregunta y selecciona una respuesta en la lista desplegable</t>
        </r>
      </text>
    </comment>
    <comment ref="AF32" authorId="0" shapeId="0" xr:uid="{9600DEC1-83D4-4211-AA6E-BCA27BAC9ACC}">
      <text>
        <r>
          <rPr>
            <sz val="8"/>
            <color indexed="81"/>
            <rFont val="Arial"/>
            <family val="2"/>
          </rPr>
          <t>Ubica el puntero del mouse en los numeros de la fila 11, para leer la pregunta y selecciona una respuesta en la lista desplegable</t>
        </r>
      </text>
    </comment>
    <comment ref="AG32" authorId="0" shapeId="0" xr:uid="{FF7E8A8B-8B01-4F76-9955-D30F4151F3E2}">
      <text>
        <r>
          <rPr>
            <sz val="8"/>
            <color indexed="81"/>
            <rFont val="Arial"/>
            <family val="2"/>
          </rPr>
          <t>Ubica el puntero del mouse en los numeros de la fila 11, para leer la pregunta y selecciona una respuesta en la lista desplegable</t>
        </r>
      </text>
    </comment>
    <comment ref="AH32" authorId="0" shapeId="0" xr:uid="{84808B07-FFA3-4619-9E49-2298BCDBFA7E}">
      <text>
        <r>
          <rPr>
            <sz val="8"/>
            <color indexed="81"/>
            <rFont val="Arial"/>
            <family val="2"/>
          </rPr>
          <t>Ubica el puntero del mouse en los numeros de la fila 11, para leer la pregunta y selecciona una respuesta en la lista desplegable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A39329B-0DB2-48A9-ABB5-02B48DDF0F9B}">
      <text>
        <r>
          <rPr>
            <sz val="9"/>
            <color indexed="81"/>
            <rFont val="Tahoma"/>
            <family val="2"/>
          </rPr>
          <t>Fecha de revisión y/o actualización del riesgo de gestión por parte del área encargada del proceso</t>
        </r>
      </text>
    </comment>
    <comment ref="L9" authorId="1" shapeId="0" xr:uid="{E8643374-A6D6-470B-ADC7-A618587A736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BFA2F9E-FB10-43D7-A951-23C6C23D78A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1DAD128-0D79-47AA-80DF-BC87F015E4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35168373-216E-4156-9CE5-92022651FF0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6AB30CBD-4A6B-4385-8C24-078FEFD888F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C567CA4C-51AF-42C7-A710-A2E2060E29C2}">
      <text>
        <r>
          <rPr>
            <sz val="8"/>
            <color indexed="81"/>
            <rFont val="Arial"/>
            <family val="2"/>
          </rPr>
          <t>¿Afectar al grupo de funcionarios del proceso?</t>
        </r>
      </text>
    </comment>
    <comment ref="Q11" authorId="1" shapeId="0" xr:uid="{F18F1B8F-474B-48B3-8827-9DB49E7988EA}">
      <text>
        <r>
          <rPr>
            <sz val="8"/>
            <color indexed="81"/>
            <rFont val="Arial"/>
            <family val="2"/>
          </rPr>
          <t>¿Afectar el cumplimiento de metas y objetivos de la dependencia?</t>
        </r>
      </text>
    </comment>
    <comment ref="R11" authorId="1" shapeId="0" xr:uid="{DCD9B1C2-63BF-4B73-A269-4A61EADC3867}">
      <text>
        <r>
          <rPr>
            <sz val="8"/>
            <color indexed="81"/>
            <rFont val="Arial"/>
            <family val="2"/>
          </rPr>
          <t>¿Afectar el cumplimiento de misión de la Entidad?</t>
        </r>
      </text>
    </comment>
    <comment ref="S11" authorId="1" shapeId="0" xr:uid="{3B84DEC1-022B-4496-B0BD-8BD81C935522}">
      <text>
        <r>
          <rPr>
            <sz val="8"/>
            <color indexed="81"/>
            <rFont val="Arial"/>
            <family val="2"/>
          </rPr>
          <t>¿Afectar el cumplimiento de la misión del sector al que pertenece la Entidad?</t>
        </r>
      </text>
    </comment>
    <comment ref="T11" authorId="1" shapeId="0" xr:uid="{7DB866FB-82AD-438A-9B1F-F33F73350952}">
      <text>
        <r>
          <rPr>
            <sz val="8"/>
            <color indexed="81"/>
            <rFont val="Arial"/>
            <family val="2"/>
          </rPr>
          <t>¿Generar pérdida de confianza de la Entidad, afectando su reputación?</t>
        </r>
      </text>
    </comment>
    <comment ref="U11" authorId="1" shapeId="0" xr:uid="{D7CDFC72-83BF-4037-968E-1F9C3348E476}">
      <text>
        <r>
          <rPr>
            <sz val="8"/>
            <color indexed="81"/>
            <rFont val="Arial"/>
            <family val="2"/>
          </rPr>
          <t>¿Generar pérdida de recursos económicos?</t>
        </r>
      </text>
    </comment>
    <comment ref="V11" authorId="1" shapeId="0" xr:uid="{094E3AF0-8212-4B43-91EA-69AEA4BCCE6F}">
      <text>
        <r>
          <rPr>
            <sz val="8"/>
            <color indexed="81"/>
            <rFont val="Arial"/>
            <family val="2"/>
          </rPr>
          <t>¿Afectar la generación de los productos o la prestación de servicios?</t>
        </r>
      </text>
    </comment>
    <comment ref="W11" authorId="1" shapeId="0" xr:uid="{BAD59019-DA3B-4AEB-8DB7-0DA97ADF5299}">
      <text>
        <r>
          <rPr>
            <sz val="8"/>
            <color indexed="81"/>
            <rFont val="Arial"/>
            <family val="2"/>
          </rPr>
          <t>¿Dar lugar al detrimento de calidad de vida de la comunidad por la pérdida del bien o servicios o los recursos públicos?</t>
        </r>
      </text>
    </comment>
    <comment ref="X11" authorId="1" shapeId="0" xr:uid="{47BFC037-F276-4805-A612-3E12C3489CBE}">
      <text>
        <r>
          <rPr>
            <sz val="8"/>
            <color indexed="81"/>
            <rFont val="Arial"/>
            <family val="2"/>
          </rPr>
          <t>¿Generar pérdida de información de la Entidad?</t>
        </r>
      </text>
    </comment>
    <comment ref="Y11" authorId="1" shapeId="0" xr:uid="{8C80852B-2CD1-49D7-BF23-B69221CB34C4}">
      <text>
        <r>
          <rPr>
            <sz val="8"/>
            <color indexed="81"/>
            <rFont val="Arial"/>
            <family val="2"/>
          </rPr>
          <t>¿Generar intervención de los órganos de control, de la Fiscalía, u otro ente?</t>
        </r>
      </text>
    </comment>
    <comment ref="Z11" authorId="1" shapeId="0" xr:uid="{F582A6A5-5FC2-41D5-8907-A9395111D0DD}">
      <text>
        <r>
          <rPr>
            <sz val="8"/>
            <color indexed="81"/>
            <rFont val="Arial"/>
            <family val="2"/>
          </rPr>
          <t>¿Dar lugar a procesos sancionatorios?</t>
        </r>
      </text>
    </comment>
    <comment ref="AA11" authorId="1" shapeId="0" xr:uid="{8288A8A4-13B7-42B1-A1A4-749266920F63}">
      <text>
        <r>
          <rPr>
            <sz val="8"/>
            <color indexed="81"/>
            <rFont val="Arial"/>
            <family val="2"/>
          </rPr>
          <t>¿Dar lugar a procesos disciplinarios?</t>
        </r>
      </text>
    </comment>
    <comment ref="AB11" authorId="1" shapeId="0" xr:uid="{02E928F2-D672-414F-9FE8-F9917CC937A8}">
      <text>
        <r>
          <rPr>
            <sz val="8"/>
            <color indexed="81"/>
            <rFont val="Arial"/>
            <family val="2"/>
          </rPr>
          <t>¿Dar lugar a procesos fiscales?</t>
        </r>
      </text>
    </comment>
    <comment ref="AC11" authorId="1" shapeId="0" xr:uid="{05D08C6E-E3E8-4361-B289-7798321A52EE}">
      <text>
        <r>
          <rPr>
            <sz val="8"/>
            <color indexed="81"/>
            <rFont val="Arial"/>
            <family val="2"/>
          </rPr>
          <t>¿Dar lugar a procesos penales?</t>
        </r>
      </text>
    </comment>
    <comment ref="AD11" authorId="1" shapeId="0" xr:uid="{726CF042-7812-489C-8E5B-776C34D6BAF6}">
      <text>
        <r>
          <rPr>
            <sz val="8"/>
            <color indexed="81"/>
            <rFont val="Arial"/>
            <family val="2"/>
          </rPr>
          <t>¿Generar pérdida de credibilidad del sector?</t>
        </r>
      </text>
    </comment>
    <comment ref="AE11" authorId="1" shapeId="0" xr:uid="{18FFE60C-A12B-47CD-925A-7BB41899EC25}">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459EF61F-5659-4201-90D7-CE4C880C9136}">
      <text>
        <r>
          <rPr>
            <sz val="8"/>
            <color indexed="81"/>
            <rFont val="Arial"/>
            <family val="2"/>
          </rPr>
          <t>¿Afectar la imagen regional?</t>
        </r>
      </text>
    </comment>
    <comment ref="AG11" authorId="1" shapeId="0" xr:uid="{6A66C707-026C-4A34-B982-1CBB473E4F95}">
      <text>
        <r>
          <rPr>
            <sz val="8"/>
            <color indexed="81"/>
            <rFont val="Arial"/>
            <family val="2"/>
          </rPr>
          <t>¿Afectar la imagen nacional?</t>
        </r>
      </text>
    </comment>
    <comment ref="AH11" authorId="1" shapeId="0" xr:uid="{ACAD9BE7-C8E2-4DC6-9D67-CFE1B3CFC429}">
      <text>
        <r>
          <rPr>
            <sz val="8"/>
            <color indexed="81"/>
            <rFont val="Arial"/>
            <family val="2"/>
          </rPr>
          <t>¿Genera Impacto ambiental?</t>
        </r>
      </text>
    </comment>
    <comment ref="AV11" authorId="1" shapeId="0" xr:uid="{32FA704B-DC93-47EF-8CC9-DB8F798BB433}">
      <text>
        <r>
          <rPr>
            <sz val="8"/>
            <color indexed="81"/>
            <rFont val="Arial"/>
            <family val="2"/>
          </rPr>
          <t>¿Existen un responsable asignado a la ejecución del control?</t>
        </r>
      </text>
    </comment>
    <comment ref="AW11" authorId="1" shapeId="0" xr:uid="{94818C80-08F0-4709-A922-BDB68855BD02}">
      <text>
        <r>
          <rPr>
            <sz val="9"/>
            <color indexed="81"/>
            <rFont val="Tahoma"/>
            <family val="2"/>
          </rPr>
          <t>El responsable tiene autoridad y adecuada segregación de funciones en la ejecución del control?</t>
        </r>
      </text>
    </comment>
    <comment ref="AX11" authorId="1" shapeId="0" xr:uid="{5AE1B542-BBE0-4213-9008-3943BDBCF963}">
      <text>
        <r>
          <rPr>
            <sz val="8"/>
            <color indexed="81"/>
            <rFont val="Arial"/>
            <family val="2"/>
          </rPr>
          <t>¿La oportunidad en que se ejecuta el control ayuda a prevenir la mitigación del riesgo o a detectar la materialización del riesgo de manera oportuna?</t>
        </r>
      </text>
    </comment>
    <comment ref="AY11" authorId="1" shapeId="0" xr:uid="{69DDF3B1-1EB9-4855-9313-747F22599EE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06560E00-E0E3-4B00-A9D2-40D2A626268C}">
      <text>
        <r>
          <rPr>
            <sz val="8"/>
            <color indexed="81"/>
            <rFont val="Arial"/>
            <family val="2"/>
          </rPr>
          <t>¿La fuente de información que se utiliza en el desarrollo del control es información confiable que permita mitigar el riesgo?.</t>
        </r>
      </text>
    </comment>
    <comment ref="BA11" authorId="1" shapeId="0" xr:uid="{2F7A853D-D86C-4AF6-B5DF-151FDE2A6E70}">
      <text>
        <r>
          <rPr>
            <sz val="8"/>
            <color indexed="81"/>
            <rFont val="Arial"/>
            <family val="2"/>
          </rPr>
          <t>¿Las observaciones, desviaciones o diferencias identificadas como resultados de la ejecución del control son investigadas y resueltas de manera oportuna?</t>
        </r>
      </text>
    </comment>
    <comment ref="BB11" authorId="1" shapeId="0" xr:uid="{BC670671-2771-4972-9722-43003951F30D}">
      <text>
        <r>
          <rPr>
            <sz val="8"/>
            <color indexed="81"/>
            <rFont val="Arial"/>
            <family val="2"/>
          </rPr>
          <t>¿Se deja evidencia o rastro de la ejecución del control, que permita a cualquier tercero con la evidencia, llegar a la misma conclusión?.</t>
        </r>
      </text>
    </comment>
    <comment ref="P12" authorId="0" shapeId="0" xr:uid="{16A11A74-1044-4C60-BA4D-9808C9909A86}">
      <text>
        <r>
          <rPr>
            <sz val="8"/>
            <color indexed="81"/>
            <rFont val="Arial"/>
            <family val="2"/>
          </rPr>
          <t>Ubica el puntero del mouse en los numeros de la fila 11, para leer la pregunta y selecciona una respuesta en la lista desplegable</t>
        </r>
      </text>
    </comment>
    <comment ref="Q12" authorId="0" shapeId="0" xr:uid="{6B28FA47-B270-45CD-9553-945B8A115E31}">
      <text>
        <r>
          <rPr>
            <sz val="8"/>
            <color indexed="81"/>
            <rFont val="Arial"/>
            <family val="2"/>
          </rPr>
          <t>Ubica el puntero del mouse en los numeros de la fila 11, para leer la pregunta y selecciona una respuesta en la lista desplegable</t>
        </r>
      </text>
    </comment>
    <comment ref="R12" authorId="0" shapeId="0" xr:uid="{7F686BCD-A8A0-40D8-ADBD-E527866577AE}">
      <text>
        <r>
          <rPr>
            <sz val="8"/>
            <color indexed="81"/>
            <rFont val="Arial"/>
            <family val="2"/>
          </rPr>
          <t>Ubica el puntero del mouse en los numeros de la fila 11, para leer la pregunta y selecciona una respuesta en la lista desplegable</t>
        </r>
      </text>
    </comment>
    <comment ref="S12" authorId="0" shapeId="0" xr:uid="{76C97631-EA84-45A9-BD65-FF8F12087016}">
      <text>
        <r>
          <rPr>
            <sz val="8"/>
            <color indexed="81"/>
            <rFont val="Arial"/>
            <family val="2"/>
          </rPr>
          <t>Ubica el puntero del mouse en los numeros de la fila 11, para leer la pregunta y selecciona una respuesta en la lista desplegable</t>
        </r>
      </text>
    </comment>
    <comment ref="T12" authorId="0" shapeId="0" xr:uid="{9BE0AF9E-4458-4A31-9D48-18F91DD91E78}">
      <text>
        <r>
          <rPr>
            <sz val="8"/>
            <color indexed="81"/>
            <rFont val="Arial"/>
            <family val="2"/>
          </rPr>
          <t>Ubica el puntero del mouse en los numeros de la fila 11, para leer la pregunta y selecciona una respuesta en la lista desplegable</t>
        </r>
      </text>
    </comment>
    <comment ref="U12" authorId="0" shapeId="0" xr:uid="{A5DCD9FD-F79C-4A68-8EED-E4558CB033FD}">
      <text>
        <r>
          <rPr>
            <sz val="8"/>
            <color indexed="81"/>
            <rFont val="Arial"/>
            <family val="2"/>
          </rPr>
          <t>Ubica el puntero del mouse en los numeros de la fila 11, para leer la pregunta y selecciona una respuesta en la lista desplegable</t>
        </r>
      </text>
    </comment>
    <comment ref="V12" authorId="0" shapeId="0" xr:uid="{C553CB92-C333-413D-90F0-9EA380DAD324}">
      <text>
        <r>
          <rPr>
            <sz val="8"/>
            <color indexed="81"/>
            <rFont val="Arial"/>
            <family val="2"/>
          </rPr>
          <t>Ubica el puntero del mouse en los numeros de la fila 11, para leer la pregunta y selecciona una respuesta en la lista desplegable</t>
        </r>
      </text>
    </comment>
    <comment ref="W12" authorId="0" shapeId="0" xr:uid="{BBBC2336-4D5A-445F-BF57-51522257C6ED}">
      <text>
        <r>
          <rPr>
            <sz val="8"/>
            <color indexed="81"/>
            <rFont val="Arial"/>
            <family val="2"/>
          </rPr>
          <t>Ubica el puntero del mouse en los numeros de la fila 11, para leer la pregunta y selecciona una respuesta en la lista desplegable</t>
        </r>
      </text>
    </comment>
    <comment ref="X12" authorId="0" shapeId="0" xr:uid="{0153EBDC-A31F-42A6-AEDD-30FB997A88FA}">
      <text>
        <r>
          <rPr>
            <sz val="8"/>
            <color indexed="81"/>
            <rFont val="Arial"/>
            <family val="2"/>
          </rPr>
          <t>Ubica el puntero del mouse en los numeros de la fila 11, para leer la pregunta y selecciona una respuesta en la lista desplegable</t>
        </r>
      </text>
    </comment>
    <comment ref="Y12" authorId="0" shapeId="0" xr:uid="{198812E1-51AB-4D9A-B037-0E591A15A8C0}">
      <text>
        <r>
          <rPr>
            <sz val="8"/>
            <color indexed="81"/>
            <rFont val="Arial"/>
            <family val="2"/>
          </rPr>
          <t>Ubica el puntero del mouse en los numeros de la fila 11, para leer la pregunta y selecciona una respuesta en la lista desplegable</t>
        </r>
      </text>
    </comment>
    <comment ref="Z12" authorId="0" shapeId="0" xr:uid="{0A9D2B08-5AB6-4439-BAC3-03AE6D1E3D1E}">
      <text>
        <r>
          <rPr>
            <sz val="8"/>
            <color indexed="81"/>
            <rFont val="Arial"/>
            <family val="2"/>
          </rPr>
          <t>Ubica el puntero del mouse en los numeros de la fila 11, para leer la pregunta y selecciona una respuesta en la lista desplegable</t>
        </r>
      </text>
    </comment>
    <comment ref="AA12" authorId="0" shapeId="0" xr:uid="{78ED7E08-6F36-4C08-81A0-F4CC38A6C611}">
      <text>
        <r>
          <rPr>
            <sz val="8"/>
            <color indexed="81"/>
            <rFont val="Arial"/>
            <family val="2"/>
          </rPr>
          <t>Ubica el puntero del mouse en los numeros de la fila 11, para leer la pregunta y selecciona una respuesta en la lista desplegable</t>
        </r>
      </text>
    </comment>
    <comment ref="AB12" authorId="0" shapeId="0" xr:uid="{F1CF4344-31F9-46EE-A156-441F09825EBB}">
      <text>
        <r>
          <rPr>
            <sz val="8"/>
            <color indexed="81"/>
            <rFont val="Arial"/>
            <family val="2"/>
          </rPr>
          <t>Ubica el puntero del mouse en los numeros de la fila 11, para leer la pregunta y selecciona una respuesta en la lista desplegable</t>
        </r>
      </text>
    </comment>
    <comment ref="AC12" authorId="0" shapeId="0" xr:uid="{4B424549-05D0-4107-9E49-1775D16843EA}">
      <text>
        <r>
          <rPr>
            <sz val="8"/>
            <color indexed="81"/>
            <rFont val="Arial"/>
            <family val="2"/>
          </rPr>
          <t>Ubica el puntero del mouse en los numeros de la fila 11, para leer la pregunta y selecciona una respuesta en la lista desplegable</t>
        </r>
      </text>
    </comment>
    <comment ref="AD12" authorId="0" shapeId="0" xr:uid="{1A6A5436-4CA2-4B66-96AC-42F558D82E10}">
      <text>
        <r>
          <rPr>
            <sz val="8"/>
            <color indexed="81"/>
            <rFont val="Arial"/>
            <family val="2"/>
          </rPr>
          <t>Ubica el puntero del mouse en los numeros de la fila 11, para leer la pregunta y selecciona una respuesta en la lista desplegable</t>
        </r>
      </text>
    </comment>
    <comment ref="AE12" authorId="0" shapeId="0" xr:uid="{A621BC72-1814-4F7B-A348-89D34D75B9AB}">
      <text>
        <r>
          <rPr>
            <sz val="8"/>
            <color indexed="81"/>
            <rFont val="Arial"/>
            <family val="2"/>
          </rPr>
          <t>Ubica el puntero del mouse en los numeros de la fila 11, para leer la pregunta y selecciona una respuesta en la lista desplegable</t>
        </r>
      </text>
    </comment>
    <comment ref="AF12" authorId="0" shapeId="0" xr:uid="{B47FD8B3-9247-4863-8235-152BCD1F5840}">
      <text>
        <r>
          <rPr>
            <sz val="8"/>
            <color indexed="81"/>
            <rFont val="Arial"/>
            <family val="2"/>
          </rPr>
          <t>Ubica el puntero del mouse en los numeros de la fila 11, para leer la pregunta y selecciona una respuesta en la lista desplegable</t>
        </r>
      </text>
    </comment>
    <comment ref="AG12" authorId="0" shapeId="0" xr:uid="{35041176-5B5F-4F00-85E5-DAFD1C368B2A}">
      <text>
        <r>
          <rPr>
            <sz val="8"/>
            <color indexed="81"/>
            <rFont val="Arial"/>
            <family val="2"/>
          </rPr>
          <t>Ubica el puntero del mouse en los numeros de la fila 11, para leer la pregunta y selecciona una respuesta en la lista desplegable</t>
        </r>
      </text>
    </comment>
    <comment ref="AH12" authorId="0" shapeId="0" xr:uid="{6345530F-A181-402C-949B-41B53EA52AF6}">
      <text>
        <r>
          <rPr>
            <sz val="8"/>
            <color indexed="81"/>
            <rFont val="Arial"/>
            <family val="2"/>
          </rPr>
          <t>Ubica el puntero del mouse en los numeros de la fila 11, para leer la pregunta y selecciona una respuesta en la lista desplegable</t>
        </r>
      </text>
    </comment>
    <comment ref="P22" authorId="0" shapeId="0" xr:uid="{F700E6CE-1ABB-4B37-9148-4F7FA431F67E}">
      <text>
        <r>
          <rPr>
            <sz val="8"/>
            <color indexed="81"/>
            <rFont val="Arial"/>
            <family val="2"/>
          </rPr>
          <t>Ubica el puntero del mouse en los numeros de la fila 11, para leer la pregunta y selecciona una respuesta en la lista desplegable</t>
        </r>
      </text>
    </comment>
    <comment ref="Q22" authorId="0" shapeId="0" xr:uid="{8F0A09A1-A2CE-46C6-98EE-4C39A7C63CEC}">
      <text>
        <r>
          <rPr>
            <sz val="8"/>
            <color indexed="81"/>
            <rFont val="Arial"/>
            <family val="2"/>
          </rPr>
          <t>Ubica el puntero del mouse en los numeros de la fila 11, para leer la pregunta y selecciona una respuesta en la lista desplegable</t>
        </r>
      </text>
    </comment>
    <comment ref="R22" authorId="0" shapeId="0" xr:uid="{F963F5E3-9B7C-4472-B3BE-EDC15EB46A07}">
      <text>
        <r>
          <rPr>
            <sz val="8"/>
            <color indexed="81"/>
            <rFont val="Arial"/>
            <family val="2"/>
          </rPr>
          <t>Ubica el puntero del mouse en los numeros de la fila 11, para leer la pregunta y selecciona una respuesta en la lista desplegable</t>
        </r>
      </text>
    </comment>
    <comment ref="S22" authorId="0" shapeId="0" xr:uid="{66D0218C-F0C1-47E7-B22C-1CA91D4E8359}">
      <text>
        <r>
          <rPr>
            <sz val="8"/>
            <color indexed="81"/>
            <rFont val="Arial"/>
            <family val="2"/>
          </rPr>
          <t>Ubica el puntero del mouse en los numeros de la fila 11, para leer la pregunta y selecciona una respuesta en la lista desplegable</t>
        </r>
      </text>
    </comment>
    <comment ref="T22" authorId="0" shapeId="0" xr:uid="{E7F98D50-82E1-4940-977D-D8AB1F1E9FE7}">
      <text>
        <r>
          <rPr>
            <sz val="8"/>
            <color indexed="81"/>
            <rFont val="Arial"/>
            <family val="2"/>
          </rPr>
          <t>Ubica el puntero del mouse en los numeros de la fila 11, para leer la pregunta y selecciona una respuesta en la lista desplegable</t>
        </r>
      </text>
    </comment>
    <comment ref="U22" authorId="0" shapeId="0" xr:uid="{49C4499A-A980-4FCC-B662-A13EB13859AF}">
      <text>
        <r>
          <rPr>
            <sz val="8"/>
            <color indexed="81"/>
            <rFont val="Arial"/>
            <family val="2"/>
          </rPr>
          <t>Ubica el puntero del mouse en los numeros de la fila 11, para leer la pregunta y selecciona una respuesta en la lista desplegable</t>
        </r>
      </text>
    </comment>
    <comment ref="V22" authorId="0" shapeId="0" xr:uid="{D3BF52BC-01C4-41F7-90F2-37DC8A4DDEF0}">
      <text>
        <r>
          <rPr>
            <sz val="8"/>
            <color indexed="81"/>
            <rFont val="Arial"/>
            <family val="2"/>
          </rPr>
          <t>Ubica el puntero del mouse en los numeros de la fila 11, para leer la pregunta y selecciona una respuesta en la lista desplegable</t>
        </r>
      </text>
    </comment>
    <comment ref="W22" authorId="0" shapeId="0" xr:uid="{E0D3741E-FD14-41E9-A764-3D9326CA5699}">
      <text>
        <r>
          <rPr>
            <sz val="8"/>
            <color indexed="81"/>
            <rFont val="Arial"/>
            <family val="2"/>
          </rPr>
          <t>Ubica el puntero del mouse en los numeros de la fila 11, para leer la pregunta y selecciona una respuesta en la lista desplegable</t>
        </r>
      </text>
    </comment>
    <comment ref="X22" authorId="0" shapeId="0" xr:uid="{D36E286E-C958-4744-8ED4-895209284186}">
      <text>
        <r>
          <rPr>
            <sz val="8"/>
            <color indexed="81"/>
            <rFont val="Arial"/>
            <family val="2"/>
          </rPr>
          <t>Ubica el puntero del mouse en los numeros de la fila 11, para leer la pregunta y selecciona una respuesta en la lista desplegable</t>
        </r>
      </text>
    </comment>
    <comment ref="Y22" authorId="0" shapeId="0" xr:uid="{D4894384-E488-431C-92E6-0805D0FB05CF}">
      <text>
        <r>
          <rPr>
            <sz val="8"/>
            <color indexed="81"/>
            <rFont val="Arial"/>
            <family val="2"/>
          </rPr>
          <t>Ubica el puntero del mouse en los numeros de la fila 11, para leer la pregunta y selecciona una respuesta en la lista desplegable</t>
        </r>
      </text>
    </comment>
    <comment ref="Z22" authorId="0" shapeId="0" xr:uid="{FFB128EF-5CD5-4F23-8515-2D253CE14617}">
      <text>
        <r>
          <rPr>
            <sz val="8"/>
            <color indexed="81"/>
            <rFont val="Arial"/>
            <family val="2"/>
          </rPr>
          <t>Ubica el puntero del mouse en los numeros de la fila 11, para leer la pregunta y selecciona una respuesta en la lista desplegable</t>
        </r>
      </text>
    </comment>
    <comment ref="AA22" authorId="0" shapeId="0" xr:uid="{A65E0369-4F43-4B26-A8FE-86AF352DAA8B}">
      <text>
        <r>
          <rPr>
            <sz val="8"/>
            <color indexed="81"/>
            <rFont val="Arial"/>
            <family val="2"/>
          </rPr>
          <t>Ubica el puntero del mouse en los numeros de la fila 11, para leer la pregunta y selecciona una respuesta en la lista desplegable</t>
        </r>
      </text>
    </comment>
    <comment ref="AB22" authorId="0" shapeId="0" xr:uid="{6FFDBC93-6DD0-46D6-BEDC-5AB2ED12E6CE}">
      <text>
        <r>
          <rPr>
            <sz val="8"/>
            <color indexed="81"/>
            <rFont val="Arial"/>
            <family val="2"/>
          </rPr>
          <t>Ubica el puntero del mouse en los numeros de la fila 11, para leer la pregunta y selecciona una respuesta en la lista desplegable</t>
        </r>
      </text>
    </comment>
    <comment ref="AC22" authorId="0" shapeId="0" xr:uid="{66A1D628-48C7-4584-A4DD-C57C2FB49D17}">
      <text>
        <r>
          <rPr>
            <sz val="8"/>
            <color indexed="81"/>
            <rFont val="Arial"/>
            <family val="2"/>
          </rPr>
          <t>Ubica el puntero del mouse en los numeros de la fila 11, para leer la pregunta y selecciona una respuesta en la lista desplegable</t>
        </r>
      </text>
    </comment>
    <comment ref="AD22" authorId="0" shapeId="0" xr:uid="{B8374E61-2FCC-446C-88B2-9135E5A4A49B}">
      <text>
        <r>
          <rPr>
            <sz val="8"/>
            <color indexed="81"/>
            <rFont val="Arial"/>
            <family val="2"/>
          </rPr>
          <t>Ubica el puntero del mouse en los numeros de la fila 11, para leer la pregunta y selecciona una respuesta en la lista desplegable</t>
        </r>
      </text>
    </comment>
    <comment ref="AE22" authorId="0" shapeId="0" xr:uid="{9AD9FAFE-6565-417F-A90D-1C6EBA9EBE37}">
      <text>
        <r>
          <rPr>
            <sz val="8"/>
            <color indexed="81"/>
            <rFont val="Arial"/>
            <family val="2"/>
          </rPr>
          <t>Ubica el puntero del mouse en los numeros de la fila 11, para leer la pregunta y selecciona una respuesta en la lista desplegable</t>
        </r>
      </text>
    </comment>
    <comment ref="AF22" authorId="0" shapeId="0" xr:uid="{E9831165-D477-45B9-9D11-733FB3B0D18D}">
      <text>
        <r>
          <rPr>
            <sz val="8"/>
            <color indexed="81"/>
            <rFont val="Arial"/>
            <family val="2"/>
          </rPr>
          <t>Ubica el puntero del mouse en los numeros de la fila 11, para leer la pregunta y selecciona una respuesta en la lista desplegable</t>
        </r>
      </text>
    </comment>
    <comment ref="AG22" authorId="0" shapeId="0" xr:uid="{7C9E9621-F489-4E61-B3A2-62AD563D7630}">
      <text>
        <r>
          <rPr>
            <sz val="8"/>
            <color indexed="81"/>
            <rFont val="Arial"/>
            <family val="2"/>
          </rPr>
          <t>Ubica el puntero del mouse en los numeros de la fila 11, para leer la pregunta y selecciona una respuesta en la lista desplegable</t>
        </r>
      </text>
    </comment>
    <comment ref="AH22" authorId="0" shapeId="0" xr:uid="{41CCD2AB-C416-4250-943A-C2FF57E3FA20}">
      <text>
        <r>
          <rPr>
            <sz val="8"/>
            <color indexed="81"/>
            <rFont val="Arial"/>
            <family val="2"/>
          </rPr>
          <t>Ubica el puntero del mouse en los numeros de la fila 11, para leer la pregunta y selecciona una respuesta en la lista desplegable</t>
        </r>
      </text>
    </comment>
    <comment ref="P32" authorId="0" shapeId="0" xr:uid="{9EAD482D-1255-455D-AB05-B55626402B00}">
      <text>
        <r>
          <rPr>
            <sz val="8"/>
            <color indexed="81"/>
            <rFont val="Arial"/>
            <family val="2"/>
          </rPr>
          <t>Ubica el puntero del mouse en los numeros de la fila 11, para leer la pregunta y selecciona una respuesta en la lista desplegable</t>
        </r>
      </text>
    </comment>
    <comment ref="Q32" authorId="0" shapeId="0" xr:uid="{5C711D95-54E0-4466-9DCD-C4A297BB9A07}">
      <text>
        <r>
          <rPr>
            <sz val="8"/>
            <color indexed="81"/>
            <rFont val="Arial"/>
            <family val="2"/>
          </rPr>
          <t>Ubica el puntero del mouse en los numeros de la fila 11, para leer la pregunta y selecciona una respuesta en la lista desplegable</t>
        </r>
      </text>
    </comment>
    <comment ref="R32" authorId="0" shapeId="0" xr:uid="{6EB3F09C-B040-47E6-BD16-DB9E453F8CB5}">
      <text>
        <r>
          <rPr>
            <sz val="8"/>
            <color indexed="81"/>
            <rFont val="Arial"/>
            <family val="2"/>
          </rPr>
          <t>Ubica el puntero del mouse en los numeros de la fila 11, para leer la pregunta y selecciona una respuesta en la lista desplegable</t>
        </r>
      </text>
    </comment>
    <comment ref="S32" authorId="0" shapeId="0" xr:uid="{3E8F6B3A-242F-440F-9186-8D3ABE3202EF}">
      <text>
        <r>
          <rPr>
            <sz val="8"/>
            <color indexed="81"/>
            <rFont val="Arial"/>
            <family val="2"/>
          </rPr>
          <t>Ubica el puntero del mouse en los numeros de la fila 11, para leer la pregunta y selecciona una respuesta en la lista desplegable</t>
        </r>
      </text>
    </comment>
    <comment ref="T32" authorId="0" shapeId="0" xr:uid="{29A37E19-0130-419B-915F-1DA27693620A}">
      <text>
        <r>
          <rPr>
            <sz val="8"/>
            <color indexed="81"/>
            <rFont val="Arial"/>
            <family val="2"/>
          </rPr>
          <t>Ubica el puntero del mouse en los numeros de la fila 11, para leer la pregunta y selecciona una respuesta en la lista desplegable</t>
        </r>
      </text>
    </comment>
    <comment ref="U32" authorId="0" shapeId="0" xr:uid="{3BF28414-E246-4C21-A080-6B21D107328C}">
      <text>
        <r>
          <rPr>
            <sz val="8"/>
            <color indexed="81"/>
            <rFont val="Arial"/>
            <family val="2"/>
          </rPr>
          <t>Ubica el puntero del mouse en los numeros de la fila 11, para leer la pregunta y selecciona una respuesta en la lista desplegable</t>
        </r>
      </text>
    </comment>
    <comment ref="V32" authorId="0" shapeId="0" xr:uid="{551324FC-3677-489C-8CA6-0D78AB9A9237}">
      <text>
        <r>
          <rPr>
            <sz val="8"/>
            <color indexed="81"/>
            <rFont val="Arial"/>
            <family val="2"/>
          </rPr>
          <t>Ubica el puntero del mouse en los numeros de la fila 11, para leer la pregunta y selecciona una respuesta en la lista desplegable</t>
        </r>
      </text>
    </comment>
    <comment ref="W32" authorId="0" shapeId="0" xr:uid="{97854E8C-D5EC-4454-8AC9-3F4BEA59BC45}">
      <text>
        <r>
          <rPr>
            <sz val="8"/>
            <color indexed="81"/>
            <rFont val="Arial"/>
            <family val="2"/>
          </rPr>
          <t>Ubica el puntero del mouse en los numeros de la fila 11, para leer la pregunta y selecciona una respuesta en la lista desplegable</t>
        </r>
      </text>
    </comment>
    <comment ref="X32" authorId="0" shapeId="0" xr:uid="{9E7B6FA1-67A1-4D1D-9C9F-47E76CCD3FA7}">
      <text>
        <r>
          <rPr>
            <sz val="8"/>
            <color indexed="81"/>
            <rFont val="Arial"/>
            <family val="2"/>
          </rPr>
          <t>Ubica el puntero del mouse en los numeros de la fila 11, para leer la pregunta y selecciona una respuesta en la lista desplegable</t>
        </r>
      </text>
    </comment>
    <comment ref="Y32" authorId="0" shapeId="0" xr:uid="{F2DA2F5B-67BA-45B4-A8DA-25921C61551E}">
      <text>
        <r>
          <rPr>
            <sz val="8"/>
            <color indexed="81"/>
            <rFont val="Arial"/>
            <family val="2"/>
          </rPr>
          <t>Ubica el puntero del mouse en los numeros de la fila 11, para leer la pregunta y selecciona una respuesta en la lista desplegable</t>
        </r>
      </text>
    </comment>
    <comment ref="Z32" authorId="0" shapeId="0" xr:uid="{71FF9CD6-671B-48C9-A802-62E7A07B33A9}">
      <text>
        <r>
          <rPr>
            <sz val="8"/>
            <color indexed="81"/>
            <rFont val="Arial"/>
            <family val="2"/>
          </rPr>
          <t>Ubica el puntero del mouse en los numeros de la fila 11, para leer la pregunta y selecciona una respuesta en la lista desplegable</t>
        </r>
      </text>
    </comment>
    <comment ref="AA32" authorId="0" shapeId="0" xr:uid="{EF25BE79-27AE-4D55-BDCD-154CEF34093C}">
      <text>
        <r>
          <rPr>
            <sz val="8"/>
            <color indexed="81"/>
            <rFont val="Arial"/>
            <family val="2"/>
          </rPr>
          <t>Ubica el puntero del mouse en los numeros de la fila 11, para leer la pregunta y selecciona una respuesta en la lista desplegable</t>
        </r>
      </text>
    </comment>
    <comment ref="AB32" authorId="0" shapeId="0" xr:uid="{684EA4B2-3A06-40A5-AC2A-2D4BF80C6E2D}">
      <text>
        <r>
          <rPr>
            <sz val="8"/>
            <color indexed="81"/>
            <rFont val="Arial"/>
            <family val="2"/>
          </rPr>
          <t>Ubica el puntero del mouse en los numeros de la fila 11, para leer la pregunta y selecciona una respuesta en la lista desplegable</t>
        </r>
      </text>
    </comment>
    <comment ref="AC32" authorId="0" shapeId="0" xr:uid="{EE8E2714-25E8-41FD-96E3-BBF17919D3F6}">
      <text>
        <r>
          <rPr>
            <sz val="8"/>
            <color indexed="81"/>
            <rFont val="Arial"/>
            <family val="2"/>
          </rPr>
          <t>Ubica el puntero del mouse en los numeros de la fila 11, para leer la pregunta y selecciona una respuesta en la lista desplegable</t>
        </r>
      </text>
    </comment>
    <comment ref="AD32" authorId="0" shapeId="0" xr:uid="{DDEEBC8A-BA9F-4AD9-8E9C-9AF152063FD9}">
      <text>
        <r>
          <rPr>
            <sz val="8"/>
            <color indexed="81"/>
            <rFont val="Arial"/>
            <family val="2"/>
          </rPr>
          <t>Ubica el puntero del mouse en los numeros de la fila 11, para leer la pregunta y selecciona una respuesta en la lista desplegable</t>
        </r>
      </text>
    </comment>
    <comment ref="AE32" authorId="0" shapeId="0" xr:uid="{8EAD238F-E494-4D5B-BCD5-5C3EC2AF3B05}">
      <text>
        <r>
          <rPr>
            <sz val="8"/>
            <color indexed="81"/>
            <rFont val="Arial"/>
            <family val="2"/>
          </rPr>
          <t>Ubica el puntero del mouse en los numeros de la fila 11, para leer la pregunta y selecciona una respuesta en la lista desplegable</t>
        </r>
      </text>
    </comment>
    <comment ref="AF32" authorId="0" shapeId="0" xr:uid="{20E325C1-3B24-4985-80AC-BEE8E2F37CF3}">
      <text>
        <r>
          <rPr>
            <sz val="8"/>
            <color indexed="81"/>
            <rFont val="Arial"/>
            <family val="2"/>
          </rPr>
          <t>Ubica el puntero del mouse en los numeros de la fila 11, para leer la pregunta y selecciona una respuesta en la lista desplegable</t>
        </r>
      </text>
    </comment>
    <comment ref="AG32" authorId="0" shapeId="0" xr:uid="{69B93B94-A0A0-4AD2-961C-3682205FD742}">
      <text>
        <r>
          <rPr>
            <sz val="8"/>
            <color indexed="81"/>
            <rFont val="Arial"/>
            <family val="2"/>
          </rPr>
          <t>Ubica el puntero del mouse en los numeros de la fila 11, para leer la pregunta y selecciona una respuesta en la lista desplegable</t>
        </r>
      </text>
    </comment>
    <comment ref="AH32" authorId="0" shapeId="0" xr:uid="{C2000D5B-610E-423F-98D8-B5C3EFB200A8}">
      <text>
        <r>
          <rPr>
            <sz val="8"/>
            <color indexed="81"/>
            <rFont val="Arial"/>
            <family val="2"/>
          </rPr>
          <t>Ubica el puntero del mouse en los numeros de la fila 11, para leer la pregunta y selecciona una respuesta en la lista desplegable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A0358807-77CB-4F70-84B5-C6AEF4E2EF73}">
      <text>
        <r>
          <rPr>
            <sz val="9"/>
            <color indexed="81"/>
            <rFont val="Tahoma"/>
            <family val="2"/>
          </rPr>
          <t>Fecha de revisión y/o actualización del riesgo de gestión por parte del área encargada del proceso</t>
        </r>
      </text>
    </comment>
    <comment ref="L9" authorId="1" shapeId="0" xr:uid="{7D77F81C-608E-4373-8F04-7893E61D6A0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A0FA26F-6FD5-4804-B16F-751A7C7A1863}">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D49F664-1ACD-4E08-B695-7364E21D9A7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D7AF8C6-4539-4F6A-B05E-4B20552C6E8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12E219EC-6CA9-4F39-95E0-55291A8CF4F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1135BC75-0245-4697-9551-DA8C505BCBA4}">
      <text>
        <r>
          <rPr>
            <sz val="8"/>
            <color indexed="81"/>
            <rFont val="Arial"/>
            <family val="2"/>
          </rPr>
          <t>¿Afectar al grupo de funcionarios del proceso?</t>
        </r>
      </text>
    </comment>
    <comment ref="Q11" authorId="1" shapeId="0" xr:uid="{120C5DC0-BA41-4930-8957-BB5C385101ED}">
      <text>
        <r>
          <rPr>
            <sz val="8"/>
            <color indexed="81"/>
            <rFont val="Arial"/>
            <family val="2"/>
          </rPr>
          <t>¿Afectar el cumplimiento de metas y objetivos de la dependencia?</t>
        </r>
      </text>
    </comment>
    <comment ref="R11" authorId="1" shapeId="0" xr:uid="{050B31CC-356F-4EB4-948D-25AC076B9C47}">
      <text>
        <r>
          <rPr>
            <sz val="8"/>
            <color indexed="81"/>
            <rFont val="Arial"/>
            <family val="2"/>
          </rPr>
          <t>¿Afectar el cumplimiento de misión de la Entidad?</t>
        </r>
      </text>
    </comment>
    <comment ref="S11" authorId="1" shapeId="0" xr:uid="{89CA47CE-ACF3-420B-9720-3A27D0E288D8}">
      <text>
        <r>
          <rPr>
            <sz val="8"/>
            <color indexed="81"/>
            <rFont val="Arial"/>
            <family val="2"/>
          </rPr>
          <t>¿Afectar el cumplimiento de la misión del sector al que pertenece la Entidad?</t>
        </r>
      </text>
    </comment>
    <comment ref="T11" authorId="1" shapeId="0" xr:uid="{258F873B-463A-436F-83A0-EF20F936BECC}">
      <text>
        <r>
          <rPr>
            <sz val="8"/>
            <color indexed="81"/>
            <rFont val="Arial"/>
            <family val="2"/>
          </rPr>
          <t>¿Generar pérdida de confianza de la Entidad, afectando su reputación?</t>
        </r>
      </text>
    </comment>
    <comment ref="U11" authorId="1" shapeId="0" xr:uid="{98E9A077-94D0-4CE9-8AEB-3EC79A1CACB0}">
      <text>
        <r>
          <rPr>
            <sz val="8"/>
            <color indexed="81"/>
            <rFont val="Arial"/>
            <family val="2"/>
          </rPr>
          <t>¿Generar pérdida de recursos económicos?</t>
        </r>
      </text>
    </comment>
    <comment ref="V11" authorId="1" shapeId="0" xr:uid="{9257D541-1F81-4E8C-ADD2-20C982DBB2B0}">
      <text>
        <r>
          <rPr>
            <sz val="8"/>
            <color indexed="81"/>
            <rFont val="Arial"/>
            <family val="2"/>
          </rPr>
          <t>¿Afectar la generación de los productos o la prestación de servicios?</t>
        </r>
      </text>
    </comment>
    <comment ref="W11" authorId="1" shapeId="0" xr:uid="{7EFC68C1-EA86-4BAF-8651-734F4A96AE6A}">
      <text>
        <r>
          <rPr>
            <sz val="8"/>
            <color indexed="81"/>
            <rFont val="Arial"/>
            <family val="2"/>
          </rPr>
          <t>¿Dar lugar al detrimento de calidad de vida de la comunidad por la pérdida del bien o servicios o los recursos públicos?</t>
        </r>
      </text>
    </comment>
    <comment ref="X11" authorId="1" shapeId="0" xr:uid="{26BF6DD5-2B03-4B85-A000-247C783BC45F}">
      <text>
        <r>
          <rPr>
            <sz val="8"/>
            <color indexed="81"/>
            <rFont val="Arial"/>
            <family val="2"/>
          </rPr>
          <t>¿Generar pérdida de información de la Entidad?</t>
        </r>
      </text>
    </comment>
    <comment ref="Y11" authorId="1" shapeId="0" xr:uid="{82E3332E-788E-4FED-BA8C-3FFEE63EC6A6}">
      <text>
        <r>
          <rPr>
            <sz val="8"/>
            <color indexed="81"/>
            <rFont val="Arial"/>
            <family val="2"/>
          </rPr>
          <t>¿Generar intervención de los órganos de control, de la Fiscalía, u otro ente?</t>
        </r>
      </text>
    </comment>
    <comment ref="Z11" authorId="1" shapeId="0" xr:uid="{D539C819-8BB1-4873-9B42-215B25DBFC8C}">
      <text>
        <r>
          <rPr>
            <sz val="8"/>
            <color indexed="81"/>
            <rFont val="Arial"/>
            <family val="2"/>
          </rPr>
          <t>¿Dar lugar a procesos sancionatorios?</t>
        </r>
      </text>
    </comment>
    <comment ref="AA11" authorId="1" shapeId="0" xr:uid="{4EBCD320-4DE1-46F8-A326-3C2F8E98F83A}">
      <text>
        <r>
          <rPr>
            <sz val="8"/>
            <color indexed="81"/>
            <rFont val="Arial"/>
            <family val="2"/>
          </rPr>
          <t>¿Dar lugar a procesos disciplinarios?</t>
        </r>
      </text>
    </comment>
    <comment ref="AB11" authorId="1" shapeId="0" xr:uid="{037A8974-3CC7-48FF-854F-B6F3E9237CDD}">
      <text>
        <r>
          <rPr>
            <sz val="8"/>
            <color indexed="81"/>
            <rFont val="Arial"/>
            <family val="2"/>
          </rPr>
          <t>¿Dar lugar a procesos fiscales?</t>
        </r>
      </text>
    </comment>
    <comment ref="AC11" authorId="1" shapeId="0" xr:uid="{8732C0FC-D51F-4DDD-97DB-506195A2842C}">
      <text>
        <r>
          <rPr>
            <sz val="8"/>
            <color indexed="81"/>
            <rFont val="Arial"/>
            <family val="2"/>
          </rPr>
          <t>¿Dar lugar a procesos penales?</t>
        </r>
      </text>
    </comment>
    <comment ref="AD11" authorId="1" shapeId="0" xr:uid="{80719147-71C3-4142-BF50-31AA284D9858}">
      <text>
        <r>
          <rPr>
            <sz val="8"/>
            <color indexed="81"/>
            <rFont val="Arial"/>
            <family val="2"/>
          </rPr>
          <t>¿Generar pérdida de credibilidad del sector?</t>
        </r>
      </text>
    </comment>
    <comment ref="AE11" authorId="1" shapeId="0" xr:uid="{54EE8CBB-6F7F-4944-806D-19A42F7694BF}">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C3735DE0-FBD3-4B94-802B-64CE0FB0DDA8}">
      <text>
        <r>
          <rPr>
            <sz val="8"/>
            <color indexed="81"/>
            <rFont val="Arial"/>
            <family val="2"/>
          </rPr>
          <t>¿Afectar la imagen regional?</t>
        </r>
      </text>
    </comment>
    <comment ref="AG11" authorId="1" shapeId="0" xr:uid="{42C0C507-F9ED-4C22-9153-F459B7036011}">
      <text>
        <r>
          <rPr>
            <sz val="8"/>
            <color indexed="81"/>
            <rFont val="Arial"/>
            <family val="2"/>
          </rPr>
          <t>¿Afectar la imagen nacional?</t>
        </r>
      </text>
    </comment>
    <comment ref="AH11" authorId="1" shapeId="0" xr:uid="{EAB2B44F-9039-42A6-A0BF-C45F7DCD59E1}">
      <text>
        <r>
          <rPr>
            <sz val="8"/>
            <color indexed="81"/>
            <rFont val="Arial"/>
            <family val="2"/>
          </rPr>
          <t>¿Genera Impacto ambiental?</t>
        </r>
      </text>
    </comment>
    <comment ref="AV11" authorId="1" shapeId="0" xr:uid="{C42200F3-0E00-4753-A2AC-A8871F8F5DBC}">
      <text>
        <r>
          <rPr>
            <sz val="8"/>
            <color indexed="81"/>
            <rFont val="Arial"/>
            <family val="2"/>
          </rPr>
          <t>¿Existen un responsable asignado a la ejecución del control?</t>
        </r>
      </text>
    </comment>
    <comment ref="AW11" authorId="1" shapeId="0" xr:uid="{9943337C-D226-4731-AA99-DF4BC1614289}">
      <text>
        <r>
          <rPr>
            <sz val="9"/>
            <color indexed="81"/>
            <rFont val="Tahoma"/>
            <family val="2"/>
          </rPr>
          <t>El responsable tiene autoridad y adecuada segregación de funciones en la ejecución del control?</t>
        </r>
      </text>
    </comment>
    <comment ref="AX11" authorId="1" shapeId="0" xr:uid="{502F1F6D-5599-46B5-A371-37A3B454C3C2}">
      <text>
        <r>
          <rPr>
            <sz val="8"/>
            <color indexed="81"/>
            <rFont val="Arial"/>
            <family val="2"/>
          </rPr>
          <t>¿La oportunidad en que se ejecuta el control ayuda a prevenir la mitigación del riesgo o a detectar la materialización del riesgo de manera oportuna?</t>
        </r>
      </text>
    </comment>
    <comment ref="AY11" authorId="1" shapeId="0" xr:uid="{9D676350-C8BC-4056-B522-05AB14BB35A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4D25605D-2EE4-4EDE-8344-DF8F6AA4CD55}">
      <text>
        <r>
          <rPr>
            <sz val="8"/>
            <color indexed="81"/>
            <rFont val="Arial"/>
            <family val="2"/>
          </rPr>
          <t>¿La fuente de información que se utiliza en el desarrollo del control es información confiable que permita mitigar el riesgo?.</t>
        </r>
      </text>
    </comment>
    <comment ref="BA11" authorId="1" shapeId="0" xr:uid="{380164E2-B34E-410D-87D7-922D8F8D005E}">
      <text>
        <r>
          <rPr>
            <sz val="8"/>
            <color indexed="81"/>
            <rFont val="Arial"/>
            <family val="2"/>
          </rPr>
          <t>¿Las observaciones, desviaciones o diferencias identificadas como resultados de la ejecución del control son investigadas y resueltas de manera oportuna?</t>
        </r>
      </text>
    </comment>
    <comment ref="BB11" authorId="1" shapeId="0" xr:uid="{7B9C973E-1D35-42B8-AADB-7BB276BCAED5}">
      <text>
        <r>
          <rPr>
            <sz val="8"/>
            <color indexed="81"/>
            <rFont val="Arial"/>
            <family val="2"/>
          </rPr>
          <t>¿Se deja evidencia o rastro de la ejecución del control, que permita a cualquier tercero con la evidencia, llegar a la misma conclusión?.</t>
        </r>
      </text>
    </comment>
    <comment ref="P12" authorId="0" shapeId="0" xr:uid="{83712FD7-6BD5-4D9F-B57E-2A12573ABC70}">
      <text>
        <r>
          <rPr>
            <sz val="8"/>
            <color indexed="81"/>
            <rFont val="Arial"/>
            <family val="2"/>
          </rPr>
          <t>Ubica el puntero del mouse en los numeros de la fila 11, para leer la pregunta y selecciona una respuesta en la lista desplegable</t>
        </r>
      </text>
    </comment>
    <comment ref="Q12" authorId="0" shapeId="0" xr:uid="{6F8E2468-FE11-4C2A-B1CD-C44E091AB8E3}">
      <text>
        <r>
          <rPr>
            <sz val="8"/>
            <color indexed="81"/>
            <rFont val="Arial"/>
            <family val="2"/>
          </rPr>
          <t>Ubica el puntero del mouse en los numeros de la fila 11, para leer la pregunta y selecciona una respuesta en la lista desplegable</t>
        </r>
      </text>
    </comment>
    <comment ref="R12" authorId="0" shapeId="0" xr:uid="{FCBC3531-392D-462A-988D-7818743FB3C5}">
      <text>
        <r>
          <rPr>
            <sz val="8"/>
            <color indexed="81"/>
            <rFont val="Arial"/>
            <family val="2"/>
          </rPr>
          <t>Ubica el puntero del mouse en los numeros de la fila 11, para leer la pregunta y selecciona una respuesta en la lista desplegable</t>
        </r>
      </text>
    </comment>
    <comment ref="S12" authorId="0" shapeId="0" xr:uid="{B885C8E8-B095-478F-9D19-1FB3FE45FEFC}">
      <text>
        <r>
          <rPr>
            <sz val="8"/>
            <color indexed="81"/>
            <rFont val="Arial"/>
            <family val="2"/>
          </rPr>
          <t>Ubica el puntero del mouse en los numeros de la fila 11, para leer la pregunta y selecciona una respuesta en la lista desplegable</t>
        </r>
      </text>
    </comment>
    <comment ref="T12" authorId="0" shapeId="0" xr:uid="{304A432C-2A58-4550-A2FD-0B05BB4BF370}">
      <text>
        <r>
          <rPr>
            <sz val="8"/>
            <color indexed="81"/>
            <rFont val="Arial"/>
            <family val="2"/>
          </rPr>
          <t>Ubica el puntero del mouse en los numeros de la fila 11, para leer la pregunta y selecciona una respuesta en la lista desplegable</t>
        </r>
      </text>
    </comment>
    <comment ref="U12" authorId="0" shapeId="0" xr:uid="{1C12BF65-DED4-4FFC-A42A-C4476E0496B4}">
      <text>
        <r>
          <rPr>
            <sz val="8"/>
            <color indexed="81"/>
            <rFont val="Arial"/>
            <family val="2"/>
          </rPr>
          <t>Ubica el puntero del mouse en los numeros de la fila 11, para leer la pregunta y selecciona una respuesta en la lista desplegable</t>
        </r>
      </text>
    </comment>
    <comment ref="V12" authorId="0" shapeId="0" xr:uid="{10BE41CE-E697-4884-9019-B637A801E8C7}">
      <text>
        <r>
          <rPr>
            <sz val="8"/>
            <color indexed="81"/>
            <rFont val="Arial"/>
            <family val="2"/>
          </rPr>
          <t>Ubica el puntero del mouse en los numeros de la fila 11, para leer la pregunta y selecciona una respuesta en la lista desplegable</t>
        </r>
      </text>
    </comment>
    <comment ref="W12" authorId="0" shapeId="0" xr:uid="{1598C930-EADE-4AEE-B892-6E2D5EBB8168}">
      <text>
        <r>
          <rPr>
            <sz val="8"/>
            <color indexed="81"/>
            <rFont val="Arial"/>
            <family val="2"/>
          </rPr>
          <t>Ubica el puntero del mouse en los numeros de la fila 11, para leer la pregunta y selecciona una respuesta en la lista desplegable</t>
        </r>
      </text>
    </comment>
    <comment ref="X12" authorId="0" shapeId="0" xr:uid="{65C5ACE8-7E6E-46B2-8C77-9C8C2C749C9B}">
      <text>
        <r>
          <rPr>
            <sz val="8"/>
            <color indexed="81"/>
            <rFont val="Arial"/>
            <family val="2"/>
          </rPr>
          <t>Ubica el puntero del mouse en los numeros de la fila 11, para leer la pregunta y selecciona una respuesta en la lista desplegable</t>
        </r>
      </text>
    </comment>
    <comment ref="Y12" authorId="0" shapeId="0" xr:uid="{80095958-709F-46BA-85A9-E73F5FD6BA24}">
      <text>
        <r>
          <rPr>
            <sz val="8"/>
            <color indexed="81"/>
            <rFont val="Arial"/>
            <family val="2"/>
          </rPr>
          <t>Ubica el puntero del mouse en los numeros de la fila 11, para leer la pregunta y selecciona una respuesta en la lista desplegable</t>
        </r>
      </text>
    </comment>
    <comment ref="Z12" authorId="0" shapeId="0" xr:uid="{2DDB8F5D-B608-4EE1-910A-AC9772774E17}">
      <text>
        <r>
          <rPr>
            <sz val="8"/>
            <color indexed="81"/>
            <rFont val="Arial"/>
            <family val="2"/>
          </rPr>
          <t>Ubica el puntero del mouse en los numeros de la fila 11, para leer la pregunta y selecciona una respuesta en la lista desplegable</t>
        </r>
      </text>
    </comment>
    <comment ref="AA12" authorId="0" shapeId="0" xr:uid="{45F5BD05-C7DD-42A5-BA84-DAC6F34DEE77}">
      <text>
        <r>
          <rPr>
            <sz val="8"/>
            <color indexed="81"/>
            <rFont val="Arial"/>
            <family val="2"/>
          </rPr>
          <t>Ubica el puntero del mouse en los numeros de la fila 11, para leer la pregunta y selecciona una respuesta en la lista desplegable</t>
        </r>
      </text>
    </comment>
    <comment ref="AB12" authorId="0" shapeId="0" xr:uid="{3E679A60-C259-44DF-AF38-73E9E37CB3B7}">
      <text>
        <r>
          <rPr>
            <sz val="8"/>
            <color indexed="81"/>
            <rFont val="Arial"/>
            <family val="2"/>
          </rPr>
          <t>Ubica el puntero del mouse en los numeros de la fila 11, para leer la pregunta y selecciona una respuesta en la lista desplegable</t>
        </r>
      </text>
    </comment>
    <comment ref="AC12" authorId="0" shapeId="0" xr:uid="{9044452D-524B-42B2-BA99-11970331B20B}">
      <text>
        <r>
          <rPr>
            <sz val="8"/>
            <color indexed="81"/>
            <rFont val="Arial"/>
            <family val="2"/>
          </rPr>
          <t>Ubica el puntero del mouse en los numeros de la fila 11, para leer la pregunta y selecciona una respuesta en la lista desplegable</t>
        </r>
      </text>
    </comment>
    <comment ref="AD12" authorId="0" shapeId="0" xr:uid="{68AD5EA0-DC4A-4133-A580-3F20067FD763}">
      <text>
        <r>
          <rPr>
            <sz val="8"/>
            <color indexed="81"/>
            <rFont val="Arial"/>
            <family val="2"/>
          </rPr>
          <t>Ubica el puntero del mouse en los numeros de la fila 11, para leer la pregunta y selecciona una respuesta en la lista desplegable</t>
        </r>
      </text>
    </comment>
    <comment ref="AE12" authorId="0" shapeId="0" xr:uid="{54752482-04AA-400C-A9CC-9373995D97C9}">
      <text>
        <r>
          <rPr>
            <sz val="8"/>
            <color indexed="81"/>
            <rFont val="Arial"/>
            <family val="2"/>
          </rPr>
          <t>Ubica el puntero del mouse en los numeros de la fila 11, para leer la pregunta y selecciona una respuesta en la lista desplegable</t>
        </r>
      </text>
    </comment>
    <comment ref="AF12" authorId="0" shapeId="0" xr:uid="{46045C9D-C0F2-4A67-87B4-E3CD87B60BB1}">
      <text>
        <r>
          <rPr>
            <sz val="8"/>
            <color indexed="81"/>
            <rFont val="Arial"/>
            <family val="2"/>
          </rPr>
          <t>Ubica el puntero del mouse en los numeros de la fila 11, para leer la pregunta y selecciona una respuesta en la lista desplegable</t>
        </r>
      </text>
    </comment>
    <comment ref="AG12" authorId="0" shapeId="0" xr:uid="{2F40DB33-1C1F-4671-BD5D-7FE50B3F81DF}">
      <text>
        <r>
          <rPr>
            <sz val="8"/>
            <color indexed="81"/>
            <rFont val="Arial"/>
            <family val="2"/>
          </rPr>
          <t>Ubica el puntero del mouse en los numeros de la fila 11, para leer la pregunta y selecciona una respuesta en la lista desplegable</t>
        </r>
      </text>
    </comment>
    <comment ref="AH12" authorId="0" shapeId="0" xr:uid="{C7A9EA08-ABB6-4CA7-928E-6CCFB34D1F03}">
      <text>
        <r>
          <rPr>
            <sz val="8"/>
            <color indexed="81"/>
            <rFont val="Arial"/>
            <family val="2"/>
          </rPr>
          <t>Ubica el puntero del mouse en los numeros de la fila 11, para leer la pregunta y selecciona una respuesta en la lista desplegable</t>
        </r>
      </text>
    </comment>
    <comment ref="P22" authorId="0" shapeId="0" xr:uid="{777643EF-918C-4DE5-8FD0-DB8796ABDA18}">
      <text>
        <r>
          <rPr>
            <sz val="8"/>
            <color indexed="81"/>
            <rFont val="Arial"/>
            <family val="2"/>
          </rPr>
          <t>Ubica el puntero del mouse en los numeros de la fila 11, para leer la pregunta y selecciona una respuesta en la lista desplegable</t>
        </r>
      </text>
    </comment>
    <comment ref="Q22" authorId="0" shapeId="0" xr:uid="{96BE44B1-564F-4BEA-93FC-325F310388FC}">
      <text>
        <r>
          <rPr>
            <sz val="8"/>
            <color indexed="81"/>
            <rFont val="Arial"/>
            <family val="2"/>
          </rPr>
          <t>Ubica el puntero del mouse en los numeros de la fila 11, para leer la pregunta y selecciona una respuesta en la lista desplegable</t>
        </r>
      </text>
    </comment>
    <comment ref="R22" authorId="0" shapeId="0" xr:uid="{5F4CAC5C-680E-4367-8554-623FF28FBB8B}">
      <text>
        <r>
          <rPr>
            <sz val="8"/>
            <color indexed="81"/>
            <rFont val="Arial"/>
            <family val="2"/>
          </rPr>
          <t>Ubica el puntero del mouse en los numeros de la fila 11, para leer la pregunta y selecciona una respuesta en la lista desplegable</t>
        </r>
      </text>
    </comment>
    <comment ref="S22" authorId="0" shapeId="0" xr:uid="{EE4115E1-266C-4C28-8ACA-8819F7C4B750}">
      <text>
        <r>
          <rPr>
            <sz val="8"/>
            <color indexed="81"/>
            <rFont val="Arial"/>
            <family val="2"/>
          </rPr>
          <t>Ubica el puntero del mouse en los numeros de la fila 11, para leer la pregunta y selecciona una respuesta en la lista desplegable</t>
        </r>
      </text>
    </comment>
    <comment ref="T22" authorId="0" shapeId="0" xr:uid="{49F1AD12-AB6C-494D-80AB-9B7383FD97CB}">
      <text>
        <r>
          <rPr>
            <sz val="8"/>
            <color indexed="81"/>
            <rFont val="Arial"/>
            <family val="2"/>
          </rPr>
          <t>Ubica el puntero del mouse en los numeros de la fila 11, para leer la pregunta y selecciona una respuesta en la lista desplegable</t>
        </r>
      </text>
    </comment>
    <comment ref="U22" authorId="0" shapeId="0" xr:uid="{7F41B61B-43C6-4E34-96EC-38226D01AE7B}">
      <text>
        <r>
          <rPr>
            <sz val="8"/>
            <color indexed="81"/>
            <rFont val="Arial"/>
            <family val="2"/>
          </rPr>
          <t>Ubica el puntero del mouse en los numeros de la fila 11, para leer la pregunta y selecciona una respuesta en la lista desplegable</t>
        </r>
      </text>
    </comment>
    <comment ref="V22" authorId="0" shapeId="0" xr:uid="{4D7DB69A-F399-4105-B22B-2B3DBA7D1E51}">
      <text>
        <r>
          <rPr>
            <sz val="8"/>
            <color indexed="81"/>
            <rFont val="Arial"/>
            <family val="2"/>
          </rPr>
          <t>Ubica el puntero del mouse en los numeros de la fila 11, para leer la pregunta y selecciona una respuesta en la lista desplegable</t>
        </r>
      </text>
    </comment>
    <comment ref="W22" authorId="0" shapeId="0" xr:uid="{47CB8D88-127C-4FA7-90B4-72DD32728C84}">
      <text>
        <r>
          <rPr>
            <sz val="8"/>
            <color indexed="81"/>
            <rFont val="Arial"/>
            <family val="2"/>
          </rPr>
          <t>Ubica el puntero del mouse en los numeros de la fila 11, para leer la pregunta y selecciona una respuesta en la lista desplegable</t>
        </r>
      </text>
    </comment>
    <comment ref="X22" authorId="0" shapeId="0" xr:uid="{D8E106B3-13CD-4CEB-BFD5-E889817BFA9F}">
      <text>
        <r>
          <rPr>
            <sz val="8"/>
            <color indexed="81"/>
            <rFont val="Arial"/>
            <family val="2"/>
          </rPr>
          <t>Ubica el puntero del mouse en los numeros de la fila 11, para leer la pregunta y selecciona una respuesta en la lista desplegable</t>
        </r>
      </text>
    </comment>
    <comment ref="Y22" authorId="0" shapeId="0" xr:uid="{46796852-2BC5-49B2-9315-D6FBD9E6CAC5}">
      <text>
        <r>
          <rPr>
            <sz val="8"/>
            <color indexed="81"/>
            <rFont val="Arial"/>
            <family val="2"/>
          </rPr>
          <t>Ubica el puntero del mouse en los numeros de la fila 11, para leer la pregunta y selecciona una respuesta en la lista desplegable</t>
        </r>
      </text>
    </comment>
    <comment ref="Z22" authorId="0" shapeId="0" xr:uid="{06F22228-5D11-4F00-9D34-567C0D35A4B6}">
      <text>
        <r>
          <rPr>
            <sz val="8"/>
            <color indexed="81"/>
            <rFont val="Arial"/>
            <family val="2"/>
          </rPr>
          <t>Ubica el puntero del mouse en los numeros de la fila 11, para leer la pregunta y selecciona una respuesta en la lista desplegable</t>
        </r>
      </text>
    </comment>
    <comment ref="AA22" authorId="0" shapeId="0" xr:uid="{6D3A0EA3-7D22-4E08-8BC4-932DF4F7FB05}">
      <text>
        <r>
          <rPr>
            <sz val="8"/>
            <color indexed="81"/>
            <rFont val="Arial"/>
            <family val="2"/>
          </rPr>
          <t>Ubica el puntero del mouse en los numeros de la fila 11, para leer la pregunta y selecciona una respuesta en la lista desplegable</t>
        </r>
      </text>
    </comment>
    <comment ref="AB22" authorId="0" shapeId="0" xr:uid="{4C29DB64-6DB9-40BD-9356-AC13BD1FF353}">
      <text>
        <r>
          <rPr>
            <sz val="8"/>
            <color indexed="81"/>
            <rFont val="Arial"/>
            <family val="2"/>
          </rPr>
          <t>Ubica el puntero del mouse en los numeros de la fila 11, para leer la pregunta y selecciona una respuesta en la lista desplegable</t>
        </r>
      </text>
    </comment>
    <comment ref="AC22" authorId="0" shapeId="0" xr:uid="{0268701B-12DD-4377-9BEC-62EF5FD63938}">
      <text>
        <r>
          <rPr>
            <sz val="8"/>
            <color indexed="81"/>
            <rFont val="Arial"/>
            <family val="2"/>
          </rPr>
          <t>Ubica el puntero del mouse en los numeros de la fila 11, para leer la pregunta y selecciona una respuesta en la lista desplegable</t>
        </r>
      </text>
    </comment>
    <comment ref="AD22" authorId="0" shapeId="0" xr:uid="{FD22E6B9-BED1-4E43-AE4C-425E5830EF6D}">
      <text>
        <r>
          <rPr>
            <sz val="8"/>
            <color indexed="81"/>
            <rFont val="Arial"/>
            <family val="2"/>
          </rPr>
          <t>Ubica el puntero del mouse en los numeros de la fila 11, para leer la pregunta y selecciona una respuesta en la lista desplegable</t>
        </r>
      </text>
    </comment>
    <comment ref="AE22" authorId="0" shapeId="0" xr:uid="{560C6FB0-F42F-4CEE-8AEF-F34C34745908}">
      <text>
        <r>
          <rPr>
            <sz val="8"/>
            <color indexed="81"/>
            <rFont val="Arial"/>
            <family val="2"/>
          </rPr>
          <t>Ubica el puntero del mouse en los numeros de la fila 11, para leer la pregunta y selecciona una respuesta en la lista desplegable</t>
        </r>
      </text>
    </comment>
    <comment ref="AF22" authorId="0" shapeId="0" xr:uid="{464095CD-C27C-45A4-84EB-26ACD643904E}">
      <text>
        <r>
          <rPr>
            <sz val="8"/>
            <color indexed="81"/>
            <rFont val="Arial"/>
            <family val="2"/>
          </rPr>
          <t>Ubica el puntero del mouse en los numeros de la fila 11, para leer la pregunta y selecciona una respuesta en la lista desplegable</t>
        </r>
      </text>
    </comment>
    <comment ref="AG22" authorId="0" shapeId="0" xr:uid="{78BDC3EF-5FA1-4B2D-9E0E-C650A9EB1EB3}">
      <text>
        <r>
          <rPr>
            <sz val="8"/>
            <color indexed="81"/>
            <rFont val="Arial"/>
            <family val="2"/>
          </rPr>
          <t>Ubica el puntero del mouse en los numeros de la fila 11, para leer la pregunta y selecciona una respuesta en la lista desplegable</t>
        </r>
      </text>
    </comment>
    <comment ref="AH22" authorId="0" shapeId="0" xr:uid="{990503E8-3536-4156-99A2-B588520D1D8A}">
      <text>
        <r>
          <rPr>
            <sz val="8"/>
            <color indexed="81"/>
            <rFont val="Arial"/>
            <family val="2"/>
          </rPr>
          <t>Ubica el puntero del mouse en los numeros de la fila 11, para leer la pregunta y selecciona una respuesta en la lista desplegable</t>
        </r>
      </text>
    </comment>
    <comment ref="P32" authorId="0" shapeId="0" xr:uid="{09C269BB-C088-4765-AB2C-BFBFE2BCF6F7}">
      <text>
        <r>
          <rPr>
            <sz val="8"/>
            <color indexed="81"/>
            <rFont val="Arial"/>
            <family val="2"/>
          </rPr>
          <t>Ubica el puntero del mouse en los numeros de la fila 11, para leer la pregunta y selecciona una respuesta en la lista desplegable</t>
        </r>
      </text>
    </comment>
    <comment ref="Q32" authorId="0" shapeId="0" xr:uid="{2EEAF74C-F376-4138-8CEA-8A1BDBEFED28}">
      <text>
        <r>
          <rPr>
            <sz val="8"/>
            <color indexed="81"/>
            <rFont val="Arial"/>
            <family val="2"/>
          </rPr>
          <t>Ubica el puntero del mouse en los numeros de la fila 11, para leer la pregunta y selecciona una respuesta en la lista desplegable</t>
        </r>
      </text>
    </comment>
    <comment ref="R32" authorId="0" shapeId="0" xr:uid="{7EF148CA-34B5-4453-9FE8-7B6F99C02923}">
      <text>
        <r>
          <rPr>
            <sz val="8"/>
            <color indexed="81"/>
            <rFont val="Arial"/>
            <family val="2"/>
          </rPr>
          <t>Ubica el puntero del mouse en los numeros de la fila 11, para leer la pregunta y selecciona una respuesta en la lista desplegable</t>
        </r>
      </text>
    </comment>
    <comment ref="S32" authorId="0" shapeId="0" xr:uid="{4E2BAC1D-4888-4E52-A13B-C03DA83C6C7E}">
      <text>
        <r>
          <rPr>
            <sz val="8"/>
            <color indexed="81"/>
            <rFont val="Arial"/>
            <family val="2"/>
          </rPr>
          <t>Ubica el puntero del mouse en los numeros de la fila 11, para leer la pregunta y selecciona una respuesta en la lista desplegable</t>
        </r>
      </text>
    </comment>
    <comment ref="T32" authorId="0" shapeId="0" xr:uid="{4E399D22-D592-41FC-8765-BB96B128B6E0}">
      <text>
        <r>
          <rPr>
            <sz val="8"/>
            <color indexed="81"/>
            <rFont val="Arial"/>
            <family val="2"/>
          </rPr>
          <t>Ubica el puntero del mouse en los numeros de la fila 11, para leer la pregunta y selecciona una respuesta en la lista desplegable</t>
        </r>
      </text>
    </comment>
    <comment ref="U32" authorId="0" shapeId="0" xr:uid="{8F5B12A1-782F-4296-982B-C309098BE159}">
      <text>
        <r>
          <rPr>
            <sz val="8"/>
            <color indexed="81"/>
            <rFont val="Arial"/>
            <family val="2"/>
          </rPr>
          <t>Ubica el puntero del mouse en los numeros de la fila 11, para leer la pregunta y selecciona una respuesta en la lista desplegable</t>
        </r>
      </text>
    </comment>
    <comment ref="V32" authorId="0" shapeId="0" xr:uid="{13193951-8469-42FA-B0D5-347E516C44FD}">
      <text>
        <r>
          <rPr>
            <sz val="8"/>
            <color indexed="81"/>
            <rFont val="Arial"/>
            <family val="2"/>
          </rPr>
          <t>Ubica el puntero del mouse en los numeros de la fila 11, para leer la pregunta y selecciona una respuesta en la lista desplegable</t>
        </r>
      </text>
    </comment>
    <comment ref="W32" authorId="0" shapeId="0" xr:uid="{ADA3E958-56F7-4149-850B-B4890717249C}">
      <text>
        <r>
          <rPr>
            <sz val="8"/>
            <color indexed="81"/>
            <rFont val="Arial"/>
            <family val="2"/>
          </rPr>
          <t>Ubica el puntero del mouse en los numeros de la fila 11, para leer la pregunta y selecciona una respuesta en la lista desplegable</t>
        </r>
      </text>
    </comment>
    <comment ref="X32" authorId="0" shapeId="0" xr:uid="{903EA750-60AE-470C-89D9-1358971B0397}">
      <text>
        <r>
          <rPr>
            <sz val="8"/>
            <color indexed="81"/>
            <rFont val="Arial"/>
            <family val="2"/>
          </rPr>
          <t>Ubica el puntero del mouse en los numeros de la fila 11, para leer la pregunta y selecciona una respuesta en la lista desplegable</t>
        </r>
      </text>
    </comment>
    <comment ref="Y32" authorId="0" shapeId="0" xr:uid="{8B0779DC-E352-4C2B-8A5F-ED834552BC1C}">
      <text>
        <r>
          <rPr>
            <sz val="8"/>
            <color indexed="81"/>
            <rFont val="Arial"/>
            <family val="2"/>
          </rPr>
          <t>Ubica el puntero del mouse en los numeros de la fila 11, para leer la pregunta y selecciona una respuesta en la lista desplegable</t>
        </r>
      </text>
    </comment>
    <comment ref="Z32" authorId="0" shapeId="0" xr:uid="{189086DA-4B45-4D5E-8614-5AF3795286A9}">
      <text>
        <r>
          <rPr>
            <sz val="8"/>
            <color indexed="81"/>
            <rFont val="Arial"/>
            <family val="2"/>
          </rPr>
          <t>Ubica el puntero del mouse en los numeros de la fila 11, para leer la pregunta y selecciona una respuesta en la lista desplegable</t>
        </r>
      </text>
    </comment>
    <comment ref="AA32" authorId="0" shapeId="0" xr:uid="{015001F3-A9C9-439B-8C2E-98C4774C25A7}">
      <text>
        <r>
          <rPr>
            <sz val="8"/>
            <color indexed="81"/>
            <rFont val="Arial"/>
            <family val="2"/>
          </rPr>
          <t>Ubica el puntero del mouse en los numeros de la fila 11, para leer la pregunta y selecciona una respuesta en la lista desplegable</t>
        </r>
      </text>
    </comment>
    <comment ref="AB32" authorId="0" shapeId="0" xr:uid="{1C128A2A-07EA-46BE-84E3-43BF916103A0}">
      <text>
        <r>
          <rPr>
            <sz val="8"/>
            <color indexed="81"/>
            <rFont val="Arial"/>
            <family val="2"/>
          </rPr>
          <t>Ubica el puntero del mouse en los numeros de la fila 11, para leer la pregunta y selecciona una respuesta en la lista desplegable</t>
        </r>
      </text>
    </comment>
    <comment ref="AC32" authorId="0" shapeId="0" xr:uid="{92F93B99-26C2-413A-BCC5-C2F56CA1500A}">
      <text>
        <r>
          <rPr>
            <sz val="8"/>
            <color indexed="81"/>
            <rFont val="Arial"/>
            <family val="2"/>
          </rPr>
          <t>Ubica el puntero del mouse en los numeros de la fila 11, para leer la pregunta y selecciona una respuesta en la lista desplegable</t>
        </r>
      </text>
    </comment>
    <comment ref="AD32" authorId="0" shapeId="0" xr:uid="{6662C070-2FCD-4FA8-B384-43581108F7D4}">
      <text>
        <r>
          <rPr>
            <sz val="8"/>
            <color indexed="81"/>
            <rFont val="Arial"/>
            <family val="2"/>
          </rPr>
          <t>Ubica el puntero del mouse en los numeros de la fila 11, para leer la pregunta y selecciona una respuesta en la lista desplegable</t>
        </r>
      </text>
    </comment>
    <comment ref="AE32" authorId="0" shapeId="0" xr:uid="{49CCBF71-BFF2-4F54-957B-803463B46486}">
      <text>
        <r>
          <rPr>
            <sz val="8"/>
            <color indexed="81"/>
            <rFont val="Arial"/>
            <family val="2"/>
          </rPr>
          <t>Ubica el puntero del mouse en los numeros de la fila 11, para leer la pregunta y selecciona una respuesta en la lista desplegable</t>
        </r>
      </text>
    </comment>
    <comment ref="AF32" authorId="0" shapeId="0" xr:uid="{1CA6CE57-C0CE-48DF-A3BC-BC302C3FE47C}">
      <text>
        <r>
          <rPr>
            <sz val="8"/>
            <color indexed="81"/>
            <rFont val="Arial"/>
            <family val="2"/>
          </rPr>
          <t>Ubica el puntero del mouse en los numeros de la fila 11, para leer la pregunta y selecciona una respuesta en la lista desplegable</t>
        </r>
      </text>
    </comment>
    <comment ref="AG32" authorId="0" shapeId="0" xr:uid="{6330CC0D-AC92-46A2-8532-226B25FF9E12}">
      <text>
        <r>
          <rPr>
            <sz val="8"/>
            <color indexed="81"/>
            <rFont val="Arial"/>
            <family val="2"/>
          </rPr>
          <t>Ubica el puntero del mouse en los numeros de la fila 11, para leer la pregunta y selecciona una respuesta en la lista desplegable</t>
        </r>
      </text>
    </comment>
    <comment ref="AH32" authorId="0" shapeId="0" xr:uid="{E0542974-0773-4F5A-B512-B2963D565896}">
      <text>
        <r>
          <rPr>
            <sz val="8"/>
            <color indexed="81"/>
            <rFont val="Arial"/>
            <family val="2"/>
          </rPr>
          <t>Ubica el puntero del mouse en los numeros de la fila 11, para leer la pregunta y selecciona una respuesta en la lista desplegable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AB4AD88-344D-4FA1-99E2-8CC5EBB4747A}">
      <text>
        <r>
          <rPr>
            <sz val="9"/>
            <color indexed="81"/>
            <rFont val="Tahoma"/>
            <family val="2"/>
          </rPr>
          <t>Fecha de revisión y/o actualización del riesgo de gestión por parte del área encargada del proceso</t>
        </r>
      </text>
    </comment>
    <comment ref="L9" authorId="1" shapeId="0" xr:uid="{193B8B2E-A122-4730-A277-2599FA2D50E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68C4EE78-3759-4CEE-A3F0-D5A6FB5462A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4522B15-5EA9-4D6D-84C9-74A5C13ACF9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2869FAC-2FDB-4BD8-A02D-8CF84CF59DD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844FEC56-0EC6-4016-8967-A7EF26E7C01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64120E61-14ED-4407-B0A3-C1A61BB23259}">
      <text>
        <r>
          <rPr>
            <sz val="8"/>
            <color indexed="81"/>
            <rFont val="Arial"/>
            <family val="2"/>
          </rPr>
          <t>¿Afectar al grupo de funcionarios del proceso?</t>
        </r>
      </text>
    </comment>
    <comment ref="Q11" authorId="1" shapeId="0" xr:uid="{D89BA529-2954-4937-AF3C-E318CDDA272C}">
      <text>
        <r>
          <rPr>
            <sz val="8"/>
            <color indexed="81"/>
            <rFont val="Arial"/>
            <family val="2"/>
          </rPr>
          <t>¿Afectar el cumplimiento de metas y objetivos de la dependencia?</t>
        </r>
      </text>
    </comment>
    <comment ref="R11" authorId="1" shapeId="0" xr:uid="{92513A7F-79CA-42D6-8871-F7F29AC879E0}">
      <text>
        <r>
          <rPr>
            <sz val="8"/>
            <color indexed="81"/>
            <rFont val="Arial"/>
            <family val="2"/>
          </rPr>
          <t>¿Afectar el cumplimiento de misión de la Entidad?</t>
        </r>
      </text>
    </comment>
    <comment ref="S11" authorId="1" shapeId="0" xr:uid="{A1545015-5851-45AD-800F-4FB90F34B4AC}">
      <text>
        <r>
          <rPr>
            <sz val="8"/>
            <color indexed="81"/>
            <rFont val="Arial"/>
            <family val="2"/>
          </rPr>
          <t>¿Afectar el cumplimiento de la misión del sector al que pertenece la Entidad?</t>
        </r>
      </text>
    </comment>
    <comment ref="T11" authorId="1" shapeId="0" xr:uid="{E60B6B38-9154-4020-879A-10ACBFBD49D3}">
      <text>
        <r>
          <rPr>
            <sz val="8"/>
            <color indexed="81"/>
            <rFont val="Arial"/>
            <family val="2"/>
          </rPr>
          <t>¿Generar pérdida de confianza de la Entidad, afectando su reputación?</t>
        </r>
      </text>
    </comment>
    <comment ref="U11" authorId="1" shapeId="0" xr:uid="{DA91ECEC-2B6D-495B-85CB-B17E18BBCAD9}">
      <text>
        <r>
          <rPr>
            <sz val="8"/>
            <color indexed="81"/>
            <rFont val="Arial"/>
            <family val="2"/>
          </rPr>
          <t>¿Generar pérdida de recursos económicos?</t>
        </r>
      </text>
    </comment>
    <comment ref="V11" authorId="1" shapeId="0" xr:uid="{22AE0D01-72ED-49FF-AF48-EC5BF98FB371}">
      <text>
        <r>
          <rPr>
            <sz val="8"/>
            <color indexed="81"/>
            <rFont val="Arial"/>
            <family val="2"/>
          </rPr>
          <t>¿Afectar la generación de los productos o la prestación de servicios?</t>
        </r>
      </text>
    </comment>
    <comment ref="W11" authorId="1" shapeId="0" xr:uid="{3E416E1E-8FB9-4FC7-903C-E7C241CA4559}">
      <text>
        <r>
          <rPr>
            <sz val="8"/>
            <color indexed="81"/>
            <rFont val="Arial"/>
            <family val="2"/>
          </rPr>
          <t>¿Dar lugar al detrimento de calidad de vida de la comunidad por la pérdida del bien o servicios o los recursos públicos?</t>
        </r>
      </text>
    </comment>
    <comment ref="X11" authorId="1" shapeId="0" xr:uid="{C5CA6487-829E-4346-9E8F-6E4FF0F625C3}">
      <text>
        <r>
          <rPr>
            <sz val="8"/>
            <color indexed="81"/>
            <rFont val="Arial"/>
            <family val="2"/>
          </rPr>
          <t>¿Generar pérdida de información de la Entidad?</t>
        </r>
      </text>
    </comment>
    <comment ref="Y11" authorId="1" shapeId="0" xr:uid="{74D8505A-6134-46F6-861E-193AFE558AE6}">
      <text>
        <r>
          <rPr>
            <sz val="8"/>
            <color indexed="81"/>
            <rFont val="Arial"/>
            <family val="2"/>
          </rPr>
          <t>¿Generar intervención de los órganos de control, de la Fiscalía, u otro ente?</t>
        </r>
      </text>
    </comment>
    <comment ref="Z11" authorId="1" shapeId="0" xr:uid="{6AA757B2-09CB-4C99-9C08-13AE63CFFBE6}">
      <text>
        <r>
          <rPr>
            <sz val="8"/>
            <color indexed="81"/>
            <rFont val="Arial"/>
            <family val="2"/>
          </rPr>
          <t>¿Dar lugar a procesos sancionatorios?</t>
        </r>
      </text>
    </comment>
    <comment ref="AA11" authorId="1" shapeId="0" xr:uid="{81BB7F5B-ADFF-4174-B9C8-AE605BD751BB}">
      <text>
        <r>
          <rPr>
            <sz val="8"/>
            <color indexed="81"/>
            <rFont val="Arial"/>
            <family val="2"/>
          </rPr>
          <t>¿Dar lugar a procesos disciplinarios?</t>
        </r>
      </text>
    </comment>
    <comment ref="AB11" authorId="1" shapeId="0" xr:uid="{6FF430FA-53E3-42DC-892F-5B2A3B5AC2FC}">
      <text>
        <r>
          <rPr>
            <sz val="8"/>
            <color indexed="81"/>
            <rFont val="Arial"/>
            <family val="2"/>
          </rPr>
          <t>¿Dar lugar a procesos fiscales?</t>
        </r>
      </text>
    </comment>
    <comment ref="AC11" authorId="1" shapeId="0" xr:uid="{E9F2EDD7-8DCF-4C11-8C8E-45AEF2A28022}">
      <text>
        <r>
          <rPr>
            <sz val="8"/>
            <color indexed="81"/>
            <rFont val="Arial"/>
            <family val="2"/>
          </rPr>
          <t>¿Dar lugar a procesos penales?</t>
        </r>
      </text>
    </comment>
    <comment ref="AD11" authorId="1" shapeId="0" xr:uid="{F7AF5268-C782-4A6C-9D77-A929543DAF62}">
      <text>
        <r>
          <rPr>
            <sz val="8"/>
            <color indexed="81"/>
            <rFont val="Arial"/>
            <family val="2"/>
          </rPr>
          <t>¿Generar pérdida de credibilidad del sector?</t>
        </r>
      </text>
    </comment>
    <comment ref="AE11" authorId="1" shapeId="0" xr:uid="{D0753823-BFD2-427B-AD88-79BC1D951F42}">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1496A19-9176-413C-8D75-1BD2702E2C1D}">
      <text>
        <r>
          <rPr>
            <sz val="8"/>
            <color indexed="81"/>
            <rFont val="Arial"/>
            <family val="2"/>
          </rPr>
          <t>¿Afectar la imagen regional?</t>
        </r>
      </text>
    </comment>
    <comment ref="AG11" authorId="1" shapeId="0" xr:uid="{2B14AE7B-6E6A-4490-BB58-35B21BF249AF}">
      <text>
        <r>
          <rPr>
            <sz val="8"/>
            <color indexed="81"/>
            <rFont val="Arial"/>
            <family val="2"/>
          </rPr>
          <t>¿Afectar la imagen nacional?</t>
        </r>
      </text>
    </comment>
    <comment ref="AH11" authorId="1" shapeId="0" xr:uid="{8EA427CF-168B-4E77-9407-4912A56CE04D}">
      <text>
        <r>
          <rPr>
            <sz val="8"/>
            <color indexed="81"/>
            <rFont val="Arial"/>
            <family val="2"/>
          </rPr>
          <t>¿Genera Impacto ambiental?</t>
        </r>
      </text>
    </comment>
    <comment ref="AV11" authorId="1" shapeId="0" xr:uid="{D3D8AB9D-0DB8-4C7A-89A7-0735C72B3E8B}">
      <text>
        <r>
          <rPr>
            <sz val="8"/>
            <color indexed="81"/>
            <rFont val="Arial"/>
            <family val="2"/>
          </rPr>
          <t>¿Existen un responsable asignado a la ejecución del control?</t>
        </r>
      </text>
    </comment>
    <comment ref="AW11" authorId="1" shapeId="0" xr:uid="{630DF9F6-B880-4EC5-B44A-609FFBC550A5}">
      <text>
        <r>
          <rPr>
            <sz val="9"/>
            <color indexed="81"/>
            <rFont val="Tahoma"/>
            <family val="2"/>
          </rPr>
          <t>El responsable tiene autoridad y adecuada segregación de funciones en la ejecución del control?</t>
        </r>
      </text>
    </comment>
    <comment ref="AX11" authorId="1" shapeId="0" xr:uid="{343CDB5F-5D3E-4B0F-820A-9461A0F47CD0}">
      <text>
        <r>
          <rPr>
            <sz val="8"/>
            <color indexed="81"/>
            <rFont val="Arial"/>
            <family val="2"/>
          </rPr>
          <t>¿La oportunidad en que se ejecuta el control ayuda a prevenir la mitigación del riesgo o a detectar la materialización del riesgo de manera oportuna?</t>
        </r>
      </text>
    </comment>
    <comment ref="AY11" authorId="1" shapeId="0" xr:uid="{37E68107-D675-4DEF-A5D1-98D7C8D5932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F36E9FF-4593-414D-8681-77DD87D83CB4}">
      <text>
        <r>
          <rPr>
            <sz val="8"/>
            <color indexed="81"/>
            <rFont val="Arial"/>
            <family val="2"/>
          </rPr>
          <t>¿La fuente de información que se utiliza en el desarrollo del control es información confiable que permita mitigar el riesgo?.</t>
        </r>
      </text>
    </comment>
    <comment ref="BA11" authorId="1" shapeId="0" xr:uid="{EA63B233-9CEE-462A-8A81-892E549B823B}">
      <text>
        <r>
          <rPr>
            <sz val="8"/>
            <color indexed="81"/>
            <rFont val="Arial"/>
            <family val="2"/>
          </rPr>
          <t>¿Las observaciones, desviaciones o diferencias identificadas como resultados de la ejecución del control son investigadas y resueltas de manera oportuna?</t>
        </r>
      </text>
    </comment>
    <comment ref="BB11" authorId="1" shapeId="0" xr:uid="{156BBF35-AE90-40A6-9F53-FEE64649D480}">
      <text>
        <r>
          <rPr>
            <sz val="8"/>
            <color indexed="81"/>
            <rFont val="Arial"/>
            <family val="2"/>
          </rPr>
          <t>¿Se deja evidencia o rastro de la ejecución del control, que permita a cualquier tercero con la evidencia, llegar a la misma conclusión?.</t>
        </r>
      </text>
    </comment>
    <comment ref="P12" authorId="0" shapeId="0" xr:uid="{B9CF49A5-50B0-41CB-8046-D4EC5AA5C87C}">
      <text>
        <r>
          <rPr>
            <sz val="8"/>
            <color indexed="81"/>
            <rFont val="Arial"/>
            <family val="2"/>
          </rPr>
          <t>Ubica el puntero del mouse en los numeros de la fila 11, para leer la pregunta y selecciona una respuesta en la lista desplegable</t>
        </r>
      </text>
    </comment>
    <comment ref="Q12" authorId="0" shapeId="0" xr:uid="{5D94D354-F5E8-4E18-AEA6-4919F20141A9}">
      <text>
        <r>
          <rPr>
            <sz val="8"/>
            <color indexed="81"/>
            <rFont val="Arial"/>
            <family val="2"/>
          </rPr>
          <t>Ubica el puntero del mouse en los numeros de la fila 11, para leer la pregunta y selecciona una respuesta en la lista desplegable</t>
        </r>
      </text>
    </comment>
    <comment ref="R12" authorId="0" shapeId="0" xr:uid="{477B6462-30BF-4A63-B8C9-440FE6216CCD}">
      <text>
        <r>
          <rPr>
            <sz val="8"/>
            <color indexed="81"/>
            <rFont val="Arial"/>
            <family val="2"/>
          </rPr>
          <t>Ubica el puntero del mouse en los numeros de la fila 11, para leer la pregunta y selecciona una respuesta en la lista desplegable</t>
        </r>
      </text>
    </comment>
    <comment ref="S12" authorId="0" shapeId="0" xr:uid="{5E2D2859-C3EA-4866-9E2A-725221EDEE3B}">
      <text>
        <r>
          <rPr>
            <sz val="8"/>
            <color indexed="81"/>
            <rFont val="Arial"/>
            <family val="2"/>
          </rPr>
          <t>Ubica el puntero del mouse en los numeros de la fila 11, para leer la pregunta y selecciona una respuesta en la lista desplegable</t>
        </r>
      </text>
    </comment>
    <comment ref="T12" authorId="0" shapeId="0" xr:uid="{47327774-B343-444C-8A84-C0F87E0EA204}">
      <text>
        <r>
          <rPr>
            <sz val="8"/>
            <color indexed="81"/>
            <rFont val="Arial"/>
            <family val="2"/>
          </rPr>
          <t>Ubica el puntero del mouse en los numeros de la fila 11, para leer la pregunta y selecciona una respuesta en la lista desplegable</t>
        </r>
      </text>
    </comment>
    <comment ref="U12" authorId="0" shapeId="0" xr:uid="{24547C31-FA26-4B08-B74C-C94DE8446DD7}">
      <text>
        <r>
          <rPr>
            <sz val="8"/>
            <color indexed="81"/>
            <rFont val="Arial"/>
            <family val="2"/>
          </rPr>
          <t>Ubica el puntero del mouse en los numeros de la fila 11, para leer la pregunta y selecciona una respuesta en la lista desplegable</t>
        </r>
      </text>
    </comment>
    <comment ref="V12" authorId="0" shapeId="0" xr:uid="{A9A603D7-7478-4160-8335-29AAC6C2D2CC}">
      <text>
        <r>
          <rPr>
            <sz val="8"/>
            <color indexed="81"/>
            <rFont val="Arial"/>
            <family val="2"/>
          </rPr>
          <t>Ubica el puntero del mouse en los numeros de la fila 11, para leer la pregunta y selecciona una respuesta en la lista desplegable</t>
        </r>
      </text>
    </comment>
    <comment ref="W12" authorId="0" shapeId="0" xr:uid="{FA9A4FEE-39CD-4880-A8F3-1DB698A096F8}">
      <text>
        <r>
          <rPr>
            <sz val="8"/>
            <color indexed="81"/>
            <rFont val="Arial"/>
            <family val="2"/>
          </rPr>
          <t>Ubica el puntero del mouse en los numeros de la fila 11, para leer la pregunta y selecciona una respuesta en la lista desplegable</t>
        </r>
      </text>
    </comment>
    <comment ref="X12" authorId="0" shapeId="0" xr:uid="{32730EEA-2A63-44B7-AF18-CE42D52D8F08}">
      <text>
        <r>
          <rPr>
            <sz val="8"/>
            <color indexed="81"/>
            <rFont val="Arial"/>
            <family val="2"/>
          </rPr>
          <t>Ubica el puntero del mouse en los numeros de la fila 11, para leer la pregunta y selecciona una respuesta en la lista desplegable</t>
        </r>
      </text>
    </comment>
    <comment ref="Y12" authorId="0" shapeId="0" xr:uid="{E758DA9D-1FA5-4210-8003-774AE8EB379D}">
      <text>
        <r>
          <rPr>
            <sz val="8"/>
            <color indexed="81"/>
            <rFont val="Arial"/>
            <family val="2"/>
          </rPr>
          <t>Ubica el puntero del mouse en los numeros de la fila 11, para leer la pregunta y selecciona una respuesta en la lista desplegable</t>
        </r>
      </text>
    </comment>
    <comment ref="Z12" authorId="0" shapeId="0" xr:uid="{E1382C01-E133-47AD-9BBC-CB34EB272C2F}">
      <text>
        <r>
          <rPr>
            <sz val="8"/>
            <color indexed="81"/>
            <rFont val="Arial"/>
            <family val="2"/>
          </rPr>
          <t>Ubica el puntero del mouse en los numeros de la fila 11, para leer la pregunta y selecciona una respuesta en la lista desplegable</t>
        </r>
      </text>
    </comment>
    <comment ref="AA12" authorId="0" shapeId="0" xr:uid="{FA2C942C-05DA-404D-AEC8-E9B65253ECD9}">
      <text>
        <r>
          <rPr>
            <sz val="8"/>
            <color indexed="81"/>
            <rFont val="Arial"/>
            <family val="2"/>
          </rPr>
          <t>Ubica el puntero del mouse en los numeros de la fila 11, para leer la pregunta y selecciona una respuesta en la lista desplegable</t>
        </r>
      </text>
    </comment>
    <comment ref="AB12" authorId="0" shapeId="0" xr:uid="{339F67D0-22CE-4936-8282-28F2FFE4AFE1}">
      <text>
        <r>
          <rPr>
            <sz val="8"/>
            <color indexed="81"/>
            <rFont val="Arial"/>
            <family val="2"/>
          </rPr>
          <t>Ubica el puntero del mouse en los numeros de la fila 11, para leer la pregunta y selecciona una respuesta en la lista desplegable</t>
        </r>
      </text>
    </comment>
    <comment ref="AC12" authorId="0" shapeId="0" xr:uid="{CC217762-8D4F-4411-841B-B4D8AFB802BF}">
      <text>
        <r>
          <rPr>
            <sz val="8"/>
            <color indexed="81"/>
            <rFont val="Arial"/>
            <family val="2"/>
          </rPr>
          <t>Ubica el puntero del mouse en los numeros de la fila 11, para leer la pregunta y selecciona una respuesta en la lista desplegable</t>
        </r>
      </text>
    </comment>
    <comment ref="AD12" authorId="0" shapeId="0" xr:uid="{A0D5BBB7-C642-411F-A004-00FC78CC5746}">
      <text>
        <r>
          <rPr>
            <sz val="8"/>
            <color indexed="81"/>
            <rFont val="Arial"/>
            <family val="2"/>
          </rPr>
          <t>Ubica el puntero del mouse en los numeros de la fila 11, para leer la pregunta y selecciona una respuesta en la lista desplegable</t>
        </r>
      </text>
    </comment>
    <comment ref="AE12" authorId="0" shapeId="0" xr:uid="{999295D1-ECCB-4B82-9F47-A7C06C265000}">
      <text>
        <r>
          <rPr>
            <sz val="8"/>
            <color indexed="81"/>
            <rFont val="Arial"/>
            <family val="2"/>
          </rPr>
          <t>Ubica el puntero del mouse en los numeros de la fila 11, para leer la pregunta y selecciona una respuesta en la lista desplegable</t>
        </r>
      </text>
    </comment>
    <comment ref="AF12" authorId="0" shapeId="0" xr:uid="{881F16C3-AA09-46ED-82E5-6C362028ACBE}">
      <text>
        <r>
          <rPr>
            <sz val="8"/>
            <color indexed="81"/>
            <rFont val="Arial"/>
            <family val="2"/>
          </rPr>
          <t>Ubica el puntero del mouse en los numeros de la fila 11, para leer la pregunta y selecciona una respuesta en la lista desplegable</t>
        </r>
      </text>
    </comment>
    <comment ref="AG12" authorId="0" shapeId="0" xr:uid="{6B1A2D27-2372-462D-AF45-D25C4793C9B8}">
      <text>
        <r>
          <rPr>
            <sz val="8"/>
            <color indexed="81"/>
            <rFont val="Arial"/>
            <family val="2"/>
          </rPr>
          <t>Ubica el puntero del mouse en los numeros de la fila 11, para leer la pregunta y selecciona una respuesta en la lista desplegable</t>
        </r>
      </text>
    </comment>
    <comment ref="AH12" authorId="0" shapeId="0" xr:uid="{8FB6BB57-0949-4819-8C0B-A982A64ED580}">
      <text>
        <r>
          <rPr>
            <sz val="8"/>
            <color indexed="81"/>
            <rFont val="Arial"/>
            <family val="2"/>
          </rPr>
          <t>Ubica el puntero del mouse en los numeros de la fila 11, para leer la pregunta y selecciona una respuesta en la lista desplegable</t>
        </r>
      </text>
    </comment>
    <comment ref="P22" authorId="0" shapeId="0" xr:uid="{773330FC-8663-48FA-A24C-8363CB643D4C}">
      <text>
        <r>
          <rPr>
            <sz val="8"/>
            <color indexed="81"/>
            <rFont val="Arial"/>
            <family val="2"/>
          </rPr>
          <t>Ubica el puntero del mouse en los numeros de la fila 11, para leer la pregunta y selecciona una respuesta en la lista desplegable</t>
        </r>
      </text>
    </comment>
    <comment ref="Q22" authorId="0" shapeId="0" xr:uid="{10857D77-AF79-4D04-815E-A05E09ED934A}">
      <text>
        <r>
          <rPr>
            <sz val="8"/>
            <color indexed="81"/>
            <rFont val="Arial"/>
            <family val="2"/>
          </rPr>
          <t>Ubica el puntero del mouse en los numeros de la fila 11, para leer la pregunta y selecciona una respuesta en la lista desplegable</t>
        </r>
      </text>
    </comment>
    <comment ref="R22" authorId="0" shapeId="0" xr:uid="{3BD4C118-0ECA-4C20-A006-F22747CF3502}">
      <text>
        <r>
          <rPr>
            <sz val="8"/>
            <color indexed="81"/>
            <rFont val="Arial"/>
            <family val="2"/>
          </rPr>
          <t>Ubica el puntero del mouse en los numeros de la fila 11, para leer la pregunta y selecciona una respuesta en la lista desplegable</t>
        </r>
      </text>
    </comment>
    <comment ref="S22" authorId="0" shapeId="0" xr:uid="{BD10B3AB-1AF0-407D-8647-4C04E2906D71}">
      <text>
        <r>
          <rPr>
            <sz val="8"/>
            <color indexed="81"/>
            <rFont val="Arial"/>
            <family val="2"/>
          </rPr>
          <t>Ubica el puntero del mouse en los numeros de la fila 11, para leer la pregunta y selecciona una respuesta en la lista desplegable</t>
        </r>
      </text>
    </comment>
    <comment ref="T22" authorId="0" shapeId="0" xr:uid="{86B21150-9D50-430E-B688-9E72E3619754}">
      <text>
        <r>
          <rPr>
            <sz val="8"/>
            <color indexed="81"/>
            <rFont val="Arial"/>
            <family val="2"/>
          </rPr>
          <t>Ubica el puntero del mouse en los numeros de la fila 11, para leer la pregunta y selecciona una respuesta en la lista desplegable</t>
        </r>
      </text>
    </comment>
    <comment ref="U22" authorId="0" shapeId="0" xr:uid="{B79278F6-522A-4AEC-85AB-4B70BFBE87DF}">
      <text>
        <r>
          <rPr>
            <sz val="8"/>
            <color indexed="81"/>
            <rFont val="Arial"/>
            <family val="2"/>
          </rPr>
          <t>Ubica el puntero del mouse en los numeros de la fila 11, para leer la pregunta y selecciona una respuesta en la lista desplegable</t>
        </r>
      </text>
    </comment>
    <comment ref="V22" authorId="0" shapeId="0" xr:uid="{4481E03B-0990-469B-9991-8264688BF624}">
      <text>
        <r>
          <rPr>
            <sz val="8"/>
            <color indexed="81"/>
            <rFont val="Arial"/>
            <family val="2"/>
          </rPr>
          <t>Ubica el puntero del mouse en los numeros de la fila 11, para leer la pregunta y selecciona una respuesta en la lista desplegable</t>
        </r>
      </text>
    </comment>
    <comment ref="W22" authorId="0" shapeId="0" xr:uid="{CF16025D-C30F-4144-AF73-2BEA156DF36F}">
      <text>
        <r>
          <rPr>
            <sz val="8"/>
            <color indexed="81"/>
            <rFont val="Arial"/>
            <family val="2"/>
          </rPr>
          <t>Ubica el puntero del mouse en los numeros de la fila 11, para leer la pregunta y selecciona una respuesta en la lista desplegable</t>
        </r>
      </text>
    </comment>
    <comment ref="X22" authorId="0" shapeId="0" xr:uid="{6923A112-9530-4705-8076-3C951D4BAA9B}">
      <text>
        <r>
          <rPr>
            <sz val="8"/>
            <color indexed="81"/>
            <rFont val="Arial"/>
            <family val="2"/>
          </rPr>
          <t>Ubica el puntero del mouse en los numeros de la fila 11, para leer la pregunta y selecciona una respuesta en la lista desplegable</t>
        </r>
      </text>
    </comment>
    <comment ref="Y22" authorId="0" shapeId="0" xr:uid="{108CD9EC-28F9-4DE7-98E9-FBB7FC79B357}">
      <text>
        <r>
          <rPr>
            <sz val="8"/>
            <color indexed="81"/>
            <rFont val="Arial"/>
            <family val="2"/>
          </rPr>
          <t>Ubica el puntero del mouse en los numeros de la fila 11, para leer la pregunta y selecciona una respuesta en la lista desplegable</t>
        </r>
      </text>
    </comment>
    <comment ref="Z22" authorId="0" shapeId="0" xr:uid="{38C3800E-E93E-4D85-B2BF-AFE8FB0D9B1C}">
      <text>
        <r>
          <rPr>
            <sz val="8"/>
            <color indexed="81"/>
            <rFont val="Arial"/>
            <family val="2"/>
          </rPr>
          <t>Ubica el puntero del mouse en los numeros de la fila 11, para leer la pregunta y selecciona una respuesta en la lista desplegable</t>
        </r>
      </text>
    </comment>
    <comment ref="AA22" authorId="0" shapeId="0" xr:uid="{879348DC-300C-4367-AF44-DD261A997A57}">
      <text>
        <r>
          <rPr>
            <sz val="8"/>
            <color indexed="81"/>
            <rFont val="Arial"/>
            <family val="2"/>
          </rPr>
          <t>Ubica el puntero del mouse en los numeros de la fila 11, para leer la pregunta y selecciona una respuesta en la lista desplegable</t>
        </r>
      </text>
    </comment>
    <comment ref="AB22" authorId="0" shapeId="0" xr:uid="{576FDF04-8FBB-43D4-971D-29CE0A0B0954}">
      <text>
        <r>
          <rPr>
            <sz val="8"/>
            <color indexed="81"/>
            <rFont val="Arial"/>
            <family val="2"/>
          </rPr>
          <t>Ubica el puntero del mouse en los numeros de la fila 11, para leer la pregunta y selecciona una respuesta en la lista desplegable</t>
        </r>
      </text>
    </comment>
    <comment ref="AC22" authorId="0" shapeId="0" xr:uid="{F7DF7CEF-3D5E-479A-9713-A3BD828384E0}">
      <text>
        <r>
          <rPr>
            <sz val="8"/>
            <color indexed="81"/>
            <rFont val="Arial"/>
            <family val="2"/>
          </rPr>
          <t>Ubica el puntero del mouse en los numeros de la fila 11, para leer la pregunta y selecciona una respuesta en la lista desplegable</t>
        </r>
      </text>
    </comment>
    <comment ref="AD22" authorId="0" shapeId="0" xr:uid="{327ED184-2E28-4D18-9442-FD2608CC3A47}">
      <text>
        <r>
          <rPr>
            <sz val="8"/>
            <color indexed="81"/>
            <rFont val="Arial"/>
            <family val="2"/>
          </rPr>
          <t>Ubica el puntero del mouse en los numeros de la fila 11, para leer la pregunta y selecciona una respuesta en la lista desplegable</t>
        </r>
      </text>
    </comment>
    <comment ref="AE22" authorId="0" shapeId="0" xr:uid="{9D515C37-6C97-445F-B42F-F36BB286FE1D}">
      <text>
        <r>
          <rPr>
            <sz val="8"/>
            <color indexed="81"/>
            <rFont val="Arial"/>
            <family val="2"/>
          </rPr>
          <t>Ubica el puntero del mouse en los numeros de la fila 11, para leer la pregunta y selecciona una respuesta en la lista desplegable</t>
        </r>
      </text>
    </comment>
    <comment ref="AF22" authorId="0" shapeId="0" xr:uid="{9972D168-1B5D-4A3D-8C48-A0639005F6F7}">
      <text>
        <r>
          <rPr>
            <sz val="8"/>
            <color indexed="81"/>
            <rFont val="Arial"/>
            <family val="2"/>
          </rPr>
          <t>Ubica el puntero del mouse en los numeros de la fila 11, para leer la pregunta y selecciona una respuesta en la lista desplegable</t>
        </r>
      </text>
    </comment>
    <comment ref="AG22" authorId="0" shapeId="0" xr:uid="{88E5CDF6-CDDA-41CE-A8EB-136ED168FE1A}">
      <text>
        <r>
          <rPr>
            <sz val="8"/>
            <color indexed="81"/>
            <rFont val="Arial"/>
            <family val="2"/>
          </rPr>
          <t>Ubica el puntero del mouse en los numeros de la fila 11, para leer la pregunta y selecciona una respuesta en la lista desplegable</t>
        </r>
      </text>
    </comment>
    <comment ref="AH22" authorId="0" shapeId="0" xr:uid="{0009825F-1F1A-447D-BB8D-D36CFA951C24}">
      <text>
        <r>
          <rPr>
            <sz val="8"/>
            <color indexed="81"/>
            <rFont val="Arial"/>
            <family val="2"/>
          </rPr>
          <t>Ubica el puntero del mouse en los numeros de la fila 11, para leer la pregunta y selecciona una respuesta en la lista desplegable</t>
        </r>
      </text>
    </comment>
    <comment ref="P32" authorId="0" shapeId="0" xr:uid="{FFAC674F-A91C-477A-A949-9E575AADFF50}">
      <text>
        <r>
          <rPr>
            <sz val="8"/>
            <color indexed="81"/>
            <rFont val="Arial"/>
            <family val="2"/>
          </rPr>
          <t>Ubica el puntero del mouse en los numeros de la fila 11, para leer la pregunta y selecciona una respuesta en la lista desplegable</t>
        </r>
      </text>
    </comment>
    <comment ref="Q32" authorId="0" shapeId="0" xr:uid="{3FE942FD-FE95-4D3B-A12A-E51B655D95E6}">
      <text>
        <r>
          <rPr>
            <sz val="8"/>
            <color indexed="81"/>
            <rFont val="Arial"/>
            <family val="2"/>
          </rPr>
          <t>Ubica el puntero del mouse en los numeros de la fila 11, para leer la pregunta y selecciona una respuesta en la lista desplegable</t>
        </r>
      </text>
    </comment>
    <comment ref="R32" authorId="0" shapeId="0" xr:uid="{30E079A0-0B6B-403C-9696-E1B65EBA88CD}">
      <text>
        <r>
          <rPr>
            <sz val="8"/>
            <color indexed="81"/>
            <rFont val="Arial"/>
            <family val="2"/>
          </rPr>
          <t>Ubica el puntero del mouse en los numeros de la fila 11, para leer la pregunta y selecciona una respuesta en la lista desplegable</t>
        </r>
      </text>
    </comment>
    <comment ref="S32" authorId="0" shapeId="0" xr:uid="{567EC2A0-0DA8-4118-A1D5-22C249D509FA}">
      <text>
        <r>
          <rPr>
            <sz val="8"/>
            <color indexed="81"/>
            <rFont val="Arial"/>
            <family val="2"/>
          </rPr>
          <t>Ubica el puntero del mouse en los numeros de la fila 11, para leer la pregunta y selecciona una respuesta en la lista desplegable</t>
        </r>
      </text>
    </comment>
    <comment ref="T32" authorId="0" shapeId="0" xr:uid="{D88E7E2B-B71B-4C99-9DBB-A6BC35C48F65}">
      <text>
        <r>
          <rPr>
            <sz val="8"/>
            <color indexed="81"/>
            <rFont val="Arial"/>
            <family val="2"/>
          </rPr>
          <t>Ubica el puntero del mouse en los numeros de la fila 11, para leer la pregunta y selecciona una respuesta en la lista desplegable</t>
        </r>
      </text>
    </comment>
    <comment ref="U32" authorId="0" shapeId="0" xr:uid="{7C5D034D-63BC-4439-8ADB-A3406C494B51}">
      <text>
        <r>
          <rPr>
            <sz val="8"/>
            <color indexed="81"/>
            <rFont val="Arial"/>
            <family val="2"/>
          </rPr>
          <t>Ubica el puntero del mouse en los numeros de la fila 11, para leer la pregunta y selecciona una respuesta en la lista desplegable</t>
        </r>
      </text>
    </comment>
    <comment ref="V32" authorId="0" shapeId="0" xr:uid="{7FCA158E-DCF2-446C-9E54-48D34956E09A}">
      <text>
        <r>
          <rPr>
            <sz val="8"/>
            <color indexed="81"/>
            <rFont val="Arial"/>
            <family val="2"/>
          </rPr>
          <t>Ubica el puntero del mouse en los numeros de la fila 11, para leer la pregunta y selecciona una respuesta en la lista desplegable</t>
        </r>
      </text>
    </comment>
    <comment ref="W32" authorId="0" shapeId="0" xr:uid="{E3F9992D-E506-4E64-880E-9CF7123F8A7F}">
      <text>
        <r>
          <rPr>
            <sz val="8"/>
            <color indexed="81"/>
            <rFont val="Arial"/>
            <family val="2"/>
          </rPr>
          <t>Ubica el puntero del mouse en los numeros de la fila 11, para leer la pregunta y selecciona una respuesta en la lista desplegable</t>
        </r>
      </text>
    </comment>
    <comment ref="X32" authorId="0" shapeId="0" xr:uid="{F6954812-DC95-404C-9D8E-30FFAF6F4B0D}">
      <text>
        <r>
          <rPr>
            <sz val="8"/>
            <color indexed="81"/>
            <rFont val="Arial"/>
            <family val="2"/>
          </rPr>
          <t>Ubica el puntero del mouse en los numeros de la fila 11, para leer la pregunta y selecciona una respuesta en la lista desplegable</t>
        </r>
      </text>
    </comment>
    <comment ref="Y32" authorId="0" shapeId="0" xr:uid="{123B2585-A9EB-4E59-8FDC-1AAC0D365975}">
      <text>
        <r>
          <rPr>
            <sz val="8"/>
            <color indexed="81"/>
            <rFont val="Arial"/>
            <family val="2"/>
          </rPr>
          <t>Ubica el puntero del mouse en los numeros de la fila 11, para leer la pregunta y selecciona una respuesta en la lista desplegable</t>
        </r>
      </text>
    </comment>
    <comment ref="Z32" authorId="0" shapeId="0" xr:uid="{83BEADBD-03C9-400F-945D-5959621FB8EA}">
      <text>
        <r>
          <rPr>
            <sz val="8"/>
            <color indexed="81"/>
            <rFont val="Arial"/>
            <family val="2"/>
          </rPr>
          <t>Ubica el puntero del mouse en los numeros de la fila 11, para leer la pregunta y selecciona una respuesta en la lista desplegable</t>
        </r>
      </text>
    </comment>
    <comment ref="AA32" authorId="0" shapeId="0" xr:uid="{F6244897-D9D9-4CEB-92B7-8520E27A63A3}">
      <text>
        <r>
          <rPr>
            <sz val="8"/>
            <color indexed="81"/>
            <rFont val="Arial"/>
            <family val="2"/>
          </rPr>
          <t>Ubica el puntero del mouse en los numeros de la fila 11, para leer la pregunta y selecciona una respuesta en la lista desplegable</t>
        </r>
      </text>
    </comment>
    <comment ref="AB32" authorId="0" shapeId="0" xr:uid="{C724D47D-B7EE-43DC-AD90-222789B12D2D}">
      <text>
        <r>
          <rPr>
            <sz val="8"/>
            <color indexed="81"/>
            <rFont val="Arial"/>
            <family val="2"/>
          </rPr>
          <t>Ubica el puntero del mouse en los numeros de la fila 11, para leer la pregunta y selecciona una respuesta en la lista desplegable</t>
        </r>
      </text>
    </comment>
    <comment ref="AC32" authorId="0" shapeId="0" xr:uid="{002CE280-F3D8-4943-8BC8-2BCD244E9E87}">
      <text>
        <r>
          <rPr>
            <sz val="8"/>
            <color indexed="81"/>
            <rFont val="Arial"/>
            <family val="2"/>
          </rPr>
          <t>Ubica el puntero del mouse en los numeros de la fila 11, para leer la pregunta y selecciona una respuesta en la lista desplegable</t>
        </r>
      </text>
    </comment>
    <comment ref="AD32" authorId="0" shapeId="0" xr:uid="{CD7A7C9E-92ED-453A-A0FE-1F8D2F20874B}">
      <text>
        <r>
          <rPr>
            <sz val="8"/>
            <color indexed="81"/>
            <rFont val="Arial"/>
            <family val="2"/>
          </rPr>
          <t>Ubica el puntero del mouse en los numeros de la fila 11, para leer la pregunta y selecciona una respuesta en la lista desplegable</t>
        </r>
      </text>
    </comment>
    <comment ref="AE32" authorId="0" shapeId="0" xr:uid="{C25D24A1-2376-4444-898C-6078CAB21044}">
      <text>
        <r>
          <rPr>
            <sz val="8"/>
            <color indexed="81"/>
            <rFont val="Arial"/>
            <family val="2"/>
          </rPr>
          <t>Ubica el puntero del mouse en los numeros de la fila 11, para leer la pregunta y selecciona una respuesta en la lista desplegable</t>
        </r>
      </text>
    </comment>
    <comment ref="AF32" authorId="0" shapeId="0" xr:uid="{320069B4-7F67-4333-B6E8-BF2565BFC04B}">
      <text>
        <r>
          <rPr>
            <sz val="8"/>
            <color indexed="81"/>
            <rFont val="Arial"/>
            <family val="2"/>
          </rPr>
          <t>Ubica el puntero del mouse en los numeros de la fila 11, para leer la pregunta y selecciona una respuesta en la lista desplegable</t>
        </r>
      </text>
    </comment>
    <comment ref="AG32" authorId="0" shapeId="0" xr:uid="{AF6E64C8-9881-49FA-9DA3-382B365377D5}">
      <text>
        <r>
          <rPr>
            <sz val="8"/>
            <color indexed="81"/>
            <rFont val="Arial"/>
            <family val="2"/>
          </rPr>
          <t>Ubica el puntero del mouse en los numeros de la fila 11, para leer la pregunta y selecciona una respuesta en la lista desplegable</t>
        </r>
      </text>
    </comment>
    <comment ref="AH32" authorId="0" shapeId="0" xr:uid="{24E50490-7936-41D5-8F24-4158C4DC98D6}">
      <text>
        <r>
          <rPr>
            <sz val="8"/>
            <color indexed="81"/>
            <rFont val="Arial"/>
            <family val="2"/>
          </rPr>
          <t>Ubica el puntero del mouse en los numeros de la fila 11, para leer la pregunta y selecciona una respuesta en la lista desplegable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2C6796D-B87A-4F6A-AE38-F01D8C12CFF9}">
      <text>
        <r>
          <rPr>
            <sz val="9"/>
            <color indexed="81"/>
            <rFont val="Tahoma"/>
            <family val="2"/>
          </rPr>
          <t>Fecha de revisión y/o actualización del riesgo de gestión por parte del área encargada del proceso</t>
        </r>
      </text>
    </comment>
    <comment ref="L9" authorId="1" shapeId="0" xr:uid="{9905EB3A-A4CC-409C-89F1-D87A72A2769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F249A887-764D-45AB-95AE-D9428DB6E07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D2E67D8-89C7-492F-9C88-6DA88D717EE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6DD7347-8230-4B6F-99BA-E837D546F5E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65543D72-03C9-444C-96DE-6D966DB9F09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D5BD907B-F8F4-4A4B-A8E7-6382BFA7E476}">
      <text>
        <r>
          <rPr>
            <sz val="8"/>
            <color indexed="81"/>
            <rFont val="Arial"/>
            <family val="2"/>
          </rPr>
          <t>¿Afectar al grupo de funcionarios del proceso?</t>
        </r>
      </text>
    </comment>
    <comment ref="Q11" authorId="1" shapeId="0" xr:uid="{6AC1F37E-96AC-4DBB-9A0C-076591BC54AE}">
      <text>
        <r>
          <rPr>
            <sz val="8"/>
            <color indexed="81"/>
            <rFont val="Arial"/>
            <family val="2"/>
          </rPr>
          <t>¿Afectar el cumplimiento de metas y objetivos de la dependencia?</t>
        </r>
      </text>
    </comment>
    <comment ref="R11" authorId="1" shapeId="0" xr:uid="{A35AF781-3660-4388-9D97-AC54E662D758}">
      <text>
        <r>
          <rPr>
            <sz val="8"/>
            <color indexed="81"/>
            <rFont val="Arial"/>
            <family val="2"/>
          </rPr>
          <t>¿Afectar el cumplimiento de misión de la Entidad?</t>
        </r>
      </text>
    </comment>
    <comment ref="S11" authorId="1" shapeId="0" xr:uid="{5686F7F9-AE44-41B6-9B13-C4179F4F8D0C}">
      <text>
        <r>
          <rPr>
            <sz val="8"/>
            <color indexed="81"/>
            <rFont val="Arial"/>
            <family val="2"/>
          </rPr>
          <t>¿Afectar el cumplimiento de la misión del sector al que pertenece la Entidad?</t>
        </r>
      </text>
    </comment>
    <comment ref="T11" authorId="1" shapeId="0" xr:uid="{B8F24EB9-6144-44E4-AFF0-FE30D3ACF239}">
      <text>
        <r>
          <rPr>
            <sz val="8"/>
            <color indexed="81"/>
            <rFont val="Arial"/>
            <family val="2"/>
          </rPr>
          <t>¿Generar pérdida de confianza de la Entidad, afectando su reputación?</t>
        </r>
      </text>
    </comment>
    <comment ref="U11" authorId="1" shapeId="0" xr:uid="{F37FD509-3003-4E9E-A308-33C30506D85B}">
      <text>
        <r>
          <rPr>
            <sz val="8"/>
            <color indexed="81"/>
            <rFont val="Arial"/>
            <family val="2"/>
          </rPr>
          <t>¿Generar pérdida de recursos económicos?</t>
        </r>
      </text>
    </comment>
    <comment ref="V11" authorId="1" shapeId="0" xr:uid="{1CFF236F-BB53-4BB5-8FED-EE61F10274B1}">
      <text>
        <r>
          <rPr>
            <sz val="8"/>
            <color indexed="81"/>
            <rFont val="Arial"/>
            <family val="2"/>
          </rPr>
          <t>¿Afectar la generación de los productos o la prestación de servicios?</t>
        </r>
      </text>
    </comment>
    <comment ref="W11" authorId="1" shapeId="0" xr:uid="{E4937910-269B-43DF-9461-8CFB99380D82}">
      <text>
        <r>
          <rPr>
            <sz val="8"/>
            <color indexed="81"/>
            <rFont val="Arial"/>
            <family val="2"/>
          </rPr>
          <t>¿Dar lugar al detrimento de calidad de vida de la comunidad por la pérdida del bien o servicios o los recursos públicos?</t>
        </r>
      </text>
    </comment>
    <comment ref="X11" authorId="1" shapeId="0" xr:uid="{19B6279D-DE18-4EBE-AA84-80FCC4479761}">
      <text>
        <r>
          <rPr>
            <sz val="8"/>
            <color indexed="81"/>
            <rFont val="Arial"/>
            <family val="2"/>
          </rPr>
          <t>¿Generar pérdida de información de la Entidad?</t>
        </r>
      </text>
    </comment>
    <comment ref="Y11" authorId="1" shapeId="0" xr:uid="{F205BF23-BE37-41CC-AA28-B40A7C00CCD9}">
      <text>
        <r>
          <rPr>
            <sz val="8"/>
            <color indexed="81"/>
            <rFont val="Arial"/>
            <family val="2"/>
          </rPr>
          <t>¿Generar intervención de los órganos de control, de la Fiscalía, u otro ente?</t>
        </r>
      </text>
    </comment>
    <comment ref="Z11" authorId="1" shapeId="0" xr:uid="{CD4C367B-723F-4C1A-9758-9E00A2C91F98}">
      <text>
        <r>
          <rPr>
            <sz val="8"/>
            <color indexed="81"/>
            <rFont val="Arial"/>
            <family val="2"/>
          </rPr>
          <t>¿Dar lugar a procesos sancionatorios?</t>
        </r>
      </text>
    </comment>
    <comment ref="AA11" authorId="1" shapeId="0" xr:uid="{B2ADC879-5534-43C2-ACD2-7F5849E51E87}">
      <text>
        <r>
          <rPr>
            <sz val="8"/>
            <color indexed="81"/>
            <rFont val="Arial"/>
            <family val="2"/>
          </rPr>
          <t>¿Dar lugar a procesos disciplinarios?</t>
        </r>
      </text>
    </comment>
    <comment ref="AB11" authorId="1" shapeId="0" xr:uid="{9EC12274-BE81-45B8-894C-CDCC2FF4DF5D}">
      <text>
        <r>
          <rPr>
            <sz val="8"/>
            <color indexed="81"/>
            <rFont val="Arial"/>
            <family val="2"/>
          </rPr>
          <t>¿Dar lugar a procesos fiscales?</t>
        </r>
      </text>
    </comment>
    <comment ref="AC11" authorId="1" shapeId="0" xr:uid="{C388CB86-F664-4C0A-A718-AD6466AF1617}">
      <text>
        <r>
          <rPr>
            <sz val="8"/>
            <color indexed="81"/>
            <rFont val="Arial"/>
            <family val="2"/>
          </rPr>
          <t>¿Dar lugar a procesos penales?</t>
        </r>
      </text>
    </comment>
    <comment ref="AD11" authorId="1" shapeId="0" xr:uid="{73225D9D-09B4-4E08-83AF-6A8C2E3F97D8}">
      <text>
        <r>
          <rPr>
            <sz val="8"/>
            <color indexed="81"/>
            <rFont val="Arial"/>
            <family val="2"/>
          </rPr>
          <t>¿Generar pérdida de credibilidad del sector?</t>
        </r>
      </text>
    </comment>
    <comment ref="AE11" authorId="1" shapeId="0" xr:uid="{1F49A055-DAEA-4069-B57D-3464E3EC4F21}">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F3EBAD62-FBB7-43AA-B8F0-55C818D90E61}">
      <text>
        <r>
          <rPr>
            <sz val="8"/>
            <color indexed="81"/>
            <rFont val="Arial"/>
            <family val="2"/>
          </rPr>
          <t>¿Afectar la imagen regional?</t>
        </r>
      </text>
    </comment>
    <comment ref="AG11" authorId="1" shapeId="0" xr:uid="{E3456D1F-0F82-495D-9096-C0443C1C2568}">
      <text>
        <r>
          <rPr>
            <sz val="8"/>
            <color indexed="81"/>
            <rFont val="Arial"/>
            <family val="2"/>
          </rPr>
          <t>¿Afectar la imagen nacional?</t>
        </r>
      </text>
    </comment>
    <comment ref="AH11" authorId="1" shapeId="0" xr:uid="{0C010704-B27F-4ACB-A81E-4811EBDF2D05}">
      <text>
        <r>
          <rPr>
            <sz val="8"/>
            <color indexed="81"/>
            <rFont val="Arial"/>
            <family val="2"/>
          </rPr>
          <t>¿Genera Impacto ambiental?</t>
        </r>
      </text>
    </comment>
    <comment ref="AV11" authorId="1" shapeId="0" xr:uid="{E65B4276-B227-4A55-B652-119B5EA2B7FD}">
      <text>
        <r>
          <rPr>
            <sz val="8"/>
            <color indexed="81"/>
            <rFont val="Arial"/>
            <family val="2"/>
          </rPr>
          <t>¿Existen un responsable asignado a la ejecución del control?</t>
        </r>
      </text>
    </comment>
    <comment ref="AW11" authorId="1" shapeId="0" xr:uid="{790B5D4F-E974-42FE-B1F5-A942C1DD11BC}">
      <text>
        <r>
          <rPr>
            <sz val="9"/>
            <color indexed="81"/>
            <rFont val="Tahoma"/>
            <family val="2"/>
          </rPr>
          <t>El responsable tiene autoridad y adecuada segregación de funciones en la ejecución del control?</t>
        </r>
      </text>
    </comment>
    <comment ref="AX11" authorId="1" shapeId="0" xr:uid="{0EA4B80F-650B-4B72-9F46-40A6EB075BB1}">
      <text>
        <r>
          <rPr>
            <sz val="8"/>
            <color indexed="81"/>
            <rFont val="Arial"/>
            <family val="2"/>
          </rPr>
          <t>¿La oportunidad en que se ejecuta el control ayuda a prevenir la mitigación del riesgo o a detectar la materialización del riesgo de manera oportuna?</t>
        </r>
      </text>
    </comment>
    <comment ref="AY11" authorId="1" shapeId="0" xr:uid="{2EA73B43-AE51-45A7-9411-C14AF4771E32}">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ECC5C79-4230-4F3F-A203-93DEE3BC0DE7}">
      <text>
        <r>
          <rPr>
            <sz val="8"/>
            <color indexed="81"/>
            <rFont val="Arial"/>
            <family val="2"/>
          </rPr>
          <t>¿La fuente de información que se utiliza en el desarrollo del control es información confiable que permita mitigar el riesgo?.</t>
        </r>
      </text>
    </comment>
    <comment ref="BA11" authorId="1" shapeId="0" xr:uid="{B09B0E78-5400-454A-B4B8-3DA58127E09E}">
      <text>
        <r>
          <rPr>
            <sz val="8"/>
            <color indexed="81"/>
            <rFont val="Arial"/>
            <family val="2"/>
          </rPr>
          <t>¿Las observaciones, desviaciones o diferencias identificadas como resultados de la ejecución del control son investigadas y resueltas de manera oportuna?</t>
        </r>
      </text>
    </comment>
    <comment ref="BB11" authorId="1" shapeId="0" xr:uid="{4062015A-895F-4F4F-9EBC-7F55C025D4C0}">
      <text>
        <r>
          <rPr>
            <sz val="8"/>
            <color indexed="81"/>
            <rFont val="Arial"/>
            <family val="2"/>
          </rPr>
          <t>¿Se deja evidencia o rastro de la ejecución del control, que permita a cualquier tercero con la evidencia, llegar a la misma conclusión?.</t>
        </r>
      </text>
    </comment>
    <comment ref="P12" authorId="0" shapeId="0" xr:uid="{1964F517-75A7-44DD-BAE0-C171713B95CC}">
      <text>
        <r>
          <rPr>
            <sz val="8"/>
            <color indexed="81"/>
            <rFont val="Arial"/>
            <family val="2"/>
          </rPr>
          <t>Ubica el puntero del mouse en los numeros de la fila 11, para leer la pregunta y selecciona una respuesta en la lista desplegable</t>
        </r>
      </text>
    </comment>
    <comment ref="Q12" authorId="0" shapeId="0" xr:uid="{007AE485-4D4F-4D89-BE81-43E991C93655}">
      <text>
        <r>
          <rPr>
            <sz val="8"/>
            <color indexed="81"/>
            <rFont val="Arial"/>
            <family val="2"/>
          </rPr>
          <t>Ubica el puntero del mouse en los numeros de la fila 11, para leer la pregunta y selecciona una respuesta en la lista desplegable</t>
        </r>
      </text>
    </comment>
    <comment ref="R12" authorId="0" shapeId="0" xr:uid="{0AC708C4-88A9-4ABB-9F79-1872C756D4E1}">
      <text>
        <r>
          <rPr>
            <sz val="8"/>
            <color indexed="81"/>
            <rFont val="Arial"/>
            <family val="2"/>
          </rPr>
          <t>Ubica el puntero del mouse en los numeros de la fila 11, para leer la pregunta y selecciona una respuesta en la lista desplegable</t>
        </r>
      </text>
    </comment>
    <comment ref="S12" authorId="0" shapeId="0" xr:uid="{CC2A04DB-2B83-42CE-B777-EA2C19C0F854}">
      <text>
        <r>
          <rPr>
            <sz val="8"/>
            <color indexed="81"/>
            <rFont val="Arial"/>
            <family val="2"/>
          </rPr>
          <t>Ubica el puntero del mouse en los numeros de la fila 11, para leer la pregunta y selecciona una respuesta en la lista desplegable</t>
        </r>
      </text>
    </comment>
    <comment ref="T12" authorId="0" shapeId="0" xr:uid="{E52B2CB5-A781-455C-B68C-461C84004A02}">
      <text>
        <r>
          <rPr>
            <sz val="8"/>
            <color indexed="81"/>
            <rFont val="Arial"/>
            <family val="2"/>
          </rPr>
          <t>Ubica el puntero del mouse en los numeros de la fila 11, para leer la pregunta y selecciona una respuesta en la lista desplegable</t>
        </r>
      </text>
    </comment>
    <comment ref="U12" authorId="0" shapeId="0" xr:uid="{6EE3EA18-E754-486A-8940-E81BD4A743BF}">
      <text>
        <r>
          <rPr>
            <sz val="8"/>
            <color indexed="81"/>
            <rFont val="Arial"/>
            <family val="2"/>
          </rPr>
          <t>Ubica el puntero del mouse en los numeros de la fila 11, para leer la pregunta y selecciona una respuesta en la lista desplegable</t>
        </r>
      </text>
    </comment>
    <comment ref="V12" authorId="0" shapeId="0" xr:uid="{04EB1D70-E0F5-4E36-BB6B-BB738E430008}">
      <text>
        <r>
          <rPr>
            <sz val="8"/>
            <color indexed="81"/>
            <rFont val="Arial"/>
            <family val="2"/>
          </rPr>
          <t>Ubica el puntero del mouse en los numeros de la fila 11, para leer la pregunta y selecciona una respuesta en la lista desplegable</t>
        </r>
      </text>
    </comment>
    <comment ref="W12" authorId="0" shapeId="0" xr:uid="{7311262B-D942-49BB-AC06-D025EB035380}">
      <text>
        <r>
          <rPr>
            <sz val="8"/>
            <color indexed="81"/>
            <rFont val="Arial"/>
            <family val="2"/>
          </rPr>
          <t>Ubica el puntero del mouse en los numeros de la fila 11, para leer la pregunta y selecciona una respuesta en la lista desplegable</t>
        </r>
      </text>
    </comment>
    <comment ref="X12" authorId="0" shapeId="0" xr:uid="{E052EE8A-93B9-4919-B433-90E0C3B782B1}">
      <text>
        <r>
          <rPr>
            <sz val="8"/>
            <color indexed="81"/>
            <rFont val="Arial"/>
            <family val="2"/>
          </rPr>
          <t>Ubica el puntero del mouse en los numeros de la fila 11, para leer la pregunta y selecciona una respuesta en la lista desplegable</t>
        </r>
      </text>
    </comment>
    <comment ref="Y12" authorId="0" shapeId="0" xr:uid="{9555D11F-3891-456D-92A4-60CE1791FED6}">
      <text>
        <r>
          <rPr>
            <sz val="8"/>
            <color indexed="81"/>
            <rFont val="Arial"/>
            <family val="2"/>
          </rPr>
          <t>Ubica el puntero del mouse en los numeros de la fila 11, para leer la pregunta y selecciona una respuesta en la lista desplegable</t>
        </r>
      </text>
    </comment>
    <comment ref="Z12" authorId="0" shapeId="0" xr:uid="{65266F87-7A90-400F-934E-A9480DA0A982}">
      <text>
        <r>
          <rPr>
            <sz val="8"/>
            <color indexed="81"/>
            <rFont val="Arial"/>
            <family val="2"/>
          </rPr>
          <t>Ubica el puntero del mouse en los numeros de la fila 11, para leer la pregunta y selecciona una respuesta en la lista desplegable</t>
        </r>
      </text>
    </comment>
    <comment ref="AA12" authorId="0" shapeId="0" xr:uid="{992219C5-ED77-4796-B6AD-6B7431113314}">
      <text>
        <r>
          <rPr>
            <sz val="8"/>
            <color indexed="81"/>
            <rFont val="Arial"/>
            <family val="2"/>
          </rPr>
          <t>Ubica el puntero del mouse en los numeros de la fila 11, para leer la pregunta y selecciona una respuesta en la lista desplegable</t>
        </r>
      </text>
    </comment>
    <comment ref="AB12" authorId="0" shapeId="0" xr:uid="{2FF8E639-0B23-4150-8617-F24341F1924C}">
      <text>
        <r>
          <rPr>
            <sz val="8"/>
            <color indexed="81"/>
            <rFont val="Arial"/>
            <family val="2"/>
          </rPr>
          <t>Ubica el puntero del mouse en los numeros de la fila 11, para leer la pregunta y selecciona una respuesta en la lista desplegable</t>
        </r>
      </text>
    </comment>
    <comment ref="AC12" authorId="0" shapeId="0" xr:uid="{8AD13C28-F760-42A7-87F8-BEAC57B04546}">
      <text>
        <r>
          <rPr>
            <sz val="8"/>
            <color indexed="81"/>
            <rFont val="Arial"/>
            <family val="2"/>
          </rPr>
          <t>Ubica el puntero del mouse en los numeros de la fila 11, para leer la pregunta y selecciona una respuesta en la lista desplegable</t>
        </r>
      </text>
    </comment>
    <comment ref="AD12" authorId="0" shapeId="0" xr:uid="{60633316-42EB-4767-85BB-00567A2E3CBD}">
      <text>
        <r>
          <rPr>
            <sz val="8"/>
            <color indexed="81"/>
            <rFont val="Arial"/>
            <family val="2"/>
          </rPr>
          <t>Ubica el puntero del mouse en los numeros de la fila 11, para leer la pregunta y selecciona una respuesta en la lista desplegable</t>
        </r>
      </text>
    </comment>
    <comment ref="AE12" authorId="0" shapeId="0" xr:uid="{D652B561-5B25-4A85-A41A-6111BCEA7B45}">
      <text>
        <r>
          <rPr>
            <sz val="8"/>
            <color indexed="81"/>
            <rFont val="Arial"/>
            <family val="2"/>
          </rPr>
          <t>Ubica el puntero del mouse en los numeros de la fila 11, para leer la pregunta y selecciona una respuesta en la lista desplegable</t>
        </r>
      </text>
    </comment>
    <comment ref="AF12" authorId="0" shapeId="0" xr:uid="{D3C6B5B9-3136-4FEA-A858-8939D88C2A87}">
      <text>
        <r>
          <rPr>
            <sz val="8"/>
            <color indexed="81"/>
            <rFont val="Arial"/>
            <family val="2"/>
          </rPr>
          <t>Ubica el puntero del mouse en los numeros de la fila 11, para leer la pregunta y selecciona una respuesta en la lista desplegable</t>
        </r>
      </text>
    </comment>
    <comment ref="AG12" authorId="0" shapeId="0" xr:uid="{0D9B4F08-BF68-41DC-BF58-721485628A7E}">
      <text>
        <r>
          <rPr>
            <sz val="8"/>
            <color indexed="81"/>
            <rFont val="Arial"/>
            <family val="2"/>
          </rPr>
          <t>Ubica el puntero del mouse en los numeros de la fila 11, para leer la pregunta y selecciona una respuesta en la lista desplegable</t>
        </r>
      </text>
    </comment>
    <comment ref="AH12" authorId="0" shapeId="0" xr:uid="{B13DC3FF-39C7-4B4A-AC36-65C7CA57A6B2}">
      <text>
        <r>
          <rPr>
            <sz val="8"/>
            <color indexed="81"/>
            <rFont val="Arial"/>
            <family val="2"/>
          </rPr>
          <t>Ubica el puntero del mouse en los numeros de la fila 11, para leer la pregunta y selecciona una respuesta en la lista desplegable</t>
        </r>
      </text>
    </comment>
    <comment ref="P22" authorId="0" shapeId="0" xr:uid="{78E03AE5-AB99-48D6-8B04-2E32517B4059}">
      <text>
        <r>
          <rPr>
            <sz val="8"/>
            <color indexed="81"/>
            <rFont val="Arial"/>
            <family val="2"/>
          </rPr>
          <t>Ubica el puntero del mouse en los numeros de la fila 11, para leer la pregunta y selecciona una respuesta en la lista desplegable</t>
        </r>
      </text>
    </comment>
    <comment ref="Q22" authorId="0" shapeId="0" xr:uid="{32BDA36D-7153-4733-90EA-9F98C0CE2F57}">
      <text>
        <r>
          <rPr>
            <sz val="8"/>
            <color indexed="81"/>
            <rFont val="Arial"/>
            <family val="2"/>
          </rPr>
          <t>Ubica el puntero del mouse en los numeros de la fila 11, para leer la pregunta y selecciona una respuesta en la lista desplegable</t>
        </r>
      </text>
    </comment>
    <comment ref="R22" authorId="0" shapeId="0" xr:uid="{53CEF398-28AB-4B50-94CF-F97DE56826AE}">
      <text>
        <r>
          <rPr>
            <sz val="8"/>
            <color indexed="81"/>
            <rFont val="Arial"/>
            <family val="2"/>
          </rPr>
          <t>Ubica el puntero del mouse en los numeros de la fila 11, para leer la pregunta y selecciona una respuesta en la lista desplegable</t>
        </r>
      </text>
    </comment>
    <comment ref="S22" authorId="0" shapeId="0" xr:uid="{E4B995E7-A29B-42A0-A326-E48D65074BF0}">
      <text>
        <r>
          <rPr>
            <sz val="8"/>
            <color indexed="81"/>
            <rFont val="Arial"/>
            <family val="2"/>
          </rPr>
          <t>Ubica el puntero del mouse en los numeros de la fila 11, para leer la pregunta y selecciona una respuesta en la lista desplegable</t>
        </r>
      </text>
    </comment>
    <comment ref="T22" authorId="0" shapeId="0" xr:uid="{496EE8BB-1903-4CA0-AF0B-8900322DB6D6}">
      <text>
        <r>
          <rPr>
            <sz val="8"/>
            <color indexed="81"/>
            <rFont val="Arial"/>
            <family val="2"/>
          </rPr>
          <t>Ubica el puntero del mouse en los numeros de la fila 11, para leer la pregunta y selecciona una respuesta en la lista desplegable</t>
        </r>
      </text>
    </comment>
    <comment ref="U22" authorId="0" shapeId="0" xr:uid="{2EAB0171-E0EA-4557-A346-AA5A04F72881}">
      <text>
        <r>
          <rPr>
            <sz val="8"/>
            <color indexed="81"/>
            <rFont val="Arial"/>
            <family val="2"/>
          </rPr>
          <t>Ubica el puntero del mouse en los numeros de la fila 11, para leer la pregunta y selecciona una respuesta en la lista desplegable</t>
        </r>
      </text>
    </comment>
    <comment ref="V22" authorId="0" shapeId="0" xr:uid="{678F1A59-25CD-4EC0-AE56-28265AFBFF50}">
      <text>
        <r>
          <rPr>
            <sz val="8"/>
            <color indexed="81"/>
            <rFont val="Arial"/>
            <family val="2"/>
          </rPr>
          <t>Ubica el puntero del mouse en los numeros de la fila 11, para leer la pregunta y selecciona una respuesta en la lista desplegable</t>
        </r>
      </text>
    </comment>
    <comment ref="W22" authorId="0" shapeId="0" xr:uid="{C3EB45CC-C611-41A4-B7B1-7D19DE2F4F67}">
      <text>
        <r>
          <rPr>
            <sz val="8"/>
            <color indexed="81"/>
            <rFont val="Arial"/>
            <family val="2"/>
          </rPr>
          <t>Ubica el puntero del mouse en los numeros de la fila 11, para leer la pregunta y selecciona una respuesta en la lista desplegable</t>
        </r>
      </text>
    </comment>
    <comment ref="X22" authorId="0" shapeId="0" xr:uid="{CBC03804-69EC-4CA0-9AEF-5061F1DBC0C7}">
      <text>
        <r>
          <rPr>
            <sz val="8"/>
            <color indexed="81"/>
            <rFont val="Arial"/>
            <family val="2"/>
          </rPr>
          <t>Ubica el puntero del mouse en los numeros de la fila 11, para leer la pregunta y selecciona una respuesta en la lista desplegable</t>
        </r>
      </text>
    </comment>
    <comment ref="Y22" authorId="0" shapeId="0" xr:uid="{6BC3B8DF-7D1C-4D43-9F5A-25F46D03802C}">
      <text>
        <r>
          <rPr>
            <sz val="8"/>
            <color indexed="81"/>
            <rFont val="Arial"/>
            <family val="2"/>
          </rPr>
          <t>Ubica el puntero del mouse en los numeros de la fila 11, para leer la pregunta y selecciona una respuesta en la lista desplegable</t>
        </r>
      </text>
    </comment>
    <comment ref="Z22" authorId="0" shapeId="0" xr:uid="{B1C358F6-AFD5-4A5A-A849-561F9620D5F6}">
      <text>
        <r>
          <rPr>
            <sz val="8"/>
            <color indexed="81"/>
            <rFont val="Arial"/>
            <family val="2"/>
          </rPr>
          <t>Ubica el puntero del mouse en los numeros de la fila 11, para leer la pregunta y selecciona una respuesta en la lista desplegable</t>
        </r>
      </text>
    </comment>
    <comment ref="AA22" authorId="0" shapeId="0" xr:uid="{E6DAF62B-0908-4FDF-9246-752E663582A8}">
      <text>
        <r>
          <rPr>
            <sz val="8"/>
            <color indexed="81"/>
            <rFont val="Arial"/>
            <family val="2"/>
          </rPr>
          <t>Ubica el puntero del mouse en los numeros de la fila 11, para leer la pregunta y selecciona una respuesta en la lista desplegable</t>
        </r>
      </text>
    </comment>
    <comment ref="AB22" authorId="0" shapeId="0" xr:uid="{51CB095D-0D0B-4B6A-B81C-29FBAB59E9A4}">
      <text>
        <r>
          <rPr>
            <sz val="8"/>
            <color indexed="81"/>
            <rFont val="Arial"/>
            <family val="2"/>
          </rPr>
          <t>Ubica el puntero del mouse en los numeros de la fila 11, para leer la pregunta y selecciona una respuesta en la lista desplegable</t>
        </r>
      </text>
    </comment>
    <comment ref="AC22" authorId="0" shapeId="0" xr:uid="{8A1D7560-5773-4685-93E3-4E09D79A4D33}">
      <text>
        <r>
          <rPr>
            <sz val="8"/>
            <color indexed="81"/>
            <rFont val="Arial"/>
            <family val="2"/>
          </rPr>
          <t>Ubica el puntero del mouse en los numeros de la fila 11, para leer la pregunta y selecciona una respuesta en la lista desplegable</t>
        </r>
      </text>
    </comment>
    <comment ref="AD22" authorId="0" shapeId="0" xr:uid="{109A750E-B82F-4028-B93E-19DBCBE43658}">
      <text>
        <r>
          <rPr>
            <sz val="8"/>
            <color indexed="81"/>
            <rFont val="Arial"/>
            <family val="2"/>
          </rPr>
          <t>Ubica el puntero del mouse en los numeros de la fila 11, para leer la pregunta y selecciona una respuesta en la lista desplegable</t>
        </r>
      </text>
    </comment>
    <comment ref="AE22" authorId="0" shapeId="0" xr:uid="{C0A31061-A42F-4C75-82A8-B198E0612461}">
      <text>
        <r>
          <rPr>
            <sz val="8"/>
            <color indexed="81"/>
            <rFont val="Arial"/>
            <family val="2"/>
          </rPr>
          <t>Ubica el puntero del mouse en los numeros de la fila 11, para leer la pregunta y selecciona una respuesta en la lista desplegable</t>
        </r>
      </text>
    </comment>
    <comment ref="AF22" authorId="0" shapeId="0" xr:uid="{E5814062-2645-4263-8401-D3AA774A6CC4}">
      <text>
        <r>
          <rPr>
            <sz val="8"/>
            <color indexed="81"/>
            <rFont val="Arial"/>
            <family val="2"/>
          </rPr>
          <t>Ubica el puntero del mouse en los numeros de la fila 11, para leer la pregunta y selecciona una respuesta en la lista desplegable</t>
        </r>
      </text>
    </comment>
    <comment ref="AG22" authorId="0" shapeId="0" xr:uid="{F950D98D-F05D-4D14-8A6E-A2F84B43FC73}">
      <text>
        <r>
          <rPr>
            <sz val="8"/>
            <color indexed="81"/>
            <rFont val="Arial"/>
            <family val="2"/>
          </rPr>
          <t>Ubica el puntero del mouse en los numeros de la fila 11, para leer la pregunta y selecciona una respuesta en la lista desplegable</t>
        </r>
      </text>
    </comment>
    <comment ref="AH22" authorId="0" shapeId="0" xr:uid="{9BA6832C-9917-4D33-94FD-98C2B7ADE8CC}">
      <text>
        <r>
          <rPr>
            <sz val="8"/>
            <color indexed="81"/>
            <rFont val="Arial"/>
            <family val="2"/>
          </rPr>
          <t>Ubica el puntero del mouse en los numeros de la fila 11, para leer la pregunta y selecciona una respuesta en la lista desplegable</t>
        </r>
      </text>
    </comment>
    <comment ref="P32" authorId="0" shapeId="0" xr:uid="{EA3737D5-614C-4D8C-B6D4-A6B84EAD6C6B}">
      <text>
        <r>
          <rPr>
            <sz val="8"/>
            <color indexed="81"/>
            <rFont val="Arial"/>
            <family val="2"/>
          </rPr>
          <t>Ubica el puntero del mouse en los numeros de la fila 11, para leer la pregunta y selecciona una respuesta en la lista desplegable</t>
        </r>
      </text>
    </comment>
    <comment ref="Q32" authorId="0" shapeId="0" xr:uid="{ABD6D842-41CE-4BE8-95EF-211BF19A9518}">
      <text>
        <r>
          <rPr>
            <sz val="8"/>
            <color indexed="81"/>
            <rFont val="Arial"/>
            <family val="2"/>
          </rPr>
          <t>Ubica el puntero del mouse en los numeros de la fila 11, para leer la pregunta y selecciona una respuesta en la lista desplegable</t>
        </r>
      </text>
    </comment>
    <comment ref="R32" authorId="0" shapeId="0" xr:uid="{CF335290-0327-420B-B182-821C3C149787}">
      <text>
        <r>
          <rPr>
            <sz val="8"/>
            <color indexed="81"/>
            <rFont val="Arial"/>
            <family val="2"/>
          </rPr>
          <t>Ubica el puntero del mouse en los numeros de la fila 11, para leer la pregunta y selecciona una respuesta en la lista desplegable</t>
        </r>
      </text>
    </comment>
    <comment ref="S32" authorId="0" shapeId="0" xr:uid="{BDE973E7-2C36-441C-B781-B78047BDE69E}">
      <text>
        <r>
          <rPr>
            <sz val="8"/>
            <color indexed="81"/>
            <rFont val="Arial"/>
            <family val="2"/>
          </rPr>
          <t>Ubica el puntero del mouse en los numeros de la fila 11, para leer la pregunta y selecciona una respuesta en la lista desplegable</t>
        </r>
      </text>
    </comment>
    <comment ref="T32" authorId="0" shapeId="0" xr:uid="{AF875319-57E0-4630-866A-04146F9D63FA}">
      <text>
        <r>
          <rPr>
            <sz val="8"/>
            <color indexed="81"/>
            <rFont val="Arial"/>
            <family val="2"/>
          </rPr>
          <t>Ubica el puntero del mouse en los numeros de la fila 11, para leer la pregunta y selecciona una respuesta en la lista desplegable</t>
        </r>
      </text>
    </comment>
    <comment ref="U32" authorId="0" shapeId="0" xr:uid="{4F2D8EEB-D3E9-4B45-A593-9936218F512D}">
      <text>
        <r>
          <rPr>
            <sz val="8"/>
            <color indexed="81"/>
            <rFont val="Arial"/>
            <family val="2"/>
          </rPr>
          <t>Ubica el puntero del mouse en los numeros de la fila 11, para leer la pregunta y selecciona una respuesta en la lista desplegable</t>
        </r>
      </text>
    </comment>
    <comment ref="V32" authorId="0" shapeId="0" xr:uid="{DFCD2176-79C5-49EA-8CCD-F6FF139D0A83}">
      <text>
        <r>
          <rPr>
            <sz val="8"/>
            <color indexed="81"/>
            <rFont val="Arial"/>
            <family val="2"/>
          </rPr>
          <t>Ubica el puntero del mouse en los numeros de la fila 11, para leer la pregunta y selecciona una respuesta en la lista desplegable</t>
        </r>
      </text>
    </comment>
    <comment ref="W32" authorId="0" shapeId="0" xr:uid="{4A1C74F9-9A99-42B8-B027-DDC3803F9024}">
      <text>
        <r>
          <rPr>
            <sz val="8"/>
            <color indexed="81"/>
            <rFont val="Arial"/>
            <family val="2"/>
          </rPr>
          <t>Ubica el puntero del mouse en los numeros de la fila 11, para leer la pregunta y selecciona una respuesta en la lista desplegable</t>
        </r>
      </text>
    </comment>
    <comment ref="X32" authorId="0" shapeId="0" xr:uid="{FC197A3A-2940-4A2B-BF3C-A07614FDCF5A}">
      <text>
        <r>
          <rPr>
            <sz val="8"/>
            <color indexed="81"/>
            <rFont val="Arial"/>
            <family val="2"/>
          </rPr>
          <t>Ubica el puntero del mouse en los numeros de la fila 11, para leer la pregunta y selecciona una respuesta en la lista desplegable</t>
        </r>
      </text>
    </comment>
    <comment ref="Y32" authorId="0" shapeId="0" xr:uid="{8CC0C14F-302C-4615-8EDD-5B4A9D735F51}">
      <text>
        <r>
          <rPr>
            <sz val="8"/>
            <color indexed="81"/>
            <rFont val="Arial"/>
            <family val="2"/>
          </rPr>
          <t>Ubica el puntero del mouse en los numeros de la fila 11, para leer la pregunta y selecciona una respuesta en la lista desplegable</t>
        </r>
      </text>
    </comment>
    <comment ref="Z32" authorId="0" shapeId="0" xr:uid="{47B3A79C-751C-428D-9510-AB701ACCC049}">
      <text>
        <r>
          <rPr>
            <sz val="8"/>
            <color indexed="81"/>
            <rFont val="Arial"/>
            <family val="2"/>
          </rPr>
          <t>Ubica el puntero del mouse en los numeros de la fila 11, para leer la pregunta y selecciona una respuesta en la lista desplegable</t>
        </r>
      </text>
    </comment>
    <comment ref="AA32" authorId="0" shapeId="0" xr:uid="{D865A14A-6B02-4ADF-975E-DC001C727901}">
      <text>
        <r>
          <rPr>
            <sz val="8"/>
            <color indexed="81"/>
            <rFont val="Arial"/>
            <family val="2"/>
          </rPr>
          <t>Ubica el puntero del mouse en los numeros de la fila 11, para leer la pregunta y selecciona una respuesta en la lista desplegable</t>
        </r>
      </text>
    </comment>
    <comment ref="AB32" authorId="0" shapeId="0" xr:uid="{64A3C898-07AC-4A2F-8075-806A8D3A6758}">
      <text>
        <r>
          <rPr>
            <sz val="8"/>
            <color indexed="81"/>
            <rFont val="Arial"/>
            <family val="2"/>
          </rPr>
          <t>Ubica el puntero del mouse en los numeros de la fila 11, para leer la pregunta y selecciona una respuesta en la lista desplegable</t>
        </r>
      </text>
    </comment>
    <comment ref="AC32" authorId="0" shapeId="0" xr:uid="{2FFC0600-B73C-4E27-A2B6-9870CF209B97}">
      <text>
        <r>
          <rPr>
            <sz val="8"/>
            <color indexed="81"/>
            <rFont val="Arial"/>
            <family val="2"/>
          </rPr>
          <t>Ubica el puntero del mouse en los numeros de la fila 11, para leer la pregunta y selecciona una respuesta en la lista desplegable</t>
        </r>
      </text>
    </comment>
    <comment ref="AD32" authorId="0" shapeId="0" xr:uid="{6E8C3C5F-7214-425D-8CD5-6F6B0A90BA3C}">
      <text>
        <r>
          <rPr>
            <sz val="8"/>
            <color indexed="81"/>
            <rFont val="Arial"/>
            <family val="2"/>
          </rPr>
          <t>Ubica el puntero del mouse en los numeros de la fila 11, para leer la pregunta y selecciona una respuesta en la lista desplegable</t>
        </r>
      </text>
    </comment>
    <comment ref="AE32" authorId="0" shapeId="0" xr:uid="{D0CFCFAE-BF63-4E0D-806A-B62872F4FC2F}">
      <text>
        <r>
          <rPr>
            <sz val="8"/>
            <color indexed="81"/>
            <rFont val="Arial"/>
            <family val="2"/>
          </rPr>
          <t>Ubica el puntero del mouse en los numeros de la fila 11, para leer la pregunta y selecciona una respuesta en la lista desplegable</t>
        </r>
      </text>
    </comment>
    <comment ref="AF32" authorId="0" shapeId="0" xr:uid="{4ADC4069-74E4-4F01-8F1E-A218381C4DF6}">
      <text>
        <r>
          <rPr>
            <sz val="8"/>
            <color indexed="81"/>
            <rFont val="Arial"/>
            <family val="2"/>
          </rPr>
          <t>Ubica el puntero del mouse en los numeros de la fila 11, para leer la pregunta y selecciona una respuesta en la lista desplegable</t>
        </r>
      </text>
    </comment>
    <comment ref="AG32" authorId="0" shapeId="0" xr:uid="{981CC905-AC3E-41BD-AED2-4E9653D19360}">
      <text>
        <r>
          <rPr>
            <sz val="8"/>
            <color indexed="81"/>
            <rFont val="Arial"/>
            <family val="2"/>
          </rPr>
          <t>Ubica el puntero del mouse en los numeros de la fila 11, para leer la pregunta y selecciona una respuesta en la lista desplegable</t>
        </r>
      </text>
    </comment>
    <comment ref="AH32" authorId="0" shapeId="0" xr:uid="{76AF9F5A-F789-4ABA-8A05-E2CD60E75116}">
      <text>
        <r>
          <rPr>
            <sz val="8"/>
            <color indexed="81"/>
            <rFont val="Arial"/>
            <family val="2"/>
          </rPr>
          <t>Ubica el puntero del mouse en los numeros de la fila 11, para leer la pregunta y selecciona una respuesta en la lista desplegable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E2C6B8AC-2319-4E41-ACFD-7DB4AFD920E2}">
      <text>
        <r>
          <rPr>
            <sz val="9"/>
            <color indexed="81"/>
            <rFont val="Tahoma"/>
            <family val="2"/>
          </rPr>
          <t>Fecha de revisión y/o actualización del riesgo de gestión por parte del área encargada del proceso</t>
        </r>
      </text>
    </comment>
    <comment ref="L9" authorId="1" shapeId="0" xr:uid="{FE4C3F9B-02D1-456F-9097-4A7CFEF6FDD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1F9184C-EA2E-4493-9E57-A4C9B2E9D7E8}">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39EA67A7-6B2A-4AF3-BB77-CE2B9E38971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940D22F-9E1B-4AF7-B93E-802BB4F0340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8E6AFECD-B59C-4FC5-BC51-50F3640A84C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4275258-7C09-4C1F-ABBD-A0B9F1E2F212}">
      <text>
        <r>
          <rPr>
            <sz val="8"/>
            <color indexed="81"/>
            <rFont val="Arial"/>
            <family val="2"/>
          </rPr>
          <t>¿Afectar al grupo de funcionarios del proceso?</t>
        </r>
      </text>
    </comment>
    <comment ref="Q11" authorId="1" shapeId="0" xr:uid="{454ABFC9-FF6F-49FB-869D-154D73FA325D}">
      <text>
        <r>
          <rPr>
            <sz val="8"/>
            <color indexed="81"/>
            <rFont val="Arial"/>
            <family val="2"/>
          </rPr>
          <t>¿Afectar el cumplimiento de metas y objetivos de la dependencia?</t>
        </r>
      </text>
    </comment>
    <comment ref="R11" authorId="1" shapeId="0" xr:uid="{1B723F4C-280F-4500-AA4E-A5578D46433D}">
      <text>
        <r>
          <rPr>
            <sz val="8"/>
            <color indexed="81"/>
            <rFont val="Arial"/>
            <family val="2"/>
          </rPr>
          <t>¿Afectar el cumplimiento de misión de la Entidad?</t>
        </r>
      </text>
    </comment>
    <comment ref="S11" authorId="1" shapeId="0" xr:uid="{27C870E6-8F57-4C2F-976E-13C595E63D0C}">
      <text>
        <r>
          <rPr>
            <sz val="8"/>
            <color indexed="81"/>
            <rFont val="Arial"/>
            <family val="2"/>
          </rPr>
          <t>¿Afectar el cumplimiento de la misión del sector al que pertenece la Entidad?</t>
        </r>
      </text>
    </comment>
    <comment ref="T11" authorId="1" shapeId="0" xr:uid="{BE9A8FB6-34CE-49A9-A190-B69CF5E6102E}">
      <text>
        <r>
          <rPr>
            <sz val="8"/>
            <color indexed="81"/>
            <rFont val="Arial"/>
            <family val="2"/>
          </rPr>
          <t>¿Generar pérdida de confianza de la Entidad, afectando su reputación?</t>
        </r>
      </text>
    </comment>
    <comment ref="U11" authorId="1" shapeId="0" xr:uid="{9A8EF4F3-21A0-4AC1-A0A6-ABCD716B12B4}">
      <text>
        <r>
          <rPr>
            <sz val="8"/>
            <color indexed="81"/>
            <rFont val="Arial"/>
            <family val="2"/>
          </rPr>
          <t>¿Generar pérdida de recursos económicos?</t>
        </r>
      </text>
    </comment>
    <comment ref="V11" authorId="1" shapeId="0" xr:uid="{60F6C60C-78CA-440A-A37D-93754F9550A8}">
      <text>
        <r>
          <rPr>
            <sz val="8"/>
            <color indexed="81"/>
            <rFont val="Arial"/>
            <family val="2"/>
          </rPr>
          <t>¿Afectar la generación de los productos o la prestación de servicios?</t>
        </r>
      </text>
    </comment>
    <comment ref="W11" authorId="1" shapeId="0" xr:uid="{EB72B285-2B8D-4898-964F-645E55949452}">
      <text>
        <r>
          <rPr>
            <sz val="8"/>
            <color indexed="81"/>
            <rFont val="Arial"/>
            <family val="2"/>
          </rPr>
          <t>¿Dar lugar al detrimento de calidad de vida de la comunidad por la pérdida del bien o servicios o los recursos públicos?</t>
        </r>
      </text>
    </comment>
    <comment ref="X11" authorId="1" shapeId="0" xr:uid="{832FA72D-B5D6-4BE0-9529-844C2FD85528}">
      <text>
        <r>
          <rPr>
            <sz val="8"/>
            <color indexed="81"/>
            <rFont val="Arial"/>
            <family val="2"/>
          </rPr>
          <t>¿Generar pérdida de información de la Entidad?</t>
        </r>
      </text>
    </comment>
    <comment ref="Y11" authorId="1" shapeId="0" xr:uid="{93AD3C6F-5117-4190-834E-5C57302A90FD}">
      <text>
        <r>
          <rPr>
            <sz val="8"/>
            <color indexed="81"/>
            <rFont val="Arial"/>
            <family val="2"/>
          </rPr>
          <t>¿Generar intervención de los órganos de control, de la Fiscalía, u otro ente?</t>
        </r>
      </text>
    </comment>
    <comment ref="Z11" authorId="1" shapeId="0" xr:uid="{177EEBE6-B53D-47C3-ADB2-34485933DFA7}">
      <text>
        <r>
          <rPr>
            <sz val="8"/>
            <color indexed="81"/>
            <rFont val="Arial"/>
            <family val="2"/>
          </rPr>
          <t>¿Dar lugar a procesos sancionatorios?</t>
        </r>
      </text>
    </comment>
    <comment ref="AA11" authorId="1" shapeId="0" xr:uid="{CF2BDCFC-66EA-4EAD-AAFD-D31EF8753C4D}">
      <text>
        <r>
          <rPr>
            <sz val="8"/>
            <color indexed="81"/>
            <rFont val="Arial"/>
            <family val="2"/>
          </rPr>
          <t>¿Dar lugar a procesos disciplinarios?</t>
        </r>
      </text>
    </comment>
    <comment ref="AB11" authorId="1" shapeId="0" xr:uid="{B5B7D816-82BF-404A-9494-74B5A6E84BB8}">
      <text>
        <r>
          <rPr>
            <sz val="8"/>
            <color indexed="81"/>
            <rFont val="Arial"/>
            <family val="2"/>
          </rPr>
          <t>¿Dar lugar a procesos fiscales?</t>
        </r>
      </text>
    </comment>
    <comment ref="AC11" authorId="1" shapeId="0" xr:uid="{C2BB3115-EAAF-431E-BC55-05056658459B}">
      <text>
        <r>
          <rPr>
            <sz val="8"/>
            <color indexed="81"/>
            <rFont val="Arial"/>
            <family val="2"/>
          </rPr>
          <t>¿Dar lugar a procesos penales?</t>
        </r>
      </text>
    </comment>
    <comment ref="AD11" authorId="1" shapeId="0" xr:uid="{708ED17F-C030-4B6D-B673-084ABDB0389C}">
      <text>
        <r>
          <rPr>
            <sz val="8"/>
            <color indexed="81"/>
            <rFont val="Arial"/>
            <family val="2"/>
          </rPr>
          <t>¿Generar pérdida de credibilidad del sector?</t>
        </r>
      </text>
    </comment>
    <comment ref="AE11" authorId="1" shapeId="0" xr:uid="{7F96F9F5-C3EA-4A4C-8084-087494993154}">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39D9865-C661-4B06-A224-E2B575B51A55}">
      <text>
        <r>
          <rPr>
            <sz val="8"/>
            <color indexed="81"/>
            <rFont val="Arial"/>
            <family val="2"/>
          </rPr>
          <t>¿Afectar la imagen regional?</t>
        </r>
      </text>
    </comment>
    <comment ref="AG11" authorId="1" shapeId="0" xr:uid="{F9A84937-D6E7-44C2-99E1-CA1A3A0C89D3}">
      <text>
        <r>
          <rPr>
            <sz val="8"/>
            <color indexed="81"/>
            <rFont val="Arial"/>
            <family val="2"/>
          </rPr>
          <t>¿Afectar la imagen nacional?</t>
        </r>
      </text>
    </comment>
    <comment ref="AH11" authorId="1" shapeId="0" xr:uid="{6DE1A66E-4BAE-41FD-B54B-875D8983EAE9}">
      <text>
        <r>
          <rPr>
            <sz val="8"/>
            <color indexed="81"/>
            <rFont val="Arial"/>
            <family val="2"/>
          </rPr>
          <t>¿Genera Impacto ambiental?</t>
        </r>
      </text>
    </comment>
    <comment ref="AV11" authorId="1" shapeId="0" xr:uid="{E0F8815C-7304-4795-8ACD-6F9DB39AE8DD}">
      <text>
        <r>
          <rPr>
            <sz val="8"/>
            <color indexed="81"/>
            <rFont val="Arial"/>
            <family val="2"/>
          </rPr>
          <t>¿Existen un responsable asignado a la ejecución del control?</t>
        </r>
      </text>
    </comment>
    <comment ref="AW11" authorId="1" shapeId="0" xr:uid="{4C9E3669-E98A-44B2-8F65-7352814C1013}">
      <text>
        <r>
          <rPr>
            <sz val="9"/>
            <color indexed="81"/>
            <rFont val="Tahoma"/>
            <family val="2"/>
          </rPr>
          <t>El responsable tiene autoridad y adecuada segregación de funciones en la ejecución del control?</t>
        </r>
      </text>
    </comment>
    <comment ref="AX11" authorId="1" shapeId="0" xr:uid="{65052E80-9F24-4E14-8F03-2C97C9E87CAC}">
      <text>
        <r>
          <rPr>
            <sz val="8"/>
            <color indexed="81"/>
            <rFont val="Arial"/>
            <family val="2"/>
          </rPr>
          <t>¿La oportunidad en que se ejecuta el control ayuda a prevenir la mitigación del riesgo o a detectar la materialización del riesgo de manera oportuna?</t>
        </r>
      </text>
    </comment>
    <comment ref="AY11" authorId="1" shapeId="0" xr:uid="{E6FAC842-0F17-443A-87AD-140BAEFD29A3}">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D35AD34-87D5-4278-8160-137047A705C2}">
      <text>
        <r>
          <rPr>
            <sz val="8"/>
            <color indexed="81"/>
            <rFont val="Arial"/>
            <family val="2"/>
          </rPr>
          <t>¿La fuente de información que se utiliza en el desarrollo del control es información confiable que permita mitigar el riesgo?.</t>
        </r>
      </text>
    </comment>
    <comment ref="BA11" authorId="1" shapeId="0" xr:uid="{F6FB79BE-A382-454C-B900-80B11E70142F}">
      <text>
        <r>
          <rPr>
            <sz val="8"/>
            <color indexed="81"/>
            <rFont val="Arial"/>
            <family val="2"/>
          </rPr>
          <t>¿Las observaciones, desviaciones o diferencias identificadas como resultados de la ejecución del control son investigadas y resueltas de manera oportuna?</t>
        </r>
      </text>
    </comment>
    <comment ref="BB11" authorId="1" shapeId="0" xr:uid="{A5E8D1D1-8319-4399-A21B-A422F5A89575}">
      <text>
        <r>
          <rPr>
            <sz val="8"/>
            <color indexed="81"/>
            <rFont val="Arial"/>
            <family val="2"/>
          </rPr>
          <t>¿Se deja evidencia o rastro de la ejecución del control, que permita a cualquier tercero con la evidencia, llegar a la misma conclusión?.</t>
        </r>
      </text>
    </comment>
    <comment ref="P12" authorId="0" shapeId="0" xr:uid="{6036D3A1-A6BC-4B81-9703-4C4BE1224DF9}">
      <text>
        <r>
          <rPr>
            <sz val="8"/>
            <color indexed="81"/>
            <rFont val="Arial"/>
            <family val="2"/>
          </rPr>
          <t>Ubica el puntero del mouse en los numeros de la fila 11, para leer la pregunta y selecciona una respuesta en la lista desplegable</t>
        </r>
      </text>
    </comment>
    <comment ref="Q12" authorId="0" shapeId="0" xr:uid="{B675C68E-8612-435E-B597-9B320B252E84}">
      <text>
        <r>
          <rPr>
            <sz val="8"/>
            <color indexed="81"/>
            <rFont val="Arial"/>
            <family val="2"/>
          </rPr>
          <t>Ubica el puntero del mouse en los numeros de la fila 11, para leer la pregunta y selecciona una respuesta en la lista desplegable</t>
        </r>
      </text>
    </comment>
    <comment ref="R12" authorId="0" shapeId="0" xr:uid="{15DFF652-1AA9-4DC7-ACA9-F1255D860EFB}">
      <text>
        <r>
          <rPr>
            <sz val="8"/>
            <color indexed="81"/>
            <rFont val="Arial"/>
            <family val="2"/>
          </rPr>
          <t>Ubica el puntero del mouse en los numeros de la fila 11, para leer la pregunta y selecciona una respuesta en la lista desplegable</t>
        </r>
      </text>
    </comment>
    <comment ref="S12" authorId="0" shapeId="0" xr:uid="{AC1A1073-2807-43A4-8829-FBE59EA2FBBD}">
      <text>
        <r>
          <rPr>
            <sz val="8"/>
            <color indexed="81"/>
            <rFont val="Arial"/>
            <family val="2"/>
          </rPr>
          <t>Ubica el puntero del mouse en los numeros de la fila 11, para leer la pregunta y selecciona una respuesta en la lista desplegable</t>
        </r>
      </text>
    </comment>
    <comment ref="T12" authorId="0" shapeId="0" xr:uid="{7C1D01D7-C222-4E34-AC3C-37B8F1C97C6E}">
      <text>
        <r>
          <rPr>
            <sz val="8"/>
            <color indexed="81"/>
            <rFont val="Arial"/>
            <family val="2"/>
          </rPr>
          <t>Ubica el puntero del mouse en los numeros de la fila 11, para leer la pregunta y selecciona una respuesta en la lista desplegable</t>
        </r>
      </text>
    </comment>
    <comment ref="U12" authorId="0" shapeId="0" xr:uid="{C1FFBA36-847F-4ED4-8F57-45AC25FCC76C}">
      <text>
        <r>
          <rPr>
            <sz val="8"/>
            <color indexed="81"/>
            <rFont val="Arial"/>
            <family val="2"/>
          </rPr>
          <t>Ubica el puntero del mouse en los numeros de la fila 11, para leer la pregunta y selecciona una respuesta en la lista desplegable</t>
        </r>
      </text>
    </comment>
    <comment ref="V12" authorId="0" shapeId="0" xr:uid="{1B683837-DDD4-4FE3-8864-4688AEABD4FB}">
      <text>
        <r>
          <rPr>
            <sz val="8"/>
            <color indexed="81"/>
            <rFont val="Arial"/>
            <family val="2"/>
          </rPr>
          <t>Ubica el puntero del mouse en los numeros de la fila 11, para leer la pregunta y selecciona una respuesta en la lista desplegable</t>
        </r>
      </text>
    </comment>
    <comment ref="W12" authorId="0" shapeId="0" xr:uid="{74E022B5-1765-4542-AB87-1F745688DE2B}">
      <text>
        <r>
          <rPr>
            <sz val="8"/>
            <color indexed="81"/>
            <rFont val="Arial"/>
            <family val="2"/>
          </rPr>
          <t>Ubica el puntero del mouse en los numeros de la fila 11, para leer la pregunta y selecciona una respuesta en la lista desplegable</t>
        </r>
      </text>
    </comment>
    <comment ref="X12" authorId="0" shapeId="0" xr:uid="{672EEA23-92A6-49FF-9CB9-CE4E68A6E477}">
      <text>
        <r>
          <rPr>
            <sz val="8"/>
            <color indexed="81"/>
            <rFont val="Arial"/>
            <family val="2"/>
          </rPr>
          <t>Ubica el puntero del mouse en los numeros de la fila 11, para leer la pregunta y selecciona una respuesta en la lista desplegable</t>
        </r>
      </text>
    </comment>
    <comment ref="Y12" authorId="0" shapeId="0" xr:uid="{22087A37-38C4-4896-B70F-78FFC5872F99}">
      <text>
        <r>
          <rPr>
            <sz val="8"/>
            <color indexed="81"/>
            <rFont val="Arial"/>
            <family val="2"/>
          </rPr>
          <t>Ubica el puntero del mouse en los numeros de la fila 11, para leer la pregunta y selecciona una respuesta en la lista desplegable</t>
        </r>
      </text>
    </comment>
    <comment ref="Z12" authorId="0" shapeId="0" xr:uid="{69B09330-5FA6-43AE-9B11-9D9C6919359D}">
      <text>
        <r>
          <rPr>
            <sz val="8"/>
            <color indexed="81"/>
            <rFont val="Arial"/>
            <family val="2"/>
          </rPr>
          <t>Ubica el puntero del mouse en los numeros de la fila 11, para leer la pregunta y selecciona una respuesta en la lista desplegable</t>
        </r>
      </text>
    </comment>
    <comment ref="AA12" authorId="0" shapeId="0" xr:uid="{CA3FA04E-E2E6-4335-94AE-28EDFEDF104B}">
      <text>
        <r>
          <rPr>
            <sz val="8"/>
            <color indexed="81"/>
            <rFont val="Arial"/>
            <family val="2"/>
          </rPr>
          <t>Ubica el puntero del mouse en los numeros de la fila 11, para leer la pregunta y selecciona una respuesta en la lista desplegable</t>
        </r>
      </text>
    </comment>
    <comment ref="AB12" authorId="0" shapeId="0" xr:uid="{993B7C3C-9104-477C-BE21-1331C1322660}">
      <text>
        <r>
          <rPr>
            <sz val="8"/>
            <color indexed="81"/>
            <rFont val="Arial"/>
            <family val="2"/>
          </rPr>
          <t>Ubica el puntero del mouse en los numeros de la fila 11, para leer la pregunta y selecciona una respuesta en la lista desplegable</t>
        </r>
      </text>
    </comment>
    <comment ref="AC12" authorId="0" shapeId="0" xr:uid="{AE5D28C5-4C8B-4A3D-A55D-9F073A8A58B0}">
      <text>
        <r>
          <rPr>
            <sz val="8"/>
            <color indexed="81"/>
            <rFont val="Arial"/>
            <family val="2"/>
          </rPr>
          <t>Ubica el puntero del mouse en los numeros de la fila 11, para leer la pregunta y selecciona una respuesta en la lista desplegable</t>
        </r>
      </text>
    </comment>
    <comment ref="AD12" authorId="0" shapeId="0" xr:uid="{1EC34D92-F8FA-461D-91A5-8BED947069DC}">
      <text>
        <r>
          <rPr>
            <sz val="8"/>
            <color indexed="81"/>
            <rFont val="Arial"/>
            <family val="2"/>
          </rPr>
          <t>Ubica el puntero del mouse en los numeros de la fila 11, para leer la pregunta y selecciona una respuesta en la lista desplegable</t>
        </r>
      </text>
    </comment>
    <comment ref="AE12" authorId="0" shapeId="0" xr:uid="{0981F606-F3BE-4EC7-BC6A-D39ACB939925}">
      <text>
        <r>
          <rPr>
            <sz val="8"/>
            <color indexed="81"/>
            <rFont val="Arial"/>
            <family val="2"/>
          </rPr>
          <t>Ubica el puntero del mouse en los numeros de la fila 11, para leer la pregunta y selecciona una respuesta en la lista desplegable</t>
        </r>
      </text>
    </comment>
    <comment ref="AF12" authorId="0" shapeId="0" xr:uid="{D8F53821-B197-4413-AF90-3365FA8A8730}">
      <text>
        <r>
          <rPr>
            <sz val="8"/>
            <color indexed="81"/>
            <rFont val="Arial"/>
            <family val="2"/>
          </rPr>
          <t>Ubica el puntero del mouse en los numeros de la fila 11, para leer la pregunta y selecciona una respuesta en la lista desplegable</t>
        </r>
      </text>
    </comment>
    <comment ref="AG12" authorId="0" shapeId="0" xr:uid="{52D8BC6E-D6BA-48D2-9039-F20FCF5C7E40}">
      <text>
        <r>
          <rPr>
            <sz val="8"/>
            <color indexed="81"/>
            <rFont val="Arial"/>
            <family val="2"/>
          </rPr>
          <t>Ubica el puntero del mouse en los numeros de la fila 11, para leer la pregunta y selecciona una respuesta en la lista desplegable</t>
        </r>
      </text>
    </comment>
    <comment ref="AH12" authorId="0" shapeId="0" xr:uid="{799C5B8B-A91D-4043-AF82-38487A574F29}">
      <text>
        <r>
          <rPr>
            <sz val="8"/>
            <color indexed="81"/>
            <rFont val="Arial"/>
            <family val="2"/>
          </rPr>
          <t>Ubica el puntero del mouse en los numeros de la fila 11, para leer la pregunta y selecciona una respuesta en la lista desplegable</t>
        </r>
      </text>
    </comment>
    <comment ref="P22" authorId="0" shapeId="0" xr:uid="{40BBECAD-43FB-439D-87D0-0363BC8636D7}">
      <text>
        <r>
          <rPr>
            <sz val="8"/>
            <color indexed="81"/>
            <rFont val="Arial"/>
            <family val="2"/>
          </rPr>
          <t>Ubica el puntero del mouse en los numeros de la fila 11, para leer la pregunta y selecciona una respuesta en la lista desplegable</t>
        </r>
      </text>
    </comment>
    <comment ref="Q22" authorId="0" shapeId="0" xr:uid="{D5E689AB-89F1-46CF-903A-E81B0C8B80E2}">
      <text>
        <r>
          <rPr>
            <sz val="8"/>
            <color indexed="81"/>
            <rFont val="Arial"/>
            <family val="2"/>
          </rPr>
          <t>Ubica el puntero del mouse en los numeros de la fila 11, para leer la pregunta y selecciona una respuesta en la lista desplegable</t>
        </r>
      </text>
    </comment>
    <comment ref="R22" authorId="0" shapeId="0" xr:uid="{C539B246-127D-45A1-B1D3-40547C003A58}">
      <text>
        <r>
          <rPr>
            <sz val="8"/>
            <color indexed="81"/>
            <rFont val="Arial"/>
            <family val="2"/>
          </rPr>
          <t>Ubica el puntero del mouse en los numeros de la fila 11, para leer la pregunta y selecciona una respuesta en la lista desplegable</t>
        </r>
      </text>
    </comment>
    <comment ref="S22" authorId="0" shapeId="0" xr:uid="{9D265F1E-DE82-45DF-AEF0-28EB03FD93D4}">
      <text>
        <r>
          <rPr>
            <sz val="8"/>
            <color indexed="81"/>
            <rFont val="Arial"/>
            <family val="2"/>
          </rPr>
          <t>Ubica el puntero del mouse en los numeros de la fila 11, para leer la pregunta y selecciona una respuesta en la lista desplegable</t>
        </r>
      </text>
    </comment>
    <comment ref="T22" authorId="0" shapeId="0" xr:uid="{9B24F6C5-FEC7-48B5-8585-489A3326659B}">
      <text>
        <r>
          <rPr>
            <sz val="8"/>
            <color indexed="81"/>
            <rFont val="Arial"/>
            <family val="2"/>
          </rPr>
          <t>Ubica el puntero del mouse en los numeros de la fila 11, para leer la pregunta y selecciona una respuesta en la lista desplegable</t>
        </r>
      </text>
    </comment>
    <comment ref="U22" authorId="0" shapeId="0" xr:uid="{89171862-DBC8-4469-B179-37C1DCD9F68E}">
      <text>
        <r>
          <rPr>
            <sz val="8"/>
            <color indexed="81"/>
            <rFont val="Arial"/>
            <family val="2"/>
          </rPr>
          <t>Ubica el puntero del mouse en los numeros de la fila 11, para leer la pregunta y selecciona una respuesta en la lista desplegable</t>
        </r>
      </text>
    </comment>
    <comment ref="V22" authorId="0" shapeId="0" xr:uid="{13879F00-1F0F-45DD-887C-965E9A7E702B}">
      <text>
        <r>
          <rPr>
            <sz val="8"/>
            <color indexed="81"/>
            <rFont val="Arial"/>
            <family val="2"/>
          </rPr>
          <t>Ubica el puntero del mouse en los numeros de la fila 11, para leer la pregunta y selecciona una respuesta en la lista desplegable</t>
        </r>
      </text>
    </comment>
    <comment ref="W22" authorId="0" shapeId="0" xr:uid="{48775934-7AA9-4D02-A67C-72A8D2E9F8CE}">
      <text>
        <r>
          <rPr>
            <sz val="8"/>
            <color indexed="81"/>
            <rFont val="Arial"/>
            <family val="2"/>
          </rPr>
          <t>Ubica el puntero del mouse en los numeros de la fila 11, para leer la pregunta y selecciona una respuesta en la lista desplegable</t>
        </r>
      </text>
    </comment>
    <comment ref="X22" authorId="0" shapeId="0" xr:uid="{E0D4110E-CDE1-4E79-9697-B74D6F139F0B}">
      <text>
        <r>
          <rPr>
            <sz val="8"/>
            <color indexed="81"/>
            <rFont val="Arial"/>
            <family val="2"/>
          </rPr>
          <t>Ubica el puntero del mouse en los numeros de la fila 11, para leer la pregunta y selecciona una respuesta en la lista desplegable</t>
        </r>
      </text>
    </comment>
    <comment ref="Y22" authorId="0" shapeId="0" xr:uid="{F91FFEDB-0A6B-433C-98A0-287079528AB9}">
      <text>
        <r>
          <rPr>
            <sz val="8"/>
            <color indexed="81"/>
            <rFont val="Arial"/>
            <family val="2"/>
          </rPr>
          <t>Ubica el puntero del mouse en los numeros de la fila 11, para leer la pregunta y selecciona una respuesta en la lista desplegable</t>
        </r>
      </text>
    </comment>
    <comment ref="Z22" authorId="0" shapeId="0" xr:uid="{73D43D2C-E5EE-44F4-926B-80DCE03E28C2}">
      <text>
        <r>
          <rPr>
            <sz val="8"/>
            <color indexed="81"/>
            <rFont val="Arial"/>
            <family val="2"/>
          </rPr>
          <t>Ubica el puntero del mouse en los numeros de la fila 11, para leer la pregunta y selecciona una respuesta en la lista desplegable</t>
        </r>
      </text>
    </comment>
    <comment ref="AA22" authorId="0" shapeId="0" xr:uid="{849C0921-C46D-41F8-9567-2CCABF9E3968}">
      <text>
        <r>
          <rPr>
            <sz val="8"/>
            <color indexed="81"/>
            <rFont val="Arial"/>
            <family val="2"/>
          </rPr>
          <t>Ubica el puntero del mouse en los numeros de la fila 11, para leer la pregunta y selecciona una respuesta en la lista desplegable</t>
        </r>
      </text>
    </comment>
    <comment ref="AB22" authorId="0" shapeId="0" xr:uid="{EF64300A-E067-4D5F-AF11-A7D2D4109439}">
      <text>
        <r>
          <rPr>
            <sz val="8"/>
            <color indexed="81"/>
            <rFont val="Arial"/>
            <family val="2"/>
          </rPr>
          <t>Ubica el puntero del mouse en los numeros de la fila 11, para leer la pregunta y selecciona una respuesta en la lista desplegable</t>
        </r>
      </text>
    </comment>
    <comment ref="AC22" authorId="0" shapeId="0" xr:uid="{0478039D-E4AE-40A9-9723-35A118081921}">
      <text>
        <r>
          <rPr>
            <sz val="8"/>
            <color indexed="81"/>
            <rFont val="Arial"/>
            <family val="2"/>
          </rPr>
          <t>Ubica el puntero del mouse en los numeros de la fila 11, para leer la pregunta y selecciona una respuesta en la lista desplegable</t>
        </r>
      </text>
    </comment>
    <comment ref="AD22" authorId="0" shapeId="0" xr:uid="{F55062A7-DB06-4C57-A300-2CF588485521}">
      <text>
        <r>
          <rPr>
            <sz val="8"/>
            <color indexed="81"/>
            <rFont val="Arial"/>
            <family val="2"/>
          </rPr>
          <t>Ubica el puntero del mouse en los numeros de la fila 11, para leer la pregunta y selecciona una respuesta en la lista desplegable</t>
        </r>
      </text>
    </comment>
    <comment ref="AE22" authorId="0" shapeId="0" xr:uid="{B12D89D4-4147-47AA-BAF0-57D2D0457136}">
      <text>
        <r>
          <rPr>
            <sz val="8"/>
            <color indexed="81"/>
            <rFont val="Arial"/>
            <family val="2"/>
          </rPr>
          <t>Ubica el puntero del mouse en los numeros de la fila 11, para leer la pregunta y selecciona una respuesta en la lista desplegable</t>
        </r>
      </text>
    </comment>
    <comment ref="AF22" authorId="0" shapeId="0" xr:uid="{FCC26BFD-DB76-49D3-AFD5-3179BE5E6327}">
      <text>
        <r>
          <rPr>
            <sz val="8"/>
            <color indexed="81"/>
            <rFont val="Arial"/>
            <family val="2"/>
          </rPr>
          <t>Ubica el puntero del mouse en los numeros de la fila 11, para leer la pregunta y selecciona una respuesta en la lista desplegable</t>
        </r>
      </text>
    </comment>
    <comment ref="AG22" authorId="0" shapeId="0" xr:uid="{901B3956-9A32-4D8C-B319-F648BE5CDEB2}">
      <text>
        <r>
          <rPr>
            <sz val="8"/>
            <color indexed="81"/>
            <rFont val="Arial"/>
            <family val="2"/>
          </rPr>
          <t>Ubica el puntero del mouse en los numeros de la fila 11, para leer la pregunta y selecciona una respuesta en la lista desplegable</t>
        </r>
      </text>
    </comment>
    <comment ref="AH22" authorId="0" shapeId="0" xr:uid="{EA6FCB9B-7FE1-4355-B953-965BB8902A0D}">
      <text>
        <r>
          <rPr>
            <sz val="8"/>
            <color indexed="81"/>
            <rFont val="Arial"/>
            <family val="2"/>
          </rPr>
          <t>Ubica el puntero del mouse en los numeros de la fila 11, para leer la pregunta y selecciona una respuesta en la lista desplegable</t>
        </r>
      </text>
    </comment>
    <comment ref="P32" authorId="0" shapeId="0" xr:uid="{694F1989-023F-4E65-BBB5-BB40393A7BED}">
      <text>
        <r>
          <rPr>
            <sz val="8"/>
            <color indexed="81"/>
            <rFont val="Arial"/>
            <family val="2"/>
          </rPr>
          <t>Ubica el puntero del mouse en los numeros de la fila 11, para leer la pregunta y selecciona una respuesta en la lista desplegable</t>
        </r>
      </text>
    </comment>
    <comment ref="Q32" authorId="0" shapeId="0" xr:uid="{4633C165-71CF-49AF-B597-55784523F7B9}">
      <text>
        <r>
          <rPr>
            <sz val="8"/>
            <color indexed="81"/>
            <rFont val="Arial"/>
            <family val="2"/>
          </rPr>
          <t>Ubica el puntero del mouse en los numeros de la fila 11, para leer la pregunta y selecciona una respuesta en la lista desplegable</t>
        </r>
      </text>
    </comment>
    <comment ref="R32" authorId="0" shapeId="0" xr:uid="{C0A668ED-0D76-4607-A975-97CAB64ACB47}">
      <text>
        <r>
          <rPr>
            <sz val="8"/>
            <color indexed="81"/>
            <rFont val="Arial"/>
            <family val="2"/>
          </rPr>
          <t>Ubica el puntero del mouse en los numeros de la fila 11, para leer la pregunta y selecciona una respuesta en la lista desplegable</t>
        </r>
      </text>
    </comment>
    <comment ref="S32" authorId="0" shapeId="0" xr:uid="{4E6BEB7B-5A52-400B-889F-0DA0FDC2539E}">
      <text>
        <r>
          <rPr>
            <sz val="8"/>
            <color indexed="81"/>
            <rFont val="Arial"/>
            <family val="2"/>
          </rPr>
          <t>Ubica el puntero del mouse en los numeros de la fila 11, para leer la pregunta y selecciona una respuesta en la lista desplegable</t>
        </r>
      </text>
    </comment>
    <comment ref="T32" authorId="0" shapeId="0" xr:uid="{E7BDDED3-F1AB-4402-A25A-B0EB0C9D3541}">
      <text>
        <r>
          <rPr>
            <sz val="8"/>
            <color indexed="81"/>
            <rFont val="Arial"/>
            <family val="2"/>
          </rPr>
          <t>Ubica el puntero del mouse en los numeros de la fila 11, para leer la pregunta y selecciona una respuesta en la lista desplegable</t>
        </r>
      </text>
    </comment>
    <comment ref="U32" authorId="0" shapeId="0" xr:uid="{CA1B70A2-E7DD-473A-ABAB-BA502C58F210}">
      <text>
        <r>
          <rPr>
            <sz val="8"/>
            <color indexed="81"/>
            <rFont val="Arial"/>
            <family val="2"/>
          </rPr>
          <t>Ubica el puntero del mouse en los numeros de la fila 11, para leer la pregunta y selecciona una respuesta en la lista desplegable</t>
        </r>
      </text>
    </comment>
    <comment ref="V32" authorId="0" shapeId="0" xr:uid="{1ED408ED-D485-47D3-918A-F3ED58DA259B}">
      <text>
        <r>
          <rPr>
            <sz val="8"/>
            <color indexed="81"/>
            <rFont val="Arial"/>
            <family val="2"/>
          </rPr>
          <t>Ubica el puntero del mouse en los numeros de la fila 11, para leer la pregunta y selecciona una respuesta en la lista desplegable</t>
        </r>
      </text>
    </comment>
    <comment ref="W32" authorId="0" shapeId="0" xr:uid="{F8CFECF9-5EF0-4B36-9176-6D749EAE5CB8}">
      <text>
        <r>
          <rPr>
            <sz val="8"/>
            <color indexed="81"/>
            <rFont val="Arial"/>
            <family val="2"/>
          </rPr>
          <t>Ubica el puntero del mouse en los numeros de la fila 11, para leer la pregunta y selecciona una respuesta en la lista desplegable</t>
        </r>
      </text>
    </comment>
    <comment ref="X32" authorId="0" shapeId="0" xr:uid="{8ABE08EE-847B-471B-A323-BEF5D6F9A675}">
      <text>
        <r>
          <rPr>
            <sz val="8"/>
            <color indexed="81"/>
            <rFont val="Arial"/>
            <family val="2"/>
          </rPr>
          <t>Ubica el puntero del mouse en los numeros de la fila 11, para leer la pregunta y selecciona una respuesta en la lista desplegable</t>
        </r>
      </text>
    </comment>
    <comment ref="Y32" authorId="0" shapeId="0" xr:uid="{F41B5FB9-1284-47E4-A7AC-4E51826D7971}">
      <text>
        <r>
          <rPr>
            <sz val="8"/>
            <color indexed="81"/>
            <rFont val="Arial"/>
            <family val="2"/>
          </rPr>
          <t>Ubica el puntero del mouse en los numeros de la fila 11, para leer la pregunta y selecciona una respuesta en la lista desplegable</t>
        </r>
      </text>
    </comment>
    <comment ref="Z32" authorId="0" shapeId="0" xr:uid="{FB21C32F-DE21-47E9-A827-E46DEF9A9C58}">
      <text>
        <r>
          <rPr>
            <sz val="8"/>
            <color indexed="81"/>
            <rFont val="Arial"/>
            <family val="2"/>
          </rPr>
          <t>Ubica el puntero del mouse en los numeros de la fila 11, para leer la pregunta y selecciona una respuesta en la lista desplegable</t>
        </r>
      </text>
    </comment>
    <comment ref="AA32" authorId="0" shapeId="0" xr:uid="{1F4D6D08-FDD0-433E-9DE7-A1525000D9BD}">
      <text>
        <r>
          <rPr>
            <sz val="8"/>
            <color indexed="81"/>
            <rFont val="Arial"/>
            <family val="2"/>
          </rPr>
          <t>Ubica el puntero del mouse en los numeros de la fila 11, para leer la pregunta y selecciona una respuesta en la lista desplegable</t>
        </r>
      </text>
    </comment>
    <comment ref="AB32" authorId="0" shapeId="0" xr:uid="{1B8CAD26-1B6C-40AD-B3C5-1B53BAAB6E5C}">
      <text>
        <r>
          <rPr>
            <sz val="8"/>
            <color indexed="81"/>
            <rFont val="Arial"/>
            <family val="2"/>
          </rPr>
          <t>Ubica el puntero del mouse en los numeros de la fila 11, para leer la pregunta y selecciona una respuesta en la lista desplegable</t>
        </r>
      </text>
    </comment>
    <comment ref="AC32" authorId="0" shapeId="0" xr:uid="{5EA73FBA-3934-482E-8C42-61006C4F50C2}">
      <text>
        <r>
          <rPr>
            <sz val="8"/>
            <color indexed="81"/>
            <rFont val="Arial"/>
            <family val="2"/>
          </rPr>
          <t>Ubica el puntero del mouse en los numeros de la fila 11, para leer la pregunta y selecciona una respuesta en la lista desplegable</t>
        </r>
      </text>
    </comment>
    <comment ref="AD32" authorId="0" shapeId="0" xr:uid="{A60FA0D2-9E4A-45AD-87EB-B70CFF42B15D}">
      <text>
        <r>
          <rPr>
            <sz val="8"/>
            <color indexed="81"/>
            <rFont val="Arial"/>
            <family val="2"/>
          </rPr>
          <t>Ubica el puntero del mouse en los numeros de la fila 11, para leer la pregunta y selecciona una respuesta en la lista desplegable</t>
        </r>
      </text>
    </comment>
    <comment ref="AE32" authorId="0" shapeId="0" xr:uid="{0D826EC9-874D-4CDB-85C3-935A53A0BE35}">
      <text>
        <r>
          <rPr>
            <sz val="8"/>
            <color indexed="81"/>
            <rFont val="Arial"/>
            <family val="2"/>
          </rPr>
          <t>Ubica el puntero del mouse en los numeros de la fila 11, para leer la pregunta y selecciona una respuesta en la lista desplegable</t>
        </r>
      </text>
    </comment>
    <comment ref="AF32" authorId="0" shapeId="0" xr:uid="{0FF61A66-FBAF-415B-8F64-81F289C80E4F}">
      <text>
        <r>
          <rPr>
            <sz val="8"/>
            <color indexed="81"/>
            <rFont val="Arial"/>
            <family val="2"/>
          </rPr>
          <t>Ubica el puntero del mouse en los numeros de la fila 11, para leer la pregunta y selecciona una respuesta en la lista desplegable</t>
        </r>
      </text>
    </comment>
    <comment ref="AG32" authorId="0" shapeId="0" xr:uid="{CBF1194D-89BD-48BB-A631-743F22A687EA}">
      <text>
        <r>
          <rPr>
            <sz val="8"/>
            <color indexed="81"/>
            <rFont val="Arial"/>
            <family val="2"/>
          </rPr>
          <t>Ubica el puntero del mouse en los numeros de la fila 11, para leer la pregunta y selecciona una respuesta en la lista desplegable</t>
        </r>
      </text>
    </comment>
    <comment ref="AH32" authorId="0" shapeId="0" xr:uid="{6EACC9AD-AC13-49F8-8E4F-3A43A6C7673C}">
      <text>
        <r>
          <rPr>
            <sz val="8"/>
            <color indexed="81"/>
            <rFont val="Arial"/>
            <family val="2"/>
          </rPr>
          <t>Ubica el puntero del mouse en los numeros de la fila 11, para leer la pregunta y selecciona una respuesta en la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09A882A-489C-4A1D-9FAB-91DE2F1212FD}">
      <text>
        <r>
          <rPr>
            <sz val="9"/>
            <color indexed="81"/>
            <rFont val="Tahoma"/>
            <family val="2"/>
          </rPr>
          <t>Fecha de revisión y/o actualización del riesgo de gestión por parte del área encargada del proceso</t>
        </r>
      </text>
    </comment>
    <comment ref="L9" authorId="1" shapeId="0" xr:uid="{A77F8223-7D18-4445-8CF3-A4BFB8344911}">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E0746EB-6DF3-4416-AB26-06730C9CC59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BEB1FAE-554B-41F5-A3F5-2EA8447F913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5F8C1C9-8143-43FB-8A5A-F2BB3A9FA5A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4970A106-CE9D-47F9-8077-C9BE4411069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A4C28E46-CC2E-4809-8E15-07A6994F903F}">
      <text>
        <r>
          <rPr>
            <sz val="8"/>
            <color indexed="81"/>
            <rFont val="Arial"/>
            <family val="2"/>
          </rPr>
          <t>¿Afectar al grupo de funcionarios del proceso?</t>
        </r>
      </text>
    </comment>
    <comment ref="Q11" authorId="1" shapeId="0" xr:uid="{4E1F9020-840B-46A7-BDF5-7291D0C36530}">
      <text>
        <r>
          <rPr>
            <sz val="8"/>
            <color indexed="81"/>
            <rFont val="Arial"/>
            <family val="2"/>
          </rPr>
          <t>¿Afectar el cumplimiento de metas y objetivos de la dependencia?</t>
        </r>
      </text>
    </comment>
    <comment ref="R11" authorId="1" shapeId="0" xr:uid="{DB8586BA-F0EE-42BC-95BB-4173772F5D1F}">
      <text>
        <r>
          <rPr>
            <sz val="8"/>
            <color indexed="81"/>
            <rFont val="Arial"/>
            <family val="2"/>
          </rPr>
          <t>¿Afectar el cumplimiento de misión de la Entidad?</t>
        </r>
      </text>
    </comment>
    <comment ref="S11" authorId="1" shapeId="0" xr:uid="{6A5FD1EB-9CA0-4D38-96A0-B58769DC0121}">
      <text>
        <r>
          <rPr>
            <sz val="8"/>
            <color indexed="81"/>
            <rFont val="Arial"/>
            <family val="2"/>
          </rPr>
          <t>¿Afectar el cumplimiento de la misión del sector al que pertenece la Entidad?</t>
        </r>
      </text>
    </comment>
    <comment ref="T11" authorId="1" shapeId="0" xr:uid="{3A2C6C08-D4D1-4590-B267-39F29A248D75}">
      <text>
        <r>
          <rPr>
            <sz val="8"/>
            <color indexed="81"/>
            <rFont val="Arial"/>
            <family val="2"/>
          </rPr>
          <t>¿Generar pérdida de confianza de la Entidad, afectando su reputación?</t>
        </r>
      </text>
    </comment>
    <comment ref="U11" authorId="1" shapeId="0" xr:uid="{B372473F-351A-4C62-ACCB-1973BAB2BE1E}">
      <text>
        <r>
          <rPr>
            <sz val="8"/>
            <color indexed="81"/>
            <rFont val="Arial"/>
            <family val="2"/>
          </rPr>
          <t>¿Generar pérdida de recursos económicos?</t>
        </r>
      </text>
    </comment>
    <comment ref="V11" authorId="1" shapeId="0" xr:uid="{59429997-4F76-4BCC-A791-ED0B2F581776}">
      <text>
        <r>
          <rPr>
            <sz val="8"/>
            <color indexed="81"/>
            <rFont val="Arial"/>
            <family val="2"/>
          </rPr>
          <t>¿Afectar la generación de los productos o la prestación de servicios?</t>
        </r>
      </text>
    </comment>
    <comment ref="W11" authorId="1" shapeId="0" xr:uid="{059DA4A2-31EB-43F4-B38E-80630DCA07A9}">
      <text>
        <r>
          <rPr>
            <sz val="8"/>
            <color indexed="81"/>
            <rFont val="Arial"/>
            <family val="2"/>
          </rPr>
          <t>¿Dar lugar al detrimento de calidad de vida de la comunidad por la pérdida del bien o servicios o los recursos públicos?</t>
        </r>
      </text>
    </comment>
    <comment ref="X11" authorId="1" shapeId="0" xr:uid="{04AE8D89-37DB-4733-A675-75E0F5F854B2}">
      <text>
        <r>
          <rPr>
            <sz val="8"/>
            <color indexed="81"/>
            <rFont val="Arial"/>
            <family val="2"/>
          </rPr>
          <t>¿Generar pérdida de información de la Entidad?</t>
        </r>
      </text>
    </comment>
    <comment ref="Y11" authorId="1" shapeId="0" xr:uid="{A2D735B7-AE01-4B9F-AE5A-1F81721E52B4}">
      <text>
        <r>
          <rPr>
            <sz val="8"/>
            <color indexed="81"/>
            <rFont val="Arial"/>
            <family val="2"/>
          </rPr>
          <t>¿Generar intervención de los órganos de control, de la Fiscalía, u otro ente?</t>
        </r>
      </text>
    </comment>
    <comment ref="Z11" authorId="1" shapeId="0" xr:uid="{5878B8FD-2222-40F9-9165-71464D273B35}">
      <text>
        <r>
          <rPr>
            <sz val="8"/>
            <color indexed="81"/>
            <rFont val="Arial"/>
            <family val="2"/>
          </rPr>
          <t>¿Dar lugar a procesos sancionatorios?</t>
        </r>
      </text>
    </comment>
    <comment ref="AA11" authorId="1" shapeId="0" xr:uid="{DD5DE962-68BB-48BA-9D04-B02124ECA9CC}">
      <text>
        <r>
          <rPr>
            <sz val="8"/>
            <color indexed="81"/>
            <rFont val="Arial"/>
            <family val="2"/>
          </rPr>
          <t>¿Dar lugar a procesos disciplinarios?</t>
        </r>
      </text>
    </comment>
    <comment ref="AB11" authorId="1" shapeId="0" xr:uid="{0EF3BECE-2F8A-4EDB-A02C-36C310C734A3}">
      <text>
        <r>
          <rPr>
            <sz val="8"/>
            <color indexed="81"/>
            <rFont val="Arial"/>
            <family val="2"/>
          </rPr>
          <t>¿Dar lugar a procesos fiscales?</t>
        </r>
      </text>
    </comment>
    <comment ref="AC11" authorId="1" shapeId="0" xr:uid="{10247B5F-7648-439A-ABCC-273CC8915381}">
      <text>
        <r>
          <rPr>
            <sz val="8"/>
            <color indexed="81"/>
            <rFont val="Arial"/>
            <family val="2"/>
          </rPr>
          <t>¿Dar lugar a procesos penales?</t>
        </r>
      </text>
    </comment>
    <comment ref="AD11" authorId="1" shapeId="0" xr:uid="{D1A5852A-CCE0-4E91-85A6-88201C8AAB65}">
      <text>
        <r>
          <rPr>
            <sz val="8"/>
            <color indexed="81"/>
            <rFont val="Arial"/>
            <family val="2"/>
          </rPr>
          <t>¿Generar pérdida de credibilidad del sector?</t>
        </r>
      </text>
    </comment>
    <comment ref="AE11" authorId="1" shapeId="0" xr:uid="{5DEE1BCC-FB0D-476E-A923-DCFC2BF7E023}">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4FC0C9E2-8784-484C-8492-721DADB979F4}">
      <text>
        <r>
          <rPr>
            <sz val="8"/>
            <color indexed="81"/>
            <rFont val="Arial"/>
            <family val="2"/>
          </rPr>
          <t>¿Afectar la imagen regional?</t>
        </r>
      </text>
    </comment>
    <comment ref="AG11" authorId="1" shapeId="0" xr:uid="{867F3BDC-E653-4C6B-BE5C-AF98DED2E410}">
      <text>
        <r>
          <rPr>
            <sz val="8"/>
            <color indexed="81"/>
            <rFont val="Arial"/>
            <family val="2"/>
          </rPr>
          <t>¿Afectar la imagen nacional?</t>
        </r>
      </text>
    </comment>
    <comment ref="AH11" authorId="1" shapeId="0" xr:uid="{0114EBB5-4D42-407B-AC9B-AB76A069EA11}">
      <text>
        <r>
          <rPr>
            <sz val="8"/>
            <color indexed="81"/>
            <rFont val="Arial"/>
            <family val="2"/>
          </rPr>
          <t>¿Genera Impacto ambiental?</t>
        </r>
      </text>
    </comment>
    <comment ref="AV11" authorId="1" shapeId="0" xr:uid="{470F3214-D27A-48D7-A041-71CBD6FBBB42}">
      <text>
        <r>
          <rPr>
            <sz val="8"/>
            <color indexed="81"/>
            <rFont val="Arial"/>
            <family val="2"/>
          </rPr>
          <t>¿Existen un responsable asignado a la ejecución del control?</t>
        </r>
      </text>
    </comment>
    <comment ref="AW11" authorId="1" shapeId="0" xr:uid="{29E49249-4070-4ABB-83AC-4D326A6465D8}">
      <text>
        <r>
          <rPr>
            <sz val="9"/>
            <color indexed="81"/>
            <rFont val="Tahoma"/>
            <family val="2"/>
          </rPr>
          <t>El responsable tiene autoridad y adecuada segregación de funciones en la ejecución del control?</t>
        </r>
      </text>
    </comment>
    <comment ref="AX11" authorId="1" shapeId="0" xr:uid="{4BA891DA-9836-4D8C-8C00-A543B509FCC6}">
      <text>
        <r>
          <rPr>
            <sz val="8"/>
            <color indexed="81"/>
            <rFont val="Arial"/>
            <family val="2"/>
          </rPr>
          <t>¿La oportunidad en que se ejecuta el control ayuda a prevenir la mitigación del riesgo o a detectar la materialización del riesgo de manera oportuna?</t>
        </r>
      </text>
    </comment>
    <comment ref="AY11" authorId="1" shapeId="0" xr:uid="{359C4209-3DB9-4216-B9BE-039BDA08A53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5F5EE4E-9972-4804-B222-F8E2B4071465}">
      <text>
        <r>
          <rPr>
            <sz val="8"/>
            <color indexed="81"/>
            <rFont val="Arial"/>
            <family val="2"/>
          </rPr>
          <t>¿La fuente de información que se utiliza en el desarrollo del control es información confiable que permita mitigar el riesgo?.</t>
        </r>
      </text>
    </comment>
    <comment ref="BA11" authorId="1" shapeId="0" xr:uid="{7A049042-65A3-4138-9E54-8374D60EFF37}">
      <text>
        <r>
          <rPr>
            <sz val="8"/>
            <color indexed="81"/>
            <rFont val="Arial"/>
            <family val="2"/>
          </rPr>
          <t>¿Las observaciones, desviaciones o diferencias identificadas como resultados de la ejecución del control son investigadas y resueltas de manera oportuna?</t>
        </r>
      </text>
    </comment>
    <comment ref="BB11" authorId="1" shapeId="0" xr:uid="{26B783CB-4C37-411F-B37F-E3E28B512AAE}">
      <text>
        <r>
          <rPr>
            <sz val="8"/>
            <color indexed="81"/>
            <rFont val="Arial"/>
            <family val="2"/>
          </rPr>
          <t>¿Se deja evidencia o rastro de la ejecución del control, que permita a cualquier tercero con la evidencia, llegar a la misma conclusión?.</t>
        </r>
      </text>
    </comment>
    <comment ref="P12" authorId="0" shapeId="0" xr:uid="{BD33EA54-BFA6-46C9-88F4-45C86D39A0FC}">
      <text>
        <r>
          <rPr>
            <sz val="8"/>
            <color indexed="81"/>
            <rFont val="Arial"/>
            <family val="2"/>
          </rPr>
          <t>Ubica el puntero del mouse en los numeros de la fila 11, para leer la pregunta y selecciona una respuesta en la lista desplegable</t>
        </r>
      </text>
    </comment>
    <comment ref="Q12" authorId="0" shapeId="0" xr:uid="{8CABF75D-1B9C-46E6-A061-6AC07F70BFF7}">
      <text>
        <r>
          <rPr>
            <sz val="8"/>
            <color indexed="81"/>
            <rFont val="Arial"/>
            <family val="2"/>
          </rPr>
          <t>Ubica el puntero del mouse en los numeros de la fila 11, para leer la pregunta y selecciona una respuesta en la lista desplegable</t>
        </r>
      </text>
    </comment>
    <comment ref="R12" authorId="0" shapeId="0" xr:uid="{F3EC1642-EA1E-48D8-8488-025353459D76}">
      <text>
        <r>
          <rPr>
            <sz val="8"/>
            <color indexed="81"/>
            <rFont val="Arial"/>
            <family val="2"/>
          </rPr>
          <t>Ubica el puntero del mouse en los numeros de la fila 11, para leer la pregunta y selecciona una respuesta en la lista desplegable</t>
        </r>
      </text>
    </comment>
    <comment ref="S12" authorId="0" shapeId="0" xr:uid="{47E4DF63-0A0C-431E-BCA2-2C63AA9B5D2C}">
      <text>
        <r>
          <rPr>
            <sz val="8"/>
            <color indexed="81"/>
            <rFont val="Arial"/>
            <family val="2"/>
          </rPr>
          <t>Ubica el puntero del mouse en los numeros de la fila 11, para leer la pregunta y selecciona una respuesta en la lista desplegable</t>
        </r>
      </text>
    </comment>
    <comment ref="T12" authorId="0" shapeId="0" xr:uid="{4C9E34E7-99CF-4F45-9E49-CF7A9937D63E}">
      <text>
        <r>
          <rPr>
            <sz val="8"/>
            <color indexed="81"/>
            <rFont val="Arial"/>
            <family val="2"/>
          </rPr>
          <t>Ubica el puntero del mouse en los numeros de la fila 11, para leer la pregunta y selecciona una respuesta en la lista desplegable</t>
        </r>
      </text>
    </comment>
    <comment ref="U12" authorId="0" shapeId="0" xr:uid="{9E73B74A-B2A0-49B8-B83C-064A4556CAF6}">
      <text>
        <r>
          <rPr>
            <sz val="8"/>
            <color indexed="81"/>
            <rFont val="Arial"/>
            <family val="2"/>
          </rPr>
          <t>Ubica el puntero del mouse en los numeros de la fila 11, para leer la pregunta y selecciona una respuesta en la lista desplegable</t>
        </r>
      </text>
    </comment>
    <comment ref="V12" authorId="0" shapeId="0" xr:uid="{2813ED1A-3AC2-4002-9A01-9000AA3A3F51}">
      <text>
        <r>
          <rPr>
            <sz val="8"/>
            <color indexed="81"/>
            <rFont val="Arial"/>
            <family val="2"/>
          </rPr>
          <t>Ubica el puntero del mouse en los numeros de la fila 11, para leer la pregunta y selecciona una respuesta en la lista desplegable</t>
        </r>
      </text>
    </comment>
    <comment ref="W12" authorId="0" shapeId="0" xr:uid="{D568BCB4-355E-4F16-AF8D-3B1F70BDFFBF}">
      <text>
        <r>
          <rPr>
            <sz val="8"/>
            <color indexed="81"/>
            <rFont val="Arial"/>
            <family val="2"/>
          </rPr>
          <t>Ubica el puntero del mouse en los numeros de la fila 11, para leer la pregunta y selecciona una respuesta en la lista desplegable</t>
        </r>
      </text>
    </comment>
    <comment ref="X12" authorId="0" shapeId="0" xr:uid="{FDA54DF1-9FEA-409F-8FD4-E8A1DA805CE3}">
      <text>
        <r>
          <rPr>
            <sz val="8"/>
            <color indexed="81"/>
            <rFont val="Arial"/>
            <family val="2"/>
          </rPr>
          <t>Ubica el puntero del mouse en los numeros de la fila 11, para leer la pregunta y selecciona una respuesta en la lista desplegable</t>
        </r>
      </text>
    </comment>
    <comment ref="Y12" authorId="0" shapeId="0" xr:uid="{F7E9CB83-0AF3-4652-9F2A-602C1E77802F}">
      <text>
        <r>
          <rPr>
            <sz val="8"/>
            <color indexed="81"/>
            <rFont val="Arial"/>
            <family val="2"/>
          </rPr>
          <t>Ubica el puntero del mouse en los numeros de la fila 11, para leer la pregunta y selecciona una respuesta en la lista desplegable</t>
        </r>
      </text>
    </comment>
    <comment ref="Z12" authorId="0" shapeId="0" xr:uid="{CCFCB0AA-BB72-4496-A8AC-06E97BAD70D2}">
      <text>
        <r>
          <rPr>
            <sz val="8"/>
            <color indexed="81"/>
            <rFont val="Arial"/>
            <family val="2"/>
          </rPr>
          <t>Ubica el puntero del mouse en los numeros de la fila 11, para leer la pregunta y selecciona una respuesta en la lista desplegable</t>
        </r>
      </text>
    </comment>
    <comment ref="AA12" authorId="0" shapeId="0" xr:uid="{7C81E6CE-3FD8-4A68-8398-3E70EFC93E80}">
      <text>
        <r>
          <rPr>
            <sz val="8"/>
            <color indexed="81"/>
            <rFont val="Arial"/>
            <family val="2"/>
          </rPr>
          <t>Ubica el puntero del mouse en los numeros de la fila 11, para leer la pregunta y selecciona una respuesta en la lista desplegable</t>
        </r>
      </text>
    </comment>
    <comment ref="AB12" authorId="0" shapeId="0" xr:uid="{2582F6A1-56BF-4547-857A-82C7F516F85C}">
      <text>
        <r>
          <rPr>
            <sz val="8"/>
            <color indexed="81"/>
            <rFont val="Arial"/>
            <family val="2"/>
          </rPr>
          <t>Ubica el puntero del mouse en los numeros de la fila 11, para leer la pregunta y selecciona una respuesta en la lista desplegable</t>
        </r>
      </text>
    </comment>
    <comment ref="AC12" authorId="0" shapeId="0" xr:uid="{36A915F8-4913-4591-93BF-E7BAE4620422}">
      <text>
        <r>
          <rPr>
            <sz val="8"/>
            <color indexed="81"/>
            <rFont val="Arial"/>
            <family val="2"/>
          </rPr>
          <t>Ubica el puntero del mouse en los numeros de la fila 11, para leer la pregunta y selecciona una respuesta en la lista desplegable</t>
        </r>
      </text>
    </comment>
    <comment ref="AD12" authorId="0" shapeId="0" xr:uid="{D67E1999-3716-4CB4-8681-70139090D43E}">
      <text>
        <r>
          <rPr>
            <sz val="8"/>
            <color indexed="81"/>
            <rFont val="Arial"/>
            <family val="2"/>
          </rPr>
          <t>Ubica el puntero del mouse en los numeros de la fila 11, para leer la pregunta y selecciona una respuesta en la lista desplegable</t>
        </r>
      </text>
    </comment>
    <comment ref="AE12" authorId="0" shapeId="0" xr:uid="{BA1909B7-EF85-4480-884B-D0FF608864EF}">
      <text>
        <r>
          <rPr>
            <sz val="8"/>
            <color indexed="81"/>
            <rFont val="Arial"/>
            <family val="2"/>
          </rPr>
          <t>Ubica el puntero del mouse en los numeros de la fila 11, para leer la pregunta y selecciona una respuesta en la lista desplegable</t>
        </r>
      </text>
    </comment>
    <comment ref="AF12" authorId="0" shapeId="0" xr:uid="{24818DE0-53B4-4402-8A50-DB49D6F711BB}">
      <text>
        <r>
          <rPr>
            <sz val="8"/>
            <color indexed="81"/>
            <rFont val="Arial"/>
            <family val="2"/>
          </rPr>
          <t>Ubica el puntero del mouse en los numeros de la fila 11, para leer la pregunta y selecciona una respuesta en la lista desplegable</t>
        </r>
      </text>
    </comment>
    <comment ref="AG12" authorId="0" shapeId="0" xr:uid="{7DB94AEB-241F-468E-BD24-D331C98EAC90}">
      <text>
        <r>
          <rPr>
            <sz val="8"/>
            <color indexed="81"/>
            <rFont val="Arial"/>
            <family val="2"/>
          </rPr>
          <t>Ubica el puntero del mouse en los numeros de la fila 11, para leer la pregunta y selecciona una respuesta en la lista desplegable</t>
        </r>
      </text>
    </comment>
    <comment ref="AH12" authorId="0" shapeId="0" xr:uid="{30CC5FE1-5445-4B09-9E3A-E3D425D955D7}">
      <text>
        <r>
          <rPr>
            <sz val="8"/>
            <color indexed="81"/>
            <rFont val="Arial"/>
            <family val="2"/>
          </rPr>
          <t>Ubica el puntero del mouse en los numeros de la fila 11, para leer la pregunta y selecciona una respuesta en la lista desplegable</t>
        </r>
      </text>
    </comment>
    <comment ref="P22" authorId="0" shapeId="0" xr:uid="{5D2964E0-E8B5-432D-B0DE-8CEFFA71EC4D}">
      <text>
        <r>
          <rPr>
            <sz val="8"/>
            <color indexed="81"/>
            <rFont val="Arial"/>
            <family val="2"/>
          </rPr>
          <t>Ubica el puntero del mouse en los numeros de la fila 11, para leer la pregunta y selecciona una respuesta en la lista desplegable</t>
        </r>
      </text>
    </comment>
    <comment ref="Q22" authorId="0" shapeId="0" xr:uid="{F09B95B6-E348-450C-BE1B-01097933329B}">
      <text>
        <r>
          <rPr>
            <sz val="8"/>
            <color indexed="81"/>
            <rFont val="Arial"/>
            <family val="2"/>
          </rPr>
          <t>Ubica el puntero del mouse en los numeros de la fila 11, para leer la pregunta y selecciona una respuesta en la lista desplegable</t>
        </r>
      </text>
    </comment>
    <comment ref="R22" authorId="0" shapeId="0" xr:uid="{68EA4DC0-2EC4-4837-8763-ACA6F48F1B51}">
      <text>
        <r>
          <rPr>
            <sz val="8"/>
            <color indexed="81"/>
            <rFont val="Arial"/>
            <family val="2"/>
          </rPr>
          <t>Ubica el puntero del mouse en los numeros de la fila 11, para leer la pregunta y selecciona una respuesta en la lista desplegable</t>
        </r>
      </text>
    </comment>
    <comment ref="S22" authorId="0" shapeId="0" xr:uid="{8D1A092A-3F0A-4934-A7EC-920321D4EDDC}">
      <text>
        <r>
          <rPr>
            <sz val="8"/>
            <color indexed="81"/>
            <rFont val="Arial"/>
            <family val="2"/>
          </rPr>
          <t>Ubica el puntero del mouse en los numeros de la fila 11, para leer la pregunta y selecciona una respuesta en la lista desplegable</t>
        </r>
      </text>
    </comment>
    <comment ref="T22" authorId="0" shapeId="0" xr:uid="{9155F16B-354E-4006-B928-862B200F070A}">
      <text>
        <r>
          <rPr>
            <sz val="8"/>
            <color indexed="81"/>
            <rFont val="Arial"/>
            <family val="2"/>
          </rPr>
          <t>Ubica el puntero del mouse en los numeros de la fila 11, para leer la pregunta y selecciona una respuesta en la lista desplegable</t>
        </r>
      </text>
    </comment>
    <comment ref="U22" authorId="0" shapeId="0" xr:uid="{AAC3F6E6-B47E-4D3A-A8DA-1FFD41931DE9}">
      <text>
        <r>
          <rPr>
            <sz val="8"/>
            <color indexed="81"/>
            <rFont val="Arial"/>
            <family val="2"/>
          </rPr>
          <t>Ubica el puntero del mouse en los numeros de la fila 11, para leer la pregunta y selecciona una respuesta en la lista desplegable</t>
        </r>
      </text>
    </comment>
    <comment ref="V22" authorId="0" shapeId="0" xr:uid="{D3399549-0D5E-414B-BF9D-EC98C0731560}">
      <text>
        <r>
          <rPr>
            <sz val="8"/>
            <color indexed="81"/>
            <rFont val="Arial"/>
            <family val="2"/>
          </rPr>
          <t>Ubica el puntero del mouse en los numeros de la fila 11, para leer la pregunta y selecciona una respuesta en la lista desplegable</t>
        </r>
      </text>
    </comment>
    <comment ref="W22" authorId="0" shapeId="0" xr:uid="{D6A31001-31CF-46AD-9485-68574C9AA709}">
      <text>
        <r>
          <rPr>
            <sz val="8"/>
            <color indexed="81"/>
            <rFont val="Arial"/>
            <family val="2"/>
          </rPr>
          <t>Ubica el puntero del mouse en los numeros de la fila 11, para leer la pregunta y selecciona una respuesta en la lista desplegable</t>
        </r>
      </text>
    </comment>
    <comment ref="X22" authorId="0" shapeId="0" xr:uid="{4DB38677-7090-43EA-803E-58C2D2374591}">
      <text>
        <r>
          <rPr>
            <sz val="8"/>
            <color indexed="81"/>
            <rFont val="Arial"/>
            <family val="2"/>
          </rPr>
          <t>Ubica el puntero del mouse en los numeros de la fila 11, para leer la pregunta y selecciona una respuesta en la lista desplegable</t>
        </r>
      </text>
    </comment>
    <comment ref="Y22" authorId="0" shapeId="0" xr:uid="{799610BE-A363-4B0F-90C6-11D4024A516C}">
      <text>
        <r>
          <rPr>
            <sz val="8"/>
            <color indexed="81"/>
            <rFont val="Arial"/>
            <family val="2"/>
          </rPr>
          <t>Ubica el puntero del mouse en los numeros de la fila 11, para leer la pregunta y selecciona una respuesta en la lista desplegable</t>
        </r>
      </text>
    </comment>
    <comment ref="Z22" authorId="0" shapeId="0" xr:uid="{91405434-932E-4FBF-AEE5-A7D4D4676D36}">
      <text>
        <r>
          <rPr>
            <sz val="8"/>
            <color indexed="81"/>
            <rFont val="Arial"/>
            <family val="2"/>
          </rPr>
          <t>Ubica el puntero del mouse en los numeros de la fila 11, para leer la pregunta y selecciona una respuesta en la lista desplegable</t>
        </r>
      </text>
    </comment>
    <comment ref="AA22" authorId="0" shapeId="0" xr:uid="{72FD0E29-74AD-4D1E-8349-34BE1A20A717}">
      <text>
        <r>
          <rPr>
            <sz val="8"/>
            <color indexed="81"/>
            <rFont val="Arial"/>
            <family val="2"/>
          </rPr>
          <t>Ubica el puntero del mouse en los numeros de la fila 11, para leer la pregunta y selecciona una respuesta en la lista desplegable</t>
        </r>
      </text>
    </comment>
    <comment ref="AB22" authorId="0" shapeId="0" xr:uid="{C9ED145F-DA75-414C-8FF2-1547ED272567}">
      <text>
        <r>
          <rPr>
            <sz val="8"/>
            <color indexed="81"/>
            <rFont val="Arial"/>
            <family val="2"/>
          </rPr>
          <t>Ubica el puntero del mouse en los numeros de la fila 11, para leer la pregunta y selecciona una respuesta en la lista desplegable</t>
        </r>
      </text>
    </comment>
    <comment ref="AC22" authorId="0" shapeId="0" xr:uid="{D5ECAD7A-F56D-47F5-978F-A0DD569AD46E}">
      <text>
        <r>
          <rPr>
            <sz val="8"/>
            <color indexed="81"/>
            <rFont val="Arial"/>
            <family val="2"/>
          </rPr>
          <t>Ubica el puntero del mouse en los numeros de la fila 11, para leer la pregunta y selecciona una respuesta en la lista desplegable</t>
        </r>
      </text>
    </comment>
    <comment ref="AD22" authorId="0" shapeId="0" xr:uid="{28185AB7-4831-4691-92D9-B9E3A1E0A1AA}">
      <text>
        <r>
          <rPr>
            <sz val="8"/>
            <color indexed="81"/>
            <rFont val="Arial"/>
            <family val="2"/>
          </rPr>
          <t>Ubica el puntero del mouse en los numeros de la fila 11, para leer la pregunta y selecciona una respuesta en la lista desplegable</t>
        </r>
      </text>
    </comment>
    <comment ref="AE22" authorId="0" shapeId="0" xr:uid="{2749B2CE-CBB8-4D3C-BCA0-ECC06EFBB7E7}">
      <text>
        <r>
          <rPr>
            <sz val="8"/>
            <color indexed="81"/>
            <rFont val="Arial"/>
            <family val="2"/>
          </rPr>
          <t>Ubica el puntero del mouse en los numeros de la fila 11, para leer la pregunta y selecciona una respuesta en la lista desplegable</t>
        </r>
      </text>
    </comment>
    <comment ref="AF22" authorId="0" shapeId="0" xr:uid="{A65C143A-C729-47C2-B3D9-126FCDF37091}">
      <text>
        <r>
          <rPr>
            <sz val="8"/>
            <color indexed="81"/>
            <rFont val="Arial"/>
            <family val="2"/>
          </rPr>
          <t>Ubica el puntero del mouse en los numeros de la fila 11, para leer la pregunta y selecciona una respuesta en la lista desplegable</t>
        </r>
      </text>
    </comment>
    <comment ref="AG22" authorId="0" shapeId="0" xr:uid="{799A78C8-DAED-4492-93B3-C6CE07D39EB0}">
      <text>
        <r>
          <rPr>
            <sz val="8"/>
            <color indexed="81"/>
            <rFont val="Arial"/>
            <family val="2"/>
          </rPr>
          <t>Ubica el puntero del mouse en los numeros de la fila 11, para leer la pregunta y selecciona una respuesta en la lista desplegable</t>
        </r>
      </text>
    </comment>
    <comment ref="AH22" authorId="0" shapeId="0" xr:uid="{BE94854A-0741-4AD7-AD73-F718BFEDFD6D}">
      <text>
        <r>
          <rPr>
            <sz val="8"/>
            <color indexed="81"/>
            <rFont val="Arial"/>
            <family val="2"/>
          </rPr>
          <t>Ubica el puntero del mouse en los numeros de la fila 11, para leer la pregunta y selecciona una respuesta en la lista desplegable</t>
        </r>
      </text>
    </comment>
    <comment ref="P32" authorId="0" shapeId="0" xr:uid="{D722AD1B-2E56-4333-BA09-80B9AEEAAC8E}">
      <text>
        <r>
          <rPr>
            <sz val="8"/>
            <color indexed="81"/>
            <rFont val="Arial"/>
            <family val="2"/>
          </rPr>
          <t>Ubica el puntero del mouse en los numeros de la fila 11, para leer la pregunta y selecciona una respuesta en la lista desplegable</t>
        </r>
      </text>
    </comment>
    <comment ref="Q32" authorId="0" shapeId="0" xr:uid="{6537AF2F-F8A2-4B9E-9474-B69548000F96}">
      <text>
        <r>
          <rPr>
            <sz val="8"/>
            <color indexed="81"/>
            <rFont val="Arial"/>
            <family val="2"/>
          </rPr>
          <t>Ubica el puntero del mouse en los numeros de la fila 11, para leer la pregunta y selecciona una respuesta en la lista desplegable</t>
        </r>
      </text>
    </comment>
    <comment ref="R32" authorId="0" shapeId="0" xr:uid="{9EB171D4-DA41-47AB-9965-EB8D7E2F59BF}">
      <text>
        <r>
          <rPr>
            <sz val="8"/>
            <color indexed="81"/>
            <rFont val="Arial"/>
            <family val="2"/>
          </rPr>
          <t>Ubica el puntero del mouse en los numeros de la fila 11, para leer la pregunta y selecciona una respuesta en la lista desplegable</t>
        </r>
      </text>
    </comment>
    <comment ref="S32" authorId="0" shapeId="0" xr:uid="{BE5DD342-FCE4-4937-9A62-464EFE456948}">
      <text>
        <r>
          <rPr>
            <sz val="8"/>
            <color indexed="81"/>
            <rFont val="Arial"/>
            <family val="2"/>
          </rPr>
          <t>Ubica el puntero del mouse en los numeros de la fila 11, para leer la pregunta y selecciona una respuesta en la lista desplegable</t>
        </r>
      </text>
    </comment>
    <comment ref="T32" authorId="0" shapeId="0" xr:uid="{892C6C8D-B999-4B68-BBE4-483F355C5078}">
      <text>
        <r>
          <rPr>
            <sz val="8"/>
            <color indexed="81"/>
            <rFont val="Arial"/>
            <family val="2"/>
          </rPr>
          <t>Ubica el puntero del mouse en los numeros de la fila 11, para leer la pregunta y selecciona una respuesta en la lista desplegable</t>
        </r>
      </text>
    </comment>
    <comment ref="U32" authorId="0" shapeId="0" xr:uid="{9647269F-43C5-4A0E-AB36-A8F4EF38CADE}">
      <text>
        <r>
          <rPr>
            <sz val="8"/>
            <color indexed="81"/>
            <rFont val="Arial"/>
            <family val="2"/>
          </rPr>
          <t>Ubica el puntero del mouse en los numeros de la fila 11, para leer la pregunta y selecciona una respuesta en la lista desplegable</t>
        </r>
      </text>
    </comment>
    <comment ref="V32" authorId="0" shapeId="0" xr:uid="{4BDCD85D-8E7B-4D00-A533-B9DB43CC6C39}">
      <text>
        <r>
          <rPr>
            <sz val="8"/>
            <color indexed="81"/>
            <rFont val="Arial"/>
            <family val="2"/>
          </rPr>
          <t>Ubica el puntero del mouse en los numeros de la fila 11, para leer la pregunta y selecciona una respuesta en la lista desplegable</t>
        </r>
      </text>
    </comment>
    <comment ref="W32" authorId="0" shapeId="0" xr:uid="{BF44301B-AEAE-49EF-B5FB-3DD1492618D8}">
      <text>
        <r>
          <rPr>
            <sz val="8"/>
            <color indexed="81"/>
            <rFont val="Arial"/>
            <family val="2"/>
          </rPr>
          <t>Ubica el puntero del mouse en los numeros de la fila 11, para leer la pregunta y selecciona una respuesta en la lista desplegable</t>
        </r>
      </text>
    </comment>
    <comment ref="X32" authorId="0" shapeId="0" xr:uid="{27493029-43A1-457B-9D1F-BCAAB0C3B5B7}">
      <text>
        <r>
          <rPr>
            <sz val="8"/>
            <color indexed="81"/>
            <rFont val="Arial"/>
            <family val="2"/>
          </rPr>
          <t>Ubica el puntero del mouse en los numeros de la fila 11, para leer la pregunta y selecciona una respuesta en la lista desplegable</t>
        </r>
      </text>
    </comment>
    <comment ref="Y32" authorId="0" shapeId="0" xr:uid="{2FC5F6F4-5CE3-442A-946E-0CB923C3D76B}">
      <text>
        <r>
          <rPr>
            <sz val="8"/>
            <color indexed="81"/>
            <rFont val="Arial"/>
            <family val="2"/>
          </rPr>
          <t>Ubica el puntero del mouse en los numeros de la fila 11, para leer la pregunta y selecciona una respuesta en la lista desplegable</t>
        </r>
      </text>
    </comment>
    <comment ref="Z32" authorId="0" shapeId="0" xr:uid="{E5C67BBF-EBD8-49BA-B1AB-704430E047F2}">
      <text>
        <r>
          <rPr>
            <sz val="8"/>
            <color indexed="81"/>
            <rFont val="Arial"/>
            <family val="2"/>
          </rPr>
          <t>Ubica el puntero del mouse en los numeros de la fila 11, para leer la pregunta y selecciona una respuesta en la lista desplegable</t>
        </r>
      </text>
    </comment>
    <comment ref="AA32" authorId="0" shapeId="0" xr:uid="{6D3408EF-1B48-4238-946F-69636B76836A}">
      <text>
        <r>
          <rPr>
            <sz val="8"/>
            <color indexed="81"/>
            <rFont val="Arial"/>
            <family val="2"/>
          </rPr>
          <t>Ubica el puntero del mouse en los numeros de la fila 11, para leer la pregunta y selecciona una respuesta en la lista desplegable</t>
        </r>
      </text>
    </comment>
    <comment ref="AB32" authorId="0" shapeId="0" xr:uid="{152C1945-929B-4A7E-B913-9E6E48630B7C}">
      <text>
        <r>
          <rPr>
            <sz val="8"/>
            <color indexed="81"/>
            <rFont val="Arial"/>
            <family val="2"/>
          </rPr>
          <t>Ubica el puntero del mouse en los numeros de la fila 11, para leer la pregunta y selecciona una respuesta en la lista desplegable</t>
        </r>
      </text>
    </comment>
    <comment ref="AC32" authorId="0" shapeId="0" xr:uid="{657C9937-380A-4008-9995-585A3B12356B}">
      <text>
        <r>
          <rPr>
            <sz val="8"/>
            <color indexed="81"/>
            <rFont val="Arial"/>
            <family val="2"/>
          </rPr>
          <t>Ubica el puntero del mouse en los numeros de la fila 11, para leer la pregunta y selecciona una respuesta en la lista desplegable</t>
        </r>
      </text>
    </comment>
    <comment ref="AD32" authorId="0" shapeId="0" xr:uid="{CB71E9A3-17E1-48A4-88D7-5D3BE82B0A87}">
      <text>
        <r>
          <rPr>
            <sz val="8"/>
            <color indexed="81"/>
            <rFont val="Arial"/>
            <family val="2"/>
          </rPr>
          <t>Ubica el puntero del mouse en los numeros de la fila 11, para leer la pregunta y selecciona una respuesta en la lista desplegable</t>
        </r>
      </text>
    </comment>
    <comment ref="AE32" authorId="0" shapeId="0" xr:uid="{5560B013-8586-4057-9AB9-BF7530453B01}">
      <text>
        <r>
          <rPr>
            <sz val="8"/>
            <color indexed="81"/>
            <rFont val="Arial"/>
            <family val="2"/>
          </rPr>
          <t>Ubica el puntero del mouse en los numeros de la fila 11, para leer la pregunta y selecciona una respuesta en la lista desplegable</t>
        </r>
      </text>
    </comment>
    <comment ref="AF32" authorId="0" shapeId="0" xr:uid="{C7D21813-5F3E-443B-B76F-0A495398DFB9}">
      <text>
        <r>
          <rPr>
            <sz val="8"/>
            <color indexed="81"/>
            <rFont val="Arial"/>
            <family val="2"/>
          </rPr>
          <t>Ubica el puntero del mouse en los numeros de la fila 11, para leer la pregunta y selecciona una respuesta en la lista desplegable</t>
        </r>
      </text>
    </comment>
    <comment ref="AG32" authorId="0" shapeId="0" xr:uid="{5378E725-236C-43A0-B8D8-0E8EA874284F}">
      <text>
        <r>
          <rPr>
            <sz val="8"/>
            <color indexed="81"/>
            <rFont val="Arial"/>
            <family val="2"/>
          </rPr>
          <t>Ubica el puntero del mouse en los numeros de la fila 11, para leer la pregunta y selecciona una respuesta en la lista desplegable</t>
        </r>
      </text>
    </comment>
    <comment ref="AH32" authorId="0" shapeId="0" xr:uid="{6DEAD214-79D7-4198-881A-E37F17AEC401}">
      <text>
        <r>
          <rPr>
            <sz val="8"/>
            <color indexed="81"/>
            <rFont val="Arial"/>
            <family val="2"/>
          </rPr>
          <t>Ubica el puntero del mouse en los numeros de la fila 11, para leer la pregunta y selecciona una respuesta en la lista desplegable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A189BF6-1F3E-4FB6-ABAE-B8FEBEF900F7}">
      <text>
        <r>
          <rPr>
            <sz val="9"/>
            <color indexed="81"/>
            <rFont val="Tahoma"/>
            <family val="2"/>
          </rPr>
          <t>Fecha de revisión y/o actualización del riesgo de gestión por parte del área encargada del proceso</t>
        </r>
      </text>
    </comment>
    <comment ref="L9" authorId="1" shapeId="0" xr:uid="{70BBE29A-8D0A-4D70-AEC6-CBE69F6839C2}">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5F768C66-5E9D-4C6D-A261-37BEA83A845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DD91319-7327-4B31-B74A-FF5E17E4458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BDEA7D4C-F61C-4A0A-AD9D-657F03D2124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DCF096BD-0CCE-48FD-94DB-88D02368AA2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AF0452B-F33A-4386-856A-06E399C2172F}">
      <text>
        <r>
          <rPr>
            <sz val="8"/>
            <color indexed="81"/>
            <rFont val="Arial"/>
            <family val="2"/>
          </rPr>
          <t>¿Afectar al grupo de funcionarios del proceso?</t>
        </r>
      </text>
    </comment>
    <comment ref="Q11" authorId="1" shapeId="0" xr:uid="{65801429-AD09-4A40-A660-580649193D7E}">
      <text>
        <r>
          <rPr>
            <sz val="8"/>
            <color indexed="81"/>
            <rFont val="Arial"/>
            <family val="2"/>
          </rPr>
          <t>¿Afectar el cumplimiento de metas y objetivos de la dependencia?</t>
        </r>
      </text>
    </comment>
    <comment ref="R11" authorId="1" shapeId="0" xr:uid="{B6A02F7C-C219-4B45-BA98-AE27F16FB072}">
      <text>
        <r>
          <rPr>
            <sz val="8"/>
            <color indexed="81"/>
            <rFont val="Arial"/>
            <family val="2"/>
          </rPr>
          <t>¿Afectar el cumplimiento de misión de la Entidad?</t>
        </r>
      </text>
    </comment>
    <comment ref="S11" authorId="1" shapeId="0" xr:uid="{81F8A7A0-BB3E-4C31-BC3E-FC3A91DCBF67}">
      <text>
        <r>
          <rPr>
            <sz val="8"/>
            <color indexed="81"/>
            <rFont val="Arial"/>
            <family val="2"/>
          </rPr>
          <t>¿Afectar el cumplimiento de la misión del sector al que pertenece la Entidad?</t>
        </r>
      </text>
    </comment>
    <comment ref="T11" authorId="1" shapeId="0" xr:uid="{B2E1A83D-5501-4673-87CA-8BE6344049F2}">
      <text>
        <r>
          <rPr>
            <sz val="8"/>
            <color indexed="81"/>
            <rFont val="Arial"/>
            <family val="2"/>
          </rPr>
          <t>¿Generar pérdida de confianza de la Entidad, afectando su reputación?</t>
        </r>
      </text>
    </comment>
    <comment ref="U11" authorId="1" shapeId="0" xr:uid="{340537CE-A6E0-4DCC-8BC9-33C9B7AD8264}">
      <text>
        <r>
          <rPr>
            <sz val="8"/>
            <color indexed="81"/>
            <rFont val="Arial"/>
            <family val="2"/>
          </rPr>
          <t>¿Generar pérdida de recursos económicos?</t>
        </r>
      </text>
    </comment>
    <comment ref="V11" authorId="1" shapeId="0" xr:uid="{AB9A84B7-B830-4AFE-AB53-DE26D20519BB}">
      <text>
        <r>
          <rPr>
            <sz val="8"/>
            <color indexed="81"/>
            <rFont val="Arial"/>
            <family val="2"/>
          </rPr>
          <t>¿Afectar la generación de los productos o la prestación de servicios?</t>
        </r>
      </text>
    </comment>
    <comment ref="W11" authorId="1" shapeId="0" xr:uid="{18ACFB32-F3E8-4837-A97F-FD20CE8D5B38}">
      <text>
        <r>
          <rPr>
            <sz val="8"/>
            <color indexed="81"/>
            <rFont val="Arial"/>
            <family val="2"/>
          </rPr>
          <t>¿Dar lugar al detrimento de calidad de vida de la comunidad por la pérdida del bien o servicios o los recursos públicos?</t>
        </r>
      </text>
    </comment>
    <comment ref="X11" authorId="1" shapeId="0" xr:uid="{55176ECA-1E3D-4D76-A067-C11B2B78091D}">
      <text>
        <r>
          <rPr>
            <sz val="8"/>
            <color indexed="81"/>
            <rFont val="Arial"/>
            <family val="2"/>
          </rPr>
          <t>¿Generar pérdida de información de la Entidad?</t>
        </r>
      </text>
    </comment>
    <comment ref="Y11" authorId="1" shapeId="0" xr:uid="{91AE3BCB-CA37-4137-9B24-FBF2D3693E2D}">
      <text>
        <r>
          <rPr>
            <sz val="8"/>
            <color indexed="81"/>
            <rFont val="Arial"/>
            <family val="2"/>
          </rPr>
          <t>¿Generar intervención de los órganos de control, de la Fiscalía, u otro ente?</t>
        </r>
      </text>
    </comment>
    <comment ref="Z11" authorId="1" shapeId="0" xr:uid="{75E95B5A-8B93-4496-B6CD-4E8FDAB8B3FE}">
      <text>
        <r>
          <rPr>
            <sz val="8"/>
            <color indexed="81"/>
            <rFont val="Arial"/>
            <family val="2"/>
          </rPr>
          <t>¿Dar lugar a procesos sancionatorios?</t>
        </r>
      </text>
    </comment>
    <comment ref="AA11" authorId="1" shapeId="0" xr:uid="{8459F64E-42D0-4417-B107-ECF0AE900AF7}">
      <text>
        <r>
          <rPr>
            <sz val="8"/>
            <color indexed="81"/>
            <rFont val="Arial"/>
            <family val="2"/>
          </rPr>
          <t>¿Dar lugar a procesos disciplinarios?</t>
        </r>
      </text>
    </comment>
    <comment ref="AB11" authorId="1" shapeId="0" xr:uid="{EDE3802E-332A-4CD5-A5D6-F4D6A6ACB507}">
      <text>
        <r>
          <rPr>
            <sz val="8"/>
            <color indexed="81"/>
            <rFont val="Arial"/>
            <family val="2"/>
          </rPr>
          <t>¿Dar lugar a procesos fiscales?</t>
        </r>
      </text>
    </comment>
    <comment ref="AC11" authorId="1" shapeId="0" xr:uid="{7D1B05E6-4BE8-438A-ABB5-0B2367F0BAF2}">
      <text>
        <r>
          <rPr>
            <sz val="8"/>
            <color indexed="81"/>
            <rFont val="Arial"/>
            <family val="2"/>
          </rPr>
          <t>¿Dar lugar a procesos penales?</t>
        </r>
      </text>
    </comment>
    <comment ref="AD11" authorId="1" shapeId="0" xr:uid="{4E0D3469-9913-49C0-A86B-0485E0F0A06E}">
      <text>
        <r>
          <rPr>
            <sz val="8"/>
            <color indexed="81"/>
            <rFont val="Arial"/>
            <family val="2"/>
          </rPr>
          <t>¿Generar pérdida de credibilidad del sector?</t>
        </r>
      </text>
    </comment>
    <comment ref="AE11" authorId="1" shapeId="0" xr:uid="{67E08CC4-EC41-40E4-94C3-70AB6B7A6368}">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1F1DE045-9736-41BE-A0F3-9E6464C0F422}">
      <text>
        <r>
          <rPr>
            <sz val="8"/>
            <color indexed="81"/>
            <rFont val="Arial"/>
            <family val="2"/>
          </rPr>
          <t>¿Afectar la imagen regional?</t>
        </r>
      </text>
    </comment>
    <comment ref="AG11" authorId="1" shapeId="0" xr:uid="{375C3728-69C3-40AA-81A5-AE06FCDDE80E}">
      <text>
        <r>
          <rPr>
            <sz val="8"/>
            <color indexed="81"/>
            <rFont val="Arial"/>
            <family val="2"/>
          </rPr>
          <t>¿Afectar la imagen nacional?</t>
        </r>
      </text>
    </comment>
    <comment ref="AH11" authorId="1" shapeId="0" xr:uid="{C3D3769C-3BA9-485C-B05D-A74C717469B8}">
      <text>
        <r>
          <rPr>
            <sz val="8"/>
            <color indexed="81"/>
            <rFont val="Arial"/>
            <family val="2"/>
          </rPr>
          <t>¿Genera Impacto ambiental?</t>
        </r>
      </text>
    </comment>
    <comment ref="AV11" authorId="1" shapeId="0" xr:uid="{C5DB0BFF-81AD-41BC-B7A8-3A5769914585}">
      <text>
        <r>
          <rPr>
            <sz val="8"/>
            <color indexed="81"/>
            <rFont val="Arial"/>
            <family val="2"/>
          </rPr>
          <t>¿Existen un responsable asignado a la ejecución del control?</t>
        </r>
      </text>
    </comment>
    <comment ref="AW11" authorId="1" shapeId="0" xr:uid="{1EA48891-196D-46E5-861C-820D8BFF48AF}">
      <text>
        <r>
          <rPr>
            <sz val="9"/>
            <color indexed="81"/>
            <rFont val="Tahoma"/>
            <family val="2"/>
          </rPr>
          <t>El responsable tiene autoridad y adecuada segregación de funciones en la ejecución del control?</t>
        </r>
      </text>
    </comment>
    <comment ref="AX11" authorId="1" shapeId="0" xr:uid="{A1853CE6-C5D4-4A2D-9502-B094E5A6D7E0}">
      <text>
        <r>
          <rPr>
            <sz val="8"/>
            <color indexed="81"/>
            <rFont val="Arial"/>
            <family val="2"/>
          </rPr>
          <t>¿La oportunidad en que se ejecuta el control ayuda a prevenir la mitigación del riesgo o a detectar la materialización del riesgo de manera oportuna?</t>
        </r>
      </text>
    </comment>
    <comment ref="AY11" authorId="1" shapeId="0" xr:uid="{66A76D74-56E3-49A2-9B65-A7838675E82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49019114-45A7-4758-B648-4C767401B766}">
      <text>
        <r>
          <rPr>
            <sz val="8"/>
            <color indexed="81"/>
            <rFont val="Arial"/>
            <family val="2"/>
          </rPr>
          <t>¿La fuente de información que se utiliza en el desarrollo del control es información confiable que permita mitigar el riesgo?.</t>
        </r>
      </text>
    </comment>
    <comment ref="BA11" authorId="1" shapeId="0" xr:uid="{C9844C06-BD0E-4D51-A6F2-3AEA548E4A43}">
      <text>
        <r>
          <rPr>
            <sz val="8"/>
            <color indexed="81"/>
            <rFont val="Arial"/>
            <family val="2"/>
          </rPr>
          <t>¿Las observaciones, desviaciones o diferencias identificadas como resultados de la ejecución del control son investigadas y resueltas de manera oportuna?</t>
        </r>
      </text>
    </comment>
    <comment ref="BB11" authorId="1" shapeId="0" xr:uid="{6285FEE7-C1E9-4B50-87A6-BB6AE2C893CA}">
      <text>
        <r>
          <rPr>
            <sz val="8"/>
            <color indexed="81"/>
            <rFont val="Arial"/>
            <family val="2"/>
          </rPr>
          <t>¿Se deja evidencia o rastro de la ejecución del control, que permita a cualquier tercero con la evidencia, llegar a la misma conclusión?.</t>
        </r>
      </text>
    </comment>
    <comment ref="P12" authorId="0" shapeId="0" xr:uid="{3E35B338-F641-4DCA-8EA0-E5F58CC085B8}">
      <text>
        <r>
          <rPr>
            <sz val="8"/>
            <color indexed="81"/>
            <rFont val="Arial"/>
            <family val="2"/>
          </rPr>
          <t>Ubica el puntero del mouse en los numeros de la fila 11, para leer la pregunta y selecciona una respuesta en la lista desplegable</t>
        </r>
      </text>
    </comment>
    <comment ref="Q12" authorId="0" shapeId="0" xr:uid="{80769D74-6B10-4DCD-8358-2340658E8BB2}">
      <text>
        <r>
          <rPr>
            <sz val="8"/>
            <color indexed="81"/>
            <rFont val="Arial"/>
            <family val="2"/>
          </rPr>
          <t>Ubica el puntero del mouse en los numeros de la fila 11, para leer la pregunta y selecciona una respuesta en la lista desplegable</t>
        </r>
      </text>
    </comment>
    <comment ref="R12" authorId="0" shapeId="0" xr:uid="{E5A2C2E4-EC56-48DA-9250-7C17A0EE6F97}">
      <text>
        <r>
          <rPr>
            <sz val="8"/>
            <color indexed="81"/>
            <rFont val="Arial"/>
            <family val="2"/>
          </rPr>
          <t>Ubica el puntero del mouse en los numeros de la fila 11, para leer la pregunta y selecciona una respuesta en la lista desplegable</t>
        </r>
      </text>
    </comment>
    <comment ref="S12" authorId="0" shapeId="0" xr:uid="{BA10574A-A1D1-4CBE-8181-848C1C4C67A5}">
      <text>
        <r>
          <rPr>
            <sz val="8"/>
            <color indexed="81"/>
            <rFont val="Arial"/>
            <family val="2"/>
          </rPr>
          <t>Ubica el puntero del mouse en los numeros de la fila 11, para leer la pregunta y selecciona una respuesta en la lista desplegable</t>
        </r>
      </text>
    </comment>
    <comment ref="T12" authorId="0" shapeId="0" xr:uid="{04BE2E49-E603-4DC2-8A80-F001057B4857}">
      <text>
        <r>
          <rPr>
            <sz val="8"/>
            <color indexed="81"/>
            <rFont val="Arial"/>
            <family val="2"/>
          </rPr>
          <t>Ubica el puntero del mouse en los numeros de la fila 11, para leer la pregunta y selecciona una respuesta en la lista desplegable</t>
        </r>
      </text>
    </comment>
    <comment ref="U12" authorId="0" shapeId="0" xr:uid="{7B632CED-F825-4AEF-ABB7-97D45641D3A3}">
      <text>
        <r>
          <rPr>
            <sz val="8"/>
            <color indexed="81"/>
            <rFont val="Arial"/>
            <family val="2"/>
          </rPr>
          <t>Ubica el puntero del mouse en los numeros de la fila 11, para leer la pregunta y selecciona una respuesta en la lista desplegable</t>
        </r>
      </text>
    </comment>
    <comment ref="V12" authorId="0" shapeId="0" xr:uid="{945FF900-62C1-4D80-ACD8-F56541E26982}">
      <text>
        <r>
          <rPr>
            <sz val="8"/>
            <color indexed="81"/>
            <rFont val="Arial"/>
            <family val="2"/>
          </rPr>
          <t>Ubica el puntero del mouse en los numeros de la fila 11, para leer la pregunta y selecciona una respuesta en la lista desplegable</t>
        </r>
      </text>
    </comment>
    <comment ref="W12" authorId="0" shapeId="0" xr:uid="{6FFFEF5A-82CA-48EA-B2E0-AF763719A695}">
      <text>
        <r>
          <rPr>
            <sz val="8"/>
            <color indexed="81"/>
            <rFont val="Arial"/>
            <family val="2"/>
          </rPr>
          <t>Ubica el puntero del mouse en los numeros de la fila 11, para leer la pregunta y selecciona una respuesta en la lista desplegable</t>
        </r>
      </text>
    </comment>
    <comment ref="X12" authorId="0" shapeId="0" xr:uid="{043C5BCF-E1DC-4963-8AA2-62CD068AE6C6}">
      <text>
        <r>
          <rPr>
            <sz val="8"/>
            <color indexed="81"/>
            <rFont val="Arial"/>
            <family val="2"/>
          </rPr>
          <t>Ubica el puntero del mouse en los numeros de la fila 11, para leer la pregunta y selecciona una respuesta en la lista desplegable</t>
        </r>
      </text>
    </comment>
    <comment ref="Y12" authorId="0" shapeId="0" xr:uid="{FB7C8FB9-2E66-4CDE-8C49-00F08AFC27DD}">
      <text>
        <r>
          <rPr>
            <sz val="8"/>
            <color indexed="81"/>
            <rFont val="Arial"/>
            <family val="2"/>
          </rPr>
          <t>Ubica el puntero del mouse en los numeros de la fila 11, para leer la pregunta y selecciona una respuesta en la lista desplegable</t>
        </r>
      </text>
    </comment>
    <comment ref="Z12" authorId="0" shapeId="0" xr:uid="{46DD008A-3F16-42E9-9299-F1DA6E768A37}">
      <text>
        <r>
          <rPr>
            <sz val="8"/>
            <color indexed="81"/>
            <rFont val="Arial"/>
            <family val="2"/>
          </rPr>
          <t>Ubica el puntero del mouse en los numeros de la fila 11, para leer la pregunta y selecciona una respuesta en la lista desplegable</t>
        </r>
      </text>
    </comment>
    <comment ref="AA12" authorId="0" shapeId="0" xr:uid="{10D1A72F-B829-4715-9DB9-7CBBC2C68387}">
      <text>
        <r>
          <rPr>
            <sz val="8"/>
            <color indexed="81"/>
            <rFont val="Arial"/>
            <family val="2"/>
          </rPr>
          <t>Ubica el puntero del mouse en los numeros de la fila 11, para leer la pregunta y selecciona una respuesta en la lista desplegable</t>
        </r>
      </text>
    </comment>
    <comment ref="AB12" authorId="0" shapeId="0" xr:uid="{9218A93B-C831-43F4-88E7-DE75E4C9BEDD}">
      <text>
        <r>
          <rPr>
            <sz val="8"/>
            <color indexed="81"/>
            <rFont val="Arial"/>
            <family val="2"/>
          </rPr>
          <t>Ubica el puntero del mouse en los numeros de la fila 11, para leer la pregunta y selecciona una respuesta en la lista desplegable</t>
        </r>
      </text>
    </comment>
    <comment ref="AC12" authorId="0" shapeId="0" xr:uid="{CA7C20A9-0BC0-479F-B35D-99782FCA5A5C}">
      <text>
        <r>
          <rPr>
            <sz val="8"/>
            <color indexed="81"/>
            <rFont val="Arial"/>
            <family val="2"/>
          </rPr>
          <t>Ubica el puntero del mouse en los numeros de la fila 11, para leer la pregunta y selecciona una respuesta en la lista desplegable</t>
        </r>
      </text>
    </comment>
    <comment ref="AD12" authorId="0" shapeId="0" xr:uid="{1F08E9E2-1310-4A79-9197-DD39BCAEE419}">
      <text>
        <r>
          <rPr>
            <sz val="8"/>
            <color indexed="81"/>
            <rFont val="Arial"/>
            <family val="2"/>
          </rPr>
          <t>Ubica el puntero del mouse en los numeros de la fila 11, para leer la pregunta y selecciona una respuesta en la lista desplegable</t>
        </r>
      </text>
    </comment>
    <comment ref="AE12" authorId="0" shapeId="0" xr:uid="{6B8030C0-1329-4A15-94AA-43A3AC5DD2F3}">
      <text>
        <r>
          <rPr>
            <sz val="8"/>
            <color indexed="81"/>
            <rFont val="Arial"/>
            <family val="2"/>
          </rPr>
          <t>Ubica el puntero del mouse en los numeros de la fila 11, para leer la pregunta y selecciona una respuesta en la lista desplegable</t>
        </r>
      </text>
    </comment>
    <comment ref="AF12" authorId="0" shapeId="0" xr:uid="{E400D2AA-D274-48C6-94BB-AA1B3A4DBBB0}">
      <text>
        <r>
          <rPr>
            <sz val="8"/>
            <color indexed="81"/>
            <rFont val="Arial"/>
            <family val="2"/>
          </rPr>
          <t>Ubica el puntero del mouse en los numeros de la fila 11, para leer la pregunta y selecciona una respuesta en la lista desplegable</t>
        </r>
      </text>
    </comment>
    <comment ref="AG12" authorId="0" shapeId="0" xr:uid="{4E675D00-4799-4752-9A9C-DC87332816C0}">
      <text>
        <r>
          <rPr>
            <sz val="8"/>
            <color indexed="81"/>
            <rFont val="Arial"/>
            <family val="2"/>
          </rPr>
          <t>Ubica el puntero del mouse en los numeros de la fila 11, para leer la pregunta y selecciona una respuesta en la lista desplegable</t>
        </r>
      </text>
    </comment>
    <comment ref="AH12" authorId="0" shapeId="0" xr:uid="{16B800EF-AC01-45D2-873C-3678B459DB63}">
      <text>
        <r>
          <rPr>
            <sz val="8"/>
            <color indexed="81"/>
            <rFont val="Arial"/>
            <family val="2"/>
          </rPr>
          <t>Ubica el puntero del mouse en los numeros de la fila 11, para leer la pregunta y selecciona una respuesta en la lista desplegable</t>
        </r>
      </text>
    </comment>
    <comment ref="P22" authorId="0" shapeId="0" xr:uid="{DD63D82B-8D36-4355-8C72-771AD77CFC9A}">
      <text>
        <r>
          <rPr>
            <sz val="8"/>
            <color indexed="81"/>
            <rFont val="Arial"/>
            <family val="2"/>
          </rPr>
          <t>Ubica el puntero del mouse en los numeros de la fila 11, para leer la pregunta y selecciona una respuesta en la lista desplegable</t>
        </r>
      </text>
    </comment>
    <comment ref="Q22" authorId="0" shapeId="0" xr:uid="{34AA7101-18AD-4A3A-800E-8D40DBEF159B}">
      <text>
        <r>
          <rPr>
            <sz val="8"/>
            <color indexed="81"/>
            <rFont val="Arial"/>
            <family val="2"/>
          </rPr>
          <t>Ubica el puntero del mouse en los numeros de la fila 11, para leer la pregunta y selecciona una respuesta en la lista desplegable</t>
        </r>
      </text>
    </comment>
    <comment ref="R22" authorId="0" shapeId="0" xr:uid="{D555C745-BDF2-43DF-BD98-75DE64DFD725}">
      <text>
        <r>
          <rPr>
            <sz val="8"/>
            <color indexed="81"/>
            <rFont val="Arial"/>
            <family val="2"/>
          </rPr>
          <t>Ubica el puntero del mouse en los numeros de la fila 11, para leer la pregunta y selecciona una respuesta en la lista desplegable</t>
        </r>
      </text>
    </comment>
    <comment ref="S22" authorId="0" shapeId="0" xr:uid="{B4619407-13D2-4F09-A269-38607851EFE2}">
      <text>
        <r>
          <rPr>
            <sz val="8"/>
            <color indexed="81"/>
            <rFont val="Arial"/>
            <family val="2"/>
          </rPr>
          <t>Ubica el puntero del mouse en los numeros de la fila 11, para leer la pregunta y selecciona una respuesta en la lista desplegable</t>
        </r>
      </text>
    </comment>
    <comment ref="T22" authorId="0" shapeId="0" xr:uid="{B39290A5-F53E-4308-8446-5A18E1AE73AA}">
      <text>
        <r>
          <rPr>
            <sz val="8"/>
            <color indexed="81"/>
            <rFont val="Arial"/>
            <family val="2"/>
          </rPr>
          <t>Ubica el puntero del mouse en los numeros de la fila 11, para leer la pregunta y selecciona una respuesta en la lista desplegable</t>
        </r>
      </text>
    </comment>
    <comment ref="U22" authorId="0" shapeId="0" xr:uid="{D865B707-DC8E-4F26-B70A-383BBE47FEC3}">
      <text>
        <r>
          <rPr>
            <sz val="8"/>
            <color indexed="81"/>
            <rFont val="Arial"/>
            <family val="2"/>
          </rPr>
          <t>Ubica el puntero del mouse en los numeros de la fila 11, para leer la pregunta y selecciona una respuesta en la lista desplegable</t>
        </r>
      </text>
    </comment>
    <comment ref="V22" authorId="0" shapeId="0" xr:uid="{193A01EE-12DD-43BC-B543-CE8D8752C450}">
      <text>
        <r>
          <rPr>
            <sz val="8"/>
            <color indexed="81"/>
            <rFont val="Arial"/>
            <family val="2"/>
          </rPr>
          <t>Ubica el puntero del mouse en los numeros de la fila 11, para leer la pregunta y selecciona una respuesta en la lista desplegable</t>
        </r>
      </text>
    </comment>
    <comment ref="W22" authorId="0" shapeId="0" xr:uid="{2B12736F-D6FE-43E8-A1CD-BE7DBEE7B953}">
      <text>
        <r>
          <rPr>
            <sz val="8"/>
            <color indexed="81"/>
            <rFont val="Arial"/>
            <family val="2"/>
          </rPr>
          <t>Ubica el puntero del mouse en los numeros de la fila 11, para leer la pregunta y selecciona una respuesta en la lista desplegable</t>
        </r>
      </text>
    </comment>
    <comment ref="X22" authorId="0" shapeId="0" xr:uid="{C6D5CF6D-B4A7-4801-AEEA-8FE691EA2967}">
      <text>
        <r>
          <rPr>
            <sz val="8"/>
            <color indexed="81"/>
            <rFont val="Arial"/>
            <family val="2"/>
          </rPr>
          <t>Ubica el puntero del mouse en los numeros de la fila 11, para leer la pregunta y selecciona una respuesta en la lista desplegable</t>
        </r>
      </text>
    </comment>
    <comment ref="Y22" authorId="0" shapeId="0" xr:uid="{20BC5882-3DEF-4CBC-A849-4F752DBD74B4}">
      <text>
        <r>
          <rPr>
            <sz val="8"/>
            <color indexed="81"/>
            <rFont val="Arial"/>
            <family val="2"/>
          </rPr>
          <t>Ubica el puntero del mouse en los numeros de la fila 11, para leer la pregunta y selecciona una respuesta en la lista desplegable</t>
        </r>
      </text>
    </comment>
    <comment ref="Z22" authorId="0" shapeId="0" xr:uid="{5B062780-9C14-4060-945B-763B811652F6}">
      <text>
        <r>
          <rPr>
            <sz val="8"/>
            <color indexed="81"/>
            <rFont val="Arial"/>
            <family val="2"/>
          </rPr>
          <t>Ubica el puntero del mouse en los numeros de la fila 11, para leer la pregunta y selecciona una respuesta en la lista desplegable</t>
        </r>
      </text>
    </comment>
    <comment ref="AA22" authorId="0" shapeId="0" xr:uid="{7126A338-7263-40E9-B948-2BFA6CACCCB3}">
      <text>
        <r>
          <rPr>
            <sz val="8"/>
            <color indexed="81"/>
            <rFont val="Arial"/>
            <family val="2"/>
          </rPr>
          <t>Ubica el puntero del mouse en los numeros de la fila 11, para leer la pregunta y selecciona una respuesta en la lista desplegable</t>
        </r>
      </text>
    </comment>
    <comment ref="AB22" authorId="0" shapeId="0" xr:uid="{C07AF458-3037-44B3-9D33-09DD7EF2670B}">
      <text>
        <r>
          <rPr>
            <sz val="8"/>
            <color indexed="81"/>
            <rFont val="Arial"/>
            <family val="2"/>
          </rPr>
          <t>Ubica el puntero del mouse en los numeros de la fila 11, para leer la pregunta y selecciona una respuesta en la lista desplegable</t>
        </r>
      </text>
    </comment>
    <comment ref="AC22" authorId="0" shapeId="0" xr:uid="{520AB458-BF43-475D-940E-F9D4B3572FB2}">
      <text>
        <r>
          <rPr>
            <sz val="8"/>
            <color indexed="81"/>
            <rFont val="Arial"/>
            <family val="2"/>
          </rPr>
          <t>Ubica el puntero del mouse en los numeros de la fila 11, para leer la pregunta y selecciona una respuesta en la lista desplegable</t>
        </r>
      </text>
    </comment>
    <comment ref="AD22" authorId="0" shapeId="0" xr:uid="{3A921776-4F16-46D5-99DB-90A7655ECA85}">
      <text>
        <r>
          <rPr>
            <sz val="8"/>
            <color indexed="81"/>
            <rFont val="Arial"/>
            <family val="2"/>
          </rPr>
          <t>Ubica el puntero del mouse en los numeros de la fila 11, para leer la pregunta y selecciona una respuesta en la lista desplegable</t>
        </r>
      </text>
    </comment>
    <comment ref="AE22" authorId="0" shapeId="0" xr:uid="{6A626D9E-43A5-418D-AC4A-3498566C797D}">
      <text>
        <r>
          <rPr>
            <sz val="8"/>
            <color indexed="81"/>
            <rFont val="Arial"/>
            <family val="2"/>
          </rPr>
          <t>Ubica el puntero del mouse en los numeros de la fila 11, para leer la pregunta y selecciona una respuesta en la lista desplegable</t>
        </r>
      </text>
    </comment>
    <comment ref="AF22" authorId="0" shapeId="0" xr:uid="{1E837155-A833-459A-A9E5-3D4F8A69D001}">
      <text>
        <r>
          <rPr>
            <sz val="8"/>
            <color indexed="81"/>
            <rFont val="Arial"/>
            <family val="2"/>
          </rPr>
          <t>Ubica el puntero del mouse en los numeros de la fila 11, para leer la pregunta y selecciona una respuesta en la lista desplegable</t>
        </r>
      </text>
    </comment>
    <comment ref="AG22" authorId="0" shapeId="0" xr:uid="{C7C47B64-8844-45E9-BDDD-4C39E8E99F15}">
      <text>
        <r>
          <rPr>
            <sz val="8"/>
            <color indexed="81"/>
            <rFont val="Arial"/>
            <family val="2"/>
          </rPr>
          <t>Ubica el puntero del mouse en los numeros de la fila 11, para leer la pregunta y selecciona una respuesta en la lista desplegable</t>
        </r>
      </text>
    </comment>
    <comment ref="AH22" authorId="0" shapeId="0" xr:uid="{F41D7C11-ECAE-4909-B2CE-FF528F8F970A}">
      <text>
        <r>
          <rPr>
            <sz val="8"/>
            <color indexed="81"/>
            <rFont val="Arial"/>
            <family val="2"/>
          </rPr>
          <t>Ubica el puntero del mouse en los numeros de la fila 11, para leer la pregunta y selecciona una respuesta en la lista desplegable</t>
        </r>
      </text>
    </comment>
    <comment ref="P32" authorId="0" shapeId="0" xr:uid="{C3EB1025-4E78-496C-8EF1-5575DA25595C}">
      <text>
        <r>
          <rPr>
            <sz val="8"/>
            <color indexed="81"/>
            <rFont val="Arial"/>
            <family val="2"/>
          </rPr>
          <t>Ubica el puntero del mouse en los numeros de la fila 11, para leer la pregunta y selecciona una respuesta en la lista desplegable</t>
        </r>
      </text>
    </comment>
    <comment ref="Q32" authorId="0" shapeId="0" xr:uid="{1789DA91-0A8C-4462-99A5-A3E14A2699F6}">
      <text>
        <r>
          <rPr>
            <sz val="8"/>
            <color indexed="81"/>
            <rFont val="Arial"/>
            <family val="2"/>
          </rPr>
          <t>Ubica el puntero del mouse en los numeros de la fila 11, para leer la pregunta y selecciona una respuesta en la lista desplegable</t>
        </r>
      </text>
    </comment>
    <comment ref="R32" authorId="0" shapeId="0" xr:uid="{08A2E438-5E7F-444D-874C-71D0E963D488}">
      <text>
        <r>
          <rPr>
            <sz val="8"/>
            <color indexed="81"/>
            <rFont val="Arial"/>
            <family val="2"/>
          </rPr>
          <t>Ubica el puntero del mouse en los numeros de la fila 11, para leer la pregunta y selecciona una respuesta en la lista desplegable</t>
        </r>
      </text>
    </comment>
    <comment ref="S32" authorId="0" shapeId="0" xr:uid="{EE8EE9F1-2C60-4E9A-BDBF-546A66AFF71C}">
      <text>
        <r>
          <rPr>
            <sz val="8"/>
            <color indexed="81"/>
            <rFont val="Arial"/>
            <family val="2"/>
          </rPr>
          <t>Ubica el puntero del mouse en los numeros de la fila 11, para leer la pregunta y selecciona una respuesta en la lista desplegable</t>
        </r>
      </text>
    </comment>
    <comment ref="T32" authorId="0" shapeId="0" xr:uid="{BCF479FB-3826-4C85-9895-9F71E929D0CD}">
      <text>
        <r>
          <rPr>
            <sz val="8"/>
            <color indexed="81"/>
            <rFont val="Arial"/>
            <family val="2"/>
          </rPr>
          <t>Ubica el puntero del mouse en los numeros de la fila 11, para leer la pregunta y selecciona una respuesta en la lista desplegable</t>
        </r>
      </text>
    </comment>
    <comment ref="U32" authorId="0" shapeId="0" xr:uid="{182B9647-A12C-4BD8-AF02-6EE91EF0F66E}">
      <text>
        <r>
          <rPr>
            <sz val="8"/>
            <color indexed="81"/>
            <rFont val="Arial"/>
            <family val="2"/>
          </rPr>
          <t>Ubica el puntero del mouse en los numeros de la fila 11, para leer la pregunta y selecciona una respuesta en la lista desplegable</t>
        </r>
      </text>
    </comment>
    <comment ref="V32" authorId="0" shapeId="0" xr:uid="{E8B70DE4-CB95-4F8C-9BCE-98FDC97A2213}">
      <text>
        <r>
          <rPr>
            <sz val="8"/>
            <color indexed="81"/>
            <rFont val="Arial"/>
            <family val="2"/>
          </rPr>
          <t>Ubica el puntero del mouse en los numeros de la fila 11, para leer la pregunta y selecciona una respuesta en la lista desplegable</t>
        </r>
      </text>
    </comment>
    <comment ref="W32" authorId="0" shapeId="0" xr:uid="{29D66899-82CF-4D20-9CB2-A1A569A513E7}">
      <text>
        <r>
          <rPr>
            <sz val="8"/>
            <color indexed="81"/>
            <rFont val="Arial"/>
            <family val="2"/>
          </rPr>
          <t>Ubica el puntero del mouse en los numeros de la fila 11, para leer la pregunta y selecciona una respuesta en la lista desplegable</t>
        </r>
      </text>
    </comment>
    <comment ref="X32" authorId="0" shapeId="0" xr:uid="{4CB7957E-B76C-4458-A734-560C8B639B63}">
      <text>
        <r>
          <rPr>
            <sz val="8"/>
            <color indexed="81"/>
            <rFont val="Arial"/>
            <family val="2"/>
          </rPr>
          <t>Ubica el puntero del mouse en los numeros de la fila 11, para leer la pregunta y selecciona una respuesta en la lista desplegable</t>
        </r>
      </text>
    </comment>
    <comment ref="Y32" authorId="0" shapeId="0" xr:uid="{80D1D4DF-014D-43D3-A33B-B3AE694D5CC2}">
      <text>
        <r>
          <rPr>
            <sz val="8"/>
            <color indexed="81"/>
            <rFont val="Arial"/>
            <family val="2"/>
          </rPr>
          <t>Ubica el puntero del mouse en los numeros de la fila 11, para leer la pregunta y selecciona una respuesta en la lista desplegable</t>
        </r>
      </text>
    </comment>
    <comment ref="Z32" authorId="0" shapeId="0" xr:uid="{0DC89104-5CBA-4CA0-A5C3-B49EE92F0F50}">
      <text>
        <r>
          <rPr>
            <sz val="8"/>
            <color indexed="81"/>
            <rFont val="Arial"/>
            <family val="2"/>
          </rPr>
          <t>Ubica el puntero del mouse en los numeros de la fila 11, para leer la pregunta y selecciona una respuesta en la lista desplegable</t>
        </r>
      </text>
    </comment>
    <comment ref="AA32" authorId="0" shapeId="0" xr:uid="{453AEF66-42D1-4BC6-B1E1-9ABE928917B3}">
      <text>
        <r>
          <rPr>
            <sz val="8"/>
            <color indexed="81"/>
            <rFont val="Arial"/>
            <family val="2"/>
          </rPr>
          <t>Ubica el puntero del mouse en los numeros de la fila 11, para leer la pregunta y selecciona una respuesta en la lista desplegable</t>
        </r>
      </text>
    </comment>
    <comment ref="AB32" authorId="0" shapeId="0" xr:uid="{E36311BD-8197-4DB8-8C06-473BC40A2CF7}">
      <text>
        <r>
          <rPr>
            <sz val="8"/>
            <color indexed="81"/>
            <rFont val="Arial"/>
            <family val="2"/>
          </rPr>
          <t>Ubica el puntero del mouse en los numeros de la fila 11, para leer la pregunta y selecciona una respuesta en la lista desplegable</t>
        </r>
      </text>
    </comment>
    <comment ref="AC32" authorId="0" shapeId="0" xr:uid="{574A21C7-CEC3-431C-B269-4C454AF5951B}">
      <text>
        <r>
          <rPr>
            <sz val="8"/>
            <color indexed="81"/>
            <rFont val="Arial"/>
            <family val="2"/>
          </rPr>
          <t>Ubica el puntero del mouse en los numeros de la fila 11, para leer la pregunta y selecciona una respuesta en la lista desplegable</t>
        </r>
      </text>
    </comment>
    <comment ref="AD32" authorId="0" shapeId="0" xr:uid="{ADD17D48-B87E-4F3C-A011-8305840887F9}">
      <text>
        <r>
          <rPr>
            <sz val="8"/>
            <color indexed="81"/>
            <rFont val="Arial"/>
            <family val="2"/>
          </rPr>
          <t>Ubica el puntero del mouse en los numeros de la fila 11, para leer la pregunta y selecciona una respuesta en la lista desplegable</t>
        </r>
      </text>
    </comment>
    <comment ref="AE32" authorId="0" shapeId="0" xr:uid="{D08E753A-1577-433B-BDA8-9D07843CF47B}">
      <text>
        <r>
          <rPr>
            <sz val="8"/>
            <color indexed="81"/>
            <rFont val="Arial"/>
            <family val="2"/>
          </rPr>
          <t>Ubica el puntero del mouse en los numeros de la fila 11, para leer la pregunta y selecciona una respuesta en la lista desplegable</t>
        </r>
      </text>
    </comment>
    <comment ref="AF32" authorId="0" shapeId="0" xr:uid="{6871E9C8-2C11-402A-92B1-A28752EA6282}">
      <text>
        <r>
          <rPr>
            <sz val="8"/>
            <color indexed="81"/>
            <rFont val="Arial"/>
            <family val="2"/>
          </rPr>
          <t>Ubica el puntero del mouse en los numeros de la fila 11, para leer la pregunta y selecciona una respuesta en la lista desplegable</t>
        </r>
      </text>
    </comment>
    <comment ref="AG32" authorId="0" shapeId="0" xr:uid="{234B59B2-6F97-4612-B464-8CFA9D0B5DC1}">
      <text>
        <r>
          <rPr>
            <sz val="8"/>
            <color indexed="81"/>
            <rFont val="Arial"/>
            <family val="2"/>
          </rPr>
          <t>Ubica el puntero del mouse en los numeros de la fila 11, para leer la pregunta y selecciona una respuesta en la lista desplegable</t>
        </r>
      </text>
    </comment>
    <comment ref="AH32" authorId="0" shapeId="0" xr:uid="{25AB4F72-6B51-4003-95D4-E536EB6370B2}">
      <text>
        <r>
          <rPr>
            <sz val="8"/>
            <color indexed="81"/>
            <rFont val="Arial"/>
            <family val="2"/>
          </rPr>
          <t>Ubica el puntero del mouse en los numeros de la fila 11, para leer la pregunta y selecciona una respuesta en la lista desplegable</t>
        </r>
      </text>
    </comment>
    <comment ref="P42" authorId="0" shapeId="0" xr:uid="{40B0CA2E-EB6E-4A11-BF73-D4789EE16CDB}">
      <text>
        <r>
          <rPr>
            <sz val="8"/>
            <color indexed="81"/>
            <rFont val="Arial"/>
            <family val="2"/>
          </rPr>
          <t>Ubica el puntero del mouse en los numeros de la fila 11, para leer la pregunta y selecciona una respuesta en la lista desplegable</t>
        </r>
      </text>
    </comment>
    <comment ref="Q42" authorId="0" shapeId="0" xr:uid="{D70D5027-CCE7-4B93-8C8F-84928AB487F7}">
      <text>
        <r>
          <rPr>
            <sz val="8"/>
            <color indexed="81"/>
            <rFont val="Arial"/>
            <family val="2"/>
          </rPr>
          <t>Ubica el puntero del mouse en los numeros de la fila 11, para leer la pregunta y selecciona una respuesta en la lista desplegable</t>
        </r>
      </text>
    </comment>
    <comment ref="R42" authorId="0" shapeId="0" xr:uid="{95B5356E-FB15-4603-BF77-86951D511D83}">
      <text>
        <r>
          <rPr>
            <sz val="8"/>
            <color indexed="81"/>
            <rFont val="Arial"/>
            <family val="2"/>
          </rPr>
          <t>Ubica el puntero del mouse en los numeros de la fila 11, para leer la pregunta y selecciona una respuesta en la lista desplegable</t>
        </r>
      </text>
    </comment>
    <comment ref="S42" authorId="0" shapeId="0" xr:uid="{B52C6A76-1CA2-4356-BFA0-D09DDF5C699D}">
      <text>
        <r>
          <rPr>
            <sz val="8"/>
            <color indexed="81"/>
            <rFont val="Arial"/>
            <family val="2"/>
          </rPr>
          <t>Ubica el puntero del mouse en los numeros de la fila 11, para leer la pregunta y selecciona una respuesta en la lista desplegable</t>
        </r>
      </text>
    </comment>
    <comment ref="T42" authorId="0" shapeId="0" xr:uid="{AB5BC7C8-D6C7-416A-A282-1813896CF007}">
      <text>
        <r>
          <rPr>
            <sz val="8"/>
            <color indexed="81"/>
            <rFont val="Arial"/>
            <family val="2"/>
          </rPr>
          <t>Ubica el puntero del mouse en los numeros de la fila 11, para leer la pregunta y selecciona una respuesta en la lista desplegable</t>
        </r>
      </text>
    </comment>
    <comment ref="U42" authorId="0" shapeId="0" xr:uid="{83D9A0B7-046D-48ED-B4AA-F7AEA6B9AE3E}">
      <text>
        <r>
          <rPr>
            <sz val="8"/>
            <color indexed="81"/>
            <rFont val="Arial"/>
            <family val="2"/>
          </rPr>
          <t>Ubica el puntero del mouse en los numeros de la fila 11, para leer la pregunta y selecciona una respuesta en la lista desplegable</t>
        </r>
      </text>
    </comment>
    <comment ref="V42" authorId="0" shapeId="0" xr:uid="{BF0563D5-CEBD-49AE-9FB5-E1F00B48245A}">
      <text>
        <r>
          <rPr>
            <sz val="8"/>
            <color indexed="81"/>
            <rFont val="Arial"/>
            <family val="2"/>
          </rPr>
          <t>Ubica el puntero del mouse en los numeros de la fila 11, para leer la pregunta y selecciona una respuesta en la lista desplegable</t>
        </r>
      </text>
    </comment>
    <comment ref="W42" authorId="0" shapeId="0" xr:uid="{5CD2AA7C-08AD-412D-A346-15D64FF6D7B9}">
      <text>
        <r>
          <rPr>
            <sz val="8"/>
            <color indexed="81"/>
            <rFont val="Arial"/>
            <family val="2"/>
          </rPr>
          <t>Ubica el puntero del mouse en los numeros de la fila 11, para leer la pregunta y selecciona una respuesta en la lista desplegable</t>
        </r>
      </text>
    </comment>
    <comment ref="X42" authorId="0" shapeId="0" xr:uid="{C8983083-4C9B-412E-B6D7-9A76E2E7D82D}">
      <text>
        <r>
          <rPr>
            <sz val="8"/>
            <color indexed="81"/>
            <rFont val="Arial"/>
            <family val="2"/>
          </rPr>
          <t>Ubica el puntero del mouse en los numeros de la fila 11, para leer la pregunta y selecciona una respuesta en la lista desplegable</t>
        </r>
      </text>
    </comment>
    <comment ref="Y42" authorId="0" shapeId="0" xr:uid="{EB3D7A08-D0F7-43D4-91BB-8DDEE2A0D039}">
      <text>
        <r>
          <rPr>
            <sz val="8"/>
            <color indexed="81"/>
            <rFont val="Arial"/>
            <family val="2"/>
          </rPr>
          <t>Ubica el puntero del mouse en los numeros de la fila 11, para leer la pregunta y selecciona una respuesta en la lista desplegable</t>
        </r>
      </text>
    </comment>
    <comment ref="Z42" authorId="0" shapeId="0" xr:uid="{FD080C13-18D6-4DA8-BE16-55B02D5D5547}">
      <text>
        <r>
          <rPr>
            <sz val="8"/>
            <color indexed="81"/>
            <rFont val="Arial"/>
            <family val="2"/>
          </rPr>
          <t>Ubica el puntero del mouse en los numeros de la fila 11, para leer la pregunta y selecciona una respuesta en la lista desplegable</t>
        </r>
      </text>
    </comment>
    <comment ref="AA42" authorId="0" shapeId="0" xr:uid="{D0DB679C-85A5-443A-828D-D4C17F4B3993}">
      <text>
        <r>
          <rPr>
            <sz val="8"/>
            <color indexed="81"/>
            <rFont val="Arial"/>
            <family val="2"/>
          </rPr>
          <t>Ubica el puntero del mouse en los numeros de la fila 11, para leer la pregunta y selecciona una respuesta en la lista desplegable</t>
        </r>
      </text>
    </comment>
    <comment ref="AB42" authorId="0" shapeId="0" xr:uid="{2EAAD6FD-FAA8-48A3-854A-B611862AE2ED}">
      <text>
        <r>
          <rPr>
            <sz val="8"/>
            <color indexed="81"/>
            <rFont val="Arial"/>
            <family val="2"/>
          </rPr>
          <t>Ubica el puntero del mouse en los numeros de la fila 11, para leer la pregunta y selecciona una respuesta en la lista desplegable</t>
        </r>
      </text>
    </comment>
    <comment ref="AC42" authorId="0" shapeId="0" xr:uid="{E6828D41-888D-460B-889A-00FD4C7B6D87}">
      <text>
        <r>
          <rPr>
            <sz val="8"/>
            <color indexed="81"/>
            <rFont val="Arial"/>
            <family val="2"/>
          </rPr>
          <t>Ubica el puntero del mouse en los numeros de la fila 11, para leer la pregunta y selecciona una respuesta en la lista desplegable</t>
        </r>
      </text>
    </comment>
    <comment ref="AD42" authorId="0" shapeId="0" xr:uid="{A45E0B1F-29F4-40E0-A26D-55605CCF092D}">
      <text>
        <r>
          <rPr>
            <sz val="8"/>
            <color indexed="81"/>
            <rFont val="Arial"/>
            <family val="2"/>
          </rPr>
          <t>Ubica el puntero del mouse en los numeros de la fila 11, para leer la pregunta y selecciona una respuesta en la lista desplegable</t>
        </r>
      </text>
    </comment>
    <comment ref="AE42" authorId="0" shapeId="0" xr:uid="{8B905095-D123-4752-8AAE-F29C2013A768}">
      <text>
        <r>
          <rPr>
            <sz val="8"/>
            <color indexed="81"/>
            <rFont val="Arial"/>
            <family val="2"/>
          </rPr>
          <t>Ubica el puntero del mouse en los numeros de la fila 11, para leer la pregunta y selecciona una respuesta en la lista desplegable</t>
        </r>
      </text>
    </comment>
    <comment ref="AF42" authorId="0" shapeId="0" xr:uid="{E2CE7CCE-4B70-4116-80F8-88B6410A9AD5}">
      <text>
        <r>
          <rPr>
            <sz val="8"/>
            <color indexed="81"/>
            <rFont val="Arial"/>
            <family val="2"/>
          </rPr>
          <t>Ubica el puntero del mouse en los numeros de la fila 11, para leer la pregunta y selecciona una respuesta en la lista desplegable</t>
        </r>
      </text>
    </comment>
    <comment ref="AG42" authorId="0" shapeId="0" xr:uid="{E0E7A450-F8D2-431A-AEBD-ED0298486D34}">
      <text>
        <r>
          <rPr>
            <sz val="8"/>
            <color indexed="81"/>
            <rFont val="Arial"/>
            <family val="2"/>
          </rPr>
          <t>Ubica el puntero del mouse en los numeros de la fila 11, para leer la pregunta y selecciona una respuesta en la lista desplegable</t>
        </r>
      </text>
    </comment>
    <comment ref="AH42" authorId="0" shapeId="0" xr:uid="{60FA75B5-C48D-423C-AF26-DEE64E2B95C2}">
      <text>
        <r>
          <rPr>
            <sz val="8"/>
            <color indexed="81"/>
            <rFont val="Arial"/>
            <family val="2"/>
          </rPr>
          <t>Ubica el puntero del mouse en los numeros de la fila 11, para leer la pregunta y selecciona una respuesta en la lista desplegable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9C36944-186C-46F7-A5CC-94CEA766512A}">
      <text>
        <r>
          <rPr>
            <sz val="9"/>
            <color indexed="81"/>
            <rFont val="Tahoma"/>
            <family val="2"/>
          </rPr>
          <t>Fecha de revisión y/o actualización del riesgo de gestión por parte del área encargada del proceso</t>
        </r>
      </text>
    </comment>
    <comment ref="L9" authorId="1" shapeId="0" xr:uid="{9765699E-CA18-4473-AE25-332DB1DC344D}">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3A91B756-27DF-43C6-B20C-3A92A4D573E9}">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DA7B51A-4843-407D-9CE0-9B3438C4D27C}">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B5A6401-CAAC-4A4C-B787-A7F16153D0F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5F366300-8F14-44F7-8662-8B3D4232C50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70FDDB3-031F-459B-A9DD-CB81766EE473}">
      <text>
        <r>
          <rPr>
            <sz val="8"/>
            <color indexed="81"/>
            <rFont val="Arial"/>
            <family val="2"/>
          </rPr>
          <t>¿Afectar al grupo de funcionarios del proceso?</t>
        </r>
      </text>
    </comment>
    <comment ref="Q11" authorId="1" shapeId="0" xr:uid="{4F7364E7-D6AD-4EBA-8BF0-FDFCB6BDBC74}">
      <text>
        <r>
          <rPr>
            <sz val="8"/>
            <color indexed="81"/>
            <rFont val="Arial"/>
            <family val="2"/>
          </rPr>
          <t>¿Afectar el cumplimiento de metas y objetivos de la dependencia?</t>
        </r>
      </text>
    </comment>
    <comment ref="R11" authorId="1" shapeId="0" xr:uid="{101192F2-7D95-4DA6-AC14-62DF8A6BEC93}">
      <text>
        <r>
          <rPr>
            <sz val="8"/>
            <color indexed="81"/>
            <rFont val="Arial"/>
            <family val="2"/>
          </rPr>
          <t>¿Afectar el cumplimiento de misión de la Entidad?</t>
        </r>
      </text>
    </comment>
    <comment ref="S11" authorId="1" shapeId="0" xr:uid="{AECF2930-8E5D-4E66-A053-D609A68844D3}">
      <text>
        <r>
          <rPr>
            <sz val="8"/>
            <color indexed="81"/>
            <rFont val="Arial"/>
            <family val="2"/>
          </rPr>
          <t>¿Afectar el cumplimiento de la misión del sector al que pertenece la Entidad?</t>
        </r>
      </text>
    </comment>
    <comment ref="T11" authorId="1" shapeId="0" xr:uid="{5012D3F4-4E5D-498A-946F-C39F0FC77AE4}">
      <text>
        <r>
          <rPr>
            <sz val="8"/>
            <color indexed="81"/>
            <rFont val="Arial"/>
            <family val="2"/>
          </rPr>
          <t>¿Generar pérdida de confianza de la Entidad, afectando su reputación?</t>
        </r>
      </text>
    </comment>
    <comment ref="U11" authorId="1" shapeId="0" xr:uid="{682582E8-BFE7-47E6-84F3-3C2F21374002}">
      <text>
        <r>
          <rPr>
            <sz val="8"/>
            <color indexed="81"/>
            <rFont val="Arial"/>
            <family val="2"/>
          </rPr>
          <t>¿Generar pérdida de recursos económicos?</t>
        </r>
      </text>
    </comment>
    <comment ref="V11" authorId="1" shapeId="0" xr:uid="{77834CAB-6B54-4ECB-91EE-59EFD8E469D9}">
      <text>
        <r>
          <rPr>
            <sz val="8"/>
            <color indexed="81"/>
            <rFont val="Arial"/>
            <family val="2"/>
          </rPr>
          <t>¿Afectar la generación de los productos o la prestación de servicios?</t>
        </r>
      </text>
    </comment>
    <comment ref="W11" authorId="1" shapeId="0" xr:uid="{452D3ED1-E2A5-4184-A159-08D84191542A}">
      <text>
        <r>
          <rPr>
            <sz val="8"/>
            <color indexed="81"/>
            <rFont val="Arial"/>
            <family val="2"/>
          </rPr>
          <t>¿Dar lugar al detrimento de calidad de vida de la comunidad por la pérdida del bien o servicios o los recursos públicos?</t>
        </r>
      </text>
    </comment>
    <comment ref="X11" authorId="1" shapeId="0" xr:uid="{A395EB6F-57EB-4426-9EC9-1A25CBA96F84}">
      <text>
        <r>
          <rPr>
            <sz val="8"/>
            <color indexed="81"/>
            <rFont val="Arial"/>
            <family val="2"/>
          </rPr>
          <t>¿Generar pérdida de información de la Entidad?</t>
        </r>
      </text>
    </comment>
    <comment ref="Y11" authorId="1" shapeId="0" xr:uid="{91C9E0EB-0C73-4D89-BF03-6A3395E47158}">
      <text>
        <r>
          <rPr>
            <sz val="8"/>
            <color indexed="81"/>
            <rFont val="Arial"/>
            <family val="2"/>
          </rPr>
          <t>¿Generar intervención de los órganos de control, de la Fiscalía, u otro ente?</t>
        </r>
      </text>
    </comment>
    <comment ref="Z11" authorId="1" shapeId="0" xr:uid="{9FEA19E5-1F28-402C-B7A5-FDE61262A117}">
      <text>
        <r>
          <rPr>
            <sz val="8"/>
            <color indexed="81"/>
            <rFont val="Arial"/>
            <family val="2"/>
          </rPr>
          <t>¿Dar lugar a procesos sancionatorios?</t>
        </r>
      </text>
    </comment>
    <comment ref="AA11" authorId="1" shapeId="0" xr:uid="{8AD514C1-0D0A-4A9E-8081-8C76E5DFAABB}">
      <text>
        <r>
          <rPr>
            <sz val="8"/>
            <color indexed="81"/>
            <rFont val="Arial"/>
            <family val="2"/>
          </rPr>
          <t>¿Dar lugar a procesos disciplinarios?</t>
        </r>
      </text>
    </comment>
    <comment ref="AB11" authorId="1" shapeId="0" xr:uid="{D28A1269-E3D1-4A4A-8416-9F825823D957}">
      <text>
        <r>
          <rPr>
            <sz val="8"/>
            <color indexed="81"/>
            <rFont val="Arial"/>
            <family val="2"/>
          </rPr>
          <t>¿Dar lugar a procesos fiscales?</t>
        </r>
      </text>
    </comment>
    <comment ref="AC11" authorId="1" shapeId="0" xr:uid="{F5807C70-8071-4FF6-82CE-3E7BE7C0225E}">
      <text>
        <r>
          <rPr>
            <sz val="8"/>
            <color indexed="81"/>
            <rFont val="Arial"/>
            <family val="2"/>
          </rPr>
          <t>¿Dar lugar a procesos penales?</t>
        </r>
      </text>
    </comment>
    <comment ref="AD11" authorId="1" shapeId="0" xr:uid="{49FD0738-DAF8-4B42-9191-E6EAE9B5389D}">
      <text>
        <r>
          <rPr>
            <sz val="8"/>
            <color indexed="81"/>
            <rFont val="Arial"/>
            <family val="2"/>
          </rPr>
          <t>¿Generar pérdida de credibilidad del sector?</t>
        </r>
      </text>
    </comment>
    <comment ref="AE11" authorId="1" shapeId="0" xr:uid="{1537A309-3C1E-4143-ADE1-975CD4184BF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E79026C3-9C25-49F3-8CB8-877495430E6D}">
      <text>
        <r>
          <rPr>
            <sz val="8"/>
            <color indexed="81"/>
            <rFont val="Arial"/>
            <family val="2"/>
          </rPr>
          <t>¿Afectar la imagen regional?</t>
        </r>
      </text>
    </comment>
    <comment ref="AG11" authorId="1" shapeId="0" xr:uid="{D6E91C35-7B9E-4AF0-992C-19E7C462CCEA}">
      <text>
        <r>
          <rPr>
            <sz val="8"/>
            <color indexed="81"/>
            <rFont val="Arial"/>
            <family val="2"/>
          </rPr>
          <t>¿Afectar la imagen nacional?</t>
        </r>
      </text>
    </comment>
    <comment ref="AH11" authorId="1" shapeId="0" xr:uid="{BAC8E487-EF15-4831-8301-4377F1914CA0}">
      <text>
        <r>
          <rPr>
            <sz val="8"/>
            <color indexed="81"/>
            <rFont val="Arial"/>
            <family val="2"/>
          </rPr>
          <t>¿Genera Impacto ambiental?</t>
        </r>
      </text>
    </comment>
    <comment ref="AV11" authorId="1" shapeId="0" xr:uid="{DACAAD85-D489-4FE1-8A06-A16199379B2B}">
      <text>
        <r>
          <rPr>
            <sz val="8"/>
            <color indexed="81"/>
            <rFont val="Arial"/>
            <family val="2"/>
          </rPr>
          <t>¿Existen un responsable asignado a la ejecución del control?</t>
        </r>
      </text>
    </comment>
    <comment ref="AW11" authorId="1" shapeId="0" xr:uid="{C9383DEC-C4A2-4311-A8DC-31B8E9E6A12A}">
      <text>
        <r>
          <rPr>
            <sz val="9"/>
            <color indexed="81"/>
            <rFont val="Tahoma"/>
            <family val="2"/>
          </rPr>
          <t>El responsable tiene autoridad y adecuada segregación de funciones en la ejecución del control?</t>
        </r>
      </text>
    </comment>
    <comment ref="AX11" authorId="1" shapeId="0" xr:uid="{D3E763CD-29A9-4E5D-BDB9-62347C44D0D6}">
      <text>
        <r>
          <rPr>
            <sz val="8"/>
            <color indexed="81"/>
            <rFont val="Arial"/>
            <family val="2"/>
          </rPr>
          <t>¿La oportunidad en que se ejecuta el control ayuda a prevenir la mitigación del riesgo o a detectar la materialización del riesgo de manera oportuna?</t>
        </r>
      </text>
    </comment>
    <comment ref="AY11" authorId="1" shapeId="0" xr:uid="{0DF6AC9B-17A5-41D1-A0E9-98DD9C409B3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F68A18E-63FD-4F20-8C0E-E0FF74C53437}">
      <text>
        <r>
          <rPr>
            <sz val="8"/>
            <color indexed="81"/>
            <rFont val="Arial"/>
            <family val="2"/>
          </rPr>
          <t>¿La fuente de información que se utiliza en el desarrollo del control es información confiable que permita mitigar el riesgo?.</t>
        </r>
      </text>
    </comment>
    <comment ref="BA11" authorId="1" shapeId="0" xr:uid="{5F01F7F8-2BAA-48A2-A0C8-8F7621DD5B72}">
      <text>
        <r>
          <rPr>
            <sz val="8"/>
            <color indexed="81"/>
            <rFont val="Arial"/>
            <family val="2"/>
          </rPr>
          <t>¿Las observaciones, desviaciones o diferencias identificadas como resultados de la ejecución del control son investigadas y resueltas de manera oportuna?</t>
        </r>
      </text>
    </comment>
    <comment ref="BB11" authorId="1" shapeId="0" xr:uid="{3A426B66-52FC-43A7-AE16-F251955BAEE1}">
      <text>
        <r>
          <rPr>
            <sz val="8"/>
            <color indexed="81"/>
            <rFont val="Arial"/>
            <family val="2"/>
          </rPr>
          <t>¿Se deja evidencia o rastro de la ejecución del control, que permita a cualquier tercero con la evidencia, llegar a la misma conclusión?.</t>
        </r>
      </text>
    </comment>
    <comment ref="P12" authorId="0" shapeId="0" xr:uid="{832B9D48-D026-4EC9-8546-E672C4983825}">
      <text>
        <r>
          <rPr>
            <sz val="8"/>
            <color indexed="81"/>
            <rFont val="Arial"/>
            <family val="2"/>
          </rPr>
          <t>Ubica el puntero del mouse en los numeros de la fila 11, para leer la pregunta y selecciona una respuesta en la lista desplegable</t>
        </r>
      </text>
    </comment>
    <comment ref="Q12" authorId="0" shapeId="0" xr:uid="{35EA414F-751C-45C7-94AB-789C446D9818}">
      <text>
        <r>
          <rPr>
            <sz val="8"/>
            <color indexed="81"/>
            <rFont val="Arial"/>
            <family val="2"/>
          </rPr>
          <t>Ubica el puntero del mouse en los numeros de la fila 11, para leer la pregunta y selecciona una respuesta en la lista desplegable</t>
        </r>
      </text>
    </comment>
    <comment ref="R12" authorId="0" shapeId="0" xr:uid="{C3C58E7B-FBBF-4701-A0A6-8D97D992B0A9}">
      <text>
        <r>
          <rPr>
            <sz val="8"/>
            <color indexed="81"/>
            <rFont val="Arial"/>
            <family val="2"/>
          </rPr>
          <t>Ubica el puntero del mouse en los numeros de la fila 11, para leer la pregunta y selecciona una respuesta en la lista desplegable</t>
        </r>
      </text>
    </comment>
    <comment ref="S12" authorId="0" shapeId="0" xr:uid="{99E5CD1E-CBCF-4FAD-A499-D4DB344DAEE0}">
      <text>
        <r>
          <rPr>
            <sz val="8"/>
            <color indexed="81"/>
            <rFont val="Arial"/>
            <family val="2"/>
          </rPr>
          <t>Ubica el puntero del mouse en los numeros de la fila 11, para leer la pregunta y selecciona una respuesta en la lista desplegable</t>
        </r>
      </text>
    </comment>
    <comment ref="T12" authorId="0" shapeId="0" xr:uid="{6A6F1029-1000-4088-B086-5F7F30CAEC41}">
      <text>
        <r>
          <rPr>
            <sz val="8"/>
            <color indexed="81"/>
            <rFont val="Arial"/>
            <family val="2"/>
          </rPr>
          <t>Ubica el puntero del mouse en los numeros de la fila 11, para leer la pregunta y selecciona una respuesta en la lista desplegable</t>
        </r>
      </text>
    </comment>
    <comment ref="U12" authorId="0" shapeId="0" xr:uid="{399B2892-A86E-4BCA-9B89-3607C12439E0}">
      <text>
        <r>
          <rPr>
            <sz val="8"/>
            <color indexed="81"/>
            <rFont val="Arial"/>
            <family val="2"/>
          </rPr>
          <t>Ubica el puntero del mouse en los numeros de la fila 11, para leer la pregunta y selecciona una respuesta en la lista desplegable</t>
        </r>
      </text>
    </comment>
    <comment ref="V12" authorId="0" shapeId="0" xr:uid="{49EE1E51-9D07-47DA-95D0-502AC1C19715}">
      <text>
        <r>
          <rPr>
            <sz val="8"/>
            <color indexed="81"/>
            <rFont val="Arial"/>
            <family val="2"/>
          </rPr>
          <t>Ubica el puntero del mouse en los numeros de la fila 11, para leer la pregunta y selecciona una respuesta en la lista desplegable</t>
        </r>
      </text>
    </comment>
    <comment ref="W12" authorId="0" shapeId="0" xr:uid="{79920A7C-0AD5-4CCD-9DD7-89958A6B3ADF}">
      <text>
        <r>
          <rPr>
            <sz val="8"/>
            <color indexed="81"/>
            <rFont val="Arial"/>
            <family val="2"/>
          </rPr>
          <t>Ubica el puntero del mouse en los numeros de la fila 11, para leer la pregunta y selecciona una respuesta en la lista desplegable</t>
        </r>
      </text>
    </comment>
    <comment ref="X12" authorId="0" shapeId="0" xr:uid="{2C653AC7-7DD2-4F41-99CB-433257C763AF}">
      <text>
        <r>
          <rPr>
            <sz val="8"/>
            <color indexed="81"/>
            <rFont val="Arial"/>
            <family val="2"/>
          </rPr>
          <t>Ubica el puntero del mouse en los numeros de la fila 11, para leer la pregunta y selecciona una respuesta en la lista desplegable</t>
        </r>
      </text>
    </comment>
    <comment ref="Y12" authorId="0" shapeId="0" xr:uid="{F20F7E02-AD79-43D7-97FE-15A713C509A0}">
      <text>
        <r>
          <rPr>
            <sz val="8"/>
            <color indexed="81"/>
            <rFont val="Arial"/>
            <family val="2"/>
          </rPr>
          <t>Ubica el puntero del mouse en los numeros de la fila 11, para leer la pregunta y selecciona una respuesta en la lista desplegable</t>
        </r>
      </text>
    </comment>
    <comment ref="Z12" authorId="0" shapeId="0" xr:uid="{7216112A-B564-4E6C-959D-B8EC334F8742}">
      <text>
        <r>
          <rPr>
            <sz val="8"/>
            <color indexed="81"/>
            <rFont val="Arial"/>
            <family val="2"/>
          </rPr>
          <t>Ubica el puntero del mouse en los numeros de la fila 11, para leer la pregunta y selecciona una respuesta en la lista desplegable</t>
        </r>
      </text>
    </comment>
    <comment ref="AA12" authorId="0" shapeId="0" xr:uid="{9FA83D89-092C-4D82-BE40-2C291A540B0C}">
      <text>
        <r>
          <rPr>
            <sz val="8"/>
            <color indexed="81"/>
            <rFont val="Arial"/>
            <family val="2"/>
          </rPr>
          <t>Ubica el puntero del mouse en los numeros de la fila 11, para leer la pregunta y selecciona una respuesta en la lista desplegable</t>
        </r>
      </text>
    </comment>
    <comment ref="AB12" authorId="0" shapeId="0" xr:uid="{E125D649-DA1D-4985-96EC-41BCE3FBDF6F}">
      <text>
        <r>
          <rPr>
            <sz val="8"/>
            <color indexed="81"/>
            <rFont val="Arial"/>
            <family val="2"/>
          </rPr>
          <t>Ubica el puntero del mouse en los numeros de la fila 11, para leer la pregunta y selecciona una respuesta en la lista desplegable</t>
        </r>
      </text>
    </comment>
    <comment ref="AC12" authorId="0" shapeId="0" xr:uid="{FB816FC3-D1EA-4A4A-9A35-9E804225586F}">
      <text>
        <r>
          <rPr>
            <sz val="8"/>
            <color indexed="81"/>
            <rFont val="Arial"/>
            <family val="2"/>
          </rPr>
          <t>Ubica el puntero del mouse en los numeros de la fila 11, para leer la pregunta y selecciona una respuesta en la lista desplegable</t>
        </r>
      </text>
    </comment>
    <comment ref="AD12" authorId="0" shapeId="0" xr:uid="{673E8371-7795-4B3C-948E-65BA90D69C82}">
      <text>
        <r>
          <rPr>
            <sz val="8"/>
            <color indexed="81"/>
            <rFont val="Arial"/>
            <family val="2"/>
          </rPr>
          <t>Ubica el puntero del mouse en los numeros de la fila 11, para leer la pregunta y selecciona una respuesta en la lista desplegable</t>
        </r>
      </text>
    </comment>
    <comment ref="AE12" authorId="0" shapeId="0" xr:uid="{17510A55-1515-4670-A71D-8F9A02F3071C}">
      <text>
        <r>
          <rPr>
            <sz val="8"/>
            <color indexed="81"/>
            <rFont val="Arial"/>
            <family val="2"/>
          </rPr>
          <t>Ubica el puntero del mouse en los numeros de la fila 11, para leer la pregunta y selecciona una respuesta en la lista desplegable</t>
        </r>
      </text>
    </comment>
    <comment ref="AF12" authorId="0" shapeId="0" xr:uid="{1F4BA473-86E7-4D06-ADF0-9A104FC68D7C}">
      <text>
        <r>
          <rPr>
            <sz val="8"/>
            <color indexed="81"/>
            <rFont val="Arial"/>
            <family val="2"/>
          </rPr>
          <t>Ubica el puntero del mouse en los numeros de la fila 11, para leer la pregunta y selecciona una respuesta en la lista desplegable</t>
        </r>
      </text>
    </comment>
    <comment ref="AG12" authorId="0" shapeId="0" xr:uid="{343BC465-122C-4F65-9F78-7ED99E4667FA}">
      <text>
        <r>
          <rPr>
            <sz val="8"/>
            <color indexed="81"/>
            <rFont val="Arial"/>
            <family val="2"/>
          </rPr>
          <t>Ubica el puntero del mouse en los numeros de la fila 11, para leer la pregunta y selecciona una respuesta en la lista desplegable</t>
        </r>
      </text>
    </comment>
    <comment ref="AH12" authorId="0" shapeId="0" xr:uid="{D712AA94-6730-478B-B580-A2C56A687701}">
      <text>
        <r>
          <rPr>
            <sz val="8"/>
            <color indexed="81"/>
            <rFont val="Arial"/>
            <family val="2"/>
          </rPr>
          <t>Ubica el puntero del mouse en los numeros de la fila 11, para leer la pregunta y selecciona una respuesta en la lista desplegable</t>
        </r>
      </text>
    </comment>
    <comment ref="P22" authorId="0" shapeId="0" xr:uid="{38C8D54F-D808-4AD6-B76B-4F4912774009}">
      <text>
        <r>
          <rPr>
            <sz val="8"/>
            <color indexed="81"/>
            <rFont val="Arial"/>
            <family val="2"/>
          </rPr>
          <t>Ubica el puntero del mouse en los numeros de la fila 11, para leer la pregunta y selecciona una respuesta en la lista desplegable</t>
        </r>
      </text>
    </comment>
    <comment ref="Q22" authorId="0" shapeId="0" xr:uid="{A153D347-7763-4560-81B5-54D9CC48A476}">
      <text>
        <r>
          <rPr>
            <sz val="8"/>
            <color indexed="81"/>
            <rFont val="Arial"/>
            <family val="2"/>
          </rPr>
          <t>Ubica el puntero del mouse en los numeros de la fila 11, para leer la pregunta y selecciona una respuesta en la lista desplegable</t>
        </r>
      </text>
    </comment>
    <comment ref="R22" authorId="0" shapeId="0" xr:uid="{51A62114-B81B-4BB7-86B4-FCAFED983FF9}">
      <text>
        <r>
          <rPr>
            <sz val="8"/>
            <color indexed="81"/>
            <rFont val="Arial"/>
            <family val="2"/>
          </rPr>
          <t>Ubica el puntero del mouse en los numeros de la fila 11, para leer la pregunta y selecciona una respuesta en la lista desplegable</t>
        </r>
      </text>
    </comment>
    <comment ref="S22" authorId="0" shapeId="0" xr:uid="{FB8B17C6-2728-4F9D-BFFA-7DE70E8514E3}">
      <text>
        <r>
          <rPr>
            <sz val="8"/>
            <color indexed="81"/>
            <rFont val="Arial"/>
            <family val="2"/>
          </rPr>
          <t>Ubica el puntero del mouse en los numeros de la fila 11, para leer la pregunta y selecciona una respuesta en la lista desplegable</t>
        </r>
      </text>
    </comment>
    <comment ref="T22" authorId="0" shapeId="0" xr:uid="{9B4017B1-B815-4B57-9401-A928AA83034E}">
      <text>
        <r>
          <rPr>
            <sz val="8"/>
            <color indexed="81"/>
            <rFont val="Arial"/>
            <family val="2"/>
          </rPr>
          <t>Ubica el puntero del mouse en los numeros de la fila 11, para leer la pregunta y selecciona una respuesta en la lista desplegable</t>
        </r>
      </text>
    </comment>
    <comment ref="U22" authorId="0" shapeId="0" xr:uid="{F968EE27-9939-40C1-8F40-3078044B60BB}">
      <text>
        <r>
          <rPr>
            <sz val="8"/>
            <color indexed="81"/>
            <rFont val="Arial"/>
            <family val="2"/>
          </rPr>
          <t>Ubica el puntero del mouse en los numeros de la fila 11, para leer la pregunta y selecciona una respuesta en la lista desplegable</t>
        </r>
      </text>
    </comment>
    <comment ref="V22" authorId="0" shapeId="0" xr:uid="{5F917DAF-2F3E-473E-93E0-F3585267D518}">
      <text>
        <r>
          <rPr>
            <sz val="8"/>
            <color indexed="81"/>
            <rFont val="Arial"/>
            <family val="2"/>
          </rPr>
          <t>Ubica el puntero del mouse en los numeros de la fila 11, para leer la pregunta y selecciona una respuesta en la lista desplegable</t>
        </r>
      </text>
    </comment>
    <comment ref="W22" authorId="0" shapeId="0" xr:uid="{6D2B56B6-8F62-4117-9708-A31292D798C1}">
      <text>
        <r>
          <rPr>
            <sz val="8"/>
            <color indexed="81"/>
            <rFont val="Arial"/>
            <family val="2"/>
          </rPr>
          <t>Ubica el puntero del mouse en los numeros de la fila 11, para leer la pregunta y selecciona una respuesta en la lista desplegable</t>
        </r>
      </text>
    </comment>
    <comment ref="X22" authorId="0" shapeId="0" xr:uid="{600A28D9-AA02-472A-BEF9-291847ED6769}">
      <text>
        <r>
          <rPr>
            <sz val="8"/>
            <color indexed="81"/>
            <rFont val="Arial"/>
            <family val="2"/>
          </rPr>
          <t>Ubica el puntero del mouse en los numeros de la fila 11, para leer la pregunta y selecciona una respuesta en la lista desplegable</t>
        </r>
      </text>
    </comment>
    <comment ref="Y22" authorId="0" shapeId="0" xr:uid="{A1898A62-9379-4C3D-B655-0257C9E85801}">
      <text>
        <r>
          <rPr>
            <sz val="8"/>
            <color indexed="81"/>
            <rFont val="Arial"/>
            <family val="2"/>
          </rPr>
          <t>Ubica el puntero del mouse en los numeros de la fila 11, para leer la pregunta y selecciona una respuesta en la lista desplegable</t>
        </r>
      </text>
    </comment>
    <comment ref="Z22" authorId="0" shapeId="0" xr:uid="{8C27FC4F-41B7-461F-9789-AAE4731B67EF}">
      <text>
        <r>
          <rPr>
            <sz val="8"/>
            <color indexed="81"/>
            <rFont val="Arial"/>
            <family val="2"/>
          </rPr>
          <t>Ubica el puntero del mouse en los numeros de la fila 11, para leer la pregunta y selecciona una respuesta en la lista desplegable</t>
        </r>
      </text>
    </comment>
    <comment ref="AA22" authorId="0" shapeId="0" xr:uid="{FFCDA23F-B97C-4AED-B951-A28DA47AA23D}">
      <text>
        <r>
          <rPr>
            <sz val="8"/>
            <color indexed="81"/>
            <rFont val="Arial"/>
            <family val="2"/>
          </rPr>
          <t>Ubica el puntero del mouse en los numeros de la fila 11, para leer la pregunta y selecciona una respuesta en la lista desplegable</t>
        </r>
      </text>
    </comment>
    <comment ref="AB22" authorId="0" shapeId="0" xr:uid="{DAC39F62-692F-4E68-B239-3412A6DBADB7}">
      <text>
        <r>
          <rPr>
            <sz val="8"/>
            <color indexed="81"/>
            <rFont val="Arial"/>
            <family val="2"/>
          </rPr>
          <t>Ubica el puntero del mouse en los numeros de la fila 11, para leer la pregunta y selecciona una respuesta en la lista desplegable</t>
        </r>
      </text>
    </comment>
    <comment ref="AC22" authorId="0" shapeId="0" xr:uid="{30B4F692-EBAD-4015-AD60-53A641B8C2E7}">
      <text>
        <r>
          <rPr>
            <sz val="8"/>
            <color indexed="81"/>
            <rFont val="Arial"/>
            <family val="2"/>
          </rPr>
          <t>Ubica el puntero del mouse en los numeros de la fila 11, para leer la pregunta y selecciona una respuesta en la lista desplegable</t>
        </r>
      </text>
    </comment>
    <comment ref="AD22" authorId="0" shapeId="0" xr:uid="{5CB55F00-71AE-492E-9B53-FEA90C579976}">
      <text>
        <r>
          <rPr>
            <sz val="8"/>
            <color indexed="81"/>
            <rFont val="Arial"/>
            <family val="2"/>
          </rPr>
          <t>Ubica el puntero del mouse en los numeros de la fila 11, para leer la pregunta y selecciona una respuesta en la lista desplegable</t>
        </r>
      </text>
    </comment>
    <comment ref="AE22" authorId="0" shapeId="0" xr:uid="{37ECEBBF-529C-432E-9A5E-034D54F1FE14}">
      <text>
        <r>
          <rPr>
            <sz val="8"/>
            <color indexed="81"/>
            <rFont val="Arial"/>
            <family val="2"/>
          </rPr>
          <t>Ubica el puntero del mouse en los numeros de la fila 11, para leer la pregunta y selecciona una respuesta en la lista desplegable</t>
        </r>
      </text>
    </comment>
    <comment ref="AF22" authorId="0" shapeId="0" xr:uid="{EB9D1A46-809D-4865-9C0B-B03C8C4F7AF3}">
      <text>
        <r>
          <rPr>
            <sz val="8"/>
            <color indexed="81"/>
            <rFont val="Arial"/>
            <family val="2"/>
          </rPr>
          <t>Ubica el puntero del mouse en los numeros de la fila 11, para leer la pregunta y selecciona una respuesta en la lista desplegable</t>
        </r>
      </text>
    </comment>
    <comment ref="AG22" authorId="0" shapeId="0" xr:uid="{03B7A6D4-162D-4E21-9C94-E4603A7F865A}">
      <text>
        <r>
          <rPr>
            <sz val="8"/>
            <color indexed="81"/>
            <rFont val="Arial"/>
            <family val="2"/>
          </rPr>
          <t>Ubica el puntero del mouse en los numeros de la fila 11, para leer la pregunta y selecciona una respuesta en la lista desplegable</t>
        </r>
      </text>
    </comment>
    <comment ref="AH22" authorId="0" shapeId="0" xr:uid="{C44811C6-43DD-4C8C-8F64-F9FF7BD0A956}">
      <text>
        <r>
          <rPr>
            <sz val="8"/>
            <color indexed="81"/>
            <rFont val="Arial"/>
            <family val="2"/>
          </rPr>
          <t>Ubica el puntero del mouse en los numeros de la fila 11, para leer la pregunta y selecciona una respuesta en la lista desplegable</t>
        </r>
      </text>
    </comment>
    <comment ref="P32" authorId="0" shapeId="0" xr:uid="{D0A3BEE2-564F-4ED3-ABB1-E3D273D84547}">
      <text>
        <r>
          <rPr>
            <sz val="8"/>
            <color indexed="81"/>
            <rFont val="Arial"/>
            <family val="2"/>
          </rPr>
          <t>Ubica el puntero del mouse en los numeros de la fila 11, para leer la pregunta y selecciona una respuesta en la lista desplegable</t>
        </r>
      </text>
    </comment>
    <comment ref="Q32" authorId="0" shapeId="0" xr:uid="{359D2E25-1E87-45BC-96CD-E865FBBF26B7}">
      <text>
        <r>
          <rPr>
            <sz val="8"/>
            <color indexed="81"/>
            <rFont val="Arial"/>
            <family val="2"/>
          </rPr>
          <t>Ubica el puntero del mouse en los numeros de la fila 11, para leer la pregunta y selecciona una respuesta en la lista desplegable</t>
        </r>
      </text>
    </comment>
    <comment ref="R32" authorId="0" shapeId="0" xr:uid="{5F536FB2-029F-4BAD-87C0-73ED3E740086}">
      <text>
        <r>
          <rPr>
            <sz val="8"/>
            <color indexed="81"/>
            <rFont val="Arial"/>
            <family val="2"/>
          </rPr>
          <t>Ubica el puntero del mouse en los numeros de la fila 11, para leer la pregunta y selecciona una respuesta en la lista desplegable</t>
        </r>
      </text>
    </comment>
    <comment ref="S32" authorId="0" shapeId="0" xr:uid="{94739B76-EF04-435F-A47D-993281BDA7C4}">
      <text>
        <r>
          <rPr>
            <sz val="8"/>
            <color indexed="81"/>
            <rFont val="Arial"/>
            <family val="2"/>
          </rPr>
          <t>Ubica el puntero del mouse en los numeros de la fila 11, para leer la pregunta y selecciona una respuesta en la lista desplegable</t>
        </r>
      </text>
    </comment>
    <comment ref="T32" authorId="0" shapeId="0" xr:uid="{6C4D8735-08B7-4019-B8D4-FE72D2DE290D}">
      <text>
        <r>
          <rPr>
            <sz val="8"/>
            <color indexed="81"/>
            <rFont val="Arial"/>
            <family val="2"/>
          </rPr>
          <t>Ubica el puntero del mouse en los numeros de la fila 11, para leer la pregunta y selecciona una respuesta en la lista desplegable</t>
        </r>
      </text>
    </comment>
    <comment ref="U32" authorId="0" shapeId="0" xr:uid="{99F1BA7E-FFE6-4F09-A92F-D1493C58D5B3}">
      <text>
        <r>
          <rPr>
            <sz val="8"/>
            <color indexed="81"/>
            <rFont val="Arial"/>
            <family val="2"/>
          </rPr>
          <t>Ubica el puntero del mouse en los numeros de la fila 11, para leer la pregunta y selecciona una respuesta en la lista desplegable</t>
        </r>
      </text>
    </comment>
    <comment ref="V32" authorId="0" shapeId="0" xr:uid="{4FFEF3E2-DA5A-4C94-B6D8-4C61C958409E}">
      <text>
        <r>
          <rPr>
            <sz val="8"/>
            <color indexed="81"/>
            <rFont val="Arial"/>
            <family val="2"/>
          </rPr>
          <t>Ubica el puntero del mouse en los numeros de la fila 11, para leer la pregunta y selecciona una respuesta en la lista desplegable</t>
        </r>
      </text>
    </comment>
    <comment ref="W32" authorId="0" shapeId="0" xr:uid="{BE6FAA96-19A4-402C-8896-73247D29F4C8}">
      <text>
        <r>
          <rPr>
            <sz val="8"/>
            <color indexed="81"/>
            <rFont val="Arial"/>
            <family val="2"/>
          </rPr>
          <t>Ubica el puntero del mouse en los numeros de la fila 11, para leer la pregunta y selecciona una respuesta en la lista desplegable</t>
        </r>
      </text>
    </comment>
    <comment ref="X32" authorId="0" shapeId="0" xr:uid="{D2C981B5-E242-4DCC-8C63-2D7722254E91}">
      <text>
        <r>
          <rPr>
            <sz val="8"/>
            <color indexed="81"/>
            <rFont val="Arial"/>
            <family val="2"/>
          </rPr>
          <t>Ubica el puntero del mouse en los numeros de la fila 11, para leer la pregunta y selecciona una respuesta en la lista desplegable</t>
        </r>
      </text>
    </comment>
    <comment ref="Y32" authorId="0" shapeId="0" xr:uid="{F4501E8D-AF71-489A-A422-92A420EE5052}">
      <text>
        <r>
          <rPr>
            <sz val="8"/>
            <color indexed="81"/>
            <rFont val="Arial"/>
            <family val="2"/>
          </rPr>
          <t>Ubica el puntero del mouse en los numeros de la fila 11, para leer la pregunta y selecciona una respuesta en la lista desplegable</t>
        </r>
      </text>
    </comment>
    <comment ref="Z32" authorId="0" shapeId="0" xr:uid="{F629892E-2EE5-4F4A-8DA5-5153B0A7297C}">
      <text>
        <r>
          <rPr>
            <sz val="8"/>
            <color indexed="81"/>
            <rFont val="Arial"/>
            <family val="2"/>
          </rPr>
          <t>Ubica el puntero del mouse en los numeros de la fila 11, para leer la pregunta y selecciona una respuesta en la lista desplegable</t>
        </r>
      </text>
    </comment>
    <comment ref="AA32" authorId="0" shapeId="0" xr:uid="{5077F3C3-AFAE-4663-8B8C-7914FBA90C2D}">
      <text>
        <r>
          <rPr>
            <sz val="8"/>
            <color indexed="81"/>
            <rFont val="Arial"/>
            <family val="2"/>
          </rPr>
          <t>Ubica el puntero del mouse en los numeros de la fila 11, para leer la pregunta y selecciona una respuesta en la lista desplegable</t>
        </r>
      </text>
    </comment>
    <comment ref="AB32" authorId="0" shapeId="0" xr:uid="{18AC3E57-7298-4A24-81E2-48450249A76F}">
      <text>
        <r>
          <rPr>
            <sz val="8"/>
            <color indexed="81"/>
            <rFont val="Arial"/>
            <family val="2"/>
          </rPr>
          <t>Ubica el puntero del mouse en los numeros de la fila 11, para leer la pregunta y selecciona una respuesta en la lista desplegable</t>
        </r>
      </text>
    </comment>
    <comment ref="AC32" authorId="0" shapeId="0" xr:uid="{0AA7896B-4797-438D-85E4-E66F74B1658E}">
      <text>
        <r>
          <rPr>
            <sz val="8"/>
            <color indexed="81"/>
            <rFont val="Arial"/>
            <family val="2"/>
          </rPr>
          <t>Ubica el puntero del mouse en los numeros de la fila 11, para leer la pregunta y selecciona una respuesta en la lista desplegable</t>
        </r>
      </text>
    </comment>
    <comment ref="AD32" authorId="0" shapeId="0" xr:uid="{53CE0EF5-02A7-46E6-889E-91CBA74D063A}">
      <text>
        <r>
          <rPr>
            <sz val="8"/>
            <color indexed="81"/>
            <rFont val="Arial"/>
            <family val="2"/>
          </rPr>
          <t>Ubica el puntero del mouse en los numeros de la fila 11, para leer la pregunta y selecciona una respuesta en la lista desplegable</t>
        </r>
      </text>
    </comment>
    <comment ref="AE32" authorId="0" shapeId="0" xr:uid="{E4C591B1-2DB0-4E48-BF97-58FB51D44BDB}">
      <text>
        <r>
          <rPr>
            <sz val="8"/>
            <color indexed="81"/>
            <rFont val="Arial"/>
            <family val="2"/>
          </rPr>
          <t>Ubica el puntero del mouse en los numeros de la fila 11, para leer la pregunta y selecciona una respuesta en la lista desplegable</t>
        </r>
      </text>
    </comment>
    <comment ref="AF32" authorId="0" shapeId="0" xr:uid="{8FA17995-0C84-424D-8D21-0EBD9EF7C08F}">
      <text>
        <r>
          <rPr>
            <sz val="8"/>
            <color indexed="81"/>
            <rFont val="Arial"/>
            <family val="2"/>
          </rPr>
          <t>Ubica el puntero del mouse en los numeros de la fila 11, para leer la pregunta y selecciona una respuesta en la lista desplegable</t>
        </r>
      </text>
    </comment>
    <comment ref="AG32" authorId="0" shapeId="0" xr:uid="{CBF4043A-2714-4045-89F0-A135A16287EB}">
      <text>
        <r>
          <rPr>
            <sz val="8"/>
            <color indexed="81"/>
            <rFont val="Arial"/>
            <family val="2"/>
          </rPr>
          <t>Ubica el puntero del mouse en los numeros de la fila 11, para leer la pregunta y selecciona una respuesta en la lista desplegable</t>
        </r>
      </text>
    </comment>
    <comment ref="AH32" authorId="0" shapeId="0" xr:uid="{91A8F31B-8AF0-4297-8321-4FC5EA69059F}">
      <text>
        <r>
          <rPr>
            <sz val="8"/>
            <color indexed="81"/>
            <rFont val="Arial"/>
            <family val="2"/>
          </rPr>
          <t>Ubica el puntero del mouse en los numeros de la fila 11, para leer la pregunta y selecciona una respuesta en la lista desplegable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E4B31CEC-C4EA-4D98-B7EB-FD9C205756DF}">
      <text>
        <r>
          <rPr>
            <sz val="9"/>
            <color indexed="81"/>
            <rFont val="Tahoma"/>
            <family val="2"/>
          </rPr>
          <t>Fecha de revisión y/o actualización del riesgo de gestión por parte del área encargada del proceso</t>
        </r>
      </text>
    </comment>
    <comment ref="L9" authorId="1" shapeId="0" xr:uid="{8C594699-409A-4736-ABD9-E65A62FB3E97}">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184FE7E-2F2C-4622-A45E-E9C8AB405CAA}">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C727D829-BD93-4C68-A992-8BBF002075E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0B27FD5-1FAF-43EA-ABF0-5DCF2E95CF3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C6350D54-DAE2-4698-812B-5E66BF91B75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9AA7E7D7-E670-4DEF-B83F-9AC00A7141C3}">
      <text>
        <r>
          <rPr>
            <sz val="8"/>
            <color indexed="81"/>
            <rFont val="Arial"/>
            <family val="2"/>
          </rPr>
          <t>¿Afectar al grupo de funcionarios del proceso?</t>
        </r>
      </text>
    </comment>
    <comment ref="Q11" authorId="1" shapeId="0" xr:uid="{50DDF908-5845-48A1-B991-741F050FCD2B}">
      <text>
        <r>
          <rPr>
            <sz val="8"/>
            <color indexed="81"/>
            <rFont val="Arial"/>
            <family val="2"/>
          </rPr>
          <t>¿Afectar el cumplimiento de metas y objetivos de la dependencia?</t>
        </r>
      </text>
    </comment>
    <comment ref="R11" authorId="1" shapeId="0" xr:uid="{5FBFF3E2-F991-4876-8E84-A3A32B7895E6}">
      <text>
        <r>
          <rPr>
            <sz val="8"/>
            <color indexed="81"/>
            <rFont val="Arial"/>
            <family val="2"/>
          </rPr>
          <t>¿Afectar el cumplimiento de misión de la Entidad?</t>
        </r>
      </text>
    </comment>
    <comment ref="S11" authorId="1" shapeId="0" xr:uid="{D4EBE2A6-7168-4635-80EB-B4FCF1B331D5}">
      <text>
        <r>
          <rPr>
            <sz val="8"/>
            <color indexed="81"/>
            <rFont val="Arial"/>
            <family val="2"/>
          </rPr>
          <t>¿Afectar el cumplimiento de la misión del sector al que pertenece la Entidad?</t>
        </r>
      </text>
    </comment>
    <comment ref="T11" authorId="1" shapeId="0" xr:uid="{E4C3826B-07D5-44D4-9C3B-A1581AD6369E}">
      <text>
        <r>
          <rPr>
            <sz val="8"/>
            <color indexed="81"/>
            <rFont val="Arial"/>
            <family val="2"/>
          </rPr>
          <t>¿Generar pérdida de confianza de la Entidad, afectando su reputación?</t>
        </r>
      </text>
    </comment>
    <comment ref="U11" authorId="1" shapeId="0" xr:uid="{4711B0A9-36A0-4C2D-9A5B-10AF3B4A0FF0}">
      <text>
        <r>
          <rPr>
            <sz val="8"/>
            <color indexed="81"/>
            <rFont val="Arial"/>
            <family val="2"/>
          </rPr>
          <t>¿Generar pérdida de recursos económicos?</t>
        </r>
      </text>
    </comment>
    <comment ref="V11" authorId="1" shapeId="0" xr:uid="{75CA3F83-80C7-4B96-91E7-2CDCC42932B9}">
      <text>
        <r>
          <rPr>
            <sz val="8"/>
            <color indexed="81"/>
            <rFont val="Arial"/>
            <family val="2"/>
          </rPr>
          <t>¿Afectar la generación de los productos o la prestación de servicios?</t>
        </r>
      </text>
    </comment>
    <comment ref="W11" authorId="1" shapeId="0" xr:uid="{EA914C9C-E6C5-4342-9777-C7AB113417F7}">
      <text>
        <r>
          <rPr>
            <sz val="8"/>
            <color indexed="81"/>
            <rFont val="Arial"/>
            <family val="2"/>
          </rPr>
          <t>¿Dar lugar al detrimento de calidad de vida de la comunidad por la pérdida del bien o servicios o los recursos públicos?</t>
        </r>
      </text>
    </comment>
    <comment ref="X11" authorId="1" shapeId="0" xr:uid="{AC69DED8-54DD-4992-ACA7-A2AC3D643C81}">
      <text>
        <r>
          <rPr>
            <sz val="8"/>
            <color indexed="81"/>
            <rFont val="Arial"/>
            <family val="2"/>
          </rPr>
          <t>¿Generar pérdida de información de la Entidad?</t>
        </r>
      </text>
    </comment>
    <comment ref="Y11" authorId="1" shapeId="0" xr:uid="{70C2D079-A8DE-40E0-94A4-B91E65FE9975}">
      <text>
        <r>
          <rPr>
            <sz val="8"/>
            <color indexed="81"/>
            <rFont val="Arial"/>
            <family val="2"/>
          </rPr>
          <t>¿Generar intervención de los órganos de control, de la Fiscalía, u otro ente?</t>
        </r>
      </text>
    </comment>
    <comment ref="Z11" authorId="1" shapeId="0" xr:uid="{67FDC0C1-E78A-4170-8121-A3F0FCBBDB6C}">
      <text>
        <r>
          <rPr>
            <sz val="8"/>
            <color indexed="81"/>
            <rFont val="Arial"/>
            <family val="2"/>
          </rPr>
          <t>¿Dar lugar a procesos sancionatorios?</t>
        </r>
      </text>
    </comment>
    <comment ref="AA11" authorId="1" shapeId="0" xr:uid="{1A83981C-4580-4FFF-8F84-0FABDCE9C612}">
      <text>
        <r>
          <rPr>
            <sz val="8"/>
            <color indexed="81"/>
            <rFont val="Arial"/>
            <family val="2"/>
          </rPr>
          <t>¿Dar lugar a procesos disciplinarios?</t>
        </r>
      </text>
    </comment>
    <comment ref="AB11" authorId="1" shapeId="0" xr:uid="{6180BF9A-3101-449B-A05E-6EDD4F629140}">
      <text>
        <r>
          <rPr>
            <sz val="8"/>
            <color indexed="81"/>
            <rFont val="Arial"/>
            <family val="2"/>
          </rPr>
          <t>¿Dar lugar a procesos fiscales?</t>
        </r>
      </text>
    </comment>
    <comment ref="AC11" authorId="1" shapeId="0" xr:uid="{FDE694B1-D881-4E16-8601-953F09FA3170}">
      <text>
        <r>
          <rPr>
            <sz val="8"/>
            <color indexed="81"/>
            <rFont val="Arial"/>
            <family val="2"/>
          </rPr>
          <t>¿Dar lugar a procesos penales?</t>
        </r>
      </text>
    </comment>
    <comment ref="AD11" authorId="1" shapeId="0" xr:uid="{8EDBD48E-5D70-4F1D-BEF3-683668F8603A}">
      <text>
        <r>
          <rPr>
            <sz val="8"/>
            <color indexed="81"/>
            <rFont val="Arial"/>
            <family val="2"/>
          </rPr>
          <t>¿Generar pérdida de credibilidad del sector?</t>
        </r>
      </text>
    </comment>
    <comment ref="AE11" authorId="1" shapeId="0" xr:uid="{0C011CDC-5CF7-41A7-AEA1-420E786A030D}">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E32E536-A41E-4B54-9ACF-C0117CEFE870}">
      <text>
        <r>
          <rPr>
            <sz val="8"/>
            <color indexed="81"/>
            <rFont val="Arial"/>
            <family val="2"/>
          </rPr>
          <t>¿Afectar la imagen regional?</t>
        </r>
      </text>
    </comment>
    <comment ref="AG11" authorId="1" shapeId="0" xr:uid="{D7944085-B03B-4910-9249-0621FE6EF78B}">
      <text>
        <r>
          <rPr>
            <sz val="8"/>
            <color indexed="81"/>
            <rFont val="Arial"/>
            <family val="2"/>
          </rPr>
          <t>¿Afectar la imagen nacional?</t>
        </r>
      </text>
    </comment>
    <comment ref="AH11" authorId="1" shapeId="0" xr:uid="{FCB21790-39A4-46EE-9BDE-00C35E99EB53}">
      <text>
        <r>
          <rPr>
            <sz val="8"/>
            <color indexed="81"/>
            <rFont val="Arial"/>
            <family val="2"/>
          </rPr>
          <t>¿Genera Impacto ambiental?</t>
        </r>
      </text>
    </comment>
    <comment ref="AV11" authorId="1" shapeId="0" xr:uid="{0C20CA7E-78D5-4710-9708-B4B1409FE504}">
      <text>
        <r>
          <rPr>
            <sz val="8"/>
            <color indexed="81"/>
            <rFont val="Arial"/>
            <family val="2"/>
          </rPr>
          <t>¿Existen un responsable asignado a la ejecución del control?</t>
        </r>
      </text>
    </comment>
    <comment ref="AW11" authorId="1" shapeId="0" xr:uid="{0E5A999D-F1D3-4616-A7E5-A148A5B4E0F0}">
      <text>
        <r>
          <rPr>
            <sz val="9"/>
            <color indexed="81"/>
            <rFont val="Tahoma"/>
            <family val="2"/>
          </rPr>
          <t>El responsable tiene autoridad y adecuada segregación de funciones en la ejecución del control?</t>
        </r>
      </text>
    </comment>
    <comment ref="AX11" authorId="1" shapeId="0" xr:uid="{7D94793F-52E4-4DE9-A224-4A1AF1C106AE}">
      <text>
        <r>
          <rPr>
            <sz val="8"/>
            <color indexed="81"/>
            <rFont val="Arial"/>
            <family val="2"/>
          </rPr>
          <t>¿La oportunidad en que se ejecuta el control ayuda a prevenir la mitigación del riesgo o a detectar la materialización del riesgo de manera oportuna?</t>
        </r>
      </text>
    </comment>
    <comment ref="AY11" authorId="1" shapeId="0" xr:uid="{C6A55DB2-A95A-40B9-84FF-94DA6B3E2B7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B0623D4-E528-45E2-AB0A-E4EB1AF55BBF}">
      <text>
        <r>
          <rPr>
            <sz val="8"/>
            <color indexed="81"/>
            <rFont val="Arial"/>
            <family val="2"/>
          </rPr>
          <t>¿La fuente de información que se utiliza en el desarrollo del control es información confiable que permita mitigar el riesgo?.</t>
        </r>
      </text>
    </comment>
    <comment ref="BA11" authorId="1" shapeId="0" xr:uid="{2F8E93CF-A157-4893-A2BF-918A537814F0}">
      <text>
        <r>
          <rPr>
            <sz val="8"/>
            <color indexed="81"/>
            <rFont val="Arial"/>
            <family val="2"/>
          </rPr>
          <t>¿Las observaciones, desviaciones o diferencias identificadas como resultados de la ejecución del control son investigadas y resueltas de manera oportuna?</t>
        </r>
      </text>
    </comment>
    <comment ref="BB11" authorId="1" shapeId="0" xr:uid="{D7797945-419C-4B28-BA56-903CD11D1A14}">
      <text>
        <r>
          <rPr>
            <sz val="8"/>
            <color indexed="81"/>
            <rFont val="Arial"/>
            <family val="2"/>
          </rPr>
          <t>¿Se deja evidencia o rastro de la ejecución del control, que permita a cualquier tercero con la evidencia, llegar a la misma conclusión?.</t>
        </r>
      </text>
    </comment>
    <comment ref="P12" authorId="0" shapeId="0" xr:uid="{7585AE8F-FF58-4565-BD4C-A3BA3ADDCF29}">
      <text>
        <r>
          <rPr>
            <sz val="8"/>
            <color indexed="81"/>
            <rFont val="Arial"/>
            <family val="2"/>
          </rPr>
          <t>Ubica el puntero del mouse en los números de la fila 11, para leer la pregunta y selecciona una respuesta en la lista desplegable</t>
        </r>
      </text>
    </comment>
    <comment ref="Q12" authorId="0" shapeId="0" xr:uid="{6A157A9B-2309-4FAF-9A14-120174288614}">
      <text>
        <r>
          <rPr>
            <sz val="8"/>
            <color indexed="81"/>
            <rFont val="Arial"/>
            <family val="2"/>
          </rPr>
          <t>Ubica el puntero del mouse en los números de la fila 11, para leer la pregunta y selecciona una respuesta en la lista desplegable</t>
        </r>
      </text>
    </comment>
    <comment ref="R12" authorId="0" shapeId="0" xr:uid="{C90C5AC7-E265-449E-8F7F-BFB3B2EE6647}">
      <text>
        <r>
          <rPr>
            <sz val="8"/>
            <color indexed="81"/>
            <rFont val="Arial"/>
            <family val="2"/>
          </rPr>
          <t>Ubica el puntero del mouse en los números de la fila 11, para leer la pregunta y selecciona una respuesta en la lista desplegable</t>
        </r>
      </text>
    </comment>
    <comment ref="S12" authorId="0" shapeId="0" xr:uid="{A724C6A9-AF85-464C-A697-2A298C7D358B}">
      <text>
        <r>
          <rPr>
            <sz val="8"/>
            <color indexed="81"/>
            <rFont val="Arial"/>
            <family val="2"/>
          </rPr>
          <t>Ubica el puntero del mouse en los números de la fila 11, para leer la pregunta y selecciona una respuesta en la lista desplegable</t>
        </r>
      </text>
    </comment>
    <comment ref="T12" authorId="0" shapeId="0" xr:uid="{A5D288DC-C575-4EF8-9A3E-58445DCFED5C}">
      <text>
        <r>
          <rPr>
            <sz val="8"/>
            <color indexed="81"/>
            <rFont val="Arial"/>
            <family val="2"/>
          </rPr>
          <t>Ubica el puntero del mouse en los números de la fila 11, para leer la pregunta y selecciona una respuesta en la lista desplegable</t>
        </r>
      </text>
    </comment>
    <comment ref="U12" authorId="0" shapeId="0" xr:uid="{B70BDEFA-5802-45C6-B012-C7FF8BD5D2EB}">
      <text>
        <r>
          <rPr>
            <sz val="8"/>
            <color indexed="81"/>
            <rFont val="Arial"/>
            <family val="2"/>
          </rPr>
          <t>Ubica el puntero del mouse en los números de la fila 11, para leer la pregunta y selecciona una respuesta en la lista desplegable</t>
        </r>
      </text>
    </comment>
    <comment ref="V12" authorId="0" shapeId="0" xr:uid="{0E158E5C-EE60-4949-8603-434A9FB8105A}">
      <text>
        <r>
          <rPr>
            <sz val="8"/>
            <color indexed="81"/>
            <rFont val="Arial"/>
            <family val="2"/>
          </rPr>
          <t>Ubica el puntero del mouse en los números de la fila 11, para leer la pregunta y selecciona una respuesta en la lista desplegable</t>
        </r>
      </text>
    </comment>
    <comment ref="W12" authorId="0" shapeId="0" xr:uid="{9AC4C8D7-B049-436D-86B0-51378F24836F}">
      <text>
        <r>
          <rPr>
            <sz val="8"/>
            <color indexed="81"/>
            <rFont val="Arial"/>
            <family val="2"/>
          </rPr>
          <t>Ubica el puntero del mouse en los números de la fila 11, para leer la pregunta y selecciona una respuesta en la lista desplegable</t>
        </r>
      </text>
    </comment>
    <comment ref="X12" authorId="0" shapeId="0" xr:uid="{BFB39A36-DAF8-498A-B22B-8DB8C8891121}">
      <text>
        <r>
          <rPr>
            <sz val="8"/>
            <color indexed="81"/>
            <rFont val="Arial"/>
            <family val="2"/>
          </rPr>
          <t>Ubica el puntero del mouse en los números de la fila 11, para leer la pregunta y selecciona una respuesta en la lista desplegable</t>
        </r>
      </text>
    </comment>
    <comment ref="Y12" authorId="0" shapeId="0" xr:uid="{E8B0DAD9-ADB0-4081-BC10-360601BB4A41}">
      <text>
        <r>
          <rPr>
            <sz val="8"/>
            <color indexed="81"/>
            <rFont val="Arial"/>
            <family val="2"/>
          </rPr>
          <t>Ubica el puntero del mouse en los números de la fila 11, para leer la pregunta y selecciona una respuesta en la lista desplegable</t>
        </r>
      </text>
    </comment>
    <comment ref="Z12" authorId="0" shapeId="0" xr:uid="{8821D5D7-D1FA-4A18-AFB8-8EF3971A81C5}">
      <text>
        <r>
          <rPr>
            <sz val="8"/>
            <color indexed="81"/>
            <rFont val="Arial"/>
            <family val="2"/>
          </rPr>
          <t>Ubica el puntero del mouse en los números de la fila 11, para leer la pregunta y selecciona una respuesta en la lista desplegable</t>
        </r>
      </text>
    </comment>
    <comment ref="AA12" authorId="0" shapeId="0" xr:uid="{44994944-3094-4EDA-BA28-061D5B6F3056}">
      <text>
        <r>
          <rPr>
            <sz val="8"/>
            <color indexed="81"/>
            <rFont val="Arial"/>
            <family val="2"/>
          </rPr>
          <t>Ubica el puntero del mouse en los números de la fila 11, para leer la pregunta y selecciona una respuesta en la lista desplegable</t>
        </r>
      </text>
    </comment>
    <comment ref="AB12" authorId="0" shapeId="0" xr:uid="{47455DDE-E1F8-478F-BEBF-0BF7A91E2474}">
      <text>
        <r>
          <rPr>
            <sz val="8"/>
            <color indexed="81"/>
            <rFont val="Arial"/>
            <family val="2"/>
          </rPr>
          <t>Ubica el puntero del mouse en los números de la fila 11, para leer la pregunta y selecciona una respuesta en la lista desplegable</t>
        </r>
      </text>
    </comment>
    <comment ref="AC12" authorId="0" shapeId="0" xr:uid="{B92D10B9-61B4-4B88-BAAA-620BEEF64546}">
      <text>
        <r>
          <rPr>
            <sz val="8"/>
            <color indexed="81"/>
            <rFont val="Arial"/>
            <family val="2"/>
          </rPr>
          <t>Ubica el puntero del mouse en los números de la fila 11, para leer la pregunta y selecciona una respuesta en la lista desplegable</t>
        </r>
      </text>
    </comment>
    <comment ref="AD12" authorId="0" shapeId="0" xr:uid="{DB809FD4-B530-450F-8CC7-2131EC35E2B9}">
      <text>
        <r>
          <rPr>
            <sz val="8"/>
            <color indexed="81"/>
            <rFont val="Arial"/>
            <family val="2"/>
          </rPr>
          <t>Ubica el puntero del mouse en los números de la fila 11, para leer la pregunta y selecciona una respuesta en la lista desplegable</t>
        </r>
      </text>
    </comment>
    <comment ref="AE12" authorId="0" shapeId="0" xr:uid="{D336724B-4A97-43B7-B3C9-2B488F4D11EE}">
      <text>
        <r>
          <rPr>
            <sz val="8"/>
            <color indexed="81"/>
            <rFont val="Arial"/>
            <family val="2"/>
          </rPr>
          <t>Ubica el puntero del mouse en los números de la fila 11, para leer la pregunta y selecciona una respuesta en la lista desplegable</t>
        </r>
      </text>
    </comment>
    <comment ref="AF12" authorId="0" shapeId="0" xr:uid="{16AE3725-D655-44F8-9A50-869B901115EE}">
      <text>
        <r>
          <rPr>
            <sz val="8"/>
            <color indexed="81"/>
            <rFont val="Arial"/>
            <family val="2"/>
          </rPr>
          <t>Ubica el puntero del mouse en los números de la fila 11, para leer la pregunta y selecciona una respuesta en la lista desplegable</t>
        </r>
      </text>
    </comment>
    <comment ref="AG12" authorId="0" shapeId="0" xr:uid="{0FC6695C-D10E-4C93-A03C-AE5DC5BC9F63}">
      <text>
        <r>
          <rPr>
            <sz val="8"/>
            <color indexed="81"/>
            <rFont val="Arial"/>
            <family val="2"/>
          </rPr>
          <t>Ubica el puntero del mouse en los números de la fila 11, para leer la pregunta y selecciona una respuesta en la lista desplegable</t>
        </r>
      </text>
    </comment>
    <comment ref="AH12" authorId="0" shapeId="0" xr:uid="{AFF31D16-0CA4-4E3C-82FD-9686942A12D1}">
      <text>
        <r>
          <rPr>
            <sz val="8"/>
            <color indexed="81"/>
            <rFont val="Arial"/>
            <family val="2"/>
          </rPr>
          <t>Ubica el puntero del mouse en los números de la fila 11, para leer la pregunta y selecciona una respuesta en la lista desplegable</t>
        </r>
      </text>
    </comment>
    <comment ref="P22" authorId="0" shapeId="0" xr:uid="{A052EF72-EB79-4383-ADC9-91916179A571}">
      <text>
        <r>
          <rPr>
            <sz val="8"/>
            <color indexed="81"/>
            <rFont val="Arial"/>
            <family val="2"/>
          </rPr>
          <t>Ubica el puntero del mouse en los numeros de la fila 11, para leer la pregunta y selecciona una respuesta en la lista desplegable</t>
        </r>
      </text>
    </comment>
    <comment ref="Q22" authorId="0" shapeId="0" xr:uid="{31E04198-E6BB-4365-8D76-ECA6F503590E}">
      <text>
        <r>
          <rPr>
            <sz val="8"/>
            <color indexed="81"/>
            <rFont val="Arial"/>
            <family val="2"/>
          </rPr>
          <t>Ubica el puntero del mouse en los numeros de la fila 11, para leer la pregunta y selecciona una respuesta en la lista desplegable</t>
        </r>
      </text>
    </comment>
    <comment ref="R22" authorId="0" shapeId="0" xr:uid="{0F0E2C5E-C095-46A0-AB6F-FD59F25AF3F2}">
      <text>
        <r>
          <rPr>
            <sz val="8"/>
            <color indexed="81"/>
            <rFont val="Arial"/>
            <family val="2"/>
          </rPr>
          <t>Ubica el puntero del mouse en los numeros de la fila 11, para leer la pregunta y selecciona una respuesta en la lista desplegable</t>
        </r>
      </text>
    </comment>
    <comment ref="S22" authorId="0" shapeId="0" xr:uid="{86F820FC-660A-43E5-A2AB-8C0D621DD6B0}">
      <text>
        <r>
          <rPr>
            <sz val="8"/>
            <color indexed="81"/>
            <rFont val="Arial"/>
            <family val="2"/>
          </rPr>
          <t>Ubica el puntero del mouse en los numeros de la fila 11, para leer la pregunta y selecciona una respuesta en la lista desplegable</t>
        </r>
      </text>
    </comment>
    <comment ref="T22" authorId="0" shapeId="0" xr:uid="{A9A5E018-7E40-4BF5-8986-7F71F3DA390E}">
      <text>
        <r>
          <rPr>
            <sz val="8"/>
            <color indexed="81"/>
            <rFont val="Arial"/>
            <family val="2"/>
          </rPr>
          <t>Ubica el puntero del mouse en los numeros de la fila 11, para leer la pregunta y selecciona una respuesta en la lista desplegable</t>
        </r>
      </text>
    </comment>
    <comment ref="U22" authorId="0" shapeId="0" xr:uid="{658F50F9-1F45-40F8-9910-F790663E32D6}">
      <text>
        <r>
          <rPr>
            <sz val="8"/>
            <color indexed="81"/>
            <rFont val="Arial"/>
            <family val="2"/>
          </rPr>
          <t>Ubica el puntero del mouse en los numeros de la fila 11, para leer la pregunta y selecciona una respuesta en la lista desplegable</t>
        </r>
      </text>
    </comment>
    <comment ref="V22" authorId="0" shapeId="0" xr:uid="{618F32AC-F3E7-4114-8EA5-7F117821A459}">
      <text>
        <r>
          <rPr>
            <sz val="8"/>
            <color indexed="81"/>
            <rFont val="Arial"/>
            <family val="2"/>
          </rPr>
          <t>Ubica el puntero del mouse en los numeros de la fila 11, para leer la pregunta y selecciona una respuesta en la lista desplegable</t>
        </r>
      </text>
    </comment>
    <comment ref="W22" authorId="0" shapeId="0" xr:uid="{31F96370-E9F5-40C9-8E18-8C8049BCBEA1}">
      <text>
        <r>
          <rPr>
            <sz val="8"/>
            <color indexed="81"/>
            <rFont val="Arial"/>
            <family val="2"/>
          </rPr>
          <t>Ubica el puntero del mouse en los numeros de la fila 11, para leer la pregunta y selecciona una respuesta en la lista desplegable</t>
        </r>
      </text>
    </comment>
    <comment ref="X22" authorId="0" shapeId="0" xr:uid="{000EC1C5-95BB-4161-9BC1-B67EE435249C}">
      <text>
        <r>
          <rPr>
            <sz val="8"/>
            <color indexed="81"/>
            <rFont val="Arial"/>
            <family val="2"/>
          </rPr>
          <t>Ubica el puntero del mouse en los numeros de la fila 11, para leer la pregunta y selecciona una respuesta en la lista desplegable</t>
        </r>
      </text>
    </comment>
    <comment ref="Y22" authorId="0" shapeId="0" xr:uid="{C662F7F2-9E90-4928-9B73-5301FB097FFD}">
      <text>
        <r>
          <rPr>
            <sz val="8"/>
            <color indexed="81"/>
            <rFont val="Arial"/>
            <family val="2"/>
          </rPr>
          <t>Ubica el puntero del mouse en los numeros de la fila 11, para leer la pregunta y selecciona una respuesta en la lista desplegable</t>
        </r>
      </text>
    </comment>
    <comment ref="Z22" authorId="0" shapeId="0" xr:uid="{ED96123D-D4ED-4543-B515-D1C4050DCBD1}">
      <text>
        <r>
          <rPr>
            <sz val="8"/>
            <color indexed="81"/>
            <rFont val="Arial"/>
            <family val="2"/>
          </rPr>
          <t>Ubica el puntero del mouse en los numeros de la fila 11, para leer la pregunta y selecciona una respuesta en la lista desplegable</t>
        </r>
      </text>
    </comment>
    <comment ref="AA22" authorId="0" shapeId="0" xr:uid="{75B40A8E-5FA5-44A1-B6DA-F8E614EC6CF6}">
      <text>
        <r>
          <rPr>
            <sz val="8"/>
            <color indexed="81"/>
            <rFont val="Arial"/>
            <family val="2"/>
          </rPr>
          <t>Ubica el puntero del mouse en los numeros de la fila 11, para leer la pregunta y selecciona una respuesta en la lista desplegable</t>
        </r>
      </text>
    </comment>
    <comment ref="AB22" authorId="0" shapeId="0" xr:uid="{B3A764E0-DF1F-4B58-A7B0-20B6C394E577}">
      <text>
        <r>
          <rPr>
            <sz val="8"/>
            <color indexed="81"/>
            <rFont val="Arial"/>
            <family val="2"/>
          </rPr>
          <t>Ubica el puntero del mouse en los numeros de la fila 11, para leer la pregunta y selecciona una respuesta en la lista desplegable</t>
        </r>
      </text>
    </comment>
    <comment ref="AC22" authorId="0" shapeId="0" xr:uid="{4ADD7100-D881-4B6E-A070-8383E51EA78D}">
      <text>
        <r>
          <rPr>
            <sz val="8"/>
            <color indexed="81"/>
            <rFont val="Arial"/>
            <family val="2"/>
          </rPr>
          <t>Ubica el puntero del mouse en los numeros de la fila 11, para leer la pregunta y selecciona una respuesta en la lista desplegable</t>
        </r>
      </text>
    </comment>
    <comment ref="AD22" authorId="0" shapeId="0" xr:uid="{0A5929F2-C463-4CFE-9BBC-98CA6C180E2B}">
      <text>
        <r>
          <rPr>
            <sz val="8"/>
            <color indexed="81"/>
            <rFont val="Arial"/>
            <family val="2"/>
          </rPr>
          <t>Ubica el puntero del mouse en los numeros de la fila 11, para leer la pregunta y selecciona una respuesta en la lista desplegable</t>
        </r>
      </text>
    </comment>
    <comment ref="AE22" authorId="0" shapeId="0" xr:uid="{0A410C7E-74F6-4C42-8C41-E2825B2EC1D2}">
      <text>
        <r>
          <rPr>
            <sz val="8"/>
            <color indexed="81"/>
            <rFont val="Arial"/>
            <family val="2"/>
          </rPr>
          <t>Ubica el puntero del mouse en los numeros de la fila 11, para leer la pregunta y selecciona una respuesta en la lista desplegable</t>
        </r>
      </text>
    </comment>
    <comment ref="AF22" authorId="0" shapeId="0" xr:uid="{B005C8AD-7C47-4C47-9AA3-2661CED24D24}">
      <text>
        <r>
          <rPr>
            <sz val="8"/>
            <color indexed="81"/>
            <rFont val="Arial"/>
            <family val="2"/>
          </rPr>
          <t>Ubica el puntero del mouse en los numeros de la fila 11, para leer la pregunta y selecciona una respuesta en la lista desplegable</t>
        </r>
      </text>
    </comment>
    <comment ref="AG22" authorId="0" shapeId="0" xr:uid="{4A5B2B39-B4D5-42D3-872C-307BC11E4935}">
      <text>
        <r>
          <rPr>
            <sz val="8"/>
            <color indexed="81"/>
            <rFont val="Arial"/>
            <family val="2"/>
          </rPr>
          <t>Ubica el puntero del mouse en los numeros de la fila 11, para leer la pregunta y selecciona una respuesta en la lista desplegable</t>
        </r>
      </text>
    </comment>
    <comment ref="AH22" authorId="0" shapeId="0" xr:uid="{2B5B2C50-7181-44DC-B24C-7132AC22A316}">
      <text>
        <r>
          <rPr>
            <sz val="8"/>
            <color indexed="81"/>
            <rFont val="Arial"/>
            <family val="2"/>
          </rPr>
          <t>Ubica el puntero del mouse en los numeros de la fila 11, para leer la pregunta y selecciona una respuesta en la lista desplegable</t>
        </r>
      </text>
    </comment>
    <comment ref="P32" authorId="0" shapeId="0" xr:uid="{05F9FA64-C917-4E61-B8BF-76CE460104E3}">
      <text>
        <r>
          <rPr>
            <sz val="8"/>
            <color indexed="81"/>
            <rFont val="Arial"/>
            <family val="2"/>
          </rPr>
          <t>Ubica el puntero del mouse en los numeros de la fila 11, para leer la pregunta y selecciona una respuesta en la lista desplegable</t>
        </r>
      </text>
    </comment>
    <comment ref="Q32" authorId="0" shapeId="0" xr:uid="{BC184339-B494-4871-AE3A-7DB97182AD84}">
      <text>
        <r>
          <rPr>
            <sz val="8"/>
            <color indexed="81"/>
            <rFont val="Arial"/>
            <family val="2"/>
          </rPr>
          <t>Ubica el puntero del mouse en los numeros de la fila 11, para leer la pregunta y selecciona una respuesta en la lista desplegable</t>
        </r>
      </text>
    </comment>
    <comment ref="R32" authorId="0" shapeId="0" xr:uid="{6F5C1FDE-1514-4964-A80E-51CC0D7F51D9}">
      <text>
        <r>
          <rPr>
            <sz val="8"/>
            <color indexed="81"/>
            <rFont val="Arial"/>
            <family val="2"/>
          </rPr>
          <t>Ubica el puntero del mouse en los numeros de la fila 11, para leer la pregunta y selecciona una respuesta en la lista desplegable</t>
        </r>
      </text>
    </comment>
    <comment ref="S32" authorId="0" shapeId="0" xr:uid="{E23312EB-F766-4031-9415-856C432D50BE}">
      <text>
        <r>
          <rPr>
            <sz val="8"/>
            <color indexed="81"/>
            <rFont val="Arial"/>
            <family val="2"/>
          </rPr>
          <t>Ubica el puntero del mouse en los numeros de la fila 11, para leer la pregunta y selecciona una respuesta en la lista desplegable</t>
        </r>
      </text>
    </comment>
    <comment ref="T32" authorId="0" shapeId="0" xr:uid="{6FAC1196-6E67-41D3-99AD-A7608EB86060}">
      <text>
        <r>
          <rPr>
            <sz val="8"/>
            <color indexed="81"/>
            <rFont val="Arial"/>
            <family val="2"/>
          </rPr>
          <t>Ubica el puntero del mouse en los numeros de la fila 11, para leer la pregunta y selecciona una respuesta en la lista desplegable</t>
        </r>
      </text>
    </comment>
    <comment ref="U32" authorId="0" shapeId="0" xr:uid="{92A52FBC-B159-4E0F-AE5A-D7D5557FF07A}">
      <text>
        <r>
          <rPr>
            <sz val="8"/>
            <color indexed="81"/>
            <rFont val="Arial"/>
            <family val="2"/>
          </rPr>
          <t>Ubica el puntero del mouse en los numeros de la fila 11, para leer la pregunta y selecciona una respuesta en la lista desplegable</t>
        </r>
      </text>
    </comment>
    <comment ref="V32" authorId="0" shapeId="0" xr:uid="{A35B3A2B-F862-4ACA-8C4D-749BFF5A0ED1}">
      <text>
        <r>
          <rPr>
            <sz val="8"/>
            <color indexed="81"/>
            <rFont val="Arial"/>
            <family val="2"/>
          </rPr>
          <t>Ubica el puntero del mouse en los numeros de la fila 11, para leer la pregunta y selecciona una respuesta en la lista desplegable</t>
        </r>
      </text>
    </comment>
    <comment ref="W32" authorId="0" shapeId="0" xr:uid="{6673CD4F-8AE7-4BE5-8C69-C01CC2CE19B3}">
      <text>
        <r>
          <rPr>
            <sz val="8"/>
            <color indexed="81"/>
            <rFont val="Arial"/>
            <family val="2"/>
          </rPr>
          <t>Ubica el puntero del mouse en los numeros de la fila 11, para leer la pregunta y selecciona una respuesta en la lista desplegable</t>
        </r>
      </text>
    </comment>
    <comment ref="X32" authorId="0" shapeId="0" xr:uid="{31ADACE0-5C39-40D8-9A55-5895B2B03824}">
      <text>
        <r>
          <rPr>
            <sz val="8"/>
            <color indexed="81"/>
            <rFont val="Arial"/>
            <family val="2"/>
          </rPr>
          <t>Ubica el puntero del mouse en los numeros de la fila 11, para leer la pregunta y selecciona una respuesta en la lista desplegable</t>
        </r>
      </text>
    </comment>
    <comment ref="Y32" authorId="0" shapeId="0" xr:uid="{CBF7A370-5CDC-45CC-9939-8CE8EE5EAE2F}">
      <text>
        <r>
          <rPr>
            <sz val="8"/>
            <color indexed="81"/>
            <rFont val="Arial"/>
            <family val="2"/>
          </rPr>
          <t>Ubica el puntero del mouse en los numeros de la fila 11, para leer la pregunta y selecciona una respuesta en la lista desplegable</t>
        </r>
      </text>
    </comment>
    <comment ref="Z32" authorId="0" shapeId="0" xr:uid="{33202C7D-FECB-48C0-BD92-BECF17B78AAB}">
      <text>
        <r>
          <rPr>
            <sz val="8"/>
            <color indexed="81"/>
            <rFont val="Arial"/>
            <family val="2"/>
          </rPr>
          <t>Ubica el puntero del mouse en los numeros de la fila 11, para leer la pregunta y selecciona una respuesta en la lista desplegable</t>
        </r>
      </text>
    </comment>
    <comment ref="AA32" authorId="0" shapeId="0" xr:uid="{CCD79758-3A9B-4940-803C-9B7214927C83}">
      <text>
        <r>
          <rPr>
            <sz val="8"/>
            <color indexed="81"/>
            <rFont val="Arial"/>
            <family val="2"/>
          </rPr>
          <t>Ubica el puntero del mouse en los numeros de la fila 11, para leer la pregunta y selecciona una respuesta en la lista desplegable</t>
        </r>
      </text>
    </comment>
    <comment ref="AB32" authorId="0" shapeId="0" xr:uid="{E99757D4-2097-4D4B-970A-7B4553A63314}">
      <text>
        <r>
          <rPr>
            <sz val="8"/>
            <color indexed="81"/>
            <rFont val="Arial"/>
            <family val="2"/>
          </rPr>
          <t>Ubica el puntero del mouse en los numeros de la fila 11, para leer la pregunta y selecciona una respuesta en la lista desplegable</t>
        </r>
      </text>
    </comment>
    <comment ref="AC32" authorId="0" shapeId="0" xr:uid="{9C7BC435-3068-4669-AF1E-4684CDF91368}">
      <text>
        <r>
          <rPr>
            <sz val="8"/>
            <color indexed="81"/>
            <rFont val="Arial"/>
            <family val="2"/>
          </rPr>
          <t>Ubica el puntero del mouse en los numeros de la fila 11, para leer la pregunta y selecciona una respuesta en la lista desplegable</t>
        </r>
      </text>
    </comment>
    <comment ref="AD32" authorId="0" shapeId="0" xr:uid="{B5C72D0D-72B1-4900-9241-8175BD8B25BE}">
      <text>
        <r>
          <rPr>
            <sz val="8"/>
            <color indexed="81"/>
            <rFont val="Arial"/>
            <family val="2"/>
          </rPr>
          <t>Ubica el puntero del mouse en los numeros de la fila 11, para leer la pregunta y selecciona una respuesta en la lista desplegable</t>
        </r>
      </text>
    </comment>
    <comment ref="AE32" authorId="0" shapeId="0" xr:uid="{0B9A2853-B450-45A0-9036-38F9367FDD6F}">
      <text>
        <r>
          <rPr>
            <sz val="8"/>
            <color indexed="81"/>
            <rFont val="Arial"/>
            <family val="2"/>
          </rPr>
          <t>Ubica el puntero del mouse en los numeros de la fila 11, para leer la pregunta y selecciona una respuesta en la lista desplegable</t>
        </r>
      </text>
    </comment>
    <comment ref="AF32" authorId="0" shapeId="0" xr:uid="{9926B17C-0807-42BB-9027-111E66FF4840}">
      <text>
        <r>
          <rPr>
            <sz val="8"/>
            <color indexed="81"/>
            <rFont val="Arial"/>
            <family val="2"/>
          </rPr>
          <t>Ubica el puntero del mouse en los numeros de la fila 11, para leer la pregunta y selecciona una respuesta en la lista desplegable</t>
        </r>
      </text>
    </comment>
    <comment ref="AG32" authorId="0" shapeId="0" xr:uid="{D0EE2E81-E4E9-4529-828B-D168A73F30FD}">
      <text>
        <r>
          <rPr>
            <sz val="8"/>
            <color indexed="81"/>
            <rFont val="Arial"/>
            <family val="2"/>
          </rPr>
          <t>Ubica el puntero del mouse en los numeros de la fila 11, para leer la pregunta y selecciona una respuesta en la lista desplegable</t>
        </r>
      </text>
    </comment>
    <comment ref="AH32" authorId="0" shapeId="0" xr:uid="{528D40F4-1281-4B6A-A068-A605E2D0ACB9}">
      <text>
        <r>
          <rPr>
            <sz val="8"/>
            <color indexed="81"/>
            <rFont val="Arial"/>
            <family val="2"/>
          </rPr>
          <t>Ubica el puntero del mouse en los numeros de la fila 11, para leer la pregunta y selecciona una respuesta en la lista desplegable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D13F638-6E2F-41C2-B444-052DFDDC249A}">
      <text>
        <r>
          <rPr>
            <sz val="9"/>
            <color indexed="81"/>
            <rFont val="Tahoma"/>
            <family val="2"/>
          </rPr>
          <t>Fecha de revisión y/o actualización del riesgo de gestión por parte del área encargada del proceso</t>
        </r>
      </text>
    </comment>
    <comment ref="L9" authorId="1" shapeId="0" xr:uid="{FBDE1749-E9D9-4182-84DA-48D26943208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5A67067-A237-4467-BE50-EAE40B9DE46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38A708C-F824-47D0-ABD4-9B8EB784BC2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DAB9643-1337-4C20-9ED5-3F10FD47B29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0FD6A64C-01B6-47A2-93FD-477B49009CE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0FB42A2E-EB0D-436A-96C4-C6ED7E040CB5}">
      <text>
        <r>
          <rPr>
            <sz val="8"/>
            <color indexed="81"/>
            <rFont val="Arial"/>
            <family val="2"/>
          </rPr>
          <t>¿Afectar al grupo de funcionarios del proceso?</t>
        </r>
      </text>
    </comment>
    <comment ref="Q11" authorId="1" shapeId="0" xr:uid="{B41A44BB-4794-4632-894A-74FA12E0E4E4}">
      <text>
        <r>
          <rPr>
            <sz val="8"/>
            <color indexed="81"/>
            <rFont val="Arial"/>
            <family val="2"/>
          </rPr>
          <t>¿Afectar el cumplimiento de metas y objetivos de la dependencia?</t>
        </r>
      </text>
    </comment>
    <comment ref="R11" authorId="1" shapeId="0" xr:uid="{0F3D2599-7E30-4270-BA92-DB455C75A042}">
      <text>
        <r>
          <rPr>
            <sz val="8"/>
            <color indexed="81"/>
            <rFont val="Arial"/>
            <family val="2"/>
          </rPr>
          <t>¿Afectar el cumplimiento de misión de la Entidad?</t>
        </r>
      </text>
    </comment>
    <comment ref="S11" authorId="1" shapeId="0" xr:uid="{AF78CFBF-84B4-4E75-B7BA-C23D8F044280}">
      <text>
        <r>
          <rPr>
            <sz val="8"/>
            <color indexed="81"/>
            <rFont val="Arial"/>
            <family val="2"/>
          </rPr>
          <t>¿Afectar el cumplimiento de la misión del sector al que pertenece la Entidad?</t>
        </r>
      </text>
    </comment>
    <comment ref="T11" authorId="1" shapeId="0" xr:uid="{5C7B7D18-F5E0-4C4D-969D-B8FA907CF22E}">
      <text>
        <r>
          <rPr>
            <sz val="8"/>
            <color indexed="81"/>
            <rFont val="Arial"/>
            <family val="2"/>
          </rPr>
          <t>¿Generar pérdida de confianza de la Entidad, afectando su reputación?</t>
        </r>
      </text>
    </comment>
    <comment ref="U11" authorId="1" shapeId="0" xr:uid="{FEE1E759-252E-4E37-B045-0D1793F95A43}">
      <text>
        <r>
          <rPr>
            <sz val="8"/>
            <color indexed="81"/>
            <rFont val="Arial"/>
            <family val="2"/>
          </rPr>
          <t>¿Generar pérdida de recursos económicos?</t>
        </r>
      </text>
    </comment>
    <comment ref="V11" authorId="1" shapeId="0" xr:uid="{B092CA36-4A52-458C-9D50-E59690F78B8A}">
      <text>
        <r>
          <rPr>
            <sz val="8"/>
            <color indexed="81"/>
            <rFont val="Arial"/>
            <family val="2"/>
          </rPr>
          <t>¿Afectar la generación de los productos o la prestación de servicios?</t>
        </r>
      </text>
    </comment>
    <comment ref="W11" authorId="1" shapeId="0" xr:uid="{82724197-435D-4E88-8582-384EE19DA3D5}">
      <text>
        <r>
          <rPr>
            <sz val="8"/>
            <color indexed="81"/>
            <rFont val="Arial"/>
            <family val="2"/>
          </rPr>
          <t>¿Dar lugar al detrimento de calidad de vida de la comunidad por la pérdida del bien o servicios o los recursos públicos?</t>
        </r>
      </text>
    </comment>
    <comment ref="X11" authorId="1" shapeId="0" xr:uid="{7512C4F7-7DE7-4B2A-BBD3-8ED313A7F66C}">
      <text>
        <r>
          <rPr>
            <sz val="8"/>
            <color indexed="81"/>
            <rFont val="Arial"/>
            <family val="2"/>
          </rPr>
          <t>¿Generar pérdida de información de la Entidad?</t>
        </r>
      </text>
    </comment>
    <comment ref="Y11" authorId="1" shapeId="0" xr:uid="{54AF4F81-A8CE-420C-986A-CE5670E764B6}">
      <text>
        <r>
          <rPr>
            <sz val="8"/>
            <color indexed="81"/>
            <rFont val="Arial"/>
            <family val="2"/>
          </rPr>
          <t>¿Generar intervención de los órganos de control, de la Fiscalía, u otro ente?</t>
        </r>
      </text>
    </comment>
    <comment ref="Z11" authorId="1" shapeId="0" xr:uid="{2AD65238-7D64-4F14-8355-9464CDAF5060}">
      <text>
        <r>
          <rPr>
            <sz val="8"/>
            <color indexed="81"/>
            <rFont val="Arial"/>
            <family val="2"/>
          </rPr>
          <t>¿Dar lugar a procesos sancionatorios?</t>
        </r>
      </text>
    </comment>
    <comment ref="AA11" authorId="1" shapeId="0" xr:uid="{52D9DB7B-FC3F-43FE-87AD-A3F3E2CAD979}">
      <text>
        <r>
          <rPr>
            <sz val="8"/>
            <color indexed="81"/>
            <rFont val="Arial"/>
            <family val="2"/>
          </rPr>
          <t>¿Dar lugar a procesos disciplinarios?</t>
        </r>
      </text>
    </comment>
    <comment ref="AB11" authorId="1" shapeId="0" xr:uid="{075CF4DA-9706-4138-B103-D03BF68457AF}">
      <text>
        <r>
          <rPr>
            <sz val="8"/>
            <color indexed="81"/>
            <rFont val="Arial"/>
            <family val="2"/>
          </rPr>
          <t>¿Dar lugar a procesos fiscales?</t>
        </r>
      </text>
    </comment>
    <comment ref="AC11" authorId="1" shapeId="0" xr:uid="{7D11CF3B-E80B-4A76-8BCE-DD45F2E1BD6B}">
      <text>
        <r>
          <rPr>
            <sz val="8"/>
            <color indexed="81"/>
            <rFont val="Arial"/>
            <family val="2"/>
          </rPr>
          <t>¿Dar lugar a procesos penales?</t>
        </r>
      </text>
    </comment>
    <comment ref="AD11" authorId="1" shapeId="0" xr:uid="{4422DB48-2FFF-4C62-AE6F-2672FB6BD394}">
      <text>
        <r>
          <rPr>
            <sz val="8"/>
            <color indexed="81"/>
            <rFont val="Arial"/>
            <family val="2"/>
          </rPr>
          <t>¿Generar pérdida de credibilidad del sector?</t>
        </r>
      </text>
    </comment>
    <comment ref="AE11" authorId="1" shapeId="0" xr:uid="{B7F5B3E9-6144-4575-9CD0-824658904E1F}">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C3562262-04FA-4E46-BB7B-24CA4ADDBFAB}">
      <text>
        <r>
          <rPr>
            <sz val="8"/>
            <color indexed="81"/>
            <rFont val="Arial"/>
            <family val="2"/>
          </rPr>
          <t>¿Afectar la imagen regional?</t>
        </r>
      </text>
    </comment>
    <comment ref="AG11" authorId="1" shapeId="0" xr:uid="{3BE89738-57AC-4A92-85EB-02B6B523D477}">
      <text>
        <r>
          <rPr>
            <sz val="8"/>
            <color indexed="81"/>
            <rFont val="Arial"/>
            <family val="2"/>
          </rPr>
          <t>¿Afectar la imagen nacional?</t>
        </r>
      </text>
    </comment>
    <comment ref="AH11" authorId="1" shapeId="0" xr:uid="{5E62A1A9-18D1-494A-8C14-681AF09B2F92}">
      <text>
        <r>
          <rPr>
            <sz val="8"/>
            <color indexed="81"/>
            <rFont val="Arial"/>
            <family val="2"/>
          </rPr>
          <t>¿Genera Impacto ambiental?</t>
        </r>
      </text>
    </comment>
    <comment ref="AV11" authorId="1" shapeId="0" xr:uid="{58A87D0A-3975-466A-BE39-D4B75B0F47BA}">
      <text>
        <r>
          <rPr>
            <sz val="8"/>
            <color indexed="81"/>
            <rFont val="Arial"/>
            <family val="2"/>
          </rPr>
          <t>¿Existen un responsable asignado a la ejecución del control?</t>
        </r>
      </text>
    </comment>
    <comment ref="AW11" authorId="1" shapeId="0" xr:uid="{50440246-A37B-4CF6-9C6F-64B8F4FE80FB}">
      <text>
        <r>
          <rPr>
            <sz val="9"/>
            <color indexed="81"/>
            <rFont val="Tahoma"/>
            <family val="2"/>
          </rPr>
          <t>El responsable tiene autoridad y adecuada segregación de funciones en la ejecución del control?</t>
        </r>
      </text>
    </comment>
    <comment ref="AX11" authorId="1" shapeId="0" xr:uid="{AD9022BD-80C2-4D5F-B06D-DCBDDF6BB867}">
      <text>
        <r>
          <rPr>
            <sz val="8"/>
            <color indexed="81"/>
            <rFont val="Arial"/>
            <family val="2"/>
          </rPr>
          <t>¿La oportunidad en que se ejecuta el control ayuda a prevenir la mitigación del riesgo o a detectar la materialización del riesgo de manera oportuna?</t>
        </r>
      </text>
    </comment>
    <comment ref="AY11" authorId="1" shapeId="0" xr:uid="{590E0B00-FD08-4EB1-870E-18600585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27A108C-15B7-4ED2-AD89-4E4F34F41045}">
      <text>
        <r>
          <rPr>
            <sz val="8"/>
            <color indexed="81"/>
            <rFont val="Arial"/>
            <family val="2"/>
          </rPr>
          <t>¿La fuente de información que se utiliza en el desarrollo del control es información confiable que permita mitigar el riesgo?.</t>
        </r>
      </text>
    </comment>
    <comment ref="BA11" authorId="1" shapeId="0" xr:uid="{31A0B838-7370-4D4B-88AD-2356A979BD13}">
      <text>
        <r>
          <rPr>
            <sz val="8"/>
            <color indexed="81"/>
            <rFont val="Arial"/>
            <family val="2"/>
          </rPr>
          <t>¿Las observaciones, desviaciones o diferencias identificadas como resultados de la ejecución del control son investigadas y resueltas de manera oportuna?</t>
        </r>
      </text>
    </comment>
    <comment ref="BB11" authorId="1" shapeId="0" xr:uid="{63A83D2F-6A9A-44B6-847D-440CFD37323C}">
      <text>
        <r>
          <rPr>
            <sz val="8"/>
            <color indexed="81"/>
            <rFont val="Arial"/>
            <family val="2"/>
          </rPr>
          <t>¿Se deja evidencia o rastro de la ejecución del control, que permita a cualquier tercero con la evidencia, llegar a la misma conclusión?.</t>
        </r>
      </text>
    </comment>
    <comment ref="P12" authorId="0" shapeId="0" xr:uid="{B6998403-C1CF-4FFB-B604-B705AB27CEA2}">
      <text>
        <r>
          <rPr>
            <sz val="8"/>
            <color indexed="81"/>
            <rFont val="Arial"/>
            <family val="2"/>
          </rPr>
          <t>Ubica el puntero del mouse en los números de la fila 11, para leer la pregunta y selecciona una respuesta en la lista desplegable</t>
        </r>
      </text>
    </comment>
    <comment ref="Q12" authorId="0" shapeId="0" xr:uid="{C4F0D444-3118-489F-A5B3-4C565C025011}">
      <text>
        <r>
          <rPr>
            <sz val="8"/>
            <color indexed="81"/>
            <rFont val="Arial"/>
            <family val="2"/>
          </rPr>
          <t>Ubica el puntero del mouse en los números de la fila 11, para leer la pregunta y selecciona una respuesta en la lista desplegable</t>
        </r>
      </text>
    </comment>
    <comment ref="R12" authorId="0" shapeId="0" xr:uid="{515E1EF5-72B7-49CA-A50C-F013EF949398}">
      <text>
        <r>
          <rPr>
            <sz val="8"/>
            <color indexed="81"/>
            <rFont val="Arial"/>
            <family val="2"/>
          </rPr>
          <t>Ubica el puntero del mouse en los números de la fila 11, para leer la pregunta y selecciona una respuesta en la lista desplegable</t>
        </r>
      </text>
    </comment>
    <comment ref="S12" authorId="0" shapeId="0" xr:uid="{35438783-6F52-41C3-AEBB-D6A12BCF1F6C}">
      <text>
        <r>
          <rPr>
            <sz val="8"/>
            <color indexed="81"/>
            <rFont val="Arial"/>
            <family val="2"/>
          </rPr>
          <t>Ubica el puntero del mouse en los números de la fila 11, para leer la pregunta y selecciona una respuesta en la lista desplegable</t>
        </r>
      </text>
    </comment>
    <comment ref="T12" authorId="0" shapeId="0" xr:uid="{5A32D30A-5791-44A4-9C9D-84B88B1FA078}">
      <text>
        <r>
          <rPr>
            <sz val="8"/>
            <color indexed="81"/>
            <rFont val="Arial"/>
            <family val="2"/>
          </rPr>
          <t>Ubica el puntero del mouse en los números de la fila 11, para leer la pregunta y selecciona una respuesta en la lista desplegable</t>
        </r>
      </text>
    </comment>
    <comment ref="U12" authorId="0" shapeId="0" xr:uid="{15FAF888-9B44-4D7E-8FDE-DB5E9590A578}">
      <text>
        <r>
          <rPr>
            <sz val="8"/>
            <color indexed="81"/>
            <rFont val="Arial"/>
            <family val="2"/>
          </rPr>
          <t>Ubica el puntero del mouse en los números de la fila 11, para leer la pregunta y selecciona una respuesta en la lista desplegable</t>
        </r>
      </text>
    </comment>
    <comment ref="V12" authorId="0" shapeId="0" xr:uid="{4826F093-594B-471B-B605-0DA62D2CC7DA}">
      <text>
        <r>
          <rPr>
            <sz val="8"/>
            <color indexed="81"/>
            <rFont val="Arial"/>
            <family val="2"/>
          </rPr>
          <t>Ubica el puntero del mouse en los números de la fila 11, para leer la pregunta y selecciona una respuesta en la lista desplegable</t>
        </r>
      </text>
    </comment>
    <comment ref="W12" authorId="0" shapeId="0" xr:uid="{D758C70A-36C2-4322-AE7C-7F736BFAF1DE}">
      <text>
        <r>
          <rPr>
            <sz val="8"/>
            <color indexed="81"/>
            <rFont val="Arial"/>
            <family val="2"/>
          </rPr>
          <t>Ubica el puntero del mouse en los números de la fila 11, para leer la pregunta y selecciona una respuesta en la lista desplegable</t>
        </r>
      </text>
    </comment>
    <comment ref="X12" authorId="0" shapeId="0" xr:uid="{7A6B5CA0-E2CF-432B-964D-E73A37DB41D5}">
      <text>
        <r>
          <rPr>
            <sz val="8"/>
            <color indexed="81"/>
            <rFont val="Arial"/>
            <family val="2"/>
          </rPr>
          <t>Ubica el puntero del mouse en los números de la fila 11, para leer la pregunta y selecciona una respuesta en la lista desplegable</t>
        </r>
      </text>
    </comment>
    <comment ref="Y12" authorId="0" shapeId="0" xr:uid="{1AF9CEFF-E4D5-46C4-8486-EFCEA9B9D8E0}">
      <text>
        <r>
          <rPr>
            <sz val="8"/>
            <color indexed="81"/>
            <rFont val="Arial"/>
            <family val="2"/>
          </rPr>
          <t>Ubica el puntero del mouse en los números de la fila 11, para leer la pregunta y selecciona una respuesta en la lista desplegable</t>
        </r>
      </text>
    </comment>
    <comment ref="Z12" authorId="0" shapeId="0" xr:uid="{EE369736-90BB-4101-8755-01F869FE5217}">
      <text>
        <r>
          <rPr>
            <sz val="8"/>
            <color indexed="81"/>
            <rFont val="Arial"/>
            <family val="2"/>
          </rPr>
          <t>Ubica el puntero del mouse en los números de la fila 11, para leer la pregunta y selecciona una respuesta en la lista desplegable</t>
        </r>
      </text>
    </comment>
    <comment ref="AA12" authorId="0" shapeId="0" xr:uid="{97C982F0-B18B-4EEB-A54B-FF696E6ABE6F}">
      <text>
        <r>
          <rPr>
            <sz val="8"/>
            <color indexed="81"/>
            <rFont val="Arial"/>
            <family val="2"/>
          </rPr>
          <t>Ubica el puntero del mouse en los números de la fila 11, para leer la pregunta y selecciona una respuesta en la lista desplegable</t>
        </r>
      </text>
    </comment>
    <comment ref="AB12" authorId="0" shapeId="0" xr:uid="{FDE650E4-FFA5-48E6-8D2B-367162985C2B}">
      <text>
        <r>
          <rPr>
            <sz val="8"/>
            <color indexed="81"/>
            <rFont val="Arial"/>
            <family val="2"/>
          </rPr>
          <t>Ubica el puntero del mouse en los números de la fila 11, para leer la pregunta y selecciona una respuesta en la lista desplegable</t>
        </r>
      </text>
    </comment>
    <comment ref="AC12" authorId="0" shapeId="0" xr:uid="{15C70B85-8928-4B37-B85D-B930274C23D9}">
      <text>
        <r>
          <rPr>
            <sz val="8"/>
            <color indexed="81"/>
            <rFont val="Arial"/>
            <family val="2"/>
          </rPr>
          <t>Ubica el puntero del mouse en los números de la fila 11, para leer la pregunta y selecciona una respuesta en la lista desplegable</t>
        </r>
      </text>
    </comment>
    <comment ref="AD12" authorId="0" shapeId="0" xr:uid="{08BDB2DE-C352-4A7B-8CC6-01C17B4B4D3A}">
      <text>
        <r>
          <rPr>
            <sz val="8"/>
            <color indexed="81"/>
            <rFont val="Arial"/>
            <family val="2"/>
          </rPr>
          <t>Ubica el puntero del mouse en los números de la fila 11, para leer la pregunta y selecciona una respuesta en la lista desplegable</t>
        </r>
      </text>
    </comment>
    <comment ref="AE12" authorId="0" shapeId="0" xr:uid="{134C04AB-4548-4532-8D17-8DEE87C4D5D5}">
      <text>
        <r>
          <rPr>
            <sz val="8"/>
            <color indexed="81"/>
            <rFont val="Arial"/>
            <family val="2"/>
          </rPr>
          <t>Ubica el puntero del mouse en los números de la fila 11, para leer la pregunta y selecciona una respuesta en la lista desplegable</t>
        </r>
      </text>
    </comment>
    <comment ref="AF12" authorId="0" shapeId="0" xr:uid="{F4271CFC-30A3-40C9-AEEC-7E1B2E3E66FC}">
      <text>
        <r>
          <rPr>
            <sz val="8"/>
            <color indexed="81"/>
            <rFont val="Arial"/>
            <family val="2"/>
          </rPr>
          <t>Ubica el puntero del mouse en los números de la fila 11, para leer la pregunta y selecciona una respuesta en la lista desplegable</t>
        </r>
      </text>
    </comment>
    <comment ref="AG12" authorId="0" shapeId="0" xr:uid="{7F78BC2E-DF3E-4CBB-8B75-1D34A9BA03AD}">
      <text>
        <r>
          <rPr>
            <sz val="8"/>
            <color indexed="81"/>
            <rFont val="Arial"/>
            <family val="2"/>
          </rPr>
          <t>Ubica el puntero del mouse en los números de la fila 11, para leer la pregunta y selecciona una respuesta en la lista desplegable</t>
        </r>
      </text>
    </comment>
    <comment ref="AH12" authorId="0" shapeId="0" xr:uid="{3E144EB6-DA04-4987-A535-3D7D60FDEC4C}">
      <text>
        <r>
          <rPr>
            <sz val="8"/>
            <color indexed="81"/>
            <rFont val="Arial"/>
            <family val="2"/>
          </rPr>
          <t>Ubica el puntero del mouse en los números de la fila 11, para leer la pregunta y selecciona una respuesta en la lista desplegable</t>
        </r>
      </text>
    </comment>
    <comment ref="P22" authorId="0" shapeId="0" xr:uid="{E4B36CEE-DE31-4B36-8108-E502085895CB}">
      <text>
        <r>
          <rPr>
            <sz val="8"/>
            <color indexed="81"/>
            <rFont val="Arial"/>
            <family val="2"/>
          </rPr>
          <t>Ubica el puntero del mouse en los numeros de la fila 11, para leer la pregunta y selecciona una respuesta en la lista desplegable</t>
        </r>
      </text>
    </comment>
    <comment ref="Q22" authorId="0" shapeId="0" xr:uid="{B1922BAC-8C0E-4CDD-A130-06E6672BF809}">
      <text>
        <r>
          <rPr>
            <sz val="8"/>
            <color indexed="81"/>
            <rFont val="Arial"/>
            <family val="2"/>
          </rPr>
          <t>Ubica el puntero del mouse en los numeros de la fila 11, para leer la pregunta y selecciona una respuesta en la lista desplegable</t>
        </r>
      </text>
    </comment>
    <comment ref="R22" authorId="0" shapeId="0" xr:uid="{FC5C89CF-9891-4959-A4C1-86EA7B4B6865}">
      <text>
        <r>
          <rPr>
            <sz val="8"/>
            <color indexed="81"/>
            <rFont val="Arial"/>
            <family val="2"/>
          </rPr>
          <t>Ubica el puntero del mouse en los numeros de la fila 11, para leer la pregunta y selecciona una respuesta en la lista desplegable</t>
        </r>
      </text>
    </comment>
    <comment ref="S22" authorId="0" shapeId="0" xr:uid="{A9764A53-89BF-46E7-9768-85ED4997D00D}">
      <text>
        <r>
          <rPr>
            <sz val="8"/>
            <color indexed="81"/>
            <rFont val="Arial"/>
            <family val="2"/>
          </rPr>
          <t>Ubica el puntero del mouse en los numeros de la fila 11, para leer la pregunta y selecciona una respuesta en la lista desplegable</t>
        </r>
      </text>
    </comment>
    <comment ref="T22" authorId="0" shapeId="0" xr:uid="{AF1643E4-BA36-42CE-942E-D4FDEE8E7ED7}">
      <text>
        <r>
          <rPr>
            <sz val="8"/>
            <color indexed="81"/>
            <rFont val="Arial"/>
            <family val="2"/>
          </rPr>
          <t>Ubica el puntero del mouse en los numeros de la fila 11, para leer la pregunta y selecciona una respuesta en la lista desplegable</t>
        </r>
      </text>
    </comment>
    <comment ref="U22" authorId="0" shapeId="0" xr:uid="{B06B9B5A-48EA-4600-B9A9-A93102D1760C}">
      <text>
        <r>
          <rPr>
            <sz val="8"/>
            <color indexed="81"/>
            <rFont val="Arial"/>
            <family val="2"/>
          </rPr>
          <t>Ubica el puntero del mouse en los numeros de la fila 11, para leer la pregunta y selecciona una respuesta en la lista desplegable</t>
        </r>
      </text>
    </comment>
    <comment ref="V22" authorId="0" shapeId="0" xr:uid="{1B3794EC-461D-47E7-87AB-2288DD5B65C2}">
      <text>
        <r>
          <rPr>
            <sz val="8"/>
            <color indexed="81"/>
            <rFont val="Arial"/>
            <family val="2"/>
          </rPr>
          <t>Ubica el puntero del mouse en los numeros de la fila 11, para leer la pregunta y selecciona una respuesta en la lista desplegable</t>
        </r>
      </text>
    </comment>
    <comment ref="W22" authorId="0" shapeId="0" xr:uid="{E78E669A-FDC4-4A8F-BAC6-0A87DFE4AF5F}">
      <text>
        <r>
          <rPr>
            <sz val="8"/>
            <color indexed="81"/>
            <rFont val="Arial"/>
            <family val="2"/>
          </rPr>
          <t>Ubica el puntero del mouse en los numeros de la fila 11, para leer la pregunta y selecciona una respuesta en la lista desplegable</t>
        </r>
      </text>
    </comment>
    <comment ref="X22" authorId="0" shapeId="0" xr:uid="{744371B4-8392-4BA9-9566-13992DF54E03}">
      <text>
        <r>
          <rPr>
            <sz val="8"/>
            <color indexed="81"/>
            <rFont val="Arial"/>
            <family val="2"/>
          </rPr>
          <t>Ubica el puntero del mouse en los numeros de la fila 11, para leer la pregunta y selecciona una respuesta en la lista desplegable</t>
        </r>
      </text>
    </comment>
    <comment ref="Y22" authorId="0" shapeId="0" xr:uid="{CE4B3873-5509-4203-9880-90F88605D0FA}">
      <text>
        <r>
          <rPr>
            <sz val="8"/>
            <color indexed="81"/>
            <rFont val="Arial"/>
            <family val="2"/>
          </rPr>
          <t>Ubica el puntero del mouse en los numeros de la fila 11, para leer la pregunta y selecciona una respuesta en la lista desplegable</t>
        </r>
      </text>
    </comment>
    <comment ref="Z22" authorId="0" shapeId="0" xr:uid="{A5CCE36F-FCC1-432B-B75E-51A34A9FD904}">
      <text>
        <r>
          <rPr>
            <sz val="8"/>
            <color indexed="81"/>
            <rFont val="Arial"/>
            <family val="2"/>
          </rPr>
          <t>Ubica el puntero del mouse en los numeros de la fila 11, para leer la pregunta y selecciona una respuesta en la lista desplegable</t>
        </r>
      </text>
    </comment>
    <comment ref="AA22" authorId="0" shapeId="0" xr:uid="{A7DAB597-9357-425F-BB85-1A260990D02A}">
      <text>
        <r>
          <rPr>
            <sz val="8"/>
            <color indexed="81"/>
            <rFont val="Arial"/>
            <family val="2"/>
          </rPr>
          <t>Ubica el puntero del mouse en los numeros de la fila 11, para leer la pregunta y selecciona una respuesta en la lista desplegable</t>
        </r>
      </text>
    </comment>
    <comment ref="AB22" authorId="0" shapeId="0" xr:uid="{6F9D0CC6-CEE1-4834-8949-251150C03294}">
      <text>
        <r>
          <rPr>
            <sz val="8"/>
            <color indexed="81"/>
            <rFont val="Arial"/>
            <family val="2"/>
          </rPr>
          <t>Ubica el puntero del mouse en los numeros de la fila 11, para leer la pregunta y selecciona una respuesta en la lista desplegable</t>
        </r>
      </text>
    </comment>
    <comment ref="AC22" authorId="0" shapeId="0" xr:uid="{091AE719-2ECD-4AC4-9348-6B50226BFC56}">
      <text>
        <r>
          <rPr>
            <sz val="8"/>
            <color indexed="81"/>
            <rFont val="Arial"/>
            <family val="2"/>
          </rPr>
          <t>Ubica el puntero del mouse en los numeros de la fila 11, para leer la pregunta y selecciona una respuesta en la lista desplegable</t>
        </r>
      </text>
    </comment>
    <comment ref="AD22" authorId="0" shapeId="0" xr:uid="{7EFF7DF4-377D-44D8-8E6E-CABCF7F1CB5A}">
      <text>
        <r>
          <rPr>
            <sz val="8"/>
            <color indexed="81"/>
            <rFont val="Arial"/>
            <family val="2"/>
          </rPr>
          <t>Ubica el puntero del mouse en los numeros de la fila 11, para leer la pregunta y selecciona una respuesta en la lista desplegable</t>
        </r>
      </text>
    </comment>
    <comment ref="AE22" authorId="0" shapeId="0" xr:uid="{29A8375B-D9EA-48E1-A1E2-538B33B704D9}">
      <text>
        <r>
          <rPr>
            <sz val="8"/>
            <color indexed="81"/>
            <rFont val="Arial"/>
            <family val="2"/>
          </rPr>
          <t>Ubica el puntero del mouse en los numeros de la fila 11, para leer la pregunta y selecciona una respuesta en la lista desplegable</t>
        </r>
      </text>
    </comment>
    <comment ref="AF22" authorId="0" shapeId="0" xr:uid="{9C9D9CFA-7F93-4E64-B4F3-8227A2F6FE65}">
      <text>
        <r>
          <rPr>
            <sz val="8"/>
            <color indexed="81"/>
            <rFont val="Arial"/>
            <family val="2"/>
          </rPr>
          <t>Ubica el puntero del mouse en los numeros de la fila 11, para leer la pregunta y selecciona una respuesta en la lista desplegable</t>
        </r>
      </text>
    </comment>
    <comment ref="AG22" authorId="0" shapeId="0" xr:uid="{1CDB9BE6-E68E-4CEE-BFC1-F83B4FBDB4E6}">
      <text>
        <r>
          <rPr>
            <sz val="8"/>
            <color indexed="81"/>
            <rFont val="Arial"/>
            <family val="2"/>
          </rPr>
          <t>Ubica el puntero del mouse en los numeros de la fila 11, para leer la pregunta y selecciona una respuesta en la lista desplegable</t>
        </r>
      </text>
    </comment>
    <comment ref="AH22" authorId="0" shapeId="0" xr:uid="{05B982D2-9D36-4EE1-8862-C33C2AEF974C}">
      <text>
        <r>
          <rPr>
            <sz val="8"/>
            <color indexed="81"/>
            <rFont val="Arial"/>
            <family val="2"/>
          </rPr>
          <t>Ubica el puntero del mouse en los numeros de la fila 11, para leer la pregunta y selecciona una respuesta en la lista desplegable</t>
        </r>
      </text>
    </comment>
    <comment ref="P32" authorId="0" shapeId="0" xr:uid="{A4077A7C-46B8-42FC-A71E-A4D3B4FEBC0E}">
      <text>
        <r>
          <rPr>
            <sz val="8"/>
            <color indexed="81"/>
            <rFont val="Arial"/>
            <family val="2"/>
          </rPr>
          <t>Ubica el puntero del mouse en los numeros de la fila 11, para leer la pregunta y selecciona una respuesta en la lista desplegable</t>
        </r>
      </text>
    </comment>
    <comment ref="Q32" authorId="0" shapeId="0" xr:uid="{88E11242-F62C-49B3-A7B7-925D34E8E2F8}">
      <text>
        <r>
          <rPr>
            <sz val="8"/>
            <color indexed="81"/>
            <rFont val="Arial"/>
            <family val="2"/>
          </rPr>
          <t>Ubica el puntero del mouse en los numeros de la fila 11, para leer la pregunta y selecciona una respuesta en la lista desplegable</t>
        </r>
      </text>
    </comment>
    <comment ref="R32" authorId="0" shapeId="0" xr:uid="{C0CA0855-02CE-4BCC-A6D2-18CE4904C560}">
      <text>
        <r>
          <rPr>
            <sz val="8"/>
            <color indexed="81"/>
            <rFont val="Arial"/>
            <family val="2"/>
          </rPr>
          <t>Ubica el puntero del mouse en los numeros de la fila 11, para leer la pregunta y selecciona una respuesta en la lista desplegable</t>
        </r>
      </text>
    </comment>
    <comment ref="S32" authorId="0" shapeId="0" xr:uid="{5F9B91CB-EAB6-470A-9E51-A08F7069EED1}">
      <text>
        <r>
          <rPr>
            <sz val="8"/>
            <color indexed="81"/>
            <rFont val="Arial"/>
            <family val="2"/>
          </rPr>
          <t>Ubica el puntero del mouse en los numeros de la fila 11, para leer la pregunta y selecciona una respuesta en la lista desplegable</t>
        </r>
      </text>
    </comment>
    <comment ref="T32" authorId="0" shapeId="0" xr:uid="{988B32E5-8944-4899-A7FE-E81EC504F039}">
      <text>
        <r>
          <rPr>
            <sz val="8"/>
            <color indexed="81"/>
            <rFont val="Arial"/>
            <family val="2"/>
          </rPr>
          <t>Ubica el puntero del mouse en los numeros de la fila 11, para leer la pregunta y selecciona una respuesta en la lista desplegable</t>
        </r>
      </text>
    </comment>
    <comment ref="U32" authorId="0" shapeId="0" xr:uid="{88EF86FE-83D7-40BB-BF5A-D11C78808204}">
      <text>
        <r>
          <rPr>
            <sz val="8"/>
            <color indexed="81"/>
            <rFont val="Arial"/>
            <family val="2"/>
          </rPr>
          <t>Ubica el puntero del mouse en los numeros de la fila 11, para leer la pregunta y selecciona una respuesta en la lista desplegable</t>
        </r>
      </text>
    </comment>
    <comment ref="V32" authorId="0" shapeId="0" xr:uid="{DD08AFE9-931A-475D-92D2-6B863E6D7782}">
      <text>
        <r>
          <rPr>
            <sz val="8"/>
            <color indexed="81"/>
            <rFont val="Arial"/>
            <family val="2"/>
          </rPr>
          <t>Ubica el puntero del mouse en los numeros de la fila 11, para leer la pregunta y selecciona una respuesta en la lista desplegable</t>
        </r>
      </text>
    </comment>
    <comment ref="W32" authorId="0" shapeId="0" xr:uid="{1D16B942-5014-4D28-A777-0D57DFE1DAA7}">
      <text>
        <r>
          <rPr>
            <sz val="8"/>
            <color indexed="81"/>
            <rFont val="Arial"/>
            <family val="2"/>
          </rPr>
          <t>Ubica el puntero del mouse en los numeros de la fila 11, para leer la pregunta y selecciona una respuesta en la lista desplegable</t>
        </r>
      </text>
    </comment>
    <comment ref="X32" authorId="0" shapeId="0" xr:uid="{D2489D84-D2FD-4507-83C6-1D4C5CB75CCA}">
      <text>
        <r>
          <rPr>
            <sz val="8"/>
            <color indexed="81"/>
            <rFont val="Arial"/>
            <family val="2"/>
          </rPr>
          <t>Ubica el puntero del mouse en los numeros de la fila 11, para leer la pregunta y selecciona una respuesta en la lista desplegable</t>
        </r>
      </text>
    </comment>
    <comment ref="Y32" authorId="0" shapeId="0" xr:uid="{2BB29338-FC3E-4D4A-9AAE-D454E95A11E2}">
      <text>
        <r>
          <rPr>
            <sz val="8"/>
            <color indexed="81"/>
            <rFont val="Arial"/>
            <family val="2"/>
          </rPr>
          <t>Ubica el puntero del mouse en los numeros de la fila 11, para leer la pregunta y selecciona una respuesta en la lista desplegable</t>
        </r>
      </text>
    </comment>
    <comment ref="Z32" authorId="0" shapeId="0" xr:uid="{89CDCFA1-7115-4042-8621-5C14FAF2DE36}">
      <text>
        <r>
          <rPr>
            <sz val="8"/>
            <color indexed="81"/>
            <rFont val="Arial"/>
            <family val="2"/>
          </rPr>
          <t>Ubica el puntero del mouse en los numeros de la fila 11, para leer la pregunta y selecciona una respuesta en la lista desplegable</t>
        </r>
      </text>
    </comment>
    <comment ref="AA32" authorId="0" shapeId="0" xr:uid="{7564182C-936A-4C8D-835C-2C68BA419BFF}">
      <text>
        <r>
          <rPr>
            <sz val="8"/>
            <color indexed="81"/>
            <rFont val="Arial"/>
            <family val="2"/>
          </rPr>
          <t>Ubica el puntero del mouse en los numeros de la fila 11, para leer la pregunta y selecciona una respuesta en la lista desplegable</t>
        </r>
      </text>
    </comment>
    <comment ref="AB32" authorId="0" shapeId="0" xr:uid="{0CA95556-05EB-4DD0-B3BC-651E2188582D}">
      <text>
        <r>
          <rPr>
            <sz val="8"/>
            <color indexed="81"/>
            <rFont val="Arial"/>
            <family val="2"/>
          </rPr>
          <t>Ubica el puntero del mouse en los numeros de la fila 11, para leer la pregunta y selecciona una respuesta en la lista desplegable</t>
        </r>
      </text>
    </comment>
    <comment ref="AC32" authorId="0" shapeId="0" xr:uid="{57B29805-79E4-414D-A93A-85F2AF80EEA7}">
      <text>
        <r>
          <rPr>
            <sz val="8"/>
            <color indexed="81"/>
            <rFont val="Arial"/>
            <family val="2"/>
          </rPr>
          <t>Ubica el puntero del mouse en los numeros de la fila 11, para leer la pregunta y selecciona una respuesta en la lista desplegable</t>
        </r>
      </text>
    </comment>
    <comment ref="AD32" authorId="0" shapeId="0" xr:uid="{2B24CEA7-00D9-44B7-B9E3-4F2F88DA00ED}">
      <text>
        <r>
          <rPr>
            <sz val="8"/>
            <color indexed="81"/>
            <rFont val="Arial"/>
            <family val="2"/>
          </rPr>
          <t>Ubica el puntero del mouse en los numeros de la fila 11, para leer la pregunta y selecciona una respuesta en la lista desplegable</t>
        </r>
      </text>
    </comment>
    <comment ref="AE32" authorId="0" shapeId="0" xr:uid="{6F95F2EB-98FF-4ACA-BF8B-1305D4412FFD}">
      <text>
        <r>
          <rPr>
            <sz val="8"/>
            <color indexed="81"/>
            <rFont val="Arial"/>
            <family val="2"/>
          </rPr>
          <t>Ubica el puntero del mouse en los numeros de la fila 11, para leer la pregunta y selecciona una respuesta en la lista desplegable</t>
        </r>
      </text>
    </comment>
    <comment ref="AF32" authorId="0" shapeId="0" xr:uid="{CA839389-B70A-4DEA-84F4-F2FCCE228872}">
      <text>
        <r>
          <rPr>
            <sz val="8"/>
            <color indexed="81"/>
            <rFont val="Arial"/>
            <family val="2"/>
          </rPr>
          <t>Ubica el puntero del mouse en los numeros de la fila 11, para leer la pregunta y selecciona una respuesta en la lista desplegable</t>
        </r>
      </text>
    </comment>
    <comment ref="AG32" authorId="0" shapeId="0" xr:uid="{DEF6B875-7413-438C-9EFC-5779E2FF310A}">
      <text>
        <r>
          <rPr>
            <sz val="8"/>
            <color indexed="81"/>
            <rFont val="Arial"/>
            <family val="2"/>
          </rPr>
          <t>Ubica el puntero del mouse en los numeros de la fila 11, para leer la pregunta y selecciona una respuesta en la lista desplegable</t>
        </r>
      </text>
    </comment>
    <comment ref="AH32" authorId="0" shapeId="0" xr:uid="{1ECA4BCD-7C67-4F4C-9350-F58B80DE42E1}">
      <text>
        <r>
          <rPr>
            <sz val="8"/>
            <color indexed="81"/>
            <rFont val="Arial"/>
            <family val="2"/>
          </rPr>
          <t>Ubica el puntero del mouse en los numeros de la fila 11, para leer la pregunta y selecciona una respuesta en la lista desplegable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2AE255B-FBC0-46DD-A300-0B0AEA53FA29}">
      <text>
        <r>
          <rPr>
            <sz val="9"/>
            <color indexed="81"/>
            <rFont val="Tahoma"/>
            <family val="2"/>
          </rPr>
          <t>Fecha de revisión y/o actualización del riesgo de gestión por parte del área encargada del proceso</t>
        </r>
      </text>
    </comment>
    <comment ref="L9" authorId="1" shapeId="0" xr:uid="{CAF6E557-DA23-4884-8413-FD0E426FD2C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C0BCD84-6F29-436D-8ABA-A1F4F28A60C7}">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B0F0017-1D76-44DC-9314-CDA43440BB9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5825E2A-F026-4150-B911-EC108B2AEFE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46D10CB5-B6EB-442C-9DE5-925C44DFB7C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24F1620-2FE1-436A-8363-EC7776528F6A}">
      <text>
        <r>
          <rPr>
            <sz val="8"/>
            <color indexed="81"/>
            <rFont val="Arial"/>
            <family val="2"/>
          </rPr>
          <t>¿Afectar al grupo de funcionarios del proceso?</t>
        </r>
      </text>
    </comment>
    <comment ref="Q11" authorId="1" shapeId="0" xr:uid="{4E42E0EC-1222-4A58-851B-D720B8BE2940}">
      <text>
        <r>
          <rPr>
            <sz val="8"/>
            <color indexed="81"/>
            <rFont val="Arial"/>
            <family val="2"/>
          </rPr>
          <t>¿Afectar el cumplimiento de metas y objetivos de la dependencia?</t>
        </r>
      </text>
    </comment>
    <comment ref="R11" authorId="1" shapeId="0" xr:uid="{7D57D162-DD55-4F6B-9AE6-F503F35EF359}">
      <text>
        <r>
          <rPr>
            <sz val="8"/>
            <color indexed="81"/>
            <rFont val="Arial"/>
            <family val="2"/>
          </rPr>
          <t>¿Afectar el cumplimiento de misión de la Entidad?</t>
        </r>
      </text>
    </comment>
    <comment ref="S11" authorId="1" shapeId="0" xr:uid="{37E7BD3F-C0EF-4FE0-93A9-67427365B879}">
      <text>
        <r>
          <rPr>
            <sz val="8"/>
            <color indexed="81"/>
            <rFont val="Arial"/>
            <family val="2"/>
          </rPr>
          <t>¿Afectar el cumplimiento de la misión del sector al que pertenece la Entidad?</t>
        </r>
      </text>
    </comment>
    <comment ref="T11" authorId="1" shapeId="0" xr:uid="{313EEF3D-F94D-4AD0-9106-1425661D9F84}">
      <text>
        <r>
          <rPr>
            <sz val="8"/>
            <color indexed="81"/>
            <rFont val="Arial"/>
            <family val="2"/>
          </rPr>
          <t>¿Generar pérdida de confianza de la Entidad, afectando su reputación?</t>
        </r>
      </text>
    </comment>
    <comment ref="U11" authorId="1" shapeId="0" xr:uid="{26D0B7AE-9344-4C1A-894D-B1375BD2B7A2}">
      <text>
        <r>
          <rPr>
            <sz val="8"/>
            <color indexed="81"/>
            <rFont val="Arial"/>
            <family val="2"/>
          </rPr>
          <t>¿Generar pérdida de recursos económicos?</t>
        </r>
      </text>
    </comment>
    <comment ref="V11" authorId="1" shapeId="0" xr:uid="{DA83AEAF-A9AC-4326-992B-4F4C742B0F17}">
      <text>
        <r>
          <rPr>
            <sz val="8"/>
            <color indexed="81"/>
            <rFont val="Arial"/>
            <family val="2"/>
          </rPr>
          <t>¿Afectar la generación de los productos o la prestación de servicios?</t>
        </r>
      </text>
    </comment>
    <comment ref="W11" authorId="1" shapeId="0" xr:uid="{023619F1-1ACE-4CC6-B0CC-396CF1F91C61}">
      <text>
        <r>
          <rPr>
            <sz val="8"/>
            <color indexed="81"/>
            <rFont val="Arial"/>
            <family val="2"/>
          </rPr>
          <t>¿Dar lugar al detrimento de calidad de vida de la comunidad por la pérdida del bien o servicios o los recursos públicos?</t>
        </r>
      </text>
    </comment>
    <comment ref="X11" authorId="1" shapeId="0" xr:uid="{895DA546-566A-4AD1-8F1F-9268A22F29A4}">
      <text>
        <r>
          <rPr>
            <sz val="8"/>
            <color indexed="81"/>
            <rFont val="Arial"/>
            <family val="2"/>
          </rPr>
          <t>¿Generar pérdida de información de la Entidad?</t>
        </r>
      </text>
    </comment>
    <comment ref="Y11" authorId="1" shapeId="0" xr:uid="{BDFAA3BD-0C58-4911-B475-F3AF8714CE1B}">
      <text>
        <r>
          <rPr>
            <sz val="8"/>
            <color indexed="81"/>
            <rFont val="Arial"/>
            <family val="2"/>
          </rPr>
          <t>¿Generar intervención de los órganos de control, de la Fiscalía, u otro ente?</t>
        </r>
      </text>
    </comment>
    <comment ref="Z11" authorId="1" shapeId="0" xr:uid="{47669E19-CD5E-4FF1-8EDC-97CABDBD59F7}">
      <text>
        <r>
          <rPr>
            <sz val="8"/>
            <color indexed="81"/>
            <rFont val="Arial"/>
            <family val="2"/>
          </rPr>
          <t>¿Dar lugar a procesos sancionatorios?</t>
        </r>
      </text>
    </comment>
    <comment ref="AA11" authorId="1" shapeId="0" xr:uid="{04681949-BF9F-4A8F-A37A-1718A09D7425}">
      <text>
        <r>
          <rPr>
            <sz val="8"/>
            <color indexed="81"/>
            <rFont val="Arial"/>
            <family val="2"/>
          </rPr>
          <t>¿Dar lugar a procesos disciplinarios?</t>
        </r>
      </text>
    </comment>
    <comment ref="AB11" authorId="1" shapeId="0" xr:uid="{1741B9FD-A93A-4061-B19F-3F34CFC8246D}">
      <text>
        <r>
          <rPr>
            <sz val="8"/>
            <color indexed="81"/>
            <rFont val="Arial"/>
            <family val="2"/>
          </rPr>
          <t>¿Dar lugar a procesos fiscales?</t>
        </r>
      </text>
    </comment>
    <comment ref="AC11" authorId="1" shapeId="0" xr:uid="{1251034D-CFF4-4A31-A491-6651285C8D28}">
      <text>
        <r>
          <rPr>
            <sz val="8"/>
            <color indexed="81"/>
            <rFont val="Arial"/>
            <family val="2"/>
          </rPr>
          <t>¿Dar lugar a procesos penales?</t>
        </r>
      </text>
    </comment>
    <comment ref="AD11" authorId="1" shapeId="0" xr:uid="{4F2FBB42-3EAB-441F-8A30-946DE87F84AD}">
      <text>
        <r>
          <rPr>
            <sz val="8"/>
            <color indexed="81"/>
            <rFont val="Arial"/>
            <family val="2"/>
          </rPr>
          <t>¿Generar pérdida de credibilidad del sector?</t>
        </r>
      </text>
    </comment>
    <comment ref="AE11" authorId="1" shapeId="0" xr:uid="{A4ECCC6B-C138-44E7-B8CA-BEE1DEA3F7B0}">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D6C688C-8CB4-48C7-8751-2C837E5BD103}">
      <text>
        <r>
          <rPr>
            <sz val="8"/>
            <color indexed="81"/>
            <rFont val="Arial"/>
            <family val="2"/>
          </rPr>
          <t>¿Afectar la imagen regional?</t>
        </r>
      </text>
    </comment>
    <comment ref="AG11" authorId="1" shapeId="0" xr:uid="{D85FDEEF-728C-42DA-A0F8-71058CEC2B87}">
      <text>
        <r>
          <rPr>
            <sz val="8"/>
            <color indexed="81"/>
            <rFont val="Arial"/>
            <family val="2"/>
          </rPr>
          <t>¿Afectar la imagen nacional?</t>
        </r>
      </text>
    </comment>
    <comment ref="AH11" authorId="1" shapeId="0" xr:uid="{672B8405-2285-4D14-85A4-91DDE093A1EC}">
      <text>
        <r>
          <rPr>
            <sz val="8"/>
            <color indexed="81"/>
            <rFont val="Arial"/>
            <family val="2"/>
          </rPr>
          <t>¿Genera Impacto ambiental?</t>
        </r>
      </text>
    </comment>
    <comment ref="AV11" authorId="1" shapeId="0" xr:uid="{C648C6C8-3AA9-444F-8FBE-343F4F18753B}">
      <text>
        <r>
          <rPr>
            <sz val="8"/>
            <color indexed="81"/>
            <rFont val="Arial"/>
            <family val="2"/>
          </rPr>
          <t>¿Existen un responsable asignado a la ejecución del control?</t>
        </r>
      </text>
    </comment>
    <comment ref="AW11" authorId="1" shapeId="0" xr:uid="{CB70C345-E593-4A82-9D4C-DFCA5F0B1C55}">
      <text>
        <r>
          <rPr>
            <sz val="9"/>
            <color indexed="81"/>
            <rFont val="Tahoma"/>
            <family val="2"/>
          </rPr>
          <t>El responsable tiene autoridad y adecuada segregación de funciones en la ejecución del control?</t>
        </r>
      </text>
    </comment>
    <comment ref="AX11" authorId="1" shapeId="0" xr:uid="{7FD76C16-7BB0-4F97-B7CC-DAB42EAF2BD9}">
      <text>
        <r>
          <rPr>
            <sz val="8"/>
            <color indexed="81"/>
            <rFont val="Arial"/>
            <family val="2"/>
          </rPr>
          <t>¿La oportunidad en que se ejecuta el control ayuda a prevenir la mitigación del riesgo o a detectar la materialización del riesgo de manera oportuna?</t>
        </r>
      </text>
    </comment>
    <comment ref="AY11" authorId="1" shapeId="0" xr:uid="{43EE8C2C-E631-4C45-A9BF-1AAB642A2F9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0BFF195-AA45-49C4-BEB7-158DB7FAD70F}">
      <text>
        <r>
          <rPr>
            <sz val="8"/>
            <color indexed="81"/>
            <rFont val="Arial"/>
            <family val="2"/>
          </rPr>
          <t>¿La fuente de información que se utiliza en el desarrollo del control es información confiable que permita mitigar el riesgo?.</t>
        </r>
      </text>
    </comment>
    <comment ref="BA11" authorId="1" shapeId="0" xr:uid="{DBFD5BDB-112B-496C-984A-3B5C4073AB83}">
      <text>
        <r>
          <rPr>
            <sz val="8"/>
            <color indexed="81"/>
            <rFont val="Arial"/>
            <family val="2"/>
          </rPr>
          <t>¿Las observaciones, desviaciones o diferencias identificadas como resultados de la ejecución del control son investigadas y resueltas de manera oportuna?</t>
        </r>
      </text>
    </comment>
    <comment ref="BB11" authorId="1" shapeId="0" xr:uid="{A4E38E27-67B0-467A-B68F-96C887563FB2}">
      <text>
        <r>
          <rPr>
            <sz val="8"/>
            <color indexed="81"/>
            <rFont val="Arial"/>
            <family val="2"/>
          </rPr>
          <t>¿Se deja evidencia o rastro de la ejecución del control, que permita a cualquier tercero con la evidencia, llegar a la misma conclusión?.</t>
        </r>
      </text>
    </comment>
    <comment ref="P12" authorId="0" shapeId="0" xr:uid="{2ADFE60D-71AC-4017-A892-19DBD1803595}">
      <text>
        <r>
          <rPr>
            <sz val="8"/>
            <color indexed="81"/>
            <rFont val="Arial"/>
            <family val="2"/>
          </rPr>
          <t>Ubica el puntero del mouse en los números de la fila 11, para leer la pregunta y selecciona una respuesta en la lista desplegable</t>
        </r>
      </text>
    </comment>
    <comment ref="Q12" authorId="0" shapeId="0" xr:uid="{731E55E3-A39C-4C86-9165-69C8687E9534}">
      <text>
        <r>
          <rPr>
            <sz val="8"/>
            <color indexed="81"/>
            <rFont val="Arial"/>
            <family val="2"/>
          </rPr>
          <t>Ubica el puntero del mouse en los números de la fila 11, para leer la pregunta y selecciona una respuesta en la lista desplegable</t>
        </r>
      </text>
    </comment>
    <comment ref="R12" authorId="0" shapeId="0" xr:uid="{39F4C53D-D93B-403D-8BA0-822F3FF5C26B}">
      <text>
        <r>
          <rPr>
            <sz val="8"/>
            <color indexed="81"/>
            <rFont val="Arial"/>
            <family val="2"/>
          </rPr>
          <t>Ubica el puntero del mouse en los números de la fila 11, para leer la pregunta y selecciona una respuesta en la lista desplegable</t>
        </r>
      </text>
    </comment>
    <comment ref="S12" authorId="0" shapeId="0" xr:uid="{07A7D62F-BA2A-4F94-860A-BD59A5EDFAC8}">
      <text>
        <r>
          <rPr>
            <sz val="8"/>
            <color indexed="81"/>
            <rFont val="Arial"/>
            <family val="2"/>
          </rPr>
          <t>Ubica el puntero del mouse en los números de la fila 11, para leer la pregunta y selecciona una respuesta en la lista desplegable</t>
        </r>
      </text>
    </comment>
    <comment ref="T12" authorId="0" shapeId="0" xr:uid="{BC70AF69-04A2-4936-B239-CD3F8E7EEF79}">
      <text>
        <r>
          <rPr>
            <sz val="8"/>
            <color indexed="81"/>
            <rFont val="Arial"/>
            <family val="2"/>
          </rPr>
          <t>Ubica el puntero del mouse en los números de la fila 11, para leer la pregunta y selecciona una respuesta en la lista desplegable</t>
        </r>
      </text>
    </comment>
    <comment ref="U12" authorId="0" shapeId="0" xr:uid="{E5FB25C5-796E-4DCB-8D60-38277E951EE3}">
      <text>
        <r>
          <rPr>
            <sz val="8"/>
            <color indexed="81"/>
            <rFont val="Arial"/>
            <family val="2"/>
          </rPr>
          <t>Ubica el puntero del mouse en los números de la fila 11, para leer la pregunta y selecciona una respuesta en la lista desplegable</t>
        </r>
      </text>
    </comment>
    <comment ref="V12" authorId="0" shapeId="0" xr:uid="{88861A15-413A-4597-A773-A604EC6377DD}">
      <text>
        <r>
          <rPr>
            <sz val="8"/>
            <color indexed="81"/>
            <rFont val="Arial"/>
            <family val="2"/>
          </rPr>
          <t>Ubica el puntero del mouse en los números de la fila 11, para leer la pregunta y selecciona una respuesta en la lista desplegable</t>
        </r>
      </text>
    </comment>
    <comment ref="W12" authorId="0" shapeId="0" xr:uid="{CBF3A05B-2EFE-4533-B56A-9596A299FFDE}">
      <text>
        <r>
          <rPr>
            <sz val="8"/>
            <color indexed="81"/>
            <rFont val="Arial"/>
            <family val="2"/>
          </rPr>
          <t>Ubica el puntero del mouse en los números de la fila 11, para leer la pregunta y selecciona una respuesta en la lista desplegable</t>
        </r>
      </text>
    </comment>
    <comment ref="X12" authorId="0" shapeId="0" xr:uid="{646708DA-40F1-488B-AB97-E5E1428CD05D}">
      <text>
        <r>
          <rPr>
            <sz val="8"/>
            <color indexed="81"/>
            <rFont val="Arial"/>
            <family val="2"/>
          </rPr>
          <t>Ubica el puntero del mouse en los números de la fila 11, para leer la pregunta y selecciona una respuesta en la lista desplegable</t>
        </r>
      </text>
    </comment>
    <comment ref="Y12" authorId="0" shapeId="0" xr:uid="{29032905-AF5B-4344-96E4-503D29A836F5}">
      <text>
        <r>
          <rPr>
            <sz val="8"/>
            <color indexed="81"/>
            <rFont val="Arial"/>
            <family val="2"/>
          </rPr>
          <t>Ubica el puntero del mouse en los números de la fila 11, para leer la pregunta y selecciona una respuesta en la lista desplegable</t>
        </r>
      </text>
    </comment>
    <comment ref="Z12" authorId="0" shapeId="0" xr:uid="{F65D327C-7803-471C-A513-C3DC4BF24EF8}">
      <text>
        <r>
          <rPr>
            <sz val="8"/>
            <color indexed="81"/>
            <rFont val="Arial"/>
            <family val="2"/>
          </rPr>
          <t>Ubica el puntero del mouse en los números de la fila 11, para leer la pregunta y selecciona una respuesta en la lista desplegable</t>
        </r>
      </text>
    </comment>
    <comment ref="AA12" authorId="0" shapeId="0" xr:uid="{5AEDA63F-5137-4AD8-981D-155EE8971D39}">
      <text>
        <r>
          <rPr>
            <sz val="8"/>
            <color indexed="81"/>
            <rFont val="Arial"/>
            <family val="2"/>
          </rPr>
          <t>Ubica el puntero del mouse en los números de la fila 11, para leer la pregunta y selecciona una respuesta en la lista desplegable</t>
        </r>
      </text>
    </comment>
    <comment ref="AB12" authorId="0" shapeId="0" xr:uid="{EE631EAD-A6E1-492E-AE26-0E9DB473B3C3}">
      <text>
        <r>
          <rPr>
            <sz val="8"/>
            <color indexed="81"/>
            <rFont val="Arial"/>
            <family val="2"/>
          </rPr>
          <t>Ubica el puntero del mouse en los números de la fila 11, para leer la pregunta y selecciona una respuesta en la lista desplegable</t>
        </r>
      </text>
    </comment>
    <comment ref="AC12" authorId="0" shapeId="0" xr:uid="{363E69BF-0E33-48C4-A3D6-B9346F78C97C}">
      <text>
        <r>
          <rPr>
            <sz val="8"/>
            <color indexed="81"/>
            <rFont val="Arial"/>
            <family val="2"/>
          </rPr>
          <t>Ubica el puntero del mouse en los números de la fila 11, para leer la pregunta y selecciona una respuesta en la lista desplegable</t>
        </r>
      </text>
    </comment>
    <comment ref="AD12" authorId="0" shapeId="0" xr:uid="{C6F0885F-33AB-4E91-AFBE-D8270F626D3D}">
      <text>
        <r>
          <rPr>
            <sz val="8"/>
            <color indexed="81"/>
            <rFont val="Arial"/>
            <family val="2"/>
          </rPr>
          <t>Ubica el puntero del mouse en los números de la fila 11, para leer la pregunta y selecciona una respuesta en la lista desplegable</t>
        </r>
      </text>
    </comment>
    <comment ref="AE12" authorId="0" shapeId="0" xr:uid="{43E297D8-38A9-4F3F-BD8E-0324E4EF4916}">
      <text>
        <r>
          <rPr>
            <sz val="8"/>
            <color indexed="81"/>
            <rFont val="Arial"/>
            <family val="2"/>
          </rPr>
          <t>Ubica el puntero del mouse en los números de la fila 11, para leer la pregunta y selecciona una respuesta en la lista desplegable</t>
        </r>
      </text>
    </comment>
    <comment ref="AF12" authorId="0" shapeId="0" xr:uid="{2A6E57B0-8271-4F60-8617-AFF8D5826C6B}">
      <text>
        <r>
          <rPr>
            <sz val="8"/>
            <color indexed="81"/>
            <rFont val="Arial"/>
            <family val="2"/>
          </rPr>
          <t>Ubica el puntero del mouse en los números de la fila 11, para leer la pregunta y selecciona una respuesta en la lista desplegable</t>
        </r>
      </text>
    </comment>
    <comment ref="AG12" authorId="0" shapeId="0" xr:uid="{269846FE-F89D-4BD5-87C9-58592D05764D}">
      <text>
        <r>
          <rPr>
            <sz val="8"/>
            <color indexed="81"/>
            <rFont val="Arial"/>
            <family val="2"/>
          </rPr>
          <t>Ubica el puntero del mouse en los números de la fila 11, para leer la pregunta y selecciona una respuesta en la lista desplegable</t>
        </r>
      </text>
    </comment>
    <comment ref="AH12" authorId="0" shapeId="0" xr:uid="{C5B3D1BA-FA9E-4504-BE5C-E13C31DCEFBE}">
      <text>
        <r>
          <rPr>
            <sz val="8"/>
            <color indexed="81"/>
            <rFont val="Arial"/>
            <family val="2"/>
          </rPr>
          <t>Ubica el puntero del mouse en los números de la fila 11, para leer la pregunta y selecciona una respuesta en la lista desplegable</t>
        </r>
      </text>
    </comment>
    <comment ref="P22" authorId="0" shapeId="0" xr:uid="{5DB0A671-5DBA-472E-AE9E-8627823E2D79}">
      <text>
        <r>
          <rPr>
            <sz val="8"/>
            <color indexed="81"/>
            <rFont val="Arial"/>
            <family val="2"/>
          </rPr>
          <t>Ubica el puntero del mouse en los numeros de la fila 11, para leer la pregunta y selecciona una respuesta en la lista desplegable</t>
        </r>
      </text>
    </comment>
    <comment ref="Q22" authorId="0" shapeId="0" xr:uid="{391F8B6D-6DDF-43F4-AC38-FB3B9A96786E}">
      <text>
        <r>
          <rPr>
            <sz val="8"/>
            <color indexed="81"/>
            <rFont val="Arial"/>
            <family val="2"/>
          </rPr>
          <t>Ubica el puntero del mouse en los numeros de la fila 11, para leer la pregunta y selecciona una respuesta en la lista desplegable</t>
        </r>
      </text>
    </comment>
    <comment ref="R22" authorId="0" shapeId="0" xr:uid="{267C8CC4-7EA6-4B04-8B06-5061315F4908}">
      <text>
        <r>
          <rPr>
            <sz val="8"/>
            <color indexed="81"/>
            <rFont val="Arial"/>
            <family val="2"/>
          </rPr>
          <t>Ubica el puntero del mouse en los numeros de la fila 11, para leer la pregunta y selecciona una respuesta en la lista desplegable</t>
        </r>
      </text>
    </comment>
    <comment ref="S22" authorId="0" shapeId="0" xr:uid="{45F630C5-D495-4289-9D8F-0518A5CB39AF}">
      <text>
        <r>
          <rPr>
            <sz val="8"/>
            <color indexed="81"/>
            <rFont val="Arial"/>
            <family val="2"/>
          </rPr>
          <t>Ubica el puntero del mouse en los numeros de la fila 11, para leer la pregunta y selecciona una respuesta en la lista desplegable</t>
        </r>
      </text>
    </comment>
    <comment ref="T22" authorId="0" shapeId="0" xr:uid="{49C68F45-4C3C-4290-89FE-6F9093D9BFA8}">
      <text>
        <r>
          <rPr>
            <sz val="8"/>
            <color indexed="81"/>
            <rFont val="Arial"/>
            <family val="2"/>
          </rPr>
          <t>Ubica el puntero del mouse en los numeros de la fila 11, para leer la pregunta y selecciona una respuesta en la lista desplegable</t>
        </r>
      </text>
    </comment>
    <comment ref="U22" authorId="0" shapeId="0" xr:uid="{546A6F5F-B7D5-4AC2-B022-4430B61D51B0}">
      <text>
        <r>
          <rPr>
            <sz val="8"/>
            <color indexed="81"/>
            <rFont val="Arial"/>
            <family val="2"/>
          </rPr>
          <t>Ubica el puntero del mouse en los numeros de la fila 11, para leer la pregunta y selecciona una respuesta en la lista desplegable</t>
        </r>
      </text>
    </comment>
    <comment ref="V22" authorId="0" shapeId="0" xr:uid="{68F5FFEF-C364-4DF0-AC58-C667F3E61C73}">
      <text>
        <r>
          <rPr>
            <sz val="8"/>
            <color indexed="81"/>
            <rFont val="Arial"/>
            <family val="2"/>
          </rPr>
          <t>Ubica el puntero del mouse en los numeros de la fila 11, para leer la pregunta y selecciona una respuesta en la lista desplegable</t>
        </r>
      </text>
    </comment>
    <comment ref="W22" authorId="0" shapeId="0" xr:uid="{6F391D94-277C-454E-B54B-4CF26244F4BC}">
      <text>
        <r>
          <rPr>
            <sz val="8"/>
            <color indexed="81"/>
            <rFont val="Arial"/>
            <family val="2"/>
          </rPr>
          <t>Ubica el puntero del mouse en los numeros de la fila 11, para leer la pregunta y selecciona una respuesta en la lista desplegable</t>
        </r>
      </text>
    </comment>
    <comment ref="X22" authorId="0" shapeId="0" xr:uid="{28CF67E8-370C-4D3B-9466-E978C2FAD473}">
      <text>
        <r>
          <rPr>
            <sz val="8"/>
            <color indexed="81"/>
            <rFont val="Arial"/>
            <family val="2"/>
          </rPr>
          <t>Ubica el puntero del mouse en los numeros de la fila 11, para leer la pregunta y selecciona una respuesta en la lista desplegable</t>
        </r>
      </text>
    </comment>
    <comment ref="Y22" authorId="0" shapeId="0" xr:uid="{B772E01D-7FCE-45EC-BB4C-4511E5118E91}">
      <text>
        <r>
          <rPr>
            <sz val="8"/>
            <color indexed="81"/>
            <rFont val="Arial"/>
            <family val="2"/>
          </rPr>
          <t>Ubica el puntero del mouse en los numeros de la fila 11, para leer la pregunta y selecciona una respuesta en la lista desplegable</t>
        </r>
      </text>
    </comment>
    <comment ref="Z22" authorId="0" shapeId="0" xr:uid="{836A55DF-E698-46C5-8644-14068109013C}">
      <text>
        <r>
          <rPr>
            <sz val="8"/>
            <color indexed="81"/>
            <rFont val="Arial"/>
            <family val="2"/>
          </rPr>
          <t>Ubica el puntero del mouse en los numeros de la fila 11, para leer la pregunta y selecciona una respuesta en la lista desplegable</t>
        </r>
      </text>
    </comment>
    <comment ref="AA22" authorId="0" shapeId="0" xr:uid="{B5D6AF17-5BBD-45C8-B548-017DE442460A}">
      <text>
        <r>
          <rPr>
            <sz val="8"/>
            <color indexed="81"/>
            <rFont val="Arial"/>
            <family val="2"/>
          </rPr>
          <t>Ubica el puntero del mouse en los numeros de la fila 11, para leer la pregunta y selecciona una respuesta en la lista desplegable</t>
        </r>
      </text>
    </comment>
    <comment ref="AB22" authorId="0" shapeId="0" xr:uid="{4A0801FD-681D-42D4-B82F-49620E911FB3}">
      <text>
        <r>
          <rPr>
            <sz val="8"/>
            <color indexed="81"/>
            <rFont val="Arial"/>
            <family val="2"/>
          </rPr>
          <t>Ubica el puntero del mouse en los numeros de la fila 11, para leer la pregunta y selecciona una respuesta en la lista desplegable</t>
        </r>
      </text>
    </comment>
    <comment ref="AC22" authorId="0" shapeId="0" xr:uid="{02A17AE2-BC66-4FBA-9D8F-A0A364542D90}">
      <text>
        <r>
          <rPr>
            <sz val="8"/>
            <color indexed="81"/>
            <rFont val="Arial"/>
            <family val="2"/>
          </rPr>
          <t>Ubica el puntero del mouse en los numeros de la fila 11, para leer la pregunta y selecciona una respuesta en la lista desplegable</t>
        </r>
      </text>
    </comment>
    <comment ref="AD22" authorId="0" shapeId="0" xr:uid="{B05717E3-95FD-4F28-B86B-58873E205489}">
      <text>
        <r>
          <rPr>
            <sz val="8"/>
            <color indexed="81"/>
            <rFont val="Arial"/>
            <family val="2"/>
          </rPr>
          <t>Ubica el puntero del mouse en los numeros de la fila 11, para leer la pregunta y selecciona una respuesta en la lista desplegable</t>
        </r>
      </text>
    </comment>
    <comment ref="AE22" authorId="0" shapeId="0" xr:uid="{E8D04BA6-A3E2-44EF-B54E-5C530BAC8272}">
      <text>
        <r>
          <rPr>
            <sz val="8"/>
            <color indexed="81"/>
            <rFont val="Arial"/>
            <family val="2"/>
          </rPr>
          <t>Ubica el puntero del mouse en los numeros de la fila 11, para leer la pregunta y selecciona una respuesta en la lista desplegable</t>
        </r>
      </text>
    </comment>
    <comment ref="AF22" authorId="0" shapeId="0" xr:uid="{A2BBB549-A13D-4880-8958-0CD325767CC9}">
      <text>
        <r>
          <rPr>
            <sz val="8"/>
            <color indexed="81"/>
            <rFont val="Arial"/>
            <family val="2"/>
          </rPr>
          <t>Ubica el puntero del mouse en los numeros de la fila 11, para leer la pregunta y selecciona una respuesta en la lista desplegable</t>
        </r>
      </text>
    </comment>
    <comment ref="AG22" authorId="0" shapeId="0" xr:uid="{E359BC07-61D7-4610-8CCF-A262CE588B41}">
      <text>
        <r>
          <rPr>
            <sz val="8"/>
            <color indexed="81"/>
            <rFont val="Arial"/>
            <family val="2"/>
          </rPr>
          <t>Ubica el puntero del mouse en los numeros de la fila 11, para leer la pregunta y selecciona una respuesta en la lista desplegable</t>
        </r>
      </text>
    </comment>
    <comment ref="AH22" authorId="0" shapeId="0" xr:uid="{C08E1142-835B-4E52-9A47-060CFB0B28DA}">
      <text>
        <r>
          <rPr>
            <sz val="8"/>
            <color indexed="81"/>
            <rFont val="Arial"/>
            <family val="2"/>
          </rPr>
          <t>Ubica el puntero del mouse en los numeros de la fila 11, para leer la pregunta y selecciona una respuesta en la lista desplegable</t>
        </r>
      </text>
    </comment>
    <comment ref="P32" authorId="0" shapeId="0" xr:uid="{24B36304-2CE2-4CF9-8AF7-0D9BBC794CB3}">
      <text>
        <r>
          <rPr>
            <sz val="8"/>
            <color indexed="81"/>
            <rFont val="Arial"/>
            <family val="2"/>
          </rPr>
          <t>Ubica el puntero del mouse en los numeros de la fila 11, para leer la pregunta y selecciona una respuesta en la lista desplegable</t>
        </r>
      </text>
    </comment>
    <comment ref="Q32" authorId="0" shapeId="0" xr:uid="{40D9F059-A568-4FC1-98CC-614545089075}">
      <text>
        <r>
          <rPr>
            <sz val="8"/>
            <color indexed="81"/>
            <rFont val="Arial"/>
            <family val="2"/>
          </rPr>
          <t>Ubica el puntero del mouse en los numeros de la fila 11, para leer la pregunta y selecciona una respuesta en la lista desplegable</t>
        </r>
      </text>
    </comment>
    <comment ref="R32" authorId="0" shapeId="0" xr:uid="{0DE6CDB4-0AB5-4A62-A387-FD48F8A98C80}">
      <text>
        <r>
          <rPr>
            <sz val="8"/>
            <color indexed="81"/>
            <rFont val="Arial"/>
            <family val="2"/>
          </rPr>
          <t>Ubica el puntero del mouse en los numeros de la fila 11, para leer la pregunta y selecciona una respuesta en la lista desplegable</t>
        </r>
      </text>
    </comment>
    <comment ref="S32" authorId="0" shapeId="0" xr:uid="{0CA2313E-D227-4109-8163-681481465466}">
      <text>
        <r>
          <rPr>
            <sz val="8"/>
            <color indexed="81"/>
            <rFont val="Arial"/>
            <family val="2"/>
          </rPr>
          <t>Ubica el puntero del mouse en los numeros de la fila 11, para leer la pregunta y selecciona una respuesta en la lista desplegable</t>
        </r>
      </text>
    </comment>
    <comment ref="T32" authorId="0" shapeId="0" xr:uid="{B7487C75-1817-40EF-AE44-64F033D1857C}">
      <text>
        <r>
          <rPr>
            <sz val="8"/>
            <color indexed="81"/>
            <rFont val="Arial"/>
            <family val="2"/>
          </rPr>
          <t>Ubica el puntero del mouse en los numeros de la fila 11, para leer la pregunta y selecciona una respuesta en la lista desplegable</t>
        </r>
      </text>
    </comment>
    <comment ref="U32" authorId="0" shapeId="0" xr:uid="{39CC9AE8-F7DC-4F03-8D0A-AC1298B21052}">
      <text>
        <r>
          <rPr>
            <sz val="8"/>
            <color indexed="81"/>
            <rFont val="Arial"/>
            <family val="2"/>
          </rPr>
          <t>Ubica el puntero del mouse en los numeros de la fila 11, para leer la pregunta y selecciona una respuesta en la lista desplegable</t>
        </r>
      </text>
    </comment>
    <comment ref="V32" authorId="0" shapeId="0" xr:uid="{F04DDC5E-99F8-44DC-88B9-2F86AA06A998}">
      <text>
        <r>
          <rPr>
            <sz val="8"/>
            <color indexed="81"/>
            <rFont val="Arial"/>
            <family val="2"/>
          </rPr>
          <t>Ubica el puntero del mouse en los numeros de la fila 11, para leer la pregunta y selecciona una respuesta en la lista desplegable</t>
        </r>
      </text>
    </comment>
    <comment ref="W32" authorId="0" shapeId="0" xr:uid="{23EA1008-1FBF-4F80-90CD-A845539D80CA}">
      <text>
        <r>
          <rPr>
            <sz val="8"/>
            <color indexed="81"/>
            <rFont val="Arial"/>
            <family val="2"/>
          </rPr>
          <t>Ubica el puntero del mouse en los numeros de la fila 11, para leer la pregunta y selecciona una respuesta en la lista desplegable</t>
        </r>
      </text>
    </comment>
    <comment ref="X32" authorId="0" shapeId="0" xr:uid="{185E2EAD-6436-4CB4-A61D-30260742CEF6}">
      <text>
        <r>
          <rPr>
            <sz val="8"/>
            <color indexed="81"/>
            <rFont val="Arial"/>
            <family val="2"/>
          </rPr>
          <t>Ubica el puntero del mouse en los numeros de la fila 11, para leer la pregunta y selecciona una respuesta en la lista desplegable</t>
        </r>
      </text>
    </comment>
    <comment ref="Y32" authorId="0" shapeId="0" xr:uid="{F97209D3-7957-471B-8DEB-04EEDBE23359}">
      <text>
        <r>
          <rPr>
            <sz val="8"/>
            <color indexed="81"/>
            <rFont val="Arial"/>
            <family val="2"/>
          </rPr>
          <t>Ubica el puntero del mouse en los numeros de la fila 11, para leer la pregunta y selecciona una respuesta en la lista desplegable</t>
        </r>
      </text>
    </comment>
    <comment ref="Z32" authorId="0" shapeId="0" xr:uid="{0C2AFE9A-1C79-4721-AF68-A9139B1F3BC9}">
      <text>
        <r>
          <rPr>
            <sz val="8"/>
            <color indexed="81"/>
            <rFont val="Arial"/>
            <family val="2"/>
          </rPr>
          <t>Ubica el puntero del mouse en los numeros de la fila 11, para leer la pregunta y selecciona una respuesta en la lista desplegable</t>
        </r>
      </text>
    </comment>
    <comment ref="AA32" authorId="0" shapeId="0" xr:uid="{EE18B3D7-4C1E-4AE7-8FE3-2173985C3532}">
      <text>
        <r>
          <rPr>
            <sz val="8"/>
            <color indexed="81"/>
            <rFont val="Arial"/>
            <family val="2"/>
          </rPr>
          <t>Ubica el puntero del mouse en los numeros de la fila 11, para leer la pregunta y selecciona una respuesta en la lista desplegable</t>
        </r>
      </text>
    </comment>
    <comment ref="AB32" authorId="0" shapeId="0" xr:uid="{CF3A5A51-24DC-46A7-9176-358DA012CFB9}">
      <text>
        <r>
          <rPr>
            <sz val="8"/>
            <color indexed="81"/>
            <rFont val="Arial"/>
            <family val="2"/>
          </rPr>
          <t>Ubica el puntero del mouse en los numeros de la fila 11, para leer la pregunta y selecciona una respuesta en la lista desplegable</t>
        </r>
      </text>
    </comment>
    <comment ref="AC32" authorId="0" shapeId="0" xr:uid="{61D3BB93-A526-4E2D-AF4A-8F69E1EAE7B1}">
      <text>
        <r>
          <rPr>
            <sz val="8"/>
            <color indexed="81"/>
            <rFont val="Arial"/>
            <family val="2"/>
          </rPr>
          <t>Ubica el puntero del mouse en los numeros de la fila 11, para leer la pregunta y selecciona una respuesta en la lista desplegable</t>
        </r>
      </text>
    </comment>
    <comment ref="AD32" authorId="0" shapeId="0" xr:uid="{2BA28CD3-E46D-4D2C-8D74-CE3934AAA39D}">
      <text>
        <r>
          <rPr>
            <sz val="8"/>
            <color indexed="81"/>
            <rFont val="Arial"/>
            <family val="2"/>
          </rPr>
          <t>Ubica el puntero del mouse en los numeros de la fila 11, para leer la pregunta y selecciona una respuesta en la lista desplegable</t>
        </r>
      </text>
    </comment>
    <comment ref="AE32" authorId="0" shapeId="0" xr:uid="{DCDE0535-A4F9-4A2D-B474-78598F4652EF}">
      <text>
        <r>
          <rPr>
            <sz val="8"/>
            <color indexed="81"/>
            <rFont val="Arial"/>
            <family val="2"/>
          </rPr>
          <t>Ubica el puntero del mouse en los numeros de la fila 11, para leer la pregunta y selecciona una respuesta en la lista desplegable</t>
        </r>
      </text>
    </comment>
    <comment ref="AF32" authorId="0" shapeId="0" xr:uid="{CAD01E6C-4EB0-401C-8529-C3220C7BC93F}">
      <text>
        <r>
          <rPr>
            <sz val="8"/>
            <color indexed="81"/>
            <rFont val="Arial"/>
            <family val="2"/>
          </rPr>
          <t>Ubica el puntero del mouse en los numeros de la fila 11, para leer la pregunta y selecciona una respuesta en la lista desplegable</t>
        </r>
      </text>
    </comment>
    <comment ref="AG32" authorId="0" shapeId="0" xr:uid="{F5A69FEC-8E5C-41AA-AEF1-830C1A3BFB0E}">
      <text>
        <r>
          <rPr>
            <sz val="8"/>
            <color indexed="81"/>
            <rFont val="Arial"/>
            <family val="2"/>
          </rPr>
          <t>Ubica el puntero del mouse en los numeros de la fila 11, para leer la pregunta y selecciona una respuesta en la lista desplegable</t>
        </r>
      </text>
    </comment>
    <comment ref="AH32" authorId="0" shapeId="0" xr:uid="{AC4B0B59-6188-49CA-A601-5861A227069C}">
      <text>
        <r>
          <rPr>
            <sz val="8"/>
            <color indexed="81"/>
            <rFont val="Arial"/>
            <family val="2"/>
          </rPr>
          <t>Ubica el puntero del mouse en los numeros de la fila 11, para leer la pregunta y selecciona una respuesta en la lista desplegable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A6DD2D3-639A-4C4B-B809-90C28A0BCD67}">
      <text>
        <r>
          <rPr>
            <sz val="9"/>
            <color indexed="81"/>
            <rFont val="Tahoma"/>
            <family val="2"/>
          </rPr>
          <t>Fecha de revisión y/o actualización del riesgo de gestión por parte del área encargada del proceso</t>
        </r>
      </text>
    </comment>
    <comment ref="L9" authorId="1" shapeId="0" xr:uid="{92E4B323-E3AE-457C-8EF5-7F9419D4C8A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D6C1DC5-CC3E-4443-B7E3-BD18E0D4E45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BCC4C3B-AE1C-40D9-B696-6AE827476C1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286E13E-B588-4E25-B821-6EBBF6FDB73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55EAC200-B1D0-43BF-B680-49085044F1F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B45E1FA6-2EAA-483C-849B-FD134B92B5C1}">
      <text>
        <r>
          <rPr>
            <sz val="8"/>
            <color indexed="81"/>
            <rFont val="Arial"/>
            <family val="2"/>
          </rPr>
          <t>¿Afectar al grupo de funcionarios del proceso?</t>
        </r>
      </text>
    </comment>
    <comment ref="Q11" authorId="1" shapeId="0" xr:uid="{33A3C7D0-8646-442B-A18A-935D7DCC1E5C}">
      <text>
        <r>
          <rPr>
            <sz val="8"/>
            <color indexed="81"/>
            <rFont val="Arial"/>
            <family val="2"/>
          </rPr>
          <t>¿Afectar el cumplimiento de metas y objetivos de la dependencia?</t>
        </r>
      </text>
    </comment>
    <comment ref="R11" authorId="1" shapeId="0" xr:uid="{3BFF5C8F-9E41-4EA1-B77B-BCD154FA4A70}">
      <text>
        <r>
          <rPr>
            <sz val="8"/>
            <color indexed="81"/>
            <rFont val="Arial"/>
            <family val="2"/>
          </rPr>
          <t>¿Afectar el cumplimiento de misión de la Entidad?</t>
        </r>
      </text>
    </comment>
    <comment ref="S11" authorId="1" shapeId="0" xr:uid="{4843204C-D148-48E9-AEF2-E1FB10A22937}">
      <text>
        <r>
          <rPr>
            <sz val="8"/>
            <color indexed="81"/>
            <rFont val="Arial"/>
            <family val="2"/>
          </rPr>
          <t>¿Afectar el cumplimiento de la misión del sector al que pertenece la Entidad?</t>
        </r>
      </text>
    </comment>
    <comment ref="T11" authorId="1" shapeId="0" xr:uid="{F725E10F-3E0E-421C-A97E-00B0E1740F36}">
      <text>
        <r>
          <rPr>
            <sz val="8"/>
            <color indexed="81"/>
            <rFont val="Arial"/>
            <family val="2"/>
          </rPr>
          <t>¿Generar pérdida de confianza de la Entidad, afectando su reputación?</t>
        </r>
      </text>
    </comment>
    <comment ref="U11" authorId="1" shapeId="0" xr:uid="{2D33FD63-A7A7-4BA7-99DB-02BBA0A1817F}">
      <text>
        <r>
          <rPr>
            <sz val="8"/>
            <color indexed="81"/>
            <rFont val="Arial"/>
            <family val="2"/>
          </rPr>
          <t>¿Generar pérdida de recursos económicos?</t>
        </r>
      </text>
    </comment>
    <comment ref="V11" authorId="1" shapeId="0" xr:uid="{252C2FE5-6D0B-40EC-B741-6FE3E0DECDA3}">
      <text>
        <r>
          <rPr>
            <sz val="8"/>
            <color indexed="81"/>
            <rFont val="Arial"/>
            <family val="2"/>
          </rPr>
          <t>¿Afectar la generación de los productos o la prestación de servicios?</t>
        </r>
      </text>
    </comment>
    <comment ref="W11" authorId="1" shapeId="0" xr:uid="{B991DD0D-7D83-4198-AEED-BA5AF875AE28}">
      <text>
        <r>
          <rPr>
            <sz val="8"/>
            <color indexed="81"/>
            <rFont val="Arial"/>
            <family val="2"/>
          </rPr>
          <t>¿Dar lugar al detrimento de calidad de vida de la comunidad por la pérdida del bien o servicios o los recursos públicos?</t>
        </r>
      </text>
    </comment>
    <comment ref="X11" authorId="1" shapeId="0" xr:uid="{5028AC7F-8546-49FF-AE32-BCE697B2D07C}">
      <text>
        <r>
          <rPr>
            <sz val="8"/>
            <color indexed="81"/>
            <rFont val="Arial"/>
            <family val="2"/>
          </rPr>
          <t>¿Generar pérdida de información de la Entidad?</t>
        </r>
      </text>
    </comment>
    <comment ref="Y11" authorId="1" shapeId="0" xr:uid="{F5CA0D5C-D912-4059-A7AF-FAB0A95EA39E}">
      <text>
        <r>
          <rPr>
            <sz val="8"/>
            <color indexed="81"/>
            <rFont val="Arial"/>
            <family val="2"/>
          </rPr>
          <t>¿Generar intervención de los órganos de control, de la Fiscalía, u otro ente?</t>
        </r>
      </text>
    </comment>
    <comment ref="Z11" authorId="1" shapeId="0" xr:uid="{79F97329-6329-4F92-AB5F-7535E4A03DE1}">
      <text>
        <r>
          <rPr>
            <sz val="8"/>
            <color indexed="81"/>
            <rFont val="Arial"/>
            <family val="2"/>
          </rPr>
          <t>¿Dar lugar a procesos sancionatorios?</t>
        </r>
      </text>
    </comment>
    <comment ref="AA11" authorId="1" shapeId="0" xr:uid="{D08A512D-13E2-40F2-B25D-2FF27D30955F}">
      <text>
        <r>
          <rPr>
            <sz val="8"/>
            <color indexed="81"/>
            <rFont val="Arial"/>
            <family val="2"/>
          </rPr>
          <t>¿Dar lugar a procesos disciplinarios?</t>
        </r>
      </text>
    </comment>
    <comment ref="AB11" authorId="1" shapeId="0" xr:uid="{8218256E-ABD1-4503-99F1-967B6F6F24F3}">
      <text>
        <r>
          <rPr>
            <sz val="8"/>
            <color indexed="81"/>
            <rFont val="Arial"/>
            <family val="2"/>
          </rPr>
          <t>¿Dar lugar a procesos fiscales?</t>
        </r>
      </text>
    </comment>
    <comment ref="AC11" authorId="1" shapeId="0" xr:uid="{B35276DE-79B5-46CF-B483-755C8EEF5B93}">
      <text>
        <r>
          <rPr>
            <sz val="8"/>
            <color indexed="81"/>
            <rFont val="Arial"/>
            <family val="2"/>
          </rPr>
          <t>¿Dar lugar a procesos penales?</t>
        </r>
      </text>
    </comment>
    <comment ref="AD11" authorId="1" shapeId="0" xr:uid="{178917AD-FEFE-4D02-AA15-FEDAD2F59ADB}">
      <text>
        <r>
          <rPr>
            <sz val="8"/>
            <color indexed="81"/>
            <rFont val="Arial"/>
            <family val="2"/>
          </rPr>
          <t>¿Generar pérdida de credibilidad del sector?</t>
        </r>
      </text>
    </comment>
    <comment ref="AE11" authorId="1" shapeId="0" xr:uid="{8BEDFD7B-28BA-4E8E-9732-96E0F900DC1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227B9B4-D4AD-490D-9993-B1882639FB81}">
      <text>
        <r>
          <rPr>
            <sz val="8"/>
            <color indexed="81"/>
            <rFont val="Arial"/>
            <family val="2"/>
          </rPr>
          <t>¿Afectar la imagen regional?</t>
        </r>
      </text>
    </comment>
    <comment ref="AG11" authorId="1" shapeId="0" xr:uid="{98C1AFA2-44C6-4288-9EEF-F3EEF3A6E3A3}">
      <text>
        <r>
          <rPr>
            <sz val="8"/>
            <color indexed="81"/>
            <rFont val="Arial"/>
            <family val="2"/>
          </rPr>
          <t>¿Afectar la imagen nacional?</t>
        </r>
      </text>
    </comment>
    <comment ref="AH11" authorId="1" shapeId="0" xr:uid="{F483E852-8AED-4802-9E6C-F5319342E6F0}">
      <text>
        <r>
          <rPr>
            <sz val="8"/>
            <color indexed="81"/>
            <rFont val="Arial"/>
            <family val="2"/>
          </rPr>
          <t>¿Genera Impacto ambiental?</t>
        </r>
      </text>
    </comment>
    <comment ref="AV11" authorId="1" shapeId="0" xr:uid="{B7601CBB-65BC-446D-A46B-5E2B7DFAA0C3}">
      <text>
        <r>
          <rPr>
            <sz val="8"/>
            <color indexed="81"/>
            <rFont val="Arial"/>
            <family val="2"/>
          </rPr>
          <t>¿Existen un responsable asignado a la ejecución del control?</t>
        </r>
      </text>
    </comment>
    <comment ref="AW11" authorId="1" shapeId="0" xr:uid="{6CA35293-A4E7-4BA2-8296-421007D73EEF}">
      <text>
        <r>
          <rPr>
            <sz val="9"/>
            <color indexed="81"/>
            <rFont val="Tahoma"/>
            <family val="2"/>
          </rPr>
          <t>El responsable tiene autoridad y adecuada segregación de funciones en la ejecución del control?</t>
        </r>
      </text>
    </comment>
    <comment ref="AX11" authorId="1" shapeId="0" xr:uid="{43524C1A-DC81-4995-8155-F478E2A68BC7}">
      <text>
        <r>
          <rPr>
            <sz val="8"/>
            <color indexed="81"/>
            <rFont val="Arial"/>
            <family val="2"/>
          </rPr>
          <t>¿La oportunidad en que se ejecuta el control ayuda a prevenir la mitigación del riesgo o a detectar la materialización del riesgo de manera oportuna?</t>
        </r>
      </text>
    </comment>
    <comment ref="AY11" authorId="1" shapeId="0" xr:uid="{22528AD9-3879-465C-9607-30BAFAB1052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A92FD09-8C35-4E2B-9099-A8F838088ED5}">
      <text>
        <r>
          <rPr>
            <sz val="8"/>
            <color indexed="81"/>
            <rFont val="Arial"/>
            <family val="2"/>
          </rPr>
          <t>¿La fuente de información que se utiliza en el desarrollo del control es información confiable que permita mitigar el riesgo?.</t>
        </r>
      </text>
    </comment>
    <comment ref="BA11" authorId="1" shapeId="0" xr:uid="{FDDE662E-B3E3-4932-A3FF-BA03EA566F4F}">
      <text>
        <r>
          <rPr>
            <sz val="8"/>
            <color indexed="81"/>
            <rFont val="Arial"/>
            <family val="2"/>
          </rPr>
          <t>¿Las observaciones, desviaciones o diferencias identificadas como resultados de la ejecución del control son investigadas y resueltas de manera oportuna?</t>
        </r>
      </text>
    </comment>
    <comment ref="BB11" authorId="1" shapeId="0" xr:uid="{BB0B1B90-3A94-45CE-9DA8-02DAB24A1C58}">
      <text>
        <r>
          <rPr>
            <sz val="8"/>
            <color indexed="81"/>
            <rFont val="Arial"/>
            <family val="2"/>
          </rPr>
          <t>¿Se deja evidencia o rastro de la ejecución del control, que permita a cualquier tercero con la evidencia, llegar a la misma conclusión?.</t>
        </r>
      </text>
    </comment>
    <comment ref="P12" authorId="0" shapeId="0" xr:uid="{5690879E-DCC4-47A4-92C5-EBE7E2EA1597}">
      <text>
        <r>
          <rPr>
            <sz val="8"/>
            <color indexed="81"/>
            <rFont val="Arial"/>
            <family val="2"/>
          </rPr>
          <t>Ubica el puntero del mouse en los numeros de la fila 11, para leer la pregunta y selecciona una respuesta en la lista desplegable</t>
        </r>
      </text>
    </comment>
    <comment ref="Q12" authorId="0" shapeId="0" xr:uid="{F920A672-DBDB-425D-A081-8C3D6C0C0918}">
      <text>
        <r>
          <rPr>
            <sz val="8"/>
            <color indexed="81"/>
            <rFont val="Arial"/>
            <family val="2"/>
          </rPr>
          <t>Ubica el puntero del mouse en los numeros de la fila 11, para leer la pregunta y selecciona una respuesta en la lista desplegable</t>
        </r>
      </text>
    </comment>
    <comment ref="R12" authorId="0" shapeId="0" xr:uid="{15E2D220-F9CD-453B-83F5-B34FA411AAB1}">
      <text>
        <r>
          <rPr>
            <sz val="8"/>
            <color indexed="81"/>
            <rFont val="Arial"/>
            <family val="2"/>
          </rPr>
          <t>Ubica el puntero del mouse en los numeros de la fila 11, para leer la pregunta y selecciona una respuesta en la lista desplegable</t>
        </r>
      </text>
    </comment>
    <comment ref="S12" authorId="0" shapeId="0" xr:uid="{448BDCA3-7205-4E59-8904-5F0E8235ECD1}">
      <text>
        <r>
          <rPr>
            <sz val="8"/>
            <color indexed="81"/>
            <rFont val="Arial"/>
            <family val="2"/>
          </rPr>
          <t>Ubica el puntero del mouse en los numeros de la fila 11, para leer la pregunta y selecciona una respuesta en la lista desplegable</t>
        </r>
      </text>
    </comment>
    <comment ref="T12" authorId="0" shapeId="0" xr:uid="{F0418B6B-0CEA-46BF-B045-6D9CAF786B01}">
      <text>
        <r>
          <rPr>
            <sz val="8"/>
            <color indexed="81"/>
            <rFont val="Arial"/>
            <family val="2"/>
          </rPr>
          <t>Ubica el puntero del mouse en los numeros de la fila 11, para leer la pregunta y selecciona una respuesta en la lista desplegable</t>
        </r>
      </text>
    </comment>
    <comment ref="U12" authorId="0" shapeId="0" xr:uid="{5664B18F-A373-448C-9804-10A16D32E749}">
      <text>
        <r>
          <rPr>
            <sz val="8"/>
            <color indexed="81"/>
            <rFont val="Arial"/>
            <family val="2"/>
          </rPr>
          <t>Ubica el puntero del mouse en los numeros de la fila 11, para leer la pregunta y selecciona una respuesta en la lista desplegable</t>
        </r>
      </text>
    </comment>
    <comment ref="V12" authorId="0" shapeId="0" xr:uid="{BFE4BFDB-E597-4757-907B-B864E21EA529}">
      <text>
        <r>
          <rPr>
            <sz val="8"/>
            <color indexed="81"/>
            <rFont val="Arial"/>
            <family val="2"/>
          </rPr>
          <t>Ubica el puntero del mouse en los numeros de la fila 11, para leer la pregunta y selecciona una respuesta en la lista desplegable</t>
        </r>
      </text>
    </comment>
    <comment ref="W12" authorId="0" shapeId="0" xr:uid="{7FE93709-A60E-49A1-B724-B53756EB5C73}">
      <text>
        <r>
          <rPr>
            <sz val="8"/>
            <color indexed="81"/>
            <rFont val="Arial"/>
            <family val="2"/>
          </rPr>
          <t>Ubica el puntero del mouse en los numeros de la fila 11, para leer la pregunta y selecciona una respuesta en la lista desplegable</t>
        </r>
      </text>
    </comment>
    <comment ref="X12" authorId="0" shapeId="0" xr:uid="{CD9B80BB-A5F8-40C6-8709-E8B242CB5BD4}">
      <text>
        <r>
          <rPr>
            <sz val="8"/>
            <color indexed="81"/>
            <rFont val="Arial"/>
            <family val="2"/>
          </rPr>
          <t>Ubica el puntero del mouse en los numeros de la fila 11, para leer la pregunta y selecciona una respuesta en la lista desplegable</t>
        </r>
      </text>
    </comment>
    <comment ref="Y12" authorId="0" shapeId="0" xr:uid="{F57F1EE4-2AD4-424D-81F9-CD62E117FA09}">
      <text>
        <r>
          <rPr>
            <sz val="8"/>
            <color indexed="81"/>
            <rFont val="Arial"/>
            <family val="2"/>
          </rPr>
          <t>Ubica el puntero del mouse en los numeros de la fila 11, para leer la pregunta y selecciona una respuesta en la lista desplegable</t>
        </r>
      </text>
    </comment>
    <comment ref="Z12" authorId="0" shapeId="0" xr:uid="{6EDA563C-A837-42F0-8FEE-B7412BE6E2D9}">
      <text>
        <r>
          <rPr>
            <sz val="8"/>
            <color indexed="81"/>
            <rFont val="Arial"/>
            <family val="2"/>
          </rPr>
          <t>Ubica el puntero del mouse en los numeros de la fila 11, para leer la pregunta y selecciona una respuesta en la lista desplegable</t>
        </r>
      </text>
    </comment>
    <comment ref="AA12" authorId="0" shapeId="0" xr:uid="{88B952B4-1C8B-4313-9FEB-78560F7E620A}">
      <text>
        <r>
          <rPr>
            <sz val="8"/>
            <color indexed="81"/>
            <rFont val="Arial"/>
            <family val="2"/>
          </rPr>
          <t>Ubica el puntero del mouse en los numeros de la fila 11, para leer la pregunta y selecciona una respuesta en la lista desplegable</t>
        </r>
      </text>
    </comment>
    <comment ref="AB12" authorId="0" shapeId="0" xr:uid="{CAF0D065-8AEA-4381-88D6-70BAB4E6E186}">
      <text>
        <r>
          <rPr>
            <sz val="8"/>
            <color indexed="81"/>
            <rFont val="Arial"/>
            <family val="2"/>
          </rPr>
          <t>Ubica el puntero del mouse en los numeros de la fila 11, para leer la pregunta y selecciona una respuesta en la lista desplegable</t>
        </r>
      </text>
    </comment>
    <comment ref="AC12" authorId="0" shapeId="0" xr:uid="{8E95B059-A87C-4AD1-BEDD-CCF31CB5FF2F}">
      <text>
        <r>
          <rPr>
            <sz val="8"/>
            <color indexed="81"/>
            <rFont val="Arial"/>
            <family val="2"/>
          </rPr>
          <t>Ubica el puntero del mouse en los numeros de la fila 11, para leer la pregunta y selecciona una respuesta en la lista desplegable</t>
        </r>
      </text>
    </comment>
    <comment ref="AD12" authorId="0" shapeId="0" xr:uid="{2F528DFD-4B24-4726-989E-6C271C1FE738}">
      <text>
        <r>
          <rPr>
            <sz val="8"/>
            <color indexed="81"/>
            <rFont val="Arial"/>
            <family val="2"/>
          </rPr>
          <t>Ubica el puntero del mouse en los numeros de la fila 11, para leer la pregunta y selecciona una respuesta en la lista desplegable</t>
        </r>
      </text>
    </comment>
    <comment ref="AE12" authorId="0" shapeId="0" xr:uid="{0243FB71-3A37-41DF-9845-EDEB2F5ED101}">
      <text>
        <r>
          <rPr>
            <sz val="8"/>
            <color indexed="81"/>
            <rFont val="Arial"/>
            <family val="2"/>
          </rPr>
          <t>Ubica el puntero del mouse en los numeros de la fila 11, para leer la pregunta y selecciona una respuesta en la lista desplegable</t>
        </r>
      </text>
    </comment>
    <comment ref="AF12" authorId="0" shapeId="0" xr:uid="{D37D4837-DEC2-4CA6-A245-FC26EBE0EA65}">
      <text>
        <r>
          <rPr>
            <sz val="8"/>
            <color indexed="81"/>
            <rFont val="Arial"/>
            <family val="2"/>
          </rPr>
          <t>Ubica el puntero del mouse en los numeros de la fila 11, para leer la pregunta y selecciona una respuesta en la lista desplegable</t>
        </r>
      </text>
    </comment>
    <comment ref="AG12" authorId="0" shapeId="0" xr:uid="{10921C83-DFF7-472B-8B9C-2F5D50EE3EDC}">
      <text>
        <r>
          <rPr>
            <sz val="8"/>
            <color indexed="81"/>
            <rFont val="Arial"/>
            <family val="2"/>
          </rPr>
          <t>Ubica el puntero del mouse en los numeros de la fila 11, para leer la pregunta y selecciona una respuesta en la lista desplegable</t>
        </r>
      </text>
    </comment>
    <comment ref="AH12" authorId="0" shapeId="0" xr:uid="{89C69114-A887-453F-A856-05358FE8221F}">
      <text>
        <r>
          <rPr>
            <sz val="8"/>
            <color indexed="81"/>
            <rFont val="Arial"/>
            <family val="2"/>
          </rPr>
          <t>Ubica el puntero del mouse en los numeros de la fila 11, para leer la pregunta y selecciona una respuesta en la lista desplegable</t>
        </r>
      </text>
    </comment>
    <comment ref="P22" authorId="0" shapeId="0" xr:uid="{F000E960-A6C7-4DD6-9CEF-6BAD6AD454A7}">
      <text>
        <r>
          <rPr>
            <sz val="8"/>
            <color indexed="81"/>
            <rFont val="Arial"/>
            <family val="2"/>
          </rPr>
          <t>Ubica el puntero del mouse en los numeros de la fila 11, para leer la pregunta y selecciona una respuesta en la lista desplegable</t>
        </r>
      </text>
    </comment>
    <comment ref="Q22" authorId="0" shapeId="0" xr:uid="{E6CCCF29-659C-4333-B4B7-75D84326F285}">
      <text>
        <r>
          <rPr>
            <sz val="8"/>
            <color indexed="81"/>
            <rFont val="Arial"/>
            <family val="2"/>
          </rPr>
          <t>Ubica el puntero del mouse en los numeros de la fila 11, para leer la pregunta y selecciona una respuesta en la lista desplegable</t>
        </r>
      </text>
    </comment>
    <comment ref="R22" authorId="0" shapeId="0" xr:uid="{FD07FB4B-C3BF-4009-9001-F732C75A4B25}">
      <text>
        <r>
          <rPr>
            <sz val="8"/>
            <color indexed="81"/>
            <rFont val="Arial"/>
            <family val="2"/>
          </rPr>
          <t>Ubica el puntero del mouse en los numeros de la fila 11, para leer la pregunta y selecciona una respuesta en la lista desplegable</t>
        </r>
      </text>
    </comment>
    <comment ref="S22" authorId="0" shapeId="0" xr:uid="{7F4C422E-1FE5-4348-BAB7-7C8F76F75DA4}">
      <text>
        <r>
          <rPr>
            <sz val="8"/>
            <color indexed="81"/>
            <rFont val="Arial"/>
            <family val="2"/>
          </rPr>
          <t>Ubica el puntero del mouse en los numeros de la fila 11, para leer la pregunta y selecciona una respuesta en la lista desplegable</t>
        </r>
      </text>
    </comment>
    <comment ref="T22" authorId="0" shapeId="0" xr:uid="{241524C0-BC8E-4523-AED8-960F0D8D86CC}">
      <text>
        <r>
          <rPr>
            <sz val="8"/>
            <color indexed="81"/>
            <rFont val="Arial"/>
            <family val="2"/>
          </rPr>
          <t>Ubica el puntero del mouse en los numeros de la fila 11, para leer la pregunta y selecciona una respuesta en la lista desplegable</t>
        </r>
      </text>
    </comment>
    <comment ref="U22" authorId="0" shapeId="0" xr:uid="{E40E6F8F-668A-45AB-A12B-081C24E2C73F}">
      <text>
        <r>
          <rPr>
            <sz val="8"/>
            <color indexed="81"/>
            <rFont val="Arial"/>
            <family val="2"/>
          </rPr>
          <t>Ubica el puntero del mouse en los numeros de la fila 11, para leer la pregunta y selecciona una respuesta en la lista desplegable</t>
        </r>
      </text>
    </comment>
    <comment ref="V22" authorId="0" shapeId="0" xr:uid="{105F98AB-2A04-41CE-BF18-F108D177EF9E}">
      <text>
        <r>
          <rPr>
            <sz val="8"/>
            <color indexed="81"/>
            <rFont val="Arial"/>
            <family val="2"/>
          </rPr>
          <t>Ubica el puntero del mouse en los numeros de la fila 11, para leer la pregunta y selecciona una respuesta en la lista desplegable</t>
        </r>
      </text>
    </comment>
    <comment ref="W22" authorId="0" shapeId="0" xr:uid="{02BA36C3-CA03-426D-8148-E496E3FEAC59}">
      <text>
        <r>
          <rPr>
            <sz val="8"/>
            <color indexed="81"/>
            <rFont val="Arial"/>
            <family val="2"/>
          </rPr>
          <t>Ubica el puntero del mouse en los numeros de la fila 11, para leer la pregunta y selecciona una respuesta en la lista desplegable</t>
        </r>
      </text>
    </comment>
    <comment ref="X22" authorId="0" shapeId="0" xr:uid="{1FC7D9A1-C3D1-4172-AFF1-90D456331CAC}">
      <text>
        <r>
          <rPr>
            <sz val="8"/>
            <color indexed="81"/>
            <rFont val="Arial"/>
            <family val="2"/>
          </rPr>
          <t>Ubica el puntero del mouse en los numeros de la fila 11, para leer la pregunta y selecciona una respuesta en la lista desplegable</t>
        </r>
      </text>
    </comment>
    <comment ref="Y22" authorId="0" shapeId="0" xr:uid="{EE8C3A4B-BD89-41CE-B590-0955F8827359}">
      <text>
        <r>
          <rPr>
            <sz val="8"/>
            <color indexed="81"/>
            <rFont val="Arial"/>
            <family val="2"/>
          </rPr>
          <t>Ubica el puntero del mouse en los numeros de la fila 11, para leer la pregunta y selecciona una respuesta en la lista desplegable</t>
        </r>
      </text>
    </comment>
    <comment ref="Z22" authorId="0" shapeId="0" xr:uid="{349FB0BC-D24B-46F7-A0A9-61C9BC19E269}">
      <text>
        <r>
          <rPr>
            <sz val="8"/>
            <color indexed="81"/>
            <rFont val="Arial"/>
            <family val="2"/>
          </rPr>
          <t>Ubica el puntero del mouse en los numeros de la fila 11, para leer la pregunta y selecciona una respuesta en la lista desplegable</t>
        </r>
      </text>
    </comment>
    <comment ref="AA22" authorId="0" shapeId="0" xr:uid="{11D19D82-F79B-4593-AB25-69415240009C}">
      <text>
        <r>
          <rPr>
            <sz val="8"/>
            <color indexed="81"/>
            <rFont val="Arial"/>
            <family val="2"/>
          </rPr>
          <t>Ubica el puntero del mouse en los numeros de la fila 11, para leer la pregunta y selecciona una respuesta en la lista desplegable</t>
        </r>
      </text>
    </comment>
    <comment ref="AB22" authorId="0" shapeId="0" xr:uid="{ACD8BB3D-CC70-4BBA-BDEC-7C03EBF68C20}">
      <text>
        <r>
          <rPr>
            <sz val="8"/>
            <color indexed="81"/>
            <rFont val="Arial"/>
            <family val="2"/>
          </rPr>
          <t>Ubica el puntero del mouse en los numeros de la fila 11, para leer la pregunta y selecciona una respuesta en la lista desplegable</t>
        </r>
      </text>
    </comment>
    <comment ref="AC22" authorId="0" shapeId="0" xr:uid="{F126B08D-10D3-41AA-BDF2-4279225523FC}">
      <text>
        <r>
          <rPr>
            <sz val="8"/>
            <color indexed="81"/>
            <rFont val="Arial"/>
            <family val="2"/>
          </rPr>
          <t>Ubica el puntero del mouse en los numeros de la fila 11, para leer la pregunta y selecciona una respuesta en la lista desplegable</t>
        </r>
      </text>
    </comment>
    <comment ref="AD22" authorId="0" shapeId="0" xr:uid="{09CAF8AF-3A9D-483B-8568-3A892DDD78AB}">
      <text>
        <r>
          <rPr>
            <sz val="8"/>
            <color indexed="81"/>
            <rFont val="Arial"/>
            <family val="2"/>
          </rPr>
          <t>Ubica el puntero del mouse en los numeros de la fila 11, para leer la pregunta y selecciona una respuesta en la lista desplegable</t>
        </r>
      </text>
    </comment>
    <comment ref="AE22" authorId="0" shapeId="0" xr:uid="{AF6D74AA-1CE3-4F66-90A2-E6C5CCBBAFEB}">
      <text>
        <r>
          <rPr>
            <sz val="8"/>
            <color indexed="81"/>
            <rFont val="Arial"/>
            <family val="2"/>
          </rPr>
          <t>Ubica el puntero del mouse en los numeros de la fila 11, para leer la pregunta y selecciona una respuesta en la lista desplegable</t>
        </r>
      </text>
    </comment>
    <comment ref="AF22" authorId="0" shapeId="0" xr:uid="{4024DB40-454C-4C88-B587-DC0C02AE04A0}">
      <text>
        <r>
          <rPr>
            <sz val="8"/>
            <color indexed="81"/>
            <rFont val="Arial"/>
            <family val="2"/>
          </rPr>
          <t>Ubica el puntero del mouse en los numeros de la fila 11, para leer la pregunta y selecciona una respuesta en la lista desplegable</t>
        </r>
      </text>
    </comment>
    <comment ref="AG22" authorId="0" shapeId="0" xr:uid="{A163B69E-7FB7-48A1-96FC-F2D94CF6D347}">
      <text>
        <r>
          <rPr>
            <sz val="8"/>
            <color indexed="81"/>
            <rFont val="Arial"/>
            <family val="2"/>
          </rPr>
          <t>Ubica el puntero del mouse en los numeros de la fila 11, para leer la pregunta y selecciona una respuesta en la lista desplegable</t>
        </r>
      </text>
    </comment>
    <comment ref="AH22" authorId="0" shapeId="0" xr:uid="{D1DD1D0E-9770-41B9-A3CB-F1F29F285EBA}">
      <text>
        <r>
          <rPr>
            <sz val="8"/>
            <color indexed="81"/>
            <rFont val="Arial"/>
            <family val="2"/>
          </rPr>
          <t>Ubica el puntero del mouse en los numeros de la fila 11, para leer la pregunta y selecciona una respuesta en la lista desplegable</t>
        </r>
      </text>
    </comment>
    <comment ref="P32" authorId="0" shapeId="0" xr:uid="{33F1EDEE-13D1-4EF1-90F9-53F2C4BFCAC4}">
      <text>
        <r>
          <rPr>
            <sz val="8"/>
            <color indexed="81"/>
            <rFont val="Arial"/>
            <family val="2"/>
          </rPr>
          <t>Ubica el puntero del mouse en los numeros de la fila 11, para leer la pregunta y selecciona una respuesta en la lista desplegable</t>
        </r>
      </text>
    </comment>
    <comment ref="Q32" authorId="0" shapeId="0" xr:uid="{B52A2FF5-0B79-43EC-ABAA-AE30DB7A7702}">
      <text>
        <r>
          <rPr>
            <sz val="8"/>
            <color indexed="81"/>
            <rFont val="Arial"/>
            <family val="2"/>
          </rPr>
          <t>Ubica el puntero del mouse en los numeros de la fila 11, para leer la pregunta y selecciona una respuesta en la lista desplegable</t>
        </r>
      </text>
    </comment>
    <comment ref="R32" authorId="0" shapeId="0" xr:uid="{26E42D4F-F27E-4DDA-80C1-2953616B06CE}">
      <text>
        <r>
          <rPr>
            <sz val="8"/>
            <color indexed="81"/>
            <rFont val="Arial"/>
            <family val="2"/>
          </rPr>
          <t>Ubica el puntero del mouse en los numeros de la fila 11, para leer la pregunta y selecciona una respuesta en la lista desplegable</t>
        </r>
      </text>
    </comment>
    <comment ref="S32" authorId="0" shapeId="0" xr:uid="{A39062F9-ACF6-45EC-B1D8-5B65619E224E}">
      <text>
        <r>
          <rPr>
            <sz val="8"/>
            <color indexed="81"/>
            <rFont val="Arial"/>
            <family val="2"/>
          </rPr>
          <t>Ubica el puntero del mouse en los numeros de la fila 11, para leer la pregunta y selecciona una respuesta en la lista desplegable</t>
        </r>
      </text>
    </comment>
    <comment ref="T32" authorId="0" shapeId="0" xr:uid="{504DE91B-9814-46A2-A2D3-3CCC17FF536F}">
      <text>
        <r>
          <rPr>
            <sz val="8"/>
            <color indexed="81"/>
            <rFont val="Arial"/>
            <family val="2"/>
          </rPr>
          <t>Ubica el puntero del mouse en los numeros de la fila 11, para leer la pregunta y selecciona una respuesta en la lista desplegable</t>
        </r>
      </text>
    </comment>
    <comment ref="U32" authorId="0" shapeId="0" xr:uid="{AD7F2018-560B-428F-86FC-D8F8C49DA11E}">
      <text>
        <r>
          <rPr>
            <sz val="8"/>
            <color indexed="81"/>
            <rFont val="Arial"/>
            <family val="2"/>
          </rPr>
          <t>Ubica el puntero del mouse en los numeros de la fila 11, para leer la pregunta y selecciona una respuesta en la lista desplegable</t>
        </r>
      </text>
    </comment>
    <comment ref="V32" authorId="0" shapeId="0" xr:uid="{FF7F0779-9FFF-4906-9D3F-D75CF0D34E53}">
      <text>
        <r>
          <rPr>
            <sz val="8"/>
            <color indexed="81"/>
            <rFont val="Arial"/>
            <family val="2"/>
          </rPr>
          <t>Ubica el puntero del mouse en los numeros de la fila 11, para leer la pregunta y selecciona una respuesta en la lista desplegable</t>
        </r>
      </text>
    </comment>
    <comment ref="W32" authorId="0" shapeId="0" xr:uid="{243B1C0A-4E59-4ACA-9989-111A16B8AB2D}">
      <text>
        <r>
          <rPr>
            <sz val="8"/>
            <color indexed="81"/>
            <rFont val="Arial"/>
            <family val="2"/>
          </rPr>
          <t>Ubica el puntero del mouse en los numeros de la fila 11, para leer la pregunta y selecciona una respuesta en la lista desplegable</t>
        </r>
      </text>
    </comment>
    <comment ref="X32" authorId="0" shapeId="0" xr:uid="{CFA72591-57FF-4404-B080-AAF9A95E81F5}">
      <text>
        <r>
          <rPr>
            <sz val="8"/>
            <color indexed="81"/>
            <rFont val="Arial"/>
            <family val="2"/>
          </rPr>
          <t>Ubica el puntero del mouse en los numeros de la fila 11, para leer la pregunta y selecciona una respuesta en la lista desplegable</t>
        </r>
      </text>
    </comment>
    <comment ref="Y32" authorId="0" shapeId="0" xr:uid="{FB1275B7-04CF-4B7B-ABE6-77D6F653C7DC}">
      <text>
        <r>
          <rPr>
            <sz val="8"/>
            <color indexed="81"/>
            <rFont val="Arial"/>
            <family val="2"/>
          </rPr>
          <t>Ubica el puntero del mouse en los numeros de la fila 11, para leer la pregunta y selecciona una respuesta en la lista desplegable</t>
        </r>
      </text>
    </comment>
    <comment ref="Z32" authorId="0" shapeId="0" xr:uid="{C8931455-883C-46AE-96E4-D874DD6F34AF}">
      <text>
        <r>
          <rPr>
            <sz val="8"/>
            <color indexed="81"/>
            <rFont val="Arial"/>
            <family val="2"/>
          </rPr>
          <t>Ubica el puntero del mouse en los numeros de la fila 11, para leer la pregunta y selecciona una respuesta en la lista desplegable</t>
        </r>
      </text>
    </comment>
    <comment ref="AA32" authorId="0" shapeId="0" xr:uid="{0E63B23C-FF26-4775-8A01-DF4821CBF9D0}">
      <text>
        <r>
          <rPr>
            <sz val="8"/>
            <color indexed="81"/>
            <rFont val="Arial"/>
            <family val="2"/>
          </rPr>
          <t>Ubica el puntero del mouse en los numeros de la fila 11, para leer la pregunta y selecciona una respuesta en la lista desplegable</t>
        </r>
      </text>
    </comment>
    <comment ref="AB32" authorId="0" shapeId="0" xr:uid="{913FE42E-136D-4D63-8E64-1B57EE7BC2CD}">
      <text>
        <r>
          <rPr>
            <sz val="8"/>
            <color indexed="81"/>
            <rFont val="Arial"/>
            <family val="2"/>
          </rPr>
          <t>Ubica el puntero del mouse en los numeros de la fila 11, para leer la pregunta y selecciona una respuesta en la lista desplegable</t>
        </r>
      </text>
    </comment>
    <comment ref="AC32" authorId="0" shapeId="0" xr:uid="{D1312F3F-3DF8-4208-9EF2-D8FF4F19207A}">
      <text>
        <r>
          <rPr>
            <sz val="8"/>
            <color indexed="81"/>
            <rFont val="Arial"/>
            <family val="2"/>
          </rPr>
          <t>Ubica el puntero del mouse en los numeros de la fila 11, para leer la pregunta y selecciona una respuesta en la lista desplegable</t>
        </r>
      </text>
    </comment>
    <comment ref="AD32" authorId="0" shapeId="0" xr:uid="{C37E8335-59F3-4766-B50C-CB88DB84DE73}">
      <text>
        <r>
          <rPr>
            <sz val="8"/>
            <color indexed="81"/>
            <rFont val="Arial"/>
            <family val="2"/>
          </rPr>
          <t>Ubica el puntero del mouse en los numeros de la fila 11, para leer la pregunta y selecciona una respuesta en la lista desplegable</t>
        </r>
      </text>
    </comment>
    <comment ref="AE32" authorId="0" shapeId="0" xr:uid="{779CBAEC-E3B2-41FE-81AA-8094BD8D8E75}">
      <text>
        <r>
          <rPr>
            <sz val="8"/>
            <color indexed="81"/>
            <rFont val="Arial"/>
            <family val="2"/>
          </rPr>
          <t>Ubica el puntero del mouse en los numeros de la fila 11, para leer la pregunta y selecciona una respuesta en la lista desplegable</t>
        </r>
      </text>
    </comment>
    <comment ref="AF32" authorId="0" shapeId="0" xr:uid="{29C1B521-964F-4C91-9FF8-2A1CBE358512}">
      <text>
        <r>
          <rPr>
            <sz val="8"/>
            <color indexed="81"/>
            <rFont val="Arial"/>
            <family val="2"/>
          </rPr>
          <t>Ubica el puntero del mouse en los numeros de la fila 11, para leer la pregunta y selecciona una respuesta en la lista desplegable</t>
        </r>
      </text>
    </comment>
    <comment ref="AG32" authorId="0" shapeId="0" xr:uid="{9C1C25B1-451A-4049-8DDC-BFF137854605}">
      <text>
        <r>
          <rPr>
            <sz val="8"/>
            <color indexed="81"/>
            <rFont val="Arial"/>
            <family val="2"/>
          </rPr>
          <t>Ubica el puntero del mouse en los numeros de la fila 11, para leer la pregunta y selecciona una respuesta en la lista desplegable</t>
        </r>
      </text>
    </comment>
    <comment ref="AH32" authorId="0" shapeId="0" xr:uid="{4F44B2D3-BFBC-4053-995E-AA662405D1F3}">
      <text>
        <r>
          <rPr>
            <sz val="8"/>
            <color indexed="81"/>
            <rFont val="Arial"/>
            <family val="2"/>
          </rPr>
          <t>Ubica el puntero del mouse en los numeros de la fila 11, para leer la pregunta y selecciona una respuesta en la lista desplegable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D18DB68-763E-442B-AA38-459815452694}">
      <text>
        <r>
          <rPr>
            <sz val="9"/>
            <color indexed="81"/>
            <rFont val="Tahoma"/>
            <family val="2"/>
          </rPr>
          <t>Fecha de revisión y/o actualización del riesgo de gestión por parte del área encargada del proceso</t>
        </r>
      </text>
    </comment>
    <comment ref="L9" authorId="1" shapeId="0" xr:uid="{9392E4D8-9887-4FB5-8F67-F8E8D6593BEB}">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4FED763-6DF5-4256-B20D-469125CE92E7}">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D4F11D7-0F14-445E-89A3-8D36C3F55E6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E4626F34-A192-4739-9EC3-7BF81551E78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F415A608-E0B8-41BC-9560-B5983C9A504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B9981FEA-6A8D-4AF6-96F7-2058FACA8F3A}">
      <text>
        <r>
          <rPr>
            <sz val="8"/>
            <color indexed="81"/>
            <rFont val="Arial"/>
            <family val="2"/>
          </rPr>
          <t>¿Afectar al grupo de funcionarios del proceso?</t>
        </r>
      </text>
    </comment>
    <comment ref="Q11" authorId="1" shapeId="0" xr:uid="{7DD6CD7C-A26E-41E8-8168-5B183803C57A}">
      <text>
        <r>
          <rPr>
            <sz val="8"/>
            <color indexed="81"/>
            <rFont val="Arial"/>
            <family val="2"/>
          </rPr>
          <t>¿Afectar el cumplimiento de metas y objetivos de la dependencia?</t>
        </r>
      </text>
    </comment>
    <comment ref="R11" authorId="1" shapeId="0" xr:uid="{7B693DB9-4D63-4DC5-A1D7-1921B415E1C5}">
      <text>
        <r>
          <rPr>
            <sz val="8"/>
            <color indexed="81"/>
            <rFont val="Arial"/>
            <family val="2"/>
          </rPr>
          <t>¿Afectar el cumplimiento de misión de la Entidad?</t>
        </r>
      </text>
    </comment>
    <comment ref="S11" authorId="1" shapeId="0" xr:uid="{C39280EB-E49E-4303-8B92-1C095EB4CB0E}">
      <text>
        <r>
          <rPr>
            <sz val="8"/>
            <color indexed="81"/>
            <rFont val="Arial"/>
            <family val="2"/>
          </rPr>
          <t>¿Afectar el cumplimiento de la misión del sector al que pertenece la Entidad?</t>
        </r>
      </text>
    </comment>
    <comment ref="T11" authorId="1" shapeId="0" xr:uid="{5B47C7D1-BE82-4602-80E2-440E64B06E42}">
      <text>
        <r>
          <rPr>
            <sz val="8"/>
            <color indexed="81"/>
            <rFont val="Arial"/>
            <family val="2"/>
          </rPr>
          <t>¿Generar pérdida de confianza de la Entidad, afectando su reputación?</t>
        </r>
      </text>
    </comment>
    <comment ref="U11" authorId="1" shapeId="0" xr:uid="{D269EA43-8AA7-4B1D-BA82-4940BE3F9116}">
      <text>
        <r>
          <rPr>
            <sz val="8"/>
            <color indexed="81"/>
            <rFont val="Arial"/>
            <family val="2"/>
          </rPr>
          <t>¿Generar pérdida de recursos económicos?</t>
        </r>
      </text>
    </comment>
    <comment ref="V11" authorId="1" shapeId="0" xr:uid="{16EC2B87-AA8A-4B93-96A3-1E98D538D199}">
      <text>
        <r>
          <rPr>
            <sz val="8"/>
            <color indexed="81"/>
            <rFont val="Arial"/>
            <family val="2"/>
          </rPr>
          <t>¿Afectar la generación de los productos o la prestación de servicios?</t>
        </r>
      </text>
    </comment>
    <comment ref="W11" authorId="1" shapeId="0" xr:uid="{0CFF4470-835F-4E9E-9A1F-0047F2D6CFB9}">
      <text>
        <r>
          <rPr>
            <sz val="8"/>
            <color indexed="81"/>
            <rFont val="Arial"/>
            <family val="2"/>
          </rPr>
          <t>¿Dar lugar al detrimento de calidad de vida de la comunidad por la pérdida del bien o servicios o los recursos públicos?</t>
        </r>
      </text>
    </comment>
    <comment ref="X11" authorId="1" shapeId="0" xr:uid="{F80C983A-9E93-46A5-8EE6-BEC32A477A4B}">
      <text>
        <r>
          <rPr>
            <sz val="8"/>
            <color indexed="81"/>
            <rFont val="Arial"/>
            <family val="2"/>
          </rPr>
          <t>¿Generar pérdida de información de la Entidad?</t>
        </r>
      </text>
    </comment>
    <comment ref="Y11" authorId="1" shapeId="0" xr:uid="{4C44F7E4-CA0E-406E-9886-492ADED8C465}">
      <text>
        <r>
          <rPr>
            <sz val="8"/>
            <color indexed="81"/>
            <rFont val="Arial"/>
            <family val="2"/>
          </rPr>
          <t>¿Generar intervención de los órganos de control, de la Fiscalía, u otro ente?</t>
        </r>
      </text>
    </comment>
    <comment ref="Z11" authorId="1" shapeId="0" xr:uid="{6CEFFE3B-87B1-4B02-A3D8-E0B2D24DBC61}">
      <text>
        <r>
          <rPr>
            <sz val="8"/>
            <color indexed="81"/>
            <rFont val="Arial"/>
            <family val="2"/>
          </rPr>
          <t>¿Dar lugar a procesos sancionatorios?</t>
        </r>
      </text>
    </comment>
    <comment ref="AA11" authorId="1" shapeId="0" xr:uid="{A92E67DA-2D74-4829-9445-4A1416ED40E7}">
      <text>
        <r>
          <rPr>
            <sz val="8"/>
            <color indexed="81"/>
            <rFont val="Arial"/>
            <family val="2"/>
          </rPr>
          <t>¿Dar lugar a procesos disciplinarios?</t>
        </r>
      </text>
    </comment>
    <comment ref="AB11" authorId="1" shapeId="0" xr:uid="{A21DF314-2047-4632-BFCC-D963327B03E6}">
      <text>
        <r>
          <rPr>
            <sz val="8"/>
            <color indexed="81"/>
            <rFont val="Arial"/>
            <family val="2"/>
          </rPr>
          <t>¿Dar lugar a procesos fiscales?</t>
        </r>
      </text>
    </comment>
    <comment ref="AC11" authorId="1" shapeId="0" xr:uid="{96EC6C71-C621-4C9E-8BD5-FE21F50ACA37}">
      <text>
        <r>
          <rPr>
            <sz val="8"/>
            <color indexed="81"/>
            <rFont val="Arial"/>
            <family val="2"/>
          </rPr>
          <t>¿Dar lugar a procesos penales?</t>
        </r>
      </text>
    </comment>
    <comment ref="AD11" authorId="1" shapeId="0" xr:uid="{D5C8098D-8217-4970-9EA8-6441C62CAE8C}">
      <text>
        <r>
          <rPr>
            <sz val="8"/>
            <color indexed="81"/>
            <rFont val="Arial"/>
            <family val="2"/>
          </rPr>
          <t>¿Generar pérdida de credibilidad del sector?</t>
        </r>
      </text>
    </comment>
    <comment ref="AE11" authorId="1" shapeId="0" xr:uid="{781EF020-1C13-4ED7-81AD-83073363A608}">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E0386897-C715-4009-9D3D-F6AB122DA2E6}">
      <text>
        <r>
          <rPr>
            <sz val="8"/>
            <color indexed="81"/>
            <rFont val="Arial"/>
            <family val="2"/>
          </rPr>
          <t>¿Afectar la imagen regional?</t>
        </r>
      </text>
    </comment>
    <comment ref="AG11" authorId="1" shapeId="0" xr:uid="{3E54DF10-FEFD-4C71-B4AA-FA461209DAB5}">
      <text>
        <r>
          <rPr>
            <sz val="8"/>
            <color indexed="81"/>
            <rFont val="Arial"/>
            <family val="2"/>
          </rPr>
          <t>¿Afectar la imagen nacional?</t>
        </r>
      </text>
    </comment>
    <comment ref="AH11" authorId="1" shapeId="0" xr:uid="{2417A2A8-B3AA-4C83-8664-DE3E4D8880C3}">
      <text>
        <r>
          <rPr>
            <sz val="8"/>
            <color indexed="81"/>
            <rFont val="Arial"/>
            <family val="2"/>
          </rPr>
          <t>¿Genera Impacto ambiental?</t>
        </r>
      </text>
    </comment>
    <comment ref="AV11" authorId="1" shapeId="0" xr:uid="{98BDD63A-D087-41E9-BA8E-450CA8F45996}">
      <text>
        <r>
          <rPr>
            <sz val="8"/>
            <color indexed="81"/>
            <rFont val="Arial"/>
            <family val="2"/>
          </rPr>
          <t>¿Existen un responsable asignado a la ejecución del control?</t>
        </r>
      </text>
    </comment>
    <comment ref="AW11" authorId="1" shapeId="0" xr:uid="{056D9C74-AB6F-4DA8-B026-A69032F7B426}">
      <text>
        <r>
          <rPr>
            <sz val="9"/>
            <color indexed="81"/>
            <rFont val="Tahoma"/>
            <family val="2"/>
          </rPr>
          <t>El responsable tiene autoridad y adecuada segregación de funciones en la ejecución del control?</t>
        </r>
      </text>
    </comment>
    <comment ref="AX11" authorId="1" shapeId="0" xr:uid="{CAC8AAF3-4B45-401C-B3DC-7421C24D1331}">
      <text>
        <r>
          <rPr>
            <sz val="8"/>
            <color indexed="81"/>
            <rFont val="Arial"/>
            <family val="2"/>
          </rPr>
          <t>¿La oportunidad en que se ejecuta el control ayuda a prevenir la mitigación del riesgo o a detectar la materialización del riesgo de manera oportuna?</t>
        </r>
      </text>
    </comment>
    <comment ref="AY11" authorId="1" shapeId="0" xr:uid="{11FE8D53-9514-4A38-A951-3452B32344A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ECC64A6E-D222-4A59-9EE6-64A5447E32DB}">
      <text>
        <r>
          <rPr>
            <sz val="8"/>
            <color indexed="81"/>
            <rFont val="Arial"/>
            <family val="2"/>
          </rPr>
          <t>¿La fuente de información que se utiliza en el desarrollo del control es información confiable que permita mitigar el riesgo?.</t>
        </r>
      </text>
    </comment>
    <comment ref="BA11" authorId="1" shapeId="0" xr:uid="{50BB9E50-0B1F-4E6B-A70D-0DF6758279FE}">
      <text>
        <r>
          <rPr>
            <sz val="8"/>
            <color indexed="81"/>
            <rFont val="Arial"/>
            <family val="2"/>
          </rPr>
          <t>¿Las observaciones, desviaciones o diferencias identificadas como resultados de la ejecución del control son investigadas y resueltas de manera oportuna?</t>
        </r>
      </text>
    </comment>
    <comment ref="BB11" authorId="1" shapeId="0" xr:uid="{D00333EE-E60F-4920-AA6E-A9A3C023C7FE}">
      <text>
        <r>
          <rPr>
            <sz val="8"/>
            <color indexed="81"/>
            <rFont val="Arial"/>
            <family val="2"/>
          </rPr>
          <t>¿Se deja evidencia o rastro de la ejecución del control, que permita a cualquier tercero con la evidencia, llegar a la misma conclusión?.</t>
        </r>
      </text>
    </comment>
    <comment ref="P12" authorId="0" shapeId="0" xr:uid="{B938548D-8E6E-495E-A621-122D7AFAC4E1}">
      <text>
        <r>
          <rPr>
            <sz val="8"/>
            <color indexed="81"/>
            <rFont val="Arial"/>
            <family val="2"/>
          </rPr>
          <t>Ubica el puntero del mouse en los números de la fila 11, para leer la pregunta y selecciona una respuesta en la lista desplegable</t>
        </r>
      </text>
    </comment>
    <comment ref="Q12" authorId="0" shapeId="0" xr:uid="{D931E6B6-D1BF-4023-9696-E346BD17E71A}">
      <text>
        <r>
          <rPr>
            <sz val="8"/>
            <color indexed="81"/>
            <rFont val="Arial"/>
            <family val="2"/>
          </rPr>
          <t>Ubica el puntero del mouse en los números de la fila 11, para leer la pregunta y selecciona una respuesta en la lista desplegable</t>
        </r>
      </text>
    </comment>
    <comment ref="R12" authorId="0" shapeId="0" xr:uid="{C6313BA3-2CB1-4B54-8AD4-F81E693B0985}">
      <text>
        <r>
          <rPr>
            <sz val="8"/>
            <color indexed="81"/>
            <rFont val="Arial"/>
            <family val="2"/>
          </rPr>
          <t>Ubica el puntero del mouse en los números de la fila 11, para leer la pregunta y selecciona una respuesta en la lista desplegable</t>
        </r>
      </text>
    </comment>
    <comment ref="S12" authorId="0" shapeId="0" xr:uid="{E6D8E0FE-3813-49B9-8A7F-83B95A3DCADB}">
      <text>
        <r>
          <rPr>
            <sz val="8"/>
            <color indexed="81"/>
            <rFont val="Arial"/>
            <family val="2"/>
          </rPr>
          <t>Ubica el puntero del mouse en los números de la fila 11, para leer la pregunta y selecciona una respuesta en la lista desplegable</t>
        </r>
      </text>
    </comment>
    <comment ref="T12" authorId="0" shapeId="0" xr:uid="{DF93076F-F759-4E50-B302-692ABE9F7583}">
      <text>
        <r>
          <rPr>
            <sz val="8"/>
            <color indexed="81"/>
            <rFont val="Arial"/>
            <family val="2"/>
          </rPr>
          <t>Ubica el puntero del mouse en los números de la fila 11, para leer la pregunta y selecciona una respuesta en la lista desplegable</t>
        </r>
      </text>
    </comment>
    <comment ref="U12" authorId="0" shapeId="0" xr:uid="{C15353BD-8B7B-47E2-9B83-763594C77111}">
      <text>
        <r>
          <rPr>
            <sz val="8"/>
            <color indexed="81"/>
            <rFont val="Arial"/>
            <family val="2"/>
          </rPr>
          <t>Ubica el puntero del mouse en los números de la fila 11, para leer la pregunta y selecciona una respuesta en la lista desplegable</t>
        </r>
      </text>
    </comment>
    <comment ref="V12" authorId="0" shapeId="0" xr:uid="{C4F21D94-7EA9-4BEF-A719-10C5454D03DC}">
      <text>
        <r>
          <rPr>
            <sz val="8"/>
            <color indexed="81"/>
            <rFont val="Arial"/>
            <family val="2"/>
          </rPr>
          <t>Ubica el puntero del mouse en los números de la fila 11, para leer la pregunta y selecciona una respuesta en la lista desplegable</t>
        </r>
      </text>
    </comment>
    <comment ref="W12" authorId="0" shapeId="0" xr:uid="{F7FFF9C1-8A0A-41AC-BDCD-75582BFFD8BC}">
      <text>
        <r>
          <rPr>
            <sz val="8"/>
            <color indexed="81"/>
            <rFont val="Arial"/>
            <family val="2"/>
          </rPr>
          <t>Ubica el puntero del mouse en los números de la fila 11, para leer la pregunta y selecciona una respuesta en la lista desplegable</t>
        </r>
      </text>
    </comment>
    <comment ref="X12" authorId="0" shapeId="0" xr:uid="{AB6C77A0-ADD4-4A42-B6A9-509E7567D289}">
      <text>
        <r>
          <rPr>
            <sz val="8"/>
            <color indexed="81"/>
            <rFont val="Arial"/>
            <family val="2"/>
          </rPr>
          <t>Ubica el puntero del mouse en los números de la fila 11, para leer la pregunta y selecciona una respuesta en la lista desplegable</t>
        </r>
      </text>
    </comment>
    <comment ref="Y12" authorId="0" shapeId="0" xr:uid="{B37F9239-A48B-4AFB-8A6B-964D359C6AFA}">
      <text>
        <r>
          <rPr>
            <sz val="8"/>
            <color indexed="81"/>
            <rFont val="Arial"/>
            <family val="2"/>
          </rPr>
          <t>Ubica el puntero del mouse en los números de la fila 11, para leer la pregunta y selecciona una respuesta en la lista desplegable</t>
        </r>
      </text>
    </comment>
    <comment ref="Z12" authorId="0" shapeId="0" xr:uid="{E85EC19F-F19A-4F7D-AC1B-408B10ED5FCE}">
      <text>
        <r>
          <rPr>
            <sz val="8"/>
            <color indexed="81"/>
            <rFont val="Arial"/>
            <family val="2"/>
          </rPr>
          <t>Ubica el puntero del mouse en los números de la fila 11, para leer la pregunta y selecciona una respuesta en la lista desplegable</t>
        </r>
      </text>
    </comment>
    <comment ref="AA12" authorId="0" shapeId="0" xr:uid="{5D1D472F-7B98-462A-951A-6077646E12FC}">
      <text>
        <r>
          <rPr>
            <sz val="8"/>
            <color indexed="81"/>
            <rFont val="Arial"/>
            <family val="2"/>
          </rPr>
          <t>Ubica el puntero del mouse en los números de la fila 11, para leer la pregunta y selecciona una respuesta en la lista desplegable</t>
        </r>
      </text>
    </comment>
    <comment ref="AB12" authorId="0" shapeId="0" xr:uid="{A3385C86-53CD-4DEA-84D2-968A15151E07}">
      <text>
        <r>
          <rPr>
            <sz val="8"/>
            <color indexed="81"/>
            <rFont val="Arial"/>
            <family val="2"/>
          </rPr>
          <t>Ubica el puntero del mouse en los números de la fila 11, para leer la pregunta y selecciona una respuesta en la lista desplegable</t>
        </r>
      </text>
    </comment>
    <comment ref="AC12" authorId="0" shapeId="0" xr:uid="{2F9D36DC-783E-4ECC-AA24-517EA70E22A8}">
      <text>
        <r>
          <rPr>
            <sz val="8"/>
            <color indexed="81"/>
            <rFont val="Arial"/>
            <family val="2"/>
          </rPr>
          <t>Ubica el puntero del mouse en los números de la fila 11, para leer la pregunta y selecciona una respuesta en la lista desplegable</t>
        </r>
      </text>
    </comment>
    <comment ref="AD12" authorId="0" shapeId="0" xr:uid="{6DC5BB58-BD5C-4930-ADD7-9EDBCC41848B}">
      <text>
        <r>
          <rPr>
            <sz val="8"/>
            <color indexed="81"/>
            <rFont val="Arial"/>
            <family val="2"/>
          </rPr>
          <t>Ubica el puntero del mouse en los números de la fila 11, para leer la pregunta y selecciona una respuesta en la lista desplegable</t>
        </r>
      </text>
    </comment>
    <comment ref="AE12" authorId="0" shapeId="0" xr:uid="{172B1FB9-5B11-4B1E-84DA-846222812A0F}">
      <text>
        <r>
          <rPr>
            <sz val="8"/>
            <color indexed="81"/>
            <rFont val="Arial"/>
            <family val="2"/>
          </rPr>
          <t>Ubica el puntero del mouse en los números de la fila 11, para leer la pregunta y selecciona una respuesta en la lista desplegable</t>
        </r>
      </text>
    </comment>
    <comment ref="AF12" authorId="0" shapeId="0" xr:uid="{9B48C5C9-3BBF-4A74-839E-00C87070F219}">
      <text>
        <r>
          <rPr>
            <sz val="8"/>
            <color indexed="81"/>
            <rFont val="Arial"/>
            <family val="2"/>
          </rPr>
          <t>Ubica el puntero del mouse en los números de la fila 11, para leer la pregunta y selecciona una respuesta en la lista desplegable</t>
        </r>
      </text>
    </comment>
    <comment ref="AG12" authorId="0" shapeId="0" xr:uid="{B6DEED4B-5CC1-43B0-9359-EA7E67B5306C}">
      <text>
        <r>
          <rPr>
            <sz val="8"/>
            <color indexed="81"/>
            <rFont val="Arial"/>
            <family val="2"/>
          </rPr>
          <t>Ubica el puntero del mouse en los números de la fila 11, para leer la pregunta y selecciona una respuesta en la lista desplegable</t>
        </r>
      </text>
    </comment>
    <comment ref="AH12" authorId="0" shapeId="0" xr:uid="{485CD29A-C204-41F4-BB04-21B3C7084040}">
      <text>
        <r>
          <rPr>
            <sz val="8"/>
            <color indexed="81"/>
            <rFont val="Arial"/>
            <family val="2"/>
          </rPr>
          <t>Ubica el puntero del mouse en los números de la fila 11, para leer la pregunta y selecciona una respuesta en la lista desplegable</t>
        </r>
      </text>
    </comment>
    <comment ref="P22" authorId="0" shapeId="0" xr:uid="{2BBDAA9A-2F0C-4149-AACE-25BDDFCB8076}">
      <text>
        <r>
          <rPr>
            <sz val="8"/>
            <color indexed="81"/>
            <rFont val="Arial"/>
            <family val="2"/>
          </rPr>
          <t>Ubica el puntero del mouse en los numeros de la fila 11, para leer la pregunta y selecciona una respuesta en la lista desplegable</t>
        </r>
      </text>
    </comment>
    <comment ref="Q22" authorId="0" shapeId="0" xr:uid="{8CC3124C-1CA9-4127-BBDF-095B1F334018}">
      <text>
        <r>
          <rPr>
            <sz val="8"/>
            <color indexed="81"/>
            <rFont val="Arial"/>
            <family val="2"/>
          </rPr>
          <t>Ubica el puntero del mouse en los numeros de la fila 11, para leer la pregunta y selecciona una respuesta en la lista desplegable</t>
        </r>
      </text>
    </comment>
    <comment ref="R22" authorId="0" shapeId="0" xr:uid="{F46D8604-3687-401D-AED1-14E2F0B30249}">
      <text>
        <r>
          <rPr>
            <sz val="8"/>
            <color indexed="81"/>
            <rFont val="Arial"/>
            <family val="2"/>
          </rPr>
          <t>Ubica el puntero del mouse en los numeros de la fila 11, para leer la pregunta y selecciona una respuesta en la lista desplegable</t>
        </r>
      </text>
    </comment>
    <comment ref="S22" authorId="0" shapeId="0" xr:uid="{65EF6C7B-9AB7-4D5F-BB20-7BFFD0008D90}">
      <text>
        <r>
          <rPr>
            <sz val="8"/>
            <color indexed="81"/>
            <rFont val="Arial"/>
            <family val="2"/>
          </rPr>
          <t>Ubica el puntero del mouse en los numeros de la fila 11, para leer la pregunta y selecciona una respuesta en la lista desplegable</t>
        </r>
      </text>
    </comment>
    <comment ref="T22" authorId="0" shapeId="0" xr:uid="{378E8F37-A6B4-4AA4-9B38-DAD0FBDF2C9D}">
      <text>
        <r>
          <rPr>
            <sz val="8"/>
            <color indexed="81"/>
            <rFont val="Arial"/>
            <family val="2"/>
          </rPr>
          <t>Ubica el puntero del mouse en los numeros de la fila 11, para leer la pregunta y selecciona una respuesta en la lista desplegable</t>
        </r>
      </text>
    </comment>
    <comment ref="U22" authorId="0" shapeId="0" xr:uid="{EF0219F6-29E2-4211-A323-147AADADD476}">
      <text>
        <r>
          <rPr>
            <sz val="8"/>
            <color indexed="81"/>
            <rFont val="Arial"/>
            <family val="2"/>
          </rPr>
          <t>Ubica el puntero del mouse en los numeros de la fila 11, para leer la pregunta y selecciona una respuesta en la lista desplegable</t>
        </r>
      </text>
    </comment>
    <comment ref="V22" authorId="0" shapeId="0" xr:uid="{C96CFF2B-151F-4A47-9ACB-CD4E90794E37}">
      <text>
        <r>
          <rPr>
            <sz val="8"/>
            <color indexed="81"/>
            <rFont val="Arial"/>
            <family val="2"/>
          </rPr>
          <t>Ubica el puntero del mouse en los numeros de la fila 11, para leer la pregunta y selecciona una respuesta en la lista desplegable</t>
        </r>
      </text>
    </comment>
    <comment ref="W22" authorId="0" shapeId="0" xr:uid="{91B79158-C29E-4E67-AD1C-5DE651BC96C4}">
      <text>
        <r>
          <rPr>
            <sz val="8"/>
            <color indexed="81"/>
            <rFont val="Arial"/>
            <family val="2"/>
          </rPr>
          <t>Ubica el puntero del mouse en los numeros de la fila 11, para leer la pregunta y selecciona una respuesta en la lista desplegable</t>
        </r>
      </text>
    </comment>
    <comment ref="X22" authorId="0" shapeId="0" xr:uid="{E8C35CF9-5291-4FD6-8F8A-B6B4A1E61C99}">
      <text>
        <r>
          <rPr>
            <sz val="8"/>
            <color indexed="81"/>
            <rFont val="Arial"/>
            <family val="2"/>
          </rPr>
          <t>Ubica el puntero del mouse en los numeros de la fila 11, para leer la pregunta y selecciona una respuesta en la lista desplegable</t>
        </r>
      </text>
    </comment>
    <comment ref="Y22" authorId="0" shapeId="0" xr:uid="{8368DC06-EF19-4E70-866D-ADEE786B14D8}">
      <text>
        <r>
          <rPr>
            <sz val="8"/>
            <color indexed="81"/>
            <rFont val="Arial"/>
            <family val="2"/>
          </rPr>
          <t>Ubica el puntero del mouse en los numeros de la fila 11, para leer la pregunta y selecciona una respuesta en la lista desplegable</t>
        </r>
      </text>
    </comment>
    <comment ref="Z22" authorId="0" shapeId="0" xr:uid="{DE6D342A-75E8-454A-BCF8-F5D55DFA457C}">
      <text>
        <r>
          <rPr>
            <sz val="8"/>
            <color indexed="81"/>
            <rFont val="Arial"/>
            <family val="2"/>
          </rPr>
          <t>Ubica el puntero del mouse en los numeros de la fila 11, para leer la pregunta y selecciona una respuesta en la lista desplegable</t>
        </r>
      </text>
    </comment>
    <comment ref="AA22" authorId="0" shapeId="0" xr:uid="{9FDB5FD6-1C16-4D78-AEC4-BD59F58E9486}">
      <text>
        <r>
          <rPr>
            <sz val="8"/>
            <color indexed="81"/>
            <rFont val="Arial"/>
            <family val="2"/>
          </rPr>
          <t>Ubica el puntero del mouse en los numeros de la fila 11, para leer la pregunta y selecciona una respuesta en la lista desplegable</t>
        </r>
      </text>
    </comment>
    <comment ref="AB22" authorId="0" shapeId="0" xr:uid="{5EA29957-39DF-4439-9B1E-C1F7D2E80C77}">
      <text>
        <r>
          <rPr>
            <sz val="8"/>
            <color indexed="81"/>
            <rFont val="Arial"/>
            <family val="2"/>
          </rPr>
          <t>Ubica el puntero del mouse en los numeros de la fila 11, para leer la pregunta y selecciona una respuesta en la lista desplegable</t>
        </r>
      </text>
    </comment>
    <comment ref="AC22" authorId="0" shapeId="0" xr:uid="{0F64E645-1C4F-4C58-84B5-506687975F01}">
      <text>
        <r>
          <rPr>
            <sz val="8"/>
            <color indexed="81"/>
            <rFont val="Arial"/>
            <family val="2"/>
          </rPr>
          <t>Ubica el puntero del mouse en los numeros de la fila 11, para leer la pregunta y selecciona una respuesta en la lista desplegable</t>
        </r>
      </text>
    </comment>
    <comment ref="AD22" authorId="0" shapeId="0" xr:uid="{2FD99F1F-2D6A-4AEB-BF47-1A55F6E4C39E}">
      <text>
        <r>
          <rPr>
            <sz val="8"/>
            <color indexed="81"/>
            <rFont val="Arial"/>
            <family val="2"/>
          </rPr>
          <t>Ubica el puntero del mouse en los numeros de la fila 11, para leer la pregunta y selecciona una respuesta en la lista desplegable</t>
        </r>
      </text>
    </comment>
    <comment ref="AE22" authorId="0" shapeId="0" xr:uid="{C695E67C-FB47-4BF6-BDA2-F18E64C450CF}">
      <text>
        <r>
          <rPr>
            <sz val="8"/>
            <color indexed="81"/>
            <rFont val="Arial"/>
            <family val="2"/>
          </rPr>
          <t>Ubica el puntero del mouse en los numeros de la fila 11, para leer la pregunta y selecciona una respuesta en la lista desplegable</t>
        </r>
      </text>
    </comment>
    <comment ref="AF22" authorId="0" shapeId="0" xr:uid="{BC9C5522-12E4-4F51-994E-902FF565CF34}">
      <text>
        <r>
          <rPr>
            <sz val="8"/>
            <color indexed="81"/>
            <rFont val="Arial"/>
            <family val="2"/>
          </rPr>
          <t>Ubica el puntero del mouse en los numeros de la fila 11, para leer la pregunta y selecciona una respuesta en la lista desplegable</t>
        </r>
      </text>
    </comment>
    <comment ref="AG22" authorId="0" shapeId="0" xr:uid="{BC3B0453-18DC-417E-8D06-2E6B281144DB}">
      <text>
        <r>
          <rPr>
            <sz val="8"/>
            <color indexed="81"/>
            <rFont val="Arial"/>
            <family val="2"/>
          </rPr>
          <t>Ubica el puntero del mouse en los numeros de la fila 11, para leer la pregunta y selecciona una respuesta en la lista desplegable</t>
        </r>
      </text>
    </comment>
    <comment ref="AH22" authorId="0" shapeId="0" xr:uid="{78768841-AC7C-4490-9F24-72CAD9882779}">
      <text>
        <r>
          <rPr>
            <sz val="8"/>
            <color indexed="81"/>
            <rFont val="Arial"/>
            <family val="2"/>
          </rPr>
          <t>Ubica el puntero del mouse en los numeros de la fila 11, para leer la pregunta y selecciona una respuesta en la lista desplegable</t>
        </r>
      </text>
    </comment>
    <comment ref="P32" authorId="0" shapeId="0" xr:uid="{09461C09-FE06-4EBF-8C96-E710145B29B2}">
      <text>
        <r>
          <rPr>
            <sz val="8"/>
            <color indexed="81"/>
            <rFont val="Arial"/>
            <family val="2"/>
          </rPr>
          <t>Ubica el puntero del mouse en los numeros de la fila 11, para leer la pregunta y selecciona una respuesta en la lista desplegable</t>
        </r>
      </text>
    </comment>
    <comment ref="Q32" authorId="0" shapeId="0" xr:uid="{23DEDE5C-069E-4972-923C-BA3AC66FC8D7}">
      <text>
        <r>
          <rPr>
            <sz val="8"/>
            <color indexed="81"/>
            <rFont val="Arial"/>
            <family val="2"/>
          </rPr>
          <t>Ubica el puntero del mouse en los numeros de la fila 11, para leer la pregunta y selecciona una respuesta en la lista desplegable</t>
        </r>
      </text>
    </comment>
    <comment ref="R32" authorId="0" shapeId="0" xr:uid="{AD12EB40-CA0A-4F25-ABB6-A2BC662E4910}">
      <text>
        <r>
          <rPr>
            <sz val="8"/>
            <color indexed="81"/>
            <rFont val="Arial"/>
            <family val="2"/>
          </rPr>
          <t>Ubica el puntero del mouse en los numeros de la fila 11, para leer la pregunta y selecciona una respuesta en la lista desplegable</t>
        </r>
      </text>
    </comment>
    <comment ref="S32" authorId="0" shapeId="0" xr:uid="{423A5990-AAF6-43EC-AE26-04EC17F1B348}">
      <text>
        <r>
          <rPr>
            <sz val="8"/>
            <color indexed="81"/>
            <rFont val="Arial"/>
            <family val="2"/>
          </rPr>
          <t>Ubica el puntero del mouse en los numeros de la fila 11, para leer la pregunta y selecciona una respuesta en la lista desplegable</t>
        </r>
      </text>
    </comment>
    <comment ref="T32" authorId="0" shapeId="0" xr:uid="{24C7F053-B3F9-4B46-B016-FDDF1CDECEB3}">
      <text>
        <r>
          <rPr>
            <sz val="8"/>
            <color indexed="81"/>
            <rFont val="Arial"/>
            <family val="2"/>
          </rPr>
          <t>Ubica el puntero del mouse en los numeros de la fila 11, para leer la pregunta y selecciona una respuesta en la lista desplegable</t>
        </r>
      </text>
    </comment>
    <comment ref="U32" authorId="0" shapeId="0" xr:uid="{B43CF5BB-FC0C-481C-BF59-E8751802A530}">
      <text>
        <r>
          <rPr>
            <sz val="8"/>
            <color indexed="81"/>
            <rFont val="Arial"/>
            <family val="2"/>
          </rPr>
          <t>Ubica el puntero del mouse en los numeros de la fila 11, para leer la pregunta y selecciona una respuesta en la lista desplegable</t>
        </r>
      </text>
    </comment>
    <comment ref="V32" authorId="0" shapeId="0" xr:uid="{45B9BD71-2F38-465A-9762-204472C52590}">
      <text>
        <r>
          <rPr>
            <sz val="8"/>
            <color indexed="81"/>
            <rFont val="Arial"/>
            <family val="2"/>
          </rPr>
          <t>Ubica el puntero del mouse en los numeros de la fila 11, para leer la pregunta y selecciona una respuesta en la lista desplegable</t>
        </r>
      </text>
    </comment>
    <comment ref="W32" authorId="0" shapeId="0" xr:uid="{750967C8-CF14-4CD2-8E83-E216A394CCCE}">
      <text>
        <r>
          <rPr>
            <sz val="8"/>
            <color indexed="81"/>
            <rFont val="Arial"/>
            <family val="2"/>
          </rPr>
          <t>Ubica el puntero del mouse en los numeros de la fila 11, para leer la pregunta y selecciona una respuesta en la lista desplegable</t>
        </r>
      </text>
    </comment>
    <comment ref="X32" authorId="0" shapeId="0" xr:uid="{31DCB3A8-C79B-4577-B52C-3733D0BF35BF}">
      <text>
        <r>
          <rPr>
            <sz val="8"/>
            <color indexed="81"/>
            <rFont val="Arial"/>
            <family val="2"/>
          </rPr>
          <t>Ubica el puntero del mouse en los numeros de la fila 11, para leer la pregunta y selecciona una respuesta en la lista desplegable</t>
        </r>
      </text>
    </comment>
    <comment ref="Y32" authorId="0" shapeId="0" xr:uid="{12E4CA0F-FFF7-4156-BAD9-FDA2700858F9}">
      <text>
        <r>
          <rPr>
            <sz val="8"/>
            <color indexed="81"/>
            <rFont val="Arial"/>
            <family val="2"/>
          </rPr>
          <t>Ubica el puntero del mouse en los numeros de la fila 11, para leer la pregunta y selecciona una respuesta en la lista desplegable</t>
        </r>
      </text>
    </comment>
    <comment ref="Z32" authorId="0" shapeId="0" xr:uid="{A4B07985-BB44-4F0C-A191-7F53C8E7B1D5}">
      <text>
        <r>
          <rPr>
            <sz val="8"/>
            <color indexed="81"/>
            <rFont val="Arial"/>
            <family val="2"/>
          </rPr>
          <t>Ubica el puntero del mouse en los numeros de la fila 11, para leer la pregunta y selecciona una respuesta en la lista desplegable</t>
        </r>
      </text>
    </comment>
    <comment ref="AA32" authorId="0" shapeId="0" xr:uid="{F8670556-05C1-41B0-A8A3-C212C6F058AB}">
      <text>
        <r>
          <rPr>
            <sz val="8"/>
            <color indexed="81"/>
            <rFont val="Arial"/>
            <family val="2"/>
          </rPr>
          <t>Ubica el puntero del mouse en los numeros de la fila 11, para leer la pregunta y selecciona una respuesta en la lista desplegable</t>
        </r>
      </text>
    </comment>
    <comment ref="AB32" authorId="0" shapeId="0" xr:uid="{67A5BD69-A960-4637-B66D-88D654304505}">
      <text>
        <r>
          <rPr>
            <sz val="8"/>
            <color indexed="81"/>
            <rFont val="Arial"/>
            <family val="2"/>
          </rPr>
          <t>Ubica el puntero del mouse en los numeros de la fila 11, para leer la pregunta y selecciona una respuesta en la lista desplegable</t>
        </r>
      </text>
    </comment>
    <comment ref="AC32" authorId="0" shapeId="0" xr:uid="{29FC03E6-006C-4CDB-A5E7-192213DD1E47}">
      <text>
        <r>
          <rPr>
            <sz val="8"/>
            <color indexed="81"/>
            <rFont val="Arial"/>
            <family val="2"/>
          </rPr>
          <t>Ubica el puntero del mouse en los numeros de la fila 11, para leer la pregunta y selecciona una respuesta en la lista desplegable</t>
        </r>
      </text>
    </comment>
    <comment ref="AD32" authorId="0" shapeId="0" xr:uid="{586D8424-9570-4A9E-AA2E-D43588CAC990}">
      <text>
        <r>
          <rPr>
            <sz val="8"/>
            <color indexed="81"/>
            <rFont val="Arial"/>
            <family val="2"/>
          </rPr>
          <t>Ubica el puntero del mouse en los numeros de la fila 11, para leer la pregunta y selecciona una respuesta en la lista desplegable</t>
        </r>
      </text>
    </comment>
    <comment ref="AE32" authorId="0" shapeId="0" xr:uid="{753D54C3-DAB6-4D7E-91F8-62AD3A95CC63}">
      <text>
        <r>
          <rPr>
            <sz val="8"/>
            <color indexed="81"/>
            <rFont val="Arial"/>
            <family val="2"/>
          </rPr>
          <t>Ubica el puntero del mouse en los numeros de la fila 11, para leer la pregunta y selecciona una respuesta en la lista desplegable</t>
        </r>
      </text>
    </comment>
    <comment ref="AF32" authorId="0" shapeId="0" xr:uid="{D88EC5A7-49A7-480F-9E6B-3679DF25D422}">
      <text>
        <r>
          <rPr>
            <sz val="8"/>
            <color indexed="81"/>
            <rFont val="Arial"/>
            <family val="2"/>
          </rPr>
          <t>Ubica el puntero del mouse en los numeros de la fila 11, para leer la pregunta y selecciona una respuesta en la lista desplegable</t>
        </r>
      </text>
    </comment>
    <comment ref="AG32" authorId="0" shapeId="0" xr:uid="{1AAC7517-96F5-44FB-845E-DD44AB6F0EBF}">
      <text>
        <r>
          <rPr>
            <sz val="8"/>
            <color indexed="81"/>
            <rFont val="Arial"/>
            <family val="2"/>
          </rPr>
          <t>Ubica el puntero del mouse en los numeros de la fila 11, para leer la pregunta y selecciona una respuesta en la lista desplegable</t>
        </r>
      </text>
    </comment>
    <comment ref="AH32" authorId="0" shapeId="0" xr:uid="{51333779-980B-47D6-9727-690FE6695E84}">
      <text>
        <r>
          <rPr>
            <sz val="8"/>
            <color indexed="81"/>
            <rFont val="Arial"/>
            <family val="2"/>
          </rPr>
          <t>Ubica el puntero del mouse en los numeros de la fila 11, para leer la pregunta y selecciona una respuesta en la lista desplegable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836FD96-46EE-482A-912D-370BB5C070B2}">
      <text>
        <r>
          <rPr>
            <sz val="9"/>
            <color indexed="81"/>
            <rFont val="Tahoma"/>
            <family val="2"/>
          </rPr>
          <t>Fecha de revisión y/o actualización del riesgo de gestión por parte del área encargada del proceso</t>
        </r>
      </text>
    </comment>
    <comment ref="L9" authorId="1" shapeId="0" xr:uid="{F87E03D8-555A-449A-A33F-79C5D7B8F7E7}">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C44591A-7141-4725-AFD2-0F8034F9A8D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E7E8D45-F2A1-4EB1-967F-6228B4A8376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B376D10-7DA2-4B90-983E-41F519BF9A7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B756FD40-CC9C-48F5-8946-BA1E115A18D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FC497BE4-D06F-4E64-B1EC-CEB1E2A529DF}">
      <text>
        <r>
          <rPr>
            <sz val="8"/>
            <color indexed="81"/>
            <rFont val="Arial"/>
            <family val="2"/>
          </rPr>
          <t>¿Afectar al grupo de funcionarios del proceso?</t>
        </r>
      </text>
    </comment>
    <comment ref="Q11" authorId="1" shapeId="0" xr:uid="{96644B75-CEFC-4111-B3ED-D02FE308F7D7}">
      <text>
        <r>
          <rPr>
            <sz val="8"/>
            <color indexed="81"/>
            <rFont val="Arial"/>
            <family val="2"/>
          </rPr>
          <t>¿Afectar el cumplimiento de metas y objetivos de la dependencia?</t>
        </r>
      </text>
    </comment>
    <comment ref="R11" authorId="1" shapeId="0" xr:uid="{4A1C59C2-4326-46F8-9CAC-B733D3D71702}">
      <text>
        <r>
          <rPr>
            <sz val="8"/>
            <color indexed="81"/>
            <rFont val="Arial"/>
            <family val="2"/>
          </rPr>
          <t>¿Afectar el cumplimiento de misión de la Entidad?</t>
        </r>
      </text>
    </comment>
    <comment ref="S11" authorId="1" shapeId="0" xr:uid="{10888A1A-9B9A-4F75-A9D8-6D92CE909B92}">
      <text>
        <r>
          <rPr>
            <sz val="8"/>
            <color indexed="81"/>
            <rFont val="Arial"/>
            <family val="2"/>
          </rPr>
          <t>¿Afectar el cumplimiento de la misión del sector al que pertenece la Entidad?</t>
        </r>
      </text>
    </comment>
    <comment ref="T11" authorId="1" shapeId="0" xr:uid="{F96D5612-6FF9-4C89-B239-6CE37E1E187B}">
      <text>
        <r>
          <rPr>
            <sz val="8"/>
            <color indexed="81"/>
            <rFont val="Arial"/>
            <family val="2"/>
          </rPr>
          <t>¿Generar pérdida de confianza de la Entidad, afectando su reputación?</t>
        </r>
      </text>
    </comment>
    <comment ref="U11" authorId="1" shapeId="0" xr:uid="{264AC1B2-644F-41E4-BC7D-F0EBA6457027}">
      <text>
        <r>
          <rPr>
            <sz val="8"/>
            <color indexed="81"/>
            <rFont val="Arial"/>
            <family val="2"/>
          </rPr>
          <t>¿Generar pérdida de recursos económicos?</t>
        </r>
      </text>
    </comment>
    <comment ref="V11" authorId="1" shapeId="0" xr:uid="{98D764A0-C8CD-4F59-AFCA-D3B2DAB63769}">
      <text>
        <r>
          <rPr>
            <sz val="8"/>
            <color indexed="81"/>
            <rFont val="Arial"/>
            <family val="2"/>
          </rPr>
          <t>¿Afectar la generación de los productos o la prestación de servicios?</t>
        </r>
      </text>
    </comment>
    <comment ref="W11" authorId="1" shapeId="0" xr:uid="{EABF7B5C-5E71-4C9F-B8E0-9EBADBF035FB}">
      <text>
        <r>
          <rPr>
            <sz val="8"/>
            <color indexed="81"/>
            <rFont val="Arial"/>
            <family val="2"/>
          </rPr>
          <t>¿Dar lugar al detrimento de calidad de vida de la comunidad por la pérdida del bien o servicios o los recursos públicos?</t>
        </r>
      </text>
    </comment>
    <comment ref="X11" authorId="1" shapeId="0" xr:uid="{DA7D537F-9164-4140-A4E7-1EC3BBFD16EA}">
      <text>
        <r>
          <rPr>
            <sz val="8"/>
            <color indexed="81"/>
            <rFont val="Arial"/>
            <family val="2"/>
          </rPr>
          <t>¿Generar pérdida de información de la Entidad?</t>
        </r>
      </text>
    </comment>
    <comment ref="Y11" authorId="1" shapeId="0" xr:uid="{62FE53DA-1746-418F-B2DF-43A2205B2962}">
      <text>
        <r>
          <rPr>
            <sz val="8"/>
            <color indexed="81"/>
            <rFont val="Arial"/>
            <family val="2"/>
          </rPr>
          <t>¿Generar intervención de los órganos de control, de la Fiscalía, u otro ente?</t>
        </r>
      </text>
    </comment>
    <comment ref="Z11" authorId="1" shapeId="0" xr:uid="{009C2543-ABCD-4253-BBEB-79E494828BC6}">
      <text>
        <r>
          <rPr>
            <sz val="8"/>
            <color indexed="81"/>
            <rFont val="Arial"/>
            <family val="2"/>
          </rPr>
          <t>¿Dar lugar a procesos sancionatorios?</t>
        </r>
      </text>
    </comment>
    <comment ref="AA11" authorId="1" shapeId="0" xr:uid="{520F5856-D90B-49D6-9199-35CA1450CB30}">
      <text>
        <r>
          <rPr>
            <sz val="8"/>
            <color indexed="81"/>
            <rFont val="Arial"/>
            <family val="2"/>
          </rPr>
          <t>¿Dar lugar a procesos disciplinarios?</t>
        </r>
      </text>
    </comment>
    <comment ref="AB11" authorId="1" shapeId="0" xr:uid="{82BE6FA4-A380-4992-AC4D-36C46DEA3E49}">
      <text>
        <r>
          <rPr>
            <sz val="8"/>
            <color indexed="81"/>
            <rFont val="Arial"/>
            <family val="2"/>
          </rPr>
          <t>¿Dar lugar a procesos fiscales?</t>
        </r>
      </text>
    </comment>
    <comment ref="AC11" authorId="1" shapeId="0" xr:uid="{55DC55B4-D177-48A2-AEEE-524F1A04D676}">
      <text>
        <r>
          <rPr>
            <sz val="8"/>
            <color indexed="81"/>
            <rFont val="Arial"/>
            <family val="2"/>
          </rPr>
          <t>¿Dar lugar a procesos penales?</t>
        </r>
      </text>
    </comment>
    <comment ref="AD11" authorId="1" shapeId="0" xr:uid="{C35CBC96-5A56-420F-8A34-F308B4961049}">
      <text>
        <r>
          <rPr>
            <sz val="8"/>
            <color indexed="81"/>
            <rFont val="Arial"/>
            <family val="2"/>
          </rPr>
          <t>¿Generar pérdida de credibilidad del sector?</t>
        </r>
      </text>
    </comment>
    <comment ref="AE11" authorId="1" shapeId="0" xr:uid="{24907D3A-2E16-4433-88B8-ACB66A4ED98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90E42DCE-E368-4547-8B42-C9A62EB96B2D}">
      <text>
        <r>
          <rPr>
            <sz val="8"/>
            <color indexed="81"/>
            <rFont val="Arial"/>
            <family val="2"/>
          </rPr>
          <t>¿Afectar la imagen regional?</t>
        </r>
      </text>
    </comment>
    <comment ref="AG11" authorId="1" shapeId="0" xr:uid="{8A40B861-0192-4ABB-B39E-2514EBF3A6BD}">
      <text>
        <r>
          <rPr>
            <sz val="8"/>
            <color indexed="81"/>
            <rFont val="Arial"/>
            <family val="2"/>
          </rPr>
          <t>¿Afectar la imagen nacional?</t>
        </r>
      </text>
    </comment>
    <comment ref="AH11" authorId="1" shapeId="0" xr:uid="{CA93C346-6C49-4483-B5D4-3DACABF01D60}">
      <text>
        <r>
          <rPr>
            <sz val="8"/>
            <color indexed="81"/>
            <rFont val="Arial"/>
            <family val="2"/>
          </rPr>
          <t>¿Genera Impacto ambiental?</t>
        </r>
      </text>
    </comment>
    <comment ref="AV11" authorId="1" shapeId="0" xr:uid="{6DB12E20-D0DF-45ED-9DA8-6E123242A8E7}">
      <text>
        <r>
          <rPr>
            <sz val="8"/>
            <color indexed="81"/>
            <rFont val="Arial"/>
            <family val="2"/>
          </rPr>
          <t>¿Existen un responsable asignado a la ejecución del control?</t>
        </r>
      </text>
    </comment>
    <comment ref="AW11" authorId="1" shapeId="0" xr:uid="{3E816067-5E86-43DB-BBE3-8AD2E0B9AC58}">
      <text>
        <r>
          <rPr>
            <sz val="9"/>
            <color indexed="81"/>
            <rFont val="Tahoma"/>
            <family val="2"/>
          </rPr>
          <t>El responsable tiene autoridad y adecuada segregación de funciones en la ejecución del control?</t>
        </r>
      </text>
    </comment>
    <comment ref="AX11" authorId="1" shapeId="0" xr:uid="{71797025-E393-4328-B702-4C47FD38D400}">
      <text>
        <r>
          <rPr>
            <sz val="8"/>
            <color indexed="81"/>
            <rFont val="Arial"/>
            <family val="2"/>
          </rPr>
          <t>¿La oportunidad en que se ejecuta el control ayuda a prevenir la mitigación del riesgo o a detectar la materialización del riesgo de manera oportuna?</t>
        </r>
      </text>
    </comment>
    <comment ref="AY11" authorId="1" shapeId="0" xr:uid="{867ACDA4-CC7D-4426-98C1-DF1F0ED1E54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6310FAB0-3B79-46DF-BE70-972535CA4B5D}">
      <text>
        <r>
          <rPr>
            <sz val="8"/>
            <color indexed="81"/>
            <rFont val="Arial"/>
            <family val="2"/>
          </rPr>
          <t>¿La fuente de información que se utiliza en el desarrollo del control es información confiable que permita mitigar el riesgo?.</t>
        </r>
      </text>
    </comment>
    <comment ref="BA11" authorId="1" shapeId="0" xr:uid="{B6BCAEDF-432D-4235-8FBA-37023E657AC3}">
      <text>
        <r>
          <rPr>
            <sz val="8"/>
            <color indexed="81"/>
            <rFont val="Arial"/>
            <family val="2"/>
          </rPr>
          <t>¿Las observaciones, desviaciones o diferencias identificadas como resultados de la ejecución del control son investigadas y resueltas de manera oportuna?</t>
        </r>
      </text>
    </comment>
    <comment ref="BB11" authorId="1" shapeId="0" xr:uid="{BA923BA2-4EB2-4FF5-A245-D0AA264B3381}">
      <text>
        <r>
          <rPr>
            <sz val="8"/>
            <color indexed="81"/>
            <rFont val="Arial"/>
            <family val="2"/>
          </rPr>
          <t>¿Se deja evidencia o rastro de la ejecución del control, que permita a cualquier tercero con la evidencia, llegar a la misma conclusión?.</t>
        </r>
      </text>
    </comment>
    <comment ref="P12" authorId="0" shapeId="0" xr:uid="{6A998F09-953B-4841-9F56-B45C9FAD0B2B}">
      <text>
        <r>
          <rPr>
            <sz val="8"/>
            <color indexed="81"/>
            <rFont val="Arial"/>
            <family val="2"/>
          </rPr>
          <t>Ubica el puntero del mouse en los números de la fila 11, para leer la pregunta y selecciona una respuesta en la lista desplegable</t>
        </r>
      </text>
    </comment>
    <comment ref="Q12" authorId="0" shapeId="0" xr:uid="{F3CBD2E8-EC19-42F0-B531-9B7E79B9C5AD}">
      <text>
        <r>
          <rPr>
            <sz val="8"/>
            <color indexed="81"/>
            <rFont val="Arial"/>
            <family val="2"/>
          </rPr>
          <t>Ubica el puntero del mouse en los números de la fila 11, para leer la pregunta y selecciona una respuesta en la lista desplegable</t>
        </r>
      </text>
    </comment>
    <comment ref="R12" authorId="0" shapeId="0" xr:uid="{0137A0FB-CE8C-47CA-B61F-C5F446ABE472}">
      <text>
        <r>
          <rPr>
            <sz val="8"/>
            <color indexed="81"/>
            <rFont val="Arial"/>
            <family val="2"/>
          </rPr>
          <t>Ubica el puntero del mouse en los números de la fila 11, para leer la pregunta y selecciona una respuesta en la lista desplegable</t>
        </r>
      </text>
    </comment>
    <comment ref="S12" authorId="0" shapeId="0" xr:uid="{9092F349-A944-4685-8B0E-B2916EF5288D}">
      <text>
        <r>
          <rPr>
            <sz val="8"/>
            <color indexed="81"/>
            <rFont val="Arial"/>
            <family val="2"/>
          </rPr>
          <t>Ubica el puntero del mouse en los números de la fila 11, para leer la pregunta y selecciona una respuesta en la lista desplegable</t>
        </r>
      </text>
    </comment>
    <comment ref="T12" authorId="0" shapeId="0" xr:uid="{1D20938E-412E-49B4-8F44-176430485BF0}">
      <text>
        <r>
          <rPr>
            <sz val="8"/>
            <color indexed="81"/>
            <rFont val="Arial"/>
            <family val="2"/>
          </rPr>
          <t>Ubica el puntero del mouse en los números de la fila 11, para leer la pregunta y selecciona una respuesta en la lista desplegable</t>
        </r>
      </text>
    </comment>
    <comment ref="U12" authorId="0" shapeId="0" xr:uid="{0305AD8A-FE1B-4845-A730-DF43EB7318F3}">
      <text>
        <r>
          <rPr>
            <sz val="8"/>
            <color indexed="81"/>
            <rFont val="Arial"/>
            <family val="2"/>
          </rPr>
          <t>Ubica el puntero del mouse en los números de la fila 11, para leer la pregunta y selecciona una respuesta en la lista desplegable</t>
        </r>
      </text>
    </comment>
    <comment ref="V12" authorId="0" shapeId="0" xr:uid="{7E52C640-D8D1-44A5-B17E-671F56A82EA9}">
      <text>
        <r>
          <rPr>
            <sz val="8"/>
            <color indexed="81"/>
            <rFont val="Arial"/>
            <family val="2"/>
          </rPr>
          <t>Ubica el puntero del mouse en los números de la fila 11, para leer la pregunta y selecciona una respuesta en la lista desplegable</t>
        </r>
      </text>
    </comment>
    <comment ref="W12" authorId="0" shapeId="0" xr:uid="{79507188-A388-4E17-B0DC-636845F1DB25}">
      <text>
        <r>
          <rPr>
            <sz val="8"/>
            <color indexed="81"/>
            <rFont val="Arial"/>
            <family val="2"/>
          </rPr>
          <t>Ubica el puntero del mouse en los números de la fila 11, para leer la pregunta y selecciona una respuesta en la lista desplegable</t>
        </r>
      </text>
    </comment>
    <comment ref="X12" authorId="0" shapeId="0" xr:uid="{5CBF7C8B-B040-4D3C-B904-50B325D89312}">
      <text>
        <r>
          <rPr>
            <sz val="8"/>
            <color indexed="81"/>
            <rFont val="Arial"/>
            <family val="2"/>
          </rPr>
          <t>Ubica el puntero del mouse en los números de la fila 11, para leer la pregunta y selecciona una respuesta en la lista desplegable</t>
        </r>
      </text>
    </comment>
    <comment ref="Y12" authorId="0" shapeId="0" xr:uid="{911F52E8-115A-437B-9AFD-B605DCA0F715}">
      <text>
        <r>
          <rPr>
            <sz val="8"/>
            <color indexed="81"/>
            <rFont val="Arial"/>
            <family val="2"/>
          </rPr>
          <t>Ubica el puntero del mouse en los números de la fila 11, para leer la pregunta y selecciona una respuesta en la lista desplegable</t>
        </r>
      </text>
    </comment>
    <comment ref="Z12" authorId="0" shapeId="0" xr:uid="{724C0CAE-E772-4D05-9D57-BDE238133B74}">
      <text>
        <r>
          <rPr>
            <sz val="8"/>
            <color indexed="81"/>
            <rFont val="Arial"/>
            <family val="2"/>
          </rPr>
          <t>Ubica el puntero del mouse en los números de la fila 11, para leer la pregunta y selecciona una respuesta en la lista desplegable</t>
        </r>
      </text>
    </comment>
    <comment ref="AA12" authorId="0" shapeId="0" xr:uid="{146FA4FD-EDA2-453C-ADD9-2C4EE06B669C}">
      <text>
        <r>
          <rPr>
            <sz val="8"/>
            <color indexed="81"/>
            <rFont val="Arial"/>
            <family val="2"/>
          </rPr>
          <t>Ubica el puntero del mouse en los números de la fila 11, para leer la pregunta y selecciona una respuesta en la lista desplegable</t>
        </r>
      </text>
    </comment>
    <comment ref="AB12" authorId="0" shapeId="0" xr:uid="{AE59EC76-DA8F-49A0-894A-50D8537DDBA7}">
      <text>
        <r>
          <rPr>
            <sz val="8"/>
            <color indexed="81"/>
            <rFont val="Arial"/>
            <family val="2"/>
          </rPr>
          <t>Ubica el puntero del mouse en los números de la fila 11, para leer la pregunta y selecciona una respuesta en la lista desplegable</t>
        </r>
      </text>
    </comment>
    <comment ref="AC12" authorId="0" shapeId="0" xr:uid="{1A66F1BA-656C-410C-AE63-4EB4CA86F70C}">
      <text>
        <r>
          <rPr>
            <sz val="8"/>
            <color indexed="81"/>
            <rFont val="Arial"/>
            <family val="2"/>
          </rPr>
          <t>Ubica el puntero del mouse en los números de la fila 11, para leer la pregunta y selecciona una respuesta en la lista desplegable</t>
        </r>
      </text>
    </comment>
    <comment ref="AD12" authorId="0" shapeId="0" xr:uid="{ED7065DC-BA48-46BE-B165-C9878556C3E9}">
      <text>
        <r>
          <rPr>
            <sz val="8"/>
            <color indexed="81"/>
            <rFont val="Arial"/>
            <family val="2"/>
          </rPr>
          <t>Ubica el puntero del mouse en los números de la fila 11, para leer la pregunta y selecciona una respuesta en la lista desplegable</t>
        </r>
      </text>
    </comment>
    <comment ref="AE12" authorId="0" shapeId="0" xr:uid="{982353EE-1D1F-41AA-9119-030B330CAACE}">
      <text>
        <r>
          <rPr>
            <sz val="8"/>
            <color indexed="81"/>
            <rFont val="Arial"/>
            <family val="2"/>
          </rPr>
          <t>Ubica el puntero del mouse en los números de la fila 11, para leer la pregunta y selecciona una respuesta en la lista desplegable</t>
        </r>
      </text>
    </comment>
    <comment ref="AF12" authorId="0" shapeId="0" xr:uid="{6325A96D-0D69-4D60-AAC5-2D89B00ACE06}">
      <text>
        <r>
          <rPr>
            <sz val="8"/>
            <color indexed="81"/>
            <rFont val="Arial"/>
            <family val="2"/>
          </rPr>
          <t>Ubica el puntero del mouse en los números de la fila 11, para leer la pregunta y selecciona una respuesta en la lista desplegable</t>
        </r>
      </text>
    </comment>
    <comment ref="AG12" authorId="0" shapeId="0" xr:uid="{ABA834BA-8647-480E-8F3D-74F7DD707923}">
      <text>
        <r>
          <rPr>
            <sz val="8"/>
            <color indexed="81"/>
            <rFont val="Arial"/>
            <family val="2"/>
          </rPr>
          <t>Ubica el puntero del mouse en los números de la fila 11, para leer la pregunta y selecciona una respuesta en la lista desplegable</t>
        </r>
      </text>
    </comment>
    <comment ref="AH12" authorId="0" shapeId="0" xr:uid="{CE528990-96B0-4ED5-A007-0F4A5E106251}">
      <text>
        <r>
          <rPr>
            <sz val="8"/>
            <color indexed="81"/>
            <rFont val="Arial"/>
            <family val="2"/>
          </rPr>
          <t>Ubica el puntero del mouse en los números de la fila 11, para leer la pregunta y selecciona una respuesta en la lista desplegable</t>
        </r>
      </text>
    </comment>
    <comment ref="P22" authorId="0" shapeId="0" xr:uid="{5DABE075-F617-493C-9A0D-A4660FC1D07B}">
      <text>
        <r>
          <rPr>
            <sz val="8"/>
            <color indexed="81"/>
            <rFont val="Arial"/>
            <family val="2"/>
          </rPr>
          <t>Ubica el puntero del mouse en los numeros de la fila 11, para leer la pregunta y selecciona una respuesta en la lista desplegable</t>
        </r>
      </text>
    </comment>
    <comment ref="Q22" authorId="0" shapeId="0" xr:uid="{F657D1E1-ADBF-4CEA-893A-EC54D6FA8852}">
      <text>
        <r>
          <rPr>
            <sz val="8"/>
            <color indexed="81"/>
            <rFont val="Arial"/>
            <family val="2"/>
          </rPr>
          <t>Ubica el puntero del mouse en los numeros de la fila 11, para leer la pregunta y selecciona una respuesta en la lista desplegable</t>
        </r>
      </text>
    </comment>
    <comment ref="R22" authorId="0" shapeId="0" xr:uid="{EFB0FA26-B1CD-4740-A87D-67500D29DC75}">
      <text>
        <r>
          <rPr>
            <sz val="8"/>
            <color indexed="81"/>
            <rFont val="Arial"/>
            <family val="2"/>
          </rPr>
          <t>Ubica el puntero del mouse en los numeros de la fila 11, para leer la pregunta y selecciona una respuesta en la lista desplegable</t>
        </r>
      </text>
    </comment>
    <comment ref="S22" authorId="0" shapeId="0" xr:uid="{7ECF1E77-8AF4-430C-9433-56806B103713}">
      <text>
        <r>
          <rPr>
            <sz val="8"/>
            <color indexed="81"/>
            <rFont val="Arial"/>
            <family val="2"/>
          </rPr>
          <t>Ubica el puntero del mouse en los numeros de la fila 11, para leer la pregunta y selecciona una respuesta en la lista desplegable</t>
        </r>
      </text>
    </comment>
    <comment ref="T22" authorId="0" shapeId="0" xr:uid="{BE8F02D1-1D12-4B62-B61E-0DC9CF10ACED}">
      <text>
        <r>
          <rPr>
            <sz val="8"/>
            <color indexed="81"/>
            <rFont val="Arial"/>
            <family val="2"/>
          </rPr>
          <t>Ubica el puntero del mouse en los numeros de la fila 11, para leer la pregunta y selecciona una respuesta en la lista desplegable</t>
        </r>
      </text>
    </comment>
    <comment ref="U22" authorId="0" shapeId="0" xr:uid="{BABF87F2-D785-48B7-AB30-89CE1E28965A}">
      <text>
        <r>
          <rPr>
            <sz val="8"/>
            <color indexed="81"/>
            <rFont val="Arial"/>
            <family val="2"/>
          </rPr>
          <t>Ubica el puntero del mouse en los numeros de la fila 11, para leer la pregunta y selecciona una respuesta en la lista desplegable</t>
        </r>
      </text>
    </comment>
    <comment ref="V22" authorId="0" shapeId="0" xr:uid="{8A25FE2B-019E-48F3-B711-B4F1D098267D}">
      <text>
        <r>
          <rPr>
            <sz val="8"/>
            <color indexed="81"/>
            <rFont val="Arial"/>
            <family val="2"/>
          </rPr>
          <t>Ubica el puntero del mouse en los numeros de la fila 11, para leer la pregunta y selecciona una respuesta en la lista desplegable</t>
        </r>
      </text>
    </comment>
    <comment ref="W22" authorId="0" shapeId="0" xr:uid="{AB6B8558-691A-4FFB-8CB9-2B7CF78EA890}">
      <text>
        <r>
          <rPr>
            <sz val="8"/>
            <color indexed="81"/>
            <rFont val="Arial"/>
            <family val="2"/>
          </rPr>
          <t>Ubica el puntero del mouse en los numeros de la fila 11, para leer la pregunta y selecciona una respuesta en la lista desplegable</t>
        </r>
      </text>
    </comment>
    <comment ref="X22" authorId="0" shapeId="0" xr:uid="{B2E6ED24-F0C4-4899-A376-11DCFAA70AD7}">
      <text>
        <r>
          <rPr>
            <sz val="8"/>
            <color indexed="81"/>
            <rFont val="Arial"/>
            <family val="2"/>
          </rPr>
          <t>Ubica el puntero del mouse en los numeros de la fila 11, para leer la pregunta y selecciona una respuesta en la lista desplegable</t>
        </r>
      </text>
    </comment>
    <comment ref="Y22" authorId="0" shapeId="0" xr:uid="{015DC9EA-0717-4321-AC06-9D01F3368EAE}">
      <text>
        <r>
          <rPr>
            <sz val="8"/>
            <color indexed="81"/>
            <rFont val="Arial"/>
            <family val="2"/>
          </rPr>
          <t>Ubica el puntero del mouse en los numeros de la fila 11, para leer la pregunta y selecciona una respuesta en la lista desplegable</t>
        </r>
      </text>
    </comment>
    <comment ref="Z22" authorId="0" shapeId="0" xr:uid="{14D60F97-B4BB-41F1-88AC-55A2129A21BE}">
      <text>
        <r>
          <rPr>
            <sz val="8"/>
            <color indexed="81"/>
            <rFont val="Arial"/>
            <family val="2"/>
          </rPr>
          <t>Ubica el puntero del mouse en los numeros de la fila 11, para leer la pregunta y selecciona una respuesta en la lista desplegable</t>
        </r>
      </text>
    </comment>
    <comment ref="AA22" authorId="0" shapeId="0" xr:uid="{35B851AF-42F1-4012-805A-9B1F56C466D9}">
      <text>
        <r>
          <rPr>
            <sz val="8"/>
            <color indexed="81"/>
            <rFont val="Arial"/>
            <family val="2"/>
          </rPr>
          <t>Ubica el puntero del mouse en los numeros de la fila 11, para leer la pregunta y selecciona una respuesta en la lista desplegable</t>
        </r>
      </text>
    </comment>
    <comment ref="AB22" authorId="0" shapeId="0" xr:uid="{7375E25C-228F-4A65-8234-BB0C115DA399}">
      <text>
        <r>
          <rPr>
            <sz val="8"/>
            <color indexed="81"/>
            <rFont val="Arial"/>
            <family val="2"/>
          </rPr>
          <t>Ubica el puntero del mouse en los numeros de la fila 11, para leer la pregunta y selecciona una respuesta en la lista desplegable</t>
        </r>
      </text>
    </comment>
    <comment ref="AC22" authorId="0" shapeId="0" xr:uid="{723DF524-1081-4FCF-949A-DF983EA99D11}">
      <text>
        <r>
          <rPr>
            <sz val="8"/>
            <color indexed="81"/>
            <rFont val="Arial"/>
            <family val="2"/>
          </rPr>
          <t>Ubica el puntero del mouse en los numeros de la fila 11, para leer la pregunta y selecciona una respuesta en la lista desplegable</t>
        </r>
      </text>
    </comment>
    <comment ref="AD22" authorId="0" shapeId="0" xr:uid="{8195F327-DFFB-4395-A54E-D8598392CEEE}">
      <text>
        <r>
          <rPr>
            <sz val="8"/>
            <color indexed="81"/>
            <rFont val="Arial"/>
            <family val="2"/>
          </rPr>
          <t>Ubica el puntero del mouse en los numeros de la fila 11, para leer la pregunta y selecciona una respuesta en la lista desplegable</t>
        </r>
      </text>
    </comment>
    <comment ref="AE22" authorId="0" shapeId="0" xr:uid="{49CA4887-3117-4783-9B2B-15D4FF3AE96C}">
      <text>
        <r>
          <rPr>
            <sz val="8"/>
            <color indexed="81"/>
            <rFont val="Arial"/>
            <family val="2"/>
          </rPr>
          <t>Ubica el puntero del mouse en los numeros de la fila 11, para leer la pregunta y selecciona una respuesta en la lista desplegable</t>
        </r>
      </text>
    </comment>
    <comment ref="AF22" authorId="0" shapeId="0" xr:uid="{690CE4C8-7E71-420B-8F38-548A9CDDEA2C}">
      <text>
        <r>
          <rPr>
            <sz val="8"/>
            <color indexed="81"/>
            <rFont val="Arial"/>
            <family val="2"/>
          </rPr>
          <t>Ubica el puntero del mouse en los numeros de la fila 11, para leer la pregunta y selecciona una respuesta en la lista desplegable</t>
        </r>
      </text>
    </comment>
    <comment ref="AG22" authorId="0" shapeId="0" xr:uid="{72BC6B9A-E282-4792-B9FC-7930D684E61B}">
      <text>
        <r>
          <rPr>
            <sz val="8"/>
            <color indexed="81"/>
            <rFont val="Arial"/>
            <family val="2"/>
          </rPr>
          <t>Ubica el puntero del mouse en los numeros de la fila 11, para leer la pregunta y selecciona una respuesta en la lista desplegable</t>
        </r>
      </text>
    </comment>
    <comment ref="AH22" authorId="0" shapeId="0" xr:uid="{414A2D79-4B06-42C3-B174-27A2482B90F7}">
      <text>
        <r>
          <rPr>
            <sz val="8"/>
            <color indexed="81"/>
            <rFont val="Arial"/>
            <family val="2"/>
          </rPr>
          <t>Ubica el puntero del mouse en los numeros de la fila 11, para leer la pregunta y selecciona una respuesta en la lista desplegable</t>
        </r>
      </text>
    </comment>
    <comment ref="P32" authorId="0" shapeId="0" xr:uid="{9029D964-B011-4A05-B818-8BF2FC78343A}">
      <text>
        <r>
          <rPr>
            <sz val="8"/>
            <color indexed="81"/>
            <rFont val="Arial"/>
            <family val="2"/>
          </rPr>
          <t>Ubica el puntero del mouse en los numeros de la fila 11, para leer la pregunta y selecciona una respuesta en la lista desplegable</t>
        </r>
      </text>
    </comment>
    <comment ref="Q32" authorId="0" shapeId="0" xr:uid="{AD21C1EE-3C24-4C3D-9C63-CF6C834A40A3}">
      <text>
        <r>
          <rPr>
            <sz val="8"/>
            <color indexed="81"/>
            <rFont val="Arial"/>
            <family val="2"/>
          </rPr>
          <t>Ubica el puntero del mouse en los numeros de la fila 11, para leer la pregunta y selecciona una respuesta en la lista desplegable</t>
        </r>
      </text>
    </comment>
    <comment ref="R32" authorId="0" shapeId="0" xr:uid="{273186F6-A66D-4D7B-B6EF-9B763E8CD1CB}">
      <text>
        <r>
          <rPr>
            <sz val="8"/>
            <color indexed="81"/>
            <rFont val="Arial"/>
            <family val="2"/>
          </rPr>
          <t>Ubica el puntero del mouse en los numeros de la fila 11, para leer la pregunta y selecciona una respuesta en la lista desplegable</t>
        </r>
      </text>
    </comment>
    <comment ref="S32" authorId="0" shapeId="0" xr:uid="{FCB8A4FA-0136-47A5-843A-7C775A56DFBA}">
      <text>
        <r>
          <rPr>
            <sz val="8"/>
            <color indexed="81"/>
            <rFont val="Arial"/>
            <family val="2"/>
          </rPr>
          <t>Ubica el puntero del mouse en los numeros de la fila 11, para leer la pregunta y selecciona una respuesta en la lista desplegable</t>
        </r>
      </text>
    </comment>
    <comment ref="T32" authorId="0" shapeId="0" xr:uid="{E3CF3D8C-DBA9-4F3D-B970-EE9B25A77E7D}">
      <text>
        <r>
          <rPr>
            <sz val="8"/>
            <color indexed="81"/>
            <rFont val="Arial"/>
            <family val="2"/>
          </rPr>
          <t>Ubica el puntero del mouse en los numeros de la fila 11, para leer la pregunta y selecciona una respuesta en la lista desplegable</t>
        </r>
      </text>
    </comment>
    <comment ref="U32" authorId="0" shapeId="0" xr:uid="{8D149BC1-28BD-48CA-875A-CB9790AB8FF3}">
      <text>
        <r>
          <rPr>
            <sz val="8"/>
            <color indexed="81"/>
            <rFont val="Arial"/>
            <family val="2"/>
          </rPr>
          <t>Ubica el puntero del mouse en los numeros de la fila 11, para leer la pregunta y selecciona una respuesta en la lista desplegable</t>
        </r>
      </text>
    </comment>
    <comment ref="V32" authorId="0" shapeId="0" xr:uid="{74380929-A8D5-42DB-8E02-0BFFEA95F0D4}">
      <text>
        <r>
          <rPr>
            <sz val="8"/>
            <color indexed="81"/>
            <rFont val="Arial"/>
            <family val="2"/>
          </rPr>
          <t>Ubica el puntero del mouse en los numeros de la fila 11, para leer la pregunta y selecciona una respuesta en la lista desplegable</t>
        </r>
      </text>
    </comment>
    <comment ref="W32" authorId="0" shapeId="0" xr:uid="{142CD045-E48B-4608-8926-A888312597C5}">
      <text>
        <r>
          <rPr>
            <sz val="8"/>
            <color indexed="81"/>
            <rFont val="Arial"/>
            <family val="2"/>
          </rPr>
          <t>Ubica el puntero del mouse en los numeros de la fila 11, para leer la pregunta y selecciona una respuesta en la lista desplegable</t>
        </r>
      </text>
    </comment>
    <comment ref="X32" authorId="0" shapeId="0" xr:uid="{58273CC6-780B-4736-B6F2-7FDDA10D4807}">
      <text>
        <r>
          <rPr>
            <sz val="8"/>
            <color indexed="81"/>
            <rFont val="Arial"/>
            <family val="2"/>
          </rPr>
          <t>Ubica el puntero del mouse en los numeros de la fila 11, para leer la pregunta y selecciona una respuesta en la lista desplegable</t>
        </r>
      </text>
    </comment>
    <comment ref="Y32" authorId="0" shapeId="0" xr:uid="{2B558B5C-3292-43B3-9D50-BE322A2CF804}">
      <text>
        <r>
          <rPr>
            <sz val="8"/>
            <color indexed="81"/>
            <rFont val="Arial"/>
            <family val="2"/>
          </rPr>
          <t>Ubica el puntero del mouse en los numeros de la fila 11, para leer la pregunta y selecciona una respuesta en la lista desplegable</t>
        </r>
      </text>
    </comment>
    <comment ref="Z32" authorId="0" shapeId="0" xr:uid="{BBBB7A1B-D94E-4C11-9070-8037254B6392}">
      <text>
        <r>
          <rPr>
            <sz val="8"/>
            <color indexed="81"/>
            <rFont val="Arial"/>
            <family val="2"/>
          </rPr>
          <t>Ubica el puntero del mouse en los numeros de la fila 11, para leer la pregunta y selecciona una respuesta en la lista desplegable</t>
        </r>
      </text>
    </comment>
    <comment ref="AA32" authorId="0" shapeId="0" xr:uid="{84951811-2E93-4924-B446-9B44B769CC8C}">
      <text>
        <r>
          <rPr>
            <sz val="8"/>
            <color indexed="81"/>
            <rFont val="Arial"/>
            <family val="2"/>
          </rPr>
          <t>Ubica el puntero del mouse en los numeros de la fila 11, para leer la pregunta y selecciona una respuesta en la lista desplegable</t>
        </r>
      </text>
    </comment>
    <comment ref="AB32" authorId="0" shapeId="0" xr:uid="{8F4F6FB5-52B4-4C3E-9B92-F3D7E10D6A35}">
      <text>
        <r>
          <rPr>
            <sz val="8"/>
            <color indexed="81"/>
            <rFont val="Arial"/>
            <family val="2"/>
          </rPr>
          <t>Ubica el puntero del mouse en los numeros de la fila 11, para leer la pregunta y selecciona una respuesta en la lista desplegable</t>
        </r>
      </text>
    </comment>
    <comment ref="AC32" authorId="0" shapeId="0" xr:uid="{E50B0E58-1853-4B70-93CC-1018896030CF}">
      <text>
        <r>
          <rPr>
            <sz val="8"/>
            <color indexed="81"/>
            <rFont val="Arial"/>
            <family val="2"/>
          </rPr>
          <t>Ubica el puntero del mouse en los numeros de la fila 11, para leer la pregunta y selecciona una respuesta en la lista desplegable</t>
        </r>
      </text>
    </comment>
    <comment ref="AD32" authorId="0" shapeId="0" xr:uid="{9EF633AE-A16D-4527-807D-04BDBEEC7B03}">
      <text>
        <r>
          <rPr>
            <sz val="8"/>
            <color indexed="81"/>
            <rFont val="Arial"/>
            <family val="2"/>
          </rPr>
          <t>Ubica el puntero del mouse en los numeros de la fila 11, para leer la pregunta y selecciona una respuesta en la lista desplegable</t>
        </r>
      </text>
    </comment>
    <comment ref="AE32" authorId="0" shapeId="0" xr:uid="{ECBE7D46-8914-451C-ACFA-87EE8F4F5859}">
      <text>
        <r>
          <rPr>
            <sz val="8"/>
            <color indexed="81"/>
            <rFont val="Arial"/>
            <family val="2"/>
          </rPr>
          <t>Ubica el puntero del mouse en los numeros de la fila 11, para leer la pregunta y selecciona una respuesta en la lista desplegable</t>
        </r>
      </text>
    </comment>
    <comment ref="AF32" authorId="0" shapeId="0" xr:uid="{8C7736E7-2248-4A1C-9231-8302EA59ACE6}">
      <text>
        <r>
          <rPr>
            <sz val="8"/>
            <color indexed="81"/>
            <rFont val="Arial"/>
            <family val="2"/>
          </rPr>
          <t>Ubica el puntero del mouse en los numeros de la fila 11, para leer la pregunta y selecciona una respuesta en la lista desplegable</t>
        </r>
      </text>
    </comment>
    <comment ref="AG32" authorId="0" shapeId="0" xr:uid="{4875A9C2-6A1A-4BF9-930F-9CC9CE9A2785}">
      <text>
        <r>
          <rPr>
            <sz val="8"/>
            <color indexed="81"/>
            <rFont val="Arial"/>
            <family val="2"/>
          </rPr>
          <t>Ubica el puntero del mouse en los numeros de la fila 11, para leer la pregunta y selecciona una respuesta en la lista desplegable</t>
        </r>
      </text>
    </comment>
    <comment ref="AH32" authorId="0" shapeId="0" xr:uid="{E66613A5-4321-45A5-B88D-D7F8B2C25471}">
      <text>
        <r>
          <rPr>
            <sz val="8"/>
            <color indexed="81"/>
            <rFont val="Arial"/>
            <family val="2"/>
          </rPr>
          <t>Ubica el puntero del mouse en los numeros de la fila 11, para leer la pregunta y selecciona una respuesta en la lista desplegable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E0092E06-3B1E-4761-BA1E-1719D72B0BEC}">
      <text>
        <r>
          <rPr>
            <sz val="9"/>
            <color indexed="81"/>
            <rFont val="Tahoma"/>
            <family val="2"/>
          </rPr>
          <t>Fecha de revisión y/o actualización del riesgo de gestión por parte del área encargada del proceso</t>
        </r>
      </text>
    </comment>
    <comment ref="L9" authorId="1" shapeId="0" xr:uid="{423311D9-5ECF-478C-9B4A-1311105AF5E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2490E640-8E87-4619-8E68-60507EFACAA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1538479-AD5C-4600-88D3-EA241C1FC5D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898EE23-606C-45EC-8A9F-38A074A0DD4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7FE6F97D-1599-4541-AF29-093EDD2AFC6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FEFE65B-8CD5-4D72-879A-03D05DA53713}">
      <text>
        <r>
          <rPr>
            <sz val="8"/>
            <color indexed="81"/>
            <rFont val="Arial"/>
            <family val="2"/>
          </rPr>
          <t>¿Afectar al grupo de funcionarios del proceso?</t>
        </r>
      </text>
    </comment>
    <comment ref="Q11" authorId="1" shapeId="0" xr:uid="{5A8A9D5D-A5E2-4EF9-91CF-7E15FD5930A9}">
      <text>
        <r>
          <rPr>
            <sz val="8"/>
            <color indexed="81"/>
            <rFont val="Arial"/>
            <family val="2"/>
          </rPr>
          <t>¿Afectar el cumplimiento de metas y objetivos de la dependencia?</t>
        </r>
      </text>
    </comment>
    <comment ref="R11" authorId="1" shapeId="0" xr:uid="{0F935426-F3E2-4C1B-A9F6-B8F0ACEFED9B}">
      <text>
        <r>
          <rPr>
            <sz val="8"/>
            <color indexed="81"/>
            <rFont val="Arial"/>
            <family val="2"/>
          </rPr>
          <t>¿Afectar el cumplimiento de misión de la Entidad?</t>
        </r>
      </text>
    </comment>
    <comment ref="S11" authorId="1" shapeId="0" xr:uid="{3E6A0DEB-A405-4B2D-8B4A-84BBFE469E72}">
      <text>
        <r>
          <rPr>
            <sz val="8"/>
            <color indexed="81"/>
            <rFont val="Arial"/>
            <family val="2"/>
          </rPr>
          <t>¿Afectar el cumplimiento de la misión del sector al que pertenece la Entidad?</t>
        </r>
      </text>
    </comment>
    <comment ref="T11" authorId="1" shapeId="0" xr:uid="{18DE1F81-FC58-4CD1-9498-C17A8005CB5D}">
      <text>
        <r>
          <rPr>
            <sz val="8"/>
            <color indexed="81"/>
            <rFont val="Arial"/>
            <family val="2"/>
          </rPr>
          <t>¿Generar pérdida de confianza de la Entidad, afectando su reputación?</t>
        </r>
      </text>
    </comment>
    <comment ref="U11" authorId="1" shapeId="0" xr:uid="{6592EF86-435F-4873-ACF6-A84065FECD04}">
      <text>
        <r>
          <rPr>
            <sz val="8"/>
            <color indexed="81"/>
            <rFont val="Arial"/>
            <family val="2"/>
          </rPr>
          <t>¿Generar pérdida de recursos económicos?</t>
        </r>
      </text>
    </comment>
    <comment ref="V11" authorId="1" shapeId="0" xr:uid="{799A43FE-4323-4BCC-9FEC-7684558FCED5}">
      <text>
        <r>
          <rPr>
            <sz val="8"/>
            <color indexed="81"/>
            <rFont val="Arial"/>
            <family val="2"/>
          </rPr>
          <t>¿Afectar la generación de los productos o la prestación de servicios?</t>
        </r>
      </text>
    </comment>
    <comment ref="W11" authorId="1" shapeId="0" xr:uid="{B74BA5D1-44EF-45D7-A20A-A9349C14E7E3}">
      <text>
        <r>
          <rPr>
            <sz val="8"/>
            <color indexed="81"/>
            <rFont val="Arial"/>
            <family val="2"/>
          </rPr>
          <t>¿Dar lugar al detrimento de calidad de vida de la comunidad por la pérdida del bien o servicios o los recursos públicos?</t>
        </r>
      </text>
    </comment>
    <comment ref="X11" authorId="1" shapeId="0" xr:uid="{DE41A8A6-0065-4A1A-AE83-4B52A2069E4B}">
      <text>
        <r>
          <rPr>
            <sz val="8"/>
            <color indexed="81"/>
            <rFont val="Arial"/>
            <family val="2"/>
          </rPr>
          <t>¿Generar pérdida de información de la Entidad?</t>
        </r>
      </text>
    </comment>
    <comment ref="Y11" authorId="1" shapeId="0" xr:uid="{8AEC9D01-AA5D-4838-9776-A7C63E362531}">
      <text>
        <r>
          <rPr>
            <sz val="8"/>
            <color indexed="81"/>
            <rFont val="Arial"/>
            <family val="2"/>
          </rPr>
          <t>¿Generar intervención de los órganos de control, de la Fiscalía, u otro ente?</t>
        </r>
      </text>
    </comment>
    <comment ref="Z11" authorId="1" shapeId="0" xr:uid="{5DC26125-74CC-4D8D-90AD-3E6349FABE3A}">
      <text>
        <r>
          <rPr>
            <sz val="8"/>
            <color indexed="81"/>
            <rFont val="Arial"/>
            <family val="2"/>
          </rPr>
          <t>¿Dar lugar a procesos sancionatorios?</t>
        </r>
      </text>
    </comment>
    <comment ref="AA11" authorId="1" shapeId="0" xr:uid="{6CC0B8B7-5F0F-4ABA-B42C-CAB603E3BAB4}">
      <text>
        <r>
          <rPr>
            <sz val="8"/>
            <color indexed="81"/>
            <rFont val="Arial"/>
            <family val="2"/>
          </rPr>
          <t>¿Dar lugar a procesos disciplinarios?</t>
        </r>
      </text>
    </comment>
    <comment ref="AB11" authorId="1" shapeId="0" xr:uid="{7DA30E8E-E443-4F99-ACE1-E018AE09ED27}">
      <text>
        <r>
          <rPr>
            <sz val="8"/>
            <color indexed="81"/>
            <rFont val="Arial"/>
            <family val="2"/>
          </rPr>
          <t>¿Dar lugar a procesos fiscales?</t>
        </r>
      </text>
    </comment>
    <comment ref="AC11" authorId="1" shapeId="0" xr:uid="{A4A57BBE-8E94-497C-A151-35C56ADFCB18}">
      <text>
        <r>
          <rPr>
            <sz val="8"/>
            <color indexed="81"/>
            <rFont val="Arial"/>
            <family val="2"/>
          </rPr>
          <t>¿Dar lugar a procesos penales?</t>
        </r>
      </text>
    </comment>
    <comment ref="AD11" authorId="1" shapeId="0" xr:uid="{3FEA249A-7DCE-4160-957A-2B9BA6C3B041}">
      <text>
        <r>
          <rPr>
            <sz val="8"/>
            <color indexed="81"/>
            <rFont val="Arial"/>
            <family val="2"/>
          </rPr>
          <t>¿Generar pérdida de credibilidad del sector?</t>
        </r>
      </text>
    </comment>
    <comment ref="AE11" authorId="1" shapeId="0" xr:uid="{1E42DA24-FD3A-4BCB-A904-2842ADB1371A}">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F8D2C15-F019-40A4-B384-B07E00F86185}">
      <text>
        <r>
          <rPr>
            <sz val="8"/>
            <color indexed="81"/>
            <rFont val="Arial"/>
            <family val="2"/>
          </rPr>
          <t>¿Afectar la imagen regional?</t>
        </r>
      </text>
    </comment>
    <comment ref="AG11" authorId="1" shapeId="0" xr:uid="{F8AA8455-CFA8-439A-A8AE-EED5BC2702EC}">
      <text>
        <r>
          <rPr>
            <sz val="8"/>
            <color indexed="81"/>
            <rFont val="Arial"/>
            <family val="2"/>
          </rPr>
          <t>¿Afectar la imagen nacional?</t>
        </r>
      </text>
    </comment>
    <comment ref="AH11" authorId="1" shapeId="0" xr:uid="{0DD23C4D-3E91-4E9D-AB22-19D6334EDB77}">
      <text>
        <r>
          <rPr>
            <sz val="8"/>
            <color indexed="81"/>
            <rFont val="Arial"/>
            <family val="2"/>
          </rPr>
          <t>¿Genera Impacto ambiental?</t>
        </r>
      </text>
    </comment>
    <comment ref="AV11" authorId="1" shapeId="0" xr:uid="{2BC615F7-80F5-4063-80D6-AA423076C1C6}">
      <text>
        <r>
          <rPr>
            <sz val="8"/>
            <color indexed="81"/>
            <rFont val="Arial"/>
            <family val="2"/>
          </rPr>
          <t>¿Existen un responsable asignado a la ejecución del control?</t>
        </r>
      </text>
    </comment>
    <comment ref="AW11" authorId="1" shapeId="0" xr:uid="{B47D5E6F-74F8-49BC-A769-87DBDB619A9C}">
      <text>
        <r>
          <rPr>
            <sz val="9"/>
            <color indexed="81"/>
            <rFont val="Tahoma"/>
            <family val="2"/>
          </rPr>
          <t>El responsable tiene autoridad y adecuada segregación de funciones en la ejecución del control?</t>
        </r>
      </text>
    </comment>
    <comment ref="AX11" authorId="1" shapeId="0" xr:uid="{5FB2F538-1356-44CD-BB7C-BE823E3F4D4A}">
      <text>
        <r>
          <rPr>
            <sz val="8"/>
            <color indexed="81"/>
            <rFont val="Arial"/>
            <family val="2"/>
          </rPr>
          <t>¿La oportunidad en que se ejecuta el control ayuda a prevenir la mitigación del riesgo o a detectar la materialización del riesgo de manera oportuna?</t>
        </r>
      </text>
    </comment>
    <comment ref="AY11" authorId="1" shapeId="0" xr:uid="{01564D23-FB53-429A-B2C1-2ED400978AC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D10DEBEF-392A-4EAA-9A9E-17D08E9A77BF}">
      <text>
        <r>
          <rPr>
            <sz val="8"/>
            <color indexed="81"/>
            <rFont val="Arial"/>
            <family val="2"/>
          </rPr>
          <t>¿La fuente de información que se utiliza en el desarrollo del control es información confiable que permita mitigar el riesgo?.</t>
        </r>
      </text>
    </comment>
    <comment ref="BA11" authorId="1" shapeId="0" xr:uid="{E9DD08C9-165C-4507-8772-745B2F87692C}">
      <text>
        <r>
          <rPr>
            <sz val="8"/>
            <color indexed="81"/>
            <rFont val="Arial"/>
            <family val="2"/>
          </rPr>
          <t>¿Las observaciones, desviaciones o diferencias identificadas como resultados de la ejecución del control son investigadas y resueltas de manera oportuna?</t>
        </r>
      </text>
    </comment>
    <comment ref="BB11" authorId="1" shapeId="0" xr:uid="{1638DFA4-E191-4A08-BA7C-BD110CDAA8B9}">
      <text>
        <r>
          <rPr>
            <sz val="8"/>
            <color indexed="81"/>
            <rFont val="Arial"/>
            <family val="2"/>
          </rPr>
          <t>¿Se deja evidencia o rastro de la ejecución del control, que permita a cualquier tercero con la evidencia, llegar a la misma conclusión?.</t>
        </r>
      </text>
    </comment>
    <comment ref="P12" authorId="0" shapeId="0" xr:uid="{05DB0E48-905C-4D49-9A08-E3DB41610751}">
      <text>
        <r>
          <rPr>
            <sz val="8"/>
            <color indexed="81"/>
            <rFont val="Arial"/>
            <family val="2"/>
          </rPr>
          <t>Ubica el puntero del mouse en los numeros de la fila 11, para leer la pregunta y selecciona una respuesta en la lista desplegable</t>
        </r>
      </text>
    </comment>
    <comment ref="Q12" authorId="0" shapeId="0" xr:uid="{837BAD04-55E2-44FB-BD40-993B0FAA084A}">
      <text>
        <r>
          <rPr>
            <sz val="8"/>
            <color indexed="81"/>
            <rFont val="Arial"/>
            <family val="2"/>
          </rPr>
          <t>Ubica el puntero del mouse en los numeros de la fila 11, para leer la pregunta y selecciona una respuesta en la lista desplegable</t>
        </r>
      </text>
    </comment>
    <comment ref="R12" authorId="0" shapeId="0" xr:uid="{F784F515-061C-4E42-97B7-9DE7E166EDF7}">
      <text>
        <r>
          <rPr>
            <sz val="8"/>
            <color indexed="81"/>
            <rFont val="Arial"/>
            <family val="2"/>
          </rPr>
          <t>Ubica el puntero del mouse en los numeros de la fila 11, para leer la pregunta y selecciona una respuesta en la lista desplegable</t>
        </r>
      </text>
    </comment>
    <comment ref="S12" authorId="0" shapeId="0" xr:uid="{34440585-2D17-4C39-935E-74E558ABCAA1}">
      <text>
        <r>
          <rPr>
            <sz val="8"/>
            <color indexed="81"/>
            <rFont val="Arial"/>
            <family val="2"/>
          </rPr>
          <t>Ubica el puntero del mouse en los numeros de la fila 11, para leer la pregunta y selecciona una respuesta en la lista desplegable</t>
        </r>
      </text>
    </comment>
    <comment ref="T12" authorId="0" shapeId="0" xr:uid="{D1D4950B-B379-4FC3-8C95-24993ECB203A}">
      <text>
        <r>
          <rPr>
            <sz val="8"/>
            <color indexed="81"/>
            <rFont val="Arial"/>
            <family val="2"/>
          </rPr>
          <t>Ubica el puntero del mouse en los numeros de la fila 11, para leer la pregunta y selecciona una respuesta en la lista desplegable</t>
        </r>
      </text>
    </comment>
    <comment ref="U12" authorId="0" shapeId="0" xr:uid="{E61F7520-FEF2-4685-8D11-017A11DC3825}">
      <text>
        <r>
          <rPr>
            <sz val="8"/>
            <color indexed="81"/>
            <rFont val="Arial"/>
            <family val="2"/>
          </rPr>
          <t>Ubica el puntero del mouse en los numeros de la fila 11, para leer la pregunta y selecciona una respuesta en la lista desplegable</t>
        </r>
      </text>
    </comment>
    <comment ref="V12" authorId="0" shapeId="0" xr:uid="{A54F1463-80AF-4FA5-AE63-430622CBDD79}">
      <text>
        <r>
          <rPr>
            <sz val="8"/>
            <color indexed="81"/>
            <rFont val="Arial"/>
            <family val="2"/>
          </rPr>
          <t>Ubica el puntero del mouse en los numeros de la fila 11, para leer la pregunta y selecciona una respuesta en la lista desplegable</t>
        </r>
      </text>
    </comment>
    <comment ref="W12" authorId="0" shapeId="0" xr:uid="{E6BBB66B-D80E-4480-A813-CD48F42BE9ED}">
      <text>
        <r>
          <rPr>
            <sz val="8"/>
            <color indexed="81"/>
            <rFont val="Arial"/>
            <family val="2"/>
          </rPr>
          <t>Ubica el puntero del mouse en los numeros de la fila 11, para leer la pregunta y selecciona una respuesta en la lista desplegable</t>
        </r>
      </text>
    </comment>
    <comment ref="X12" authorId="0" shapeId="0" xr:uid="{53AF4CC1-A61B-4617-BB75-516CB43D983C}">
      <text>
        <r>
          <rPr>
            <sz val="8"/>
            <color indexed="81"/>
            <rFont val="Arial"/>
            <family val="2"/>
          </rPr>
          <t>Ubica el puntero del mouse en los numeros de la fila 11, para leer la pregunta y selecciona una respuesta en la lista desplegable</t>
        </r>
      </text>
    </comment>
    <comment ref="Y12" authorId="0" shapeId="0" xr:uid="{31378634-0F06-4A5F-BF20-9F542D19A6C9}">
      <text>
        <r>
          <rPr>
            <sz val="8"/>
            <color indexed="81"/>
            <rFont val="Arial"/>
            <family val="2"/>
          </rPr>
          <t>Ubica el puntero del mouse en los numeros de la fila 11, para leer la pregunta y selecciona una respuesta en la lista desplegable</t>
        </r>
      </text>
    </comment>
    <comment ref="Z12" authorId="0" shapeId="0" xr:uid="{FF0D5106-989A-4394-81FE-DC67124773F5}">
      <text>
        <r>
          <rPr>
            <sz val="8"/>
            <color indexed="81"/>
            <rFont val="Arial"/>
            <family val="2"/>
          </rPr>
          <t>Ubica el puntero del mouse en los numeros de la fila 11, para leer la pregunta y selecciona una respuesta en la lista desplegable</t>
        </r>
      </text>
    </comment>
    <comment ref="AA12" authorId="0" shapeId="0" xr:uid="{016C0BDE-9F24-448C-95A7-C02D7FAC50EE}">
      <text>
        <r>
          <rPr>
            <sz val="8"/>
            <color indexed="81"/>
            <rFont val="Arial"/>
            <family val="2"/>
          </rPr>
          <t>Ubica el puntero del mouse en los numeros de la fila 11, para leer la pregunta y selecciona una respuesta en la lista desplegable</t>
        </r>
      </text>
    </comment>
    <comment ref="AB12" authorId="0" shapeId="0" xr:uid="{25CD6583-FDC2-4BC9-8086-ACDD42532B95}">
      <text>
        <r>
          <rPr>
            <sz val="8"/>
            <color indexed="81"/>
            <rFont val="Arial"/>
            <family val="2"/>
          </rPr>
          <t>Ubica el puntero del mouse en los numeros de la fila 11, para leer la pregunta y selecciona una respuesta en la lista desplegable</t>
        </r>
      </text>
    </comment>
    <comment ref="AC12" authorId="0" shapeId="0" xr:uid="{3A154086-FE6B-4110-B72D-CA2D5DD82436}">
      <text>
        <r>
          <rPr>
            <sz val="8"/>
            <color indexed="81"/>
            <rFont val="Arial"/>
            <family val="2"/>
          </rPr>
          <t>Ubica el puntero del mouse en los numeros de la fila 11, para leer la pregunta y selecciona una respuesta en la lista desplegable</t>
        </r>
      </text>
    </comment>
    <comment ref="AD12" authorId="0" shapeId="0" xr:uid="{8BCB95BC-8CB7-4D73-A60D-00FD6D0F3888}">
      <text>
        <r>
          <rPr>
            <sz val="8"/>
            <color indexed="81"/>
            <rFont val="Arial"/>
            <family val="2"/>
          </rPr>
          <t>Ubica el puntero del mouse en los numeros de la fila 11, para leer la pregunta y selecciona una respuesta en la lista desplegable</t>
        </r>
      </text>
    </comment>
    <comment ref="AE12" authorId="0" shapeId="0" xr:uid="{69CA1D55-1756-48E6-853E-B8CC81DF6B28}">
      <text>
        <r>
          <rPr>
            <sz val="8"/>
            <color indexed="81"/>
            <rFont val="Arial"/>
            <family val="2"/>
          </rPr>
          <t>Ubica el puntero del mouse en los numeros de la fila 11, para leer la pregunta y selecciona una respuesta en la lista desplegable</t>
        </r>
      </text>
    </comment>
    <comment ref="AF12" authorId="0" shapeId="0" xr:uid="{5F71B212-693A-41DB-8059-36A6F23092BA}">
      <text>
        <r>
          <rPr>
            <sz val="8"/>
            <color indexed="81"/>
            <rFont val="Arial"/>
            <family val="2"/>
          </rPr>
          <t>Ubica el puntero del mouse en los numeros de la fila 11, para leer la pregunta y selecciona una respuesta en la lista desplegable</t>
        </r>
      </text>
    </comment>
    <comment ref="AG12" authorId="0" shapeId="0" xr:uid="{84CF4FAD-0A32-4FAE-8475-F0E1BB8965EA}">
      <text>
        <r>
          <rPr>
            <sz val="8"/>
            <color indexed="81"/>
            <rFont val="Arial"/>
            <family val="2"/>
          </rPr>
          <t>Ubica el puntero del mouse en los numeros de la fila 11, para leer la pregunta y selecciona una respuesta en la lista desplegable</t>
        </r>
      </text>
    </comment>
    <comment ref="AH12" authorId="0" shapeId="0" xr:uid="{4D0A6D6C-BB05-420F-A382-6F603B0E3A09}">
      <text>
        <r>
          <rPr>
            <sz val="8"/>
            <color indexed="81"/>
            <rFont val="Arial"/>
            <family val="2"/>
          </rPr>
          <t>Ubica el puntero del mouse en los numeros de la fila 11, para leer la pregunta y selecciona una respuesta en la lista desplegable</t>
        </r>
      </text>
    </comment>
    <comment ref="P22" authorId="0" shapeId="0" xr:uid="{8FFE2018-C68E-4D22-AE64-A5AEE186F482}">
      <text>
        <r>
          <rPr>
            <sz val="8"/>
            <color indexed="81"/>
            <rFont val="Arial"/>
            <family val="2"/>
          </rPr>
          <t>Ubica el puntero del mouse en los numeros de la fila 11, para leer la pregunta y selecciona una respuesta en la lista desplegable</t>
        </r>
      </text>
    </comment>
    <comment ref="Q22" authorId="0" shapeId="0" xr:uid="{69E6F79E-38DD-4896-B026-9DCD686AB305}">
      <text>
        <r>
          <rPr>
            <sz val="8"/>
            <color indexed="81"/>
            <rFont val="Arial"/>
            <family val="2"/>
          </rPr>
          <t>Ubica el puntero del mouse en los numeros de la fila 11, para leer la pregunta y selecciona una respuesta en la lista desplegable</t>
        </r>
      </text>
    </comment>
    <comment ref="R22" authorId="0" shapeId="0" xr:uid="{F9099DB3-756B-49A7-8346-8338FE9CEDDE}">
      <text>
        <r>
          <rPr>
            <sz val="8"/>
            <color indexed="81"/>
            <rFont val="Arial"/>
            <family val="2"/>
          </rPr>
          <t>Ubica el puntero del mouse en los numeros de la fila 11, para leer la pregunta y selecciona una respuesta en la lista desplegable</t>
        </r>
      </text>
    </comment>
    <comment ref="S22" authorId="0" shapeId="0" xr:uid="{F868620E-906E-4915-8039-E4C852A96107}">
      <text>
        <r>
          <rPr>
            <sz val="8"/>
            <color indexed="81"/>
            <rFont val="Arial"/>
            <family val="2"/>
          </rPr>
          <t>Ubica el puntero del mouse en los numeros de la fila 11, para leer la pregunta y selecciona una respuesta en la lista desplegable</t>
        </r>
      </text>
    </comment>
    <comment ref="T22" authorId="0" shapeId="0" xr:uid="{25DE0B5B-B82E-4E2A-85B0-61695E0D9440}">
      <text>
        <r>
          <rPr>
            <sz val="8"/>
            <color indexed="81"/>
            <rFont val="Arial"/>
            <family val="2"/>
          </rPr>
          <t>Ubica el puntero del mouse en los numeros de la fila 11, para leer la pregunta y selecciona una respuesta en la lista desplegable</t>
        </r>
      </text>
    </comment>
    <comment ref="U22" authorId="0" shapeId="0" xr:uid="{20D68426-D57D-481D-B13D-36CAD054F490}">
      <text>
        <r>
          <rPr>
            <sz val="8"/>
            <color indexed="81"/>
            <rFont val="Arial"/>
            <family val="2"/>
          </rPr>
          <t>Ubica el puntero del mouse en los numeros de la fila 11, para leer la pregunta y selecciona una respuesta en la lista desplegable</t>
        </r>
      </text>
    </comment>
    <comment ref="V22" authorId="0" shapeId="0" xr:uid="{DD2BF2E7-0876-4B11-B1A3-E19B5AF260B3}">
      <text>
        <r>
          <rPr>
            <sz val="8"/>
            <color indexed="81"/>
            <rFont val="Arial"/>
            <family val="2"/>
          </rPr>
          <t>Ubica el puntero del mouse en los numeros de la fila 11, para leer la pregunta y selecciona una respuesta en la lista desplegable</t>
        </r>
      </text>
    </comment>
    <comment ref="W22" authorId="0" shapeId="0" xr:uid="{1476AE36-108D-4532-9E41-9617EDFB06FE}">
      <text>
        <r>
          <rPr>
            <sz val="8"/>
            <color indexed="81"/>
            <rFont val="Arial"/>
            <family val="2"/>
          </rPr>
          <t>Ubica el puntero del mouse en los numeros de la fila 11, para leer la pregunta y selecciona una respuesta en la lista desplegable</t>
        </r>
      </text>
    </comment>
    <comment ref="X22" authorId="0" shapeId="0" xr:uid="{4F39FC4D-9680-471B-AA92-492A74900C70}">
      <text>
        <r>
          <rPr>
            <sz val="8"/>
            <color indexed="81"/>
            <rFont val="Arial"/>
            <family val="2"/>
          </rPr>
          <t>Ubica el puntero del mouse en los numeros de la fila 11, para leer la pregunta y selecciona una respuesta en la lista desplegable</t>
        </r>
      </text>
    </comment>
    <comment ref="Y22" authorId="0" shapeId="0" xr:uid="{0EDE1037-127A-4B1D-A5CA-7C70E67B497D}">
      <text>
        <r>
          <rPr>
            <sz val="8"/>
            <color indexed="81"/>
            <rFont val="Arial"/>
            <family val="2"/>
          </rPr>
          <t>Ubica el puntero del mouse en los numeros de la fila 11, para leer la pregunta y selecciona una respuesta en la lista desplegable</t>
        </r>
      </text>
    </comment>
    <comment ref="Z22" authorId="0" shapeId="0" xr:uid="{C5BD48D6-CD6C-4DF5-9208-52883D5D802A}">
      <text>
        <r>
          <rPr>
            <sz val="8"/>
            <color indexed="81"/>
            <rFont val="Arial"/>
            <family val="2"/>
          </rPr>
          <t>Ubica el puntero del mouse en los numeros de la fila 11, para leer la pregunta y selecciona una respuesta en la lista desplegable</t>
        </r>
      </text>
    </comment>
    <comment ref="AA22" authorId="0" shapeId="0" xr:uid="{8B1D34FA-5652-4A99-8814-DFAD4E409843}">
      <text>
        <r>
          <rPr>
            <sz val="8"/>
            <color indexed="81"/>
            <rFont val="Arial"/>
            <family val="2"/>
          </rPr>
          <t>Ubica el puntero del mouse en los numeros de la fila 11, para leer la pregunta y selecciona una respuesta en la lista desplegable</t>
        </r>
      </text>
    </comment>
    <comment ref="AB22" authorId="0" shapeId="0" xr:uid="{217EE846-7F82-470D-93CD-B08B8CB950BC}">
      <text>
        <r>
          <rPr>
            <sz val="8"/>
            <color indexed="81"/>
            <rFont val="Arial"/>
            <family val="2"/>
          </rPr>
          <t>Ubica el puntero del mouse en los numeros de la fila 11, para leer la pregunta y selecciona una respuesta en la lista desplegable</t>
        </r>
      </text>
    </comment>
    <comment ref="AC22" authorId="0" shapeId="0" xr:uid="{AB0B59BE-7922-40B8-A3DA-1B9061A8820B}">
      <text>
        <r>
          <rPr>
            <sz val="8"/>
            <color indexed="81"/>
            <rFont val="Arial"/>
            <family val="2"/>
          </rPr>
          <t>Ubica el puntero del mouse en los numeros de la fila 11, para leer la pregunta y selecciona una respuesta en la lista desplegable</t>
        </r>
      </text>
    </comment>
    <comment ref="AD22" authorId="0" shapeId="0" xr:uid="{E4126AD8-30EA-4E4E-A8F0-959D263228A3}">
      <text>
        <r>
          <rPr>
            <sz val="8"/>
            <color indexed="81"/>
            <rFont val="Arial"/>
            <family val="2"/>
          </rPr>
          <t>Ubica el puntero del mouse en los numeros de la fila 11, para leer la pregunta y selecciona una respuesta en la lista desplegable</t>
        </r>
      </text>
    </comment>
    <comment ref="AE22" authorId="0" shapeId="0" xr:uid="{A0B34420-F5DA-4B57-8B53-2ACE6F5FAF82}">
      <text>
        <r>
          <rPr>
            <sz val="8"/>
            <color indexed="81"/>
            <rFont val="Arial"/>
            <family val="2"/>
          </rPr>
          <t>Ubica el puntero del mouse en los numeros de la fila 11, para leer la pregunta y selecciona una respuesta en la lista desplegable</t>
        </r>
      </text>
    </comment>
    <comment ref="AF22" authorId="0" shapeId="0" xr:uid="{10112229-DB52-4BAE-BF31-613F125EFC59}">
      <text>
        <r>
          <rPr>
            <sz val="8"/>
            <color indexed="81"/>
            <rFont val="Arial"/>
            <family val="2"/>
          </rPr>
          <t>Ubica el puntero del mouse en los numeros de la fila 11, para leer la pregunta y selecciona una respuesta en la lista desplegable</t>
        </r>
      </text>
    </comment>
    <comment ref="AG22" authorId="0" shapeId="0" xr:uid="{36951576-DC97-4E92-93BE-0FD39C1E796B}">
      <text>
        <r>
          <rPr>
            <sz val="8"/>
            <color indexed="81"/>
            <rFont val="Arial"/>
            <family val="2"/>
          </rPr>
          <t>Ubica el puntero del mouse en los numeros de la fila 11, para leer la pregunta y selecciona una respuesta en la lista desplegable</t>
        </r>
      </text>
    </comment>
    <comment ref="AH22" authorId="0" shapeId="0" xr:uid="{B009E468-1233-4990-B572-0FBAB8C4D0A2}">
      <text>
        <r>
          <rPr>
            <sz val="8"/>
            <color indexed="81"/>
            <rFont val="Arial"/>
            <family val="2"/>
          </rPr>
          <t>Ubica el puntero del mouse en los numeros de la fila 11, para leer la pregunta y selecciona una respuesta en la lista desplegable</t>
        </r>
      </text>
    </comment>
    <comment ref="P32" authorId="0" shapeId="0" xr:uid="{67924ABE-2434-4BB1-9916-FCB039BAE955}">
      <text>
        <r>
          <rPr>
            <sz val="8"/>
            <color indexed="81"/>
            <rFont val="Arial"/>
            <family val="2"/>
          </rPr>
          <t>Ubica el puntero del mouse en los numeros de la fila 11, para leer la pregunta y selecciona una respuesta en la lista desplegable</t>
        </r>
      </text>
    </comment>
    <comment ref="Q32" authorId="0" shapeId="0" xr:uid="{B7A131CC-628B-4AEF-83A7-835274FAE391}">
      <text>
        <r>
          <rPr>
            <sz val="8"/>
            <color indexed="81"/>
            <rFont val="Arial"/>
            <family val="2"/>
          </rPr>
          <t>Ubica el puntero del mouse en los numeros de la fila 11, para leer la pregunta y selecciona una respuesta en la lista desplegable</t>
        </r>
      </text>
    </comment>
    <comment ref="R32" authorId="0" shapeId="0" xr:uid="{54C30C5F-BDF8-4AEF-A241-9BBBCB076866}">
      <text>
        <r>
          <rPr>
            <sz val="8"/>
            <color indexed="81"/>
            <rFont val="Arial"/>
            <family val="2"/>
          </rPr>
          <t>Ubica el puntero del mouse en los numeros de la fila 11, para leer la pregunta y selecciona una respuesta en la lista desplegable</t>
        </r>
      </text>
    </comment>
    <comment ref="S32" authorId="0" shapeId="0" xr:uid="{954640B4-9B08-40D9-88D1-7DAEE6239CDB}">
      <text>
        <r>
          <rPr>
            <sz val="8"/>
            <color indexed="81"/>
            <rFont val="Arial"/>
            <family val="2"/>
          </rPr>
          <t>Ubica el puntero del mouse en los numeros de la fila 11, para leer la pregunta y selecciona una respuesta en la lista desplegable</t>
        </r>
      </text>
    </comment>
    <comment ref="T32" authorId="0" shapeId="0" xr:uid="{D5C0B1AC-3816-4A3D-A5CD-05BE999C75A0}">
      <text>
        <r>
          <rPr>
            <sz val="8"/>
            <color indexed="81"/>
            <rFont val="Arial"/>
            <family val="2"/>
          </rPr>
          <t>Ubica el puntero del mouse en los numeros de la fila 11, para leer la pregunta y selecciona una respuesta en la lista desplegable</t>
        </r>
      </text>
    </comment>
    <comment ref="U32" authorId="0" shapeId="0" xr:uid="{12236F4F-0416-46F4-BA6D-9AF45C19A650}">
      <text>
        <r>
          <rPr>
            <sz val="8"/>
            <color indexed="81"/>
            <rFont val="Arial"/>
            <family val="2"/>
          </rPr>
          <t>Ubica el puntero del mouse en los numeros de la fila 11, para leer la pregunta y selecciona una respuesta en la lista desplegable</t>
        </r>
      </text>
    </comment>
    <comment ref="V32" authorId="0" shapeId="0" xr:uid="{297B7EA8-7595-415C-A823-5B787FD56432}">
      <text>
        <r>
          <rPr>
            <sz val="8"/>
            <color indexed="81"/>
            <rFont val="Arial"/>
            <family val="2"/>
          </rPr>
          <t>Ubica el puntero del mouse en los numeros de la fila 11, para leer la pregunta y selecciona una respuesta en la lista desplegable</t>
        </r>
      </text>
    </comment>
    <comment ref="W32" authorId="0" shapeId="0" xr:uid="{A6025681-E7E6-4C92-8532-865C0917399D}">
      <text>
        <r>
          <rPr>
            <sz val="8"/>
            <color indexed="81"/>
            <rFont val="Arial"/>
            <family val="2"/>
          </rPr>
          <t>Ubica el puntero del mouse en los numeros de la fila 11, para leer la pregunta y selecciona una respuesta en la lista desplegable</t>
        </r>
      </text>
    </comment>
    <comment ref="X32" authorId="0" shapeId="0" xr:uid="{C208E051-92E9-4456-B6A6-AFB3D4043B63}">
      <text>
        <r>
          <rPr>
            <sz val="8"/>
            <color indexed="81"/>
            <rFont val="Arial"/>
            <family val="2"/>
          </rPr>
          <t>Ubica el puntero del mouse en los numeros de la fila 11, para leer la pregunta y selecciona una respuesta en la lista desplegable</t>
        </r>
      </text>
    </comment>
    <comment ref="Y32" authorId="0" shapeId="0" xr:uid="{8E54F6C8-E9EB-47BB-806A-240959AEF828}">
      <text>
        <r>
          <rPr>
            <sz val="8"/>
            <color indexed="81"/>
            <rFont val="Arial"/>
            <family val="2"/>
          </rPr>
          <t>Ubica el puntero del mouse en los numeros de la fila 11, para leer la pregunta y selecciona una respuesta en la lista desplegable</t>
        </r>
      </text>
    </comment>
    <comment ref="Z32" authorId="0" shapeId="0" xr:uid="{2FD5EA93-9B5C-4D5A-BE40-FB01523FF6F9}">
      <text>
        <r>
          <rPr>
            <sz val="8"/>
            <color indexed="81"/>
            <rFont val="Arial"/>
            <family val="2"/>
          </rPr>
          <t>Ubica el puntero del mouse en los numeros de la fila 11, para leer la pregunta y selecciona una respuesta en la lista desplegable</t>
        </r>
      </text>
    </comment>
    <comment ref="AA32" authorId="0" shapeId="0" xr:uid="{33ED70E6-C2FD-4A6E-BD4F-4EA5929CB4BD}">
      <text>
        <r>
          <rPr>
            <sz val="8"/>
            <color indexed="81"/>
            <rFont val="Arial"/>
            <family val="2"/>
          </rPr>
          <t>Ubica el puntero del mouse en los numeros de la fila 11, para leer la pregunta y selecciona una respuesta en la lista desplegable</t>
        </r>
      </text>
    </comment>
    <comment ref="AB32" authorId="0" shapeId="0" xr:uid="{AD988ABF-4F91-4BDC-9C8F-735F461CF018}">
      <text>
        <r>
          <rPr>
            <sz val="8"/>
            <color indexed="81"/>
            <rFont val="Arial"/>
            <family val="2"/>
          </rPr>
          <t>Ubica el puntero del mouse en los numeros de la fila 11, para leer la pregunta y selecciona una respuesta en la lista desplegable</t>
        </r>
      </text>
    </comment>
    <comment ref="AC32" authorId="0" shapeId="0" xr:uid="{6CF39440-C8E5-4642-BAD6-436B4010F1DD}">
      <text>
        <r>
          <rPr>
            <sz val="8"/>
            <color indexed="81"/>
            <rFont val="Arial"/>
            <family val="2"/>
          </rPr>
          <t>Ubica el puntero del mouse en los numeros de la fila 11, para leer la pregunta y selecciona una respuesta en la lista desplegable</t>
        </r>
      </text>
    </comment>
    <comment ref="AD32" authorId="0" shapeId="0" xr:uid="{7CC68564-30BC-4A98-A48C-E39F0A422CD0}">
      <text>
        <r>
          <rPr>
            <sz val="8"/>
            <color indexed="81"/>
            <rFont val="Arial"/>
            <family val="2"/>
          </rPr>
          <t>Ubica el puntero del mouse en los numeros de la fila 11, para leer la pregunta y selecciona una respuesta en la lista desplegable</t>
        </r>
      </text>
    </comment>
    <comment ref="AE32" authorId="0" shapeId="0" xr:uid="{B89B39D9-92B3-48EA-B50E-825727BC1DB1}">
      <text>
        <r>
          <rPr>
            <sz val="8"/>
            <color indexed="81"/>
            <rFont val="Arial"/>
            <family val="2"/>
          </rPr>
          <t>Ubica el puntero del mouse en los numeros de la fila 11, para leer la pregunta y selecciona una respuesta en la lista desplegable</t>
        </r>
      </text>
    </comment>
    <comment ref="AF32" authorId="0" shapeId="0" xr:uid="{904A6A6E-DD63-4497-BB3E-888B4534071A}">
      <text>
        <r>
          <rPr>
            <sz val="8"/>
            <color indexed="81"/>
            <rFont val="Arial"/>
            <family val="2"/>
          </rPr>
          <t>Ubica el puntero del mouse en los numeros de la fila 11, para leer la pregunta y selecciona una respuesta en la lista desplegable</t>
        </r>
      </text>
    </comment>
    <comment ref="AG32" authorId="0" shapeId="0" xr:uid="{B4FAE76F-1705-408A-B2AC-DDD7943DCD48}">
      <text>
        <r>
          <rPr>
            <sz val="8"/>
            <color indexed="81"/>
            <rFont val="Arial"/>
            <family val="2"/>
          </rPr>
          <t>Ubica el puntero del mouse en los numeros de la fila 11, para leer la pregunta y selecciona una respuesta en la lista desplegable</t>
        </r>
      </text>
    </comment>
    <comment ref="AH32" authorId="0" shapeId="0" xr:uid="{5AA665EC-462F-40AF-8467-3CD28AE00EBB}">
      <text>
        <r>
          <rPr>
            <sz val="8"/>
            <color indexed="81"/>
            <rFont val="Arial"/>
            <family val="2"/>
          </rPr>
          <t>Ubica el puntero del mouse en los numeros de la fila 11, para leer la pregunta y selecciona una respuesta en la lista desplegable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B4DB1E2-6328-49CE-9F8B-B4117B4E1044}">
      <text>
        <r>
          <rPr>
            <sz val="9"/>
            <color indexed="81"/>
            <rFont val="Tahoma"/>
            <family val="2"/>
          </rPr>
          <t>Fecha de revisión y/o actualización del riesgo de gestión por parte del área encargada del proceso</t>
        </r>
      </text>
    </comment>
    <comment ref="L9" authorId="1" shapeId="0" xr:uid="{28B9D84B-4490-4D9A-B8B2-B968ABA40B9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94B0D68-D406-449C-B53C-5D22F7EC62ED}">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4B4EE859-FC28-445F-B1F4-52DB571ED8E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AA1A7DF-389F-4BCC-BDB8-6EC7BE8BA94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663093C5-A85D-404D-B374-D6505A8C99D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8FE22A72-C0B6-41A4-96DA-9AF3B37C3F84}">
      <text>
        <r>
          <rPr>
            <sz val="8"/>
            <color indexed="81"/>
            <rFont val="Arial"/>
            <family val="2"/>
          </rPr>
          <t>¿Afectar al grupo de funcionarios del proceso?</t>
        </r>
      </text>
    </comment>
    <comment ref="Q11" authorId="1" shapeId="0" xr:uid="{A0C0F03E-DFD1-41EF-8035-7F01967F7559}">
      <text>
        <r>
          <rPr>
            <sz val="8"/>
            <color indexed="81"/>
            <rFont val="Arial"/>
            <family val="2"/>
          </rPr>
          <t>¿Afectar el cumplimiento de metas y objetivos de la dependencia?</t>
        </r>
      </text>
    </comment>
    <comment ref="R11" authorId="1" shapeId="0" xr:uid="{68347DD3-BC21-4C3A-BAE0-ABBCD0CE753A}">
      <text>
        <r>
          <rPr>
            <sz val="8"/>
            <color indexed="81"/>
            <rFont val="Arial"/>
            <family val="2"/>
          </rPr>
          <t>¿Afectar el cumplimiento de misión de la Entidad?</t>
        </r>
      </text>
    </comment>
    <comment ref="S11" authorId="1" shapeId="0" xr:uid="{5A7BDB1C-9427-4040-8D73-8AAE4485235B}">
      <text>
        <r>
          <rPr>
            <sz val="8"/>
            <color indexed="81"/>
            <rFont val="Arial"/>
            <family val="2"/>
          </rPr>
          <t>¿Afectar el cumplimiento de la misión del sector al que pertenece la Entidad?</t>
        </r>
      </text>
    </comment>
    <comment ref="T11" authorId="1" shapeId="0" xr:uid="{B8C47761-FC37-4568-ACC8-1530E2CBF9A7}">
      <text>
        <r>
          <rPr>
            <sz val="8"/>
            <color indexed="81"/>
            <rFont val="Arial"/>
            <family val="2"/>
          </rPr>
          <t>¿Generar pérdida de confianza de la Entidad, afectando su reputación?</t>
        </r>
      </text>
    </comment>
    <comment ref="U11" authorId="1" shapeId="0" xr:uid="{EB16999F-2DFF-46F5-B7C1-2EF16BEBF169}">
      <text>
        <r>
          <rPr>
            <sz val="8"/>
            <color indexed="81"/>
            <rFont val="Arial"/>
            <family val="2"/>
          </rPr>
          <t>¿Generar pérdida de recursos económicos?</t>
        </r>
      </text>
    </comment>
    <comment ref="V11" authorId="1" shapeId="0" xr:uid="{A11FBFE7-E3F4-44D0-B89A-DBF6B5870E5F}">
      <text>
        <r>
          <rPr>
            <sz val="8"/>
            <color indexed="81"/>
            <rFont val="Arial"/>
            <family val="2"/>
          </rPr>
          <t>¿Afectar la generación de los productos o la prestación de servicios?</t>
        </r>
      </text>
    </comment>
    <comment ref="W11" authorId="1" shapeId="0" xr:uid="{ACE4AEF7-BC0D-40E8-93E8-DE29EBCA3454}">
      <text>
        <r>
          <rPr>
            <sz val="8"/>
            <color indexed="81"/>
            <rFont val="Arial"/>
            <family val="2"/>
          </rPr>
          <t>¿Dar lugar al detrimento de calidad de vida de la comunidad por la pérdida del bien o servicios o los recursos públicos?</t>
        </r>
      </text>
    </comment>
    <comment ref="X11" authorId="1" shapeId="0" xr:uid="{539E1E82-4A08-40BB-8C65-F0E744D05C1A}">
      <text>
        <r>
          <rPr>
            <sz val="8"/>
            <color indexed="81"/>
            <rFont val="Arial"/>
            <family val="2"/>
          </rPr>
          <t>¿Generar pérdida de información de la Entidad?</t>
        </r>
      </text>
    </comment>
    <comment ref="Y11" authorId="1" shapeId="0" xr:uid="{A3053C22-C5D9-4E4C-BC60-DB85EE8AFC07}">
      <text>
        <r>
          <rPr>
            <sz val="8"/>
            <color indexed="81"/>
            <rFont val="Arial"/>
            <family val="2"/>
          </rPr>
          <t>¿Generar intervención de los órganos de control, de la Fiscalía, u otro ente?</t>
        </r>
      </text>
    </comment>
    <comment ref="Z11" authorId="1" shapeId="0" xr:uid="{C73B9E1D-B9BA-411C-8F06-FE20B8C5EACD}">
      <text>
        <r>
          <rPr>
            <sz val="8"/>
            <color indexed="81"/>
            <rFont val="Arial"/>
            <family val="2"/>
          </rPr>
          <t>¿Dar lugar a procesos sancionatorios?</t>
        </r>
      </text>
    </comment>
    <comment ref="AA11" authorId="1" shapeId="0" xr:uid="{FE8F43BC-C7F7-4A25-A260-59EC4E00BDB0}">
      <text>
        <r>
          <rPr>
            <sz val="8"/>
            <color indexed="81"/>
            <rFont val="Arial"/>
            <family val="2"/>
          </rPr>
          <t>¿Dar lugar a procesos disciplinarios?</t>
        </r>
      </text>
    </comment>
    <comment ref="AB11" authorId="1" shapeId="0" xr:uid="{F84B9089-0184-42A2-9D96-FCA9A751C3EA}">
      <text>
        <r>
          <rPr>
            <sz val="8"/>
            <color indexed="81"/>
            <rFont val="Arial"/>
            <family val="2"/>
          </rPr>
          <t>¿Dar lugar a procesos fiscales?</t>
        </r>
      </text>
    </comment>
    <comment ref="AC11" authorId="1" shapeId="0" xr:uid="{F57EC236-02AC-4CBF-8DCD-4D3EFC7422A0}">
      <text>
        <r>
          <rPr>
            <sz val="8"/>
            <color indexed="81"/>
            <rFont val="Arial"/>
            <family val="2"/>
          </rPr>
          <t>¿Dar lugar a procesos penales?</t>
        </r>
      </text>
    </comment>
    <comment ref="AD11" authorId="1" shapeId="0" xr:uid="{E4DDAEE7-E2B9-416B-914E-712FA8D6C98B}">
      <text>
        <r>
          <rPr>
            <sz val="8"/>
            <color indexed="81"/>
            <rFont val="Arial"/>
            <family val="2"/>
          </rPr>
          <t>¿Generar pérdida de credibilidad del sector?</t>
        </r>
      </text>
    </comment>
    <comment ref="AE11" authorId="1" shapeId="0" xr:uid="{52739513-9DDC-4B04-AEFA-32DECAC84EDB}">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B49A17C4-D84A-44C5-BB9B-6048A8DD7E14}">
      <text>
        <r>
          <rPr>
            <sz val="8"/>
            <color indexed="81"/>
            <rFont val="Arial"/>
            <family val="2"/>
          </rPr>
          <t>¿Afectar la imagen regional?</t>
        </r>
      </text>
    </comment>
    <comment ref="AG11" authorId="1" shapeId="0" xr:uid="{C3867DF8-A27E-4944-ABCB-CF336AD2EB66}">
      <text>
        <r>
          <rPr>
            <sz val="8"/>
            <color indexed="81"/>
            <rFont val="Arial"/>
            <family val="2"/>
          </rPr>
          <t>¿Afectar la imagen nacional?</t>
        </r>
      </text>
    </comment>
    <comment ref="AH11" authorId="1" shapeId="0" xr:uid="{97F8F007-0EFA-4580-B7BE-0B6B79E0DDB0}">
      <text>
        <r>
          <rPr>
            <sz val="8"/>
            <color indexed="81"/>
            <rFont val="Arial"/>
            <family val="2"/>
          </rPr>
          <t>¿Genera Impacto ambiental?</t>
        </r>
      </text>
    </comment>
    <comment ref="AV11" authorId="1" shapeId="0" xr:uid="{69F62105-1384-402C-B537-4C41747ECB43}">
      <text>
        <r>
          <rPr>
            <sz val="8"/>
            <color indexed="81"/>
            <rFont val="Arial"/>
            <family val="2"/>
          </rPr>
          <t>¿Existen un responsable asignado a la ejecución del control?</t>
        </r>
      </text>
    </comment>
    <comment ref="AW11" authorId="1" shapeId="0" xr:uid="{AAEC8F2D-A019-42A7-B401-552228203B03}">
      <text>
        <r>
          <rPr>
            <sz val="9"/>
            <color indexed="81"/>
            <rFont val="Tahoma"/>
            <family val="2"/>
          </rPr>
          <t>El responsable tiene autoridad y adecuada segregación de funciones en la ejecución del control?</t>
        </r>
      </text>
    </comment>
    <comment ref="AX11" authorId="1" shapeId="0" xr:uid="{B0BBB8FB-064F-46E1-931C-D91AC272D29D}">
      <text>
        <r>
          <rPr>
            <sz val="8"/>
            <color indexed="81"/>
            <rFont val="Arial"/>
            <family val="2"/>
          </rPr>
          <t>¿La oportunidad en que se ejecuta el control ayuda a prevenir la mitigación del riesgo o a detectar la materialización del riesgo de manera oportuna?</t>
        </r>
      </text>
    </comment>
    <comment ref="AY11" authorId="1" shapeId="0" xr:uid="{8F10769B-6DD0-496E-A05D-A4DFD774C6F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85B2E55-5A6C-497C-B6C0-7D5EB176572F}">
      <text>
        <r>
          <rPr>
            <sz val="8"/>
            <color indexed="81"/>
            <rFont val="Arial"/>
            <family val="2"/>
          </rPr>
          <t>¿La fuente de información que se utiliza en el desarrollo del control es información confiable que permita mitigar el riesgo?.</t>
        </r>
      </text>
    </comment>
    <comment ref="BA11" authorId="1" shapeId="0" xr:uid="{8DCCA14F-4201-4F55-9C17-1839E946A509}">
      <text>
        <r>
          <rPr>
            <sz val="8"/>
            <color indexed="81"/>
            <rFont val="Arial"/>
            <family val="2"/>
          </rPr>
          <t>¿Las observaciones, desviaciones o diferencias identificadas como resultados de la ejecución del control son investigadas y resueltas de manera oportuna?</t>
        </r>
      </text>
    </comment>
    <comment ref="BB11" authorId="1" shapeId="0" xr:uid="{96C023EF-0730-4EE0-9B37-CD93D2B0DFF3}">
      <text>
        <r>
          <rPr>
            <sz val="8"/>
            <color indexed="81"/>
            <rFont val="Arial"/>
            <family val="2"/>
          </rPr>
          <t>¿Se deja evidencia o rastro de la ejecución del control, que permita a cualquier tercero con la evidencia, llegar a la misma conclusión?.</t>
        </r>
      </text>
    </comment>
    <comment ref="P12" authorId="0" shapeId="0" xr:uid="{9F0F9D5C-D34D-45CF-B0D2-11093312F0E5}">
      <text>
        <r>
          <rPr>
            <sz val="8"/>
            <color indexed="81"/>
            <rFont val="Arial"/>
            <family val="2"/>
          </rPr>
          <t>Ubica el puntero del mouse en los numeros de la fila 11, para leer la pregunta y selecciona una respuesta en la lista desplegable</t>
        </r>
      </text>
    </comment>
    <comment ref="Q12" authorId="0" shapeId="0" xr:uid="{005E759D-B77F-4084-9C24-E3A441D22C9D}">
      <text>
        <r>
          <rPr>
            <sz val="8"/>
            <color indexed="81"/>
            <rFont val="Arial"/>
            <family val="2"/>
          </rPr>
          <t>Ubica el puntero del mouse en los numeros de la fila 11, para leer la pregunta y selecciona una respuesta en la lista desplegable</t>
        </r>
      </text>
    </comment>
    <comment ref="R12" authorId="0" shapeId="0" xr:uid="{E33EFE65-C986-4649-A675-79D1E059DD17}">
      <text>
        <r>
          <rPr>
            <sz val="8"/>
            <color indexed="81"/>
            <rFont val="Arial"/>
            <family val="2"/>
          </rPr>
          <t>Ubica el puntero del mouse en los numeros de la fila 11, para leer la pregunta y selecciona una respuesta en la lista desplegable</t>
        </r>
      </text>
    </comment>
    <comment ref="S12" authorId="0" shapeId="0" xr:uid="{ADACA1D9-65BF-49FB-A909-0B3D63BCF266}">
      <text>
        <r>
          <rPr>
            <sz val="8"/>
            <color indexed="81"/>
            <rFont val="Arial"/>
            <family val="2"/>
          </rPr>
          <t>Ubica el puntero del mouse en los numeros de la fila 11, para leer la pregunta y selecciona una respuesta en la lista desplegable</t>
        </r>
      </text>
    </comment>
    <comment ref="T12" authorId="0" shapeId="0" xr:uid="{7F861ED3-7FD5-4901-80B8-9DEE22EB393E}">
      <text>
        <r>
          <rPr>
            <sz val="8"/>
            <color indexed="81"/>
            <rFont val="Arial"/>
            <family val="2"/>
          </rPr>
          <t>Ubica el puntero del mouse en los numeros de la fila 11, para leer la pregunta y selecciona una respuesta en la lista desplegable</t>
        </r>
      </text>
    </comment>
    <comment ref="U12" authorId="0" shapeId="0" xr:uid="{D6E29F89-CED9-4D20-956F-3C59C18F563B}">
      <text>
        <r>
          <rPr>
            <sz val="8"/>
            <color indexed="81"/>
            <rFont val="Arial"/>
            <family val="2"/>
          </rPr>
          <t>Ubica el puntero del mouse en los numeros de la fila 11, para leer la pregunta y selecciona una respuesta en la lista desplegable</t>
        </r>
      </text>
    </comment>
    <comment ref="V12" authorId="0" shapeId="0" xr:uid="{8EF22B1F-D562-4C9D-996E-B8B78281573A}">
      <text>
        <r>
          <rPr>
            <sz val="8"/>
            <color indexed="81"/>
            <rFont val="Arial"/>
            <family val="2"/>
          </rPr>
          <t>Ubica el puntero del mouse en los numeros de la fila 11, para leer la pregunta y selecciona una respuesta en la lista desplegable</t>
        </r>
      </text>
    </comment>
    <comment ref="W12" authorId="0" shapeId="0" xr:uid="{518C9B47-11AB-4E5F-AADD-33BD430B94C5}">
      <text>
        <r>
          <rPr>
            <sz val="8"/>
            <color indexed="81"/>
            <rFont val="Arial"/>
            <family val="2"/>
          </rPr>
          <t>Ubica el puntero del mouse en los numeros de la fila 11, para leer la pregunta y selecciona una respuesta en la lista desplegable</t>
        </r>
      </text>
    </comment>
    <comment ref="X12" authorId="0" shapeId="0" xr:uid="{C2FD5E3F-C93C-4B24-BAAF-DF34A17A5E15}">
      <text>
        <r>
          <rPr>
            <sz val="8"/>
            <color indexed="81"/>
            <rFont val="Arial"/>
            <family val="2"/>
          </rPr>
          <t>Ubica el puntero del mouse en los numeros de la fila 11, para leer la pregunta y selecciona una respuesta en la lista desplegable</t>
        </r>
      </text>
    </comment>
    <comment ref="Y12" authorId="0" shapeId="0" xr:uid="{65CD0670-69A6-4D6F-A69E-07B77E1FA75E}">
      <text>
        <r>
          <rPr>
            <sz val="8"/>
            <color indexed="81"/>
            <rFont val="Arial"/>
            <family val="2"/>
          </rPr>
          <t>Ubica el puntero del mouse en los numeros de la fila 11, para leer la pregunta y selecciona una respuesta en la lista desplegable</t>
        </r>
      </text>
    </comment>
    <comment ref="Z12" authorId="0" shapeId="0" xr:uid="{A5048009-8226-4E5E-B75B-F5998D8FE375}">
      <text>
        <r>
          <rPr>
            <sz val="8"/>
            <color indexed="81"/>
            <rFont val="Arial"/>
            <family val="2"/>
          </rPr>
          <t>Ubica el puntero del mouse en los numeros de la fila 11, para leer la pregunta y selecciona una respuesta en la lista desplegable</t>
        </r>
      </text>
    </comment>
    <comment ref="AA12" authorId="0" shapeId="0" xr:uid="{2A89FF85-9DA7-4310-BF1F-926995754684}">
      <text>
        <r>
          <rPr>
            <sz val="8"/>
            <color indexed="81"/>
            <rFont val="Arial"/>
            <family val="2"/>
          </rPr>
          <t>Ubica el puntero del mouse en los numeros de la fila 11, para leer la pregunta y selecciona una respuesta en la lista desplegable</t>
        </r>
      </text>
    </comment>
    <comment ref="AB12" authorId="0" shapeId="0" xr:uid="{E2CB2412-773E-4863-8AAE-8C7A617E2103}">
      <text>
        <r>
          <rPr>
            <sz val="8"/>
            <color indexed="81"/>
            <rFont val="Arial"/>
            <family val="2"/>
          </rPr>
          <t>Ubica el puntero del mouse en los numeros de la fila 11, para leer la pregunta y selecciona una respuesta en la lista desplegable</t>
        </r>
      </text>
    </comment>
    <comment ref="AC12" authorId="0" shapeId="0" xr:uid="{15C389AB-9FD9-4B69-B94C-95CCCAD5274D}">
      <text>
        <r>
          <rPr>
            <sz val="8"/>
            <color indexed="81"/>
            <rFont val="Arial"/>
            <family val="2"/>
          </rPr>
          <t>Ubica el puntero del mouse en los numeros de la fila 11, para leer la pregunta y selecciona una respuesta en la lista desplegable</t>
        </r>
      </text>
    </comment>
    <comment ref="AD12" authorId="0" shapeId="0" xr:uid="{7D74EB57-5B4C-464C-9DCB-B95A617CA86C}">
      <text>
        <r>
          <rPr>
            <sz val="8"/>
            <color indexed="81"/>
            <rFont val="Arial"/>
            <family val="2"/>
          </rPr>
          <t>Ubica el puntero del mouse en los numeros de la fila 11, para leer la pregunta y selecciona una respuesta en la lista desplegable</t>
        </r>
      </text>
    </comment>
    <comment ref="AE12" authorId="0" shapeId="0" xr:uid="{8B23C690-D0A3-4037-BE48-55B347780441}">
      <text>
        <r>
          <rPr>
            <sz val="8"/>
            <color indexed="81"/>
            <rFont val="Arial"/>
            <family val="2"/>
          </rPr>
          <t>Ubica el puntero del mouse en los numeros de la fila 11, para leer la pregunta y selecciona una respuesta en la lista desplegable</t>
        </r>
      </text>
    </comment>
    <comment ref="AF12" authorId="0" shapeId="0" xr:uid="{652B0202-0822-4C49-A7A7-711CA7C01487}">
      <text>
        <r>
          <rPr>
            <sz val="8"/>
            <color indexed="81"/>
            <rFont val="Arial"/>
            <family val="2"/>
          </rPr>
          <t>Ubica el puntero del mouse en los numeros de la fila 11, para leer la pregunta y selecciona una respuesta en la lista desplegable</t>
        </r>
      </text>
    </comment>
    <comment ref="AG12" authorId="0" shapeId="0" xr:uid="{17F2110A-80DB-4272-93D8-89E2DB3AA530}">
      <text>
        <r>
          <rPr>
            <sz val="8"/>
            <color indexed="81"/>
            <rFont val="Arial"/>
            <family val="2"/>
          </rPr>
          <t>Ubica el puntero del mouse en los numeros de la fila 11, para leer la pregunta y selecciona una respuesta en la lista desplegable</t>
        </r>
      </text>
    </comment>
    <comment ref="AH12" authorId="0" shapeId="0" xr:uid="{BF4A4233-43CE-475B-911F-E4D60D689611}">
      <text>
        <r>
          <rPr>
            <sz val="8"/>
            <color indexed="81"/>
            <rFont val="Arial"/>
            <family val="2"/>
          </rPr>
          <t>Ubica el puntero del mouse en los numeros de la fila 11, para leer la pregunta y selecciona una respuesta en la lista desplegable</t>
        </r>
      </text>
    </comment>
    <comment ref="P22" authorId="0" shapeId="0" xr:uid="{E7D96C20-6995-4418-BEE0-330C3CB5509E}">
      <text>
        <r>
          <rPr>
            <sz val="8"/>
            <color indexed="81"/>
            <rFont val="Arial"/>
            <family val="2"/>
          </rPr>
          <t>Ubica el puntero del mouse en los numeros de la fila 11, para leer la pregunta y selecciona una respuesta en la lista desplegable</t>
        </r>
      </text>
    </comment>
    <comment ref="Q22" authorId="0" shapeId="0" xr:uid="{98BDC6DD-D76E-4EF4-A9A7-5B31C9D6879C}">
      <text>
        <r>
          <rPr>
            <sz val="8"/>
            <color indexed="81"/>
            <rFont val="Arial"/>
            <family val="2"/>
          </rPr>
          <t>Ubica el puntero del mouse en los numeros de la fila 11, para leer la pregunta y selecciona una respuesta en la lista desplegable</t>
        </r>
      </text>
    </comment>
    <comment ref="R22" authorId="0" shapeId="0" xr:uid="{83F579C0-85A1-403F-B7FA-C88E37C5AEA7}">
      <text>
        <r>
          <rPr>
            <sz val="8"/>
            <color indexed="81"/>
            <rFont val="Arial"/>
            <family val="2"/>
          </rPr>
          <t>Ubica el puntero del mouse en los numeros de la fila 11, para leer la pregunta y selecciona una respuesta en la lista desplegable</t>
        </r>
      </text>
    </comment>
    <comment ref="S22" authorId="0" shapeId="0" xr:uid="{E2DA69FA-4D3C-4A2D-B00A-5D704761CB46}">
      <text>
        <r>
          <rPr>
            <sz val="8"/>
            <color indexed="81"/>
            <rFont val="Arial"/>
            <family val="2"/>
          </rPr>
          <t>Ubica el puntero del mouse en los numeros de la fila 11, para leer la pregunta y selecciona una respuesta en la lista desplegable</t>
        </r>
      </text>
    </comment>
    <comment ref="T22" authorId="0" shapeId="0" xr:uid="{BCEE63E2-41D6-48AD-BE33-D64771F297FB}">
      <text>
        <r>
          <rPr>
            <sz val="8"/>
            <color indexed="81"/>
            <rFont val="Arial"/>
            <family val="2"/>
          </rPr>
          <t>Ubica el puntero del mouse en los numeros de la fila 11, para leer la pregunta y selecciona una respuesta en la lista desplegable</t>
        </r>
      </text>
    </comment>
    <comment ref="U22" authorId="0" shapeId="0" xr:uid="{9C0BA8DD-B2E9-478A-921D-7059F48D9197}">
      <text>
        <r>
          <rPr>
            <sz val="8"/>
            <color indexed="81"/>
            <rFont val="Arial"/>
            <family val="2"/>
          </rPr>
          <t>Ubica el puntero del mouse en los numeros de la fila 11, para leer la pregunta y selecciona una respuesta en la lista desplegable</t>
        </r>
      </text>
    </comment>
    <comment ref="V22" authorId="0" shapeId="0" xr:uid="{121FAED8-8D9D-48E6-81BC-89083EC53C5B}">
      <text>
        <r>
          <rPr>
            <sz val="8"/>
            <color indexed="81"/>
            <rFont val="Arial"/>
            <family val="2"/>
          </rPr>
          <t>Ubica el puntero del mouse en los numeros de la fila 11, para leer la pregunta y selecciona una respuesta en la lista desplegable</t>
        </r>
      </text>
    </comment>
    <comment ref="W22" authorId="0" shapeId="0" xr:uid="{A0C00592-E0C4-4BD9-AF18-CC8770773B09}">
      <text>
        <r>
          <rPr>
            <sz val="8"/>
            <color indexed="81"/>
            <rFont val="Arial"/>
            <family val="2"/>
          </rPr>
          <t>Ubica el puntero del mouse en los numeros de la fila 11, para leer la pregunta y selecciona una respuesta en la lista desplegable</t>
        </r>
      </text>
    </comment>
    <comment ref="X22" authorId="0" shapeId="0" xr:uid="{7AE03FEF-E020-4AA1-B18A-62801AD9D7F1}">
      <text>
        <r>
          <rPr>
            <sz val="8"/>
            <color indexed="81"/>
            <rFont val="Arial"/>
            <family val="2"/>
          </rPr>
          <t>Ubica el puntero del mouse en los numeros de la fila 11, para leer la pregunta y selecciona una respuesta en la lista desplegable</t>
        </r>
      </text>
    </comment>
    <comment ref="Y22" authorId="0" shapeId="0" xr:uid="{FABDE26E-48D7-4E31-9505-A3C126A07549}">
      <text>
        <r>
          <rPr>
            <sz val="8"/>
            <color indexed="81"/>
            <rFont val="Arial"/>
            <family val="2"/>
          </rPr>
          <t>Ubica el puntero del mouse en los numeros de la fila 11, para leer la pregunta y selecciona una respuesta en la lista desplegable</t>
        </r>
      </text>
    </comment>
    <comment ref="Z22" authorId="0" shapeId="0" xr:uid="{D21ACA1A-FF32-4A84-9FA9-60CFADE5003A}">
      <text>
        <r>
          <rPr>
            <sz val="8"/>
            <color indexed="81"/>
            <rFont val="Arial"/>
            <family val="2"/>
          </rPr>
          <t>Ubica el puntero del mouse en los numeros de la fila 11, para leer la pregunta y selecciona una respuesta en la lista desplegable</t>
        </r>
      </text>
    </comment>
    <comment ref="AA22" authorId="0" shapeId="0" xr:uid="{0BE07501-9745-4B8F-A0CC-479F938D4966}">
      <text>
        <r>
          <rPr>
            <sz val="8"/>
            <color indexed="81"/>
            <rFont val="Arial"/>
            <family val="2"/>
          </rPr>
          <t>Ubica el puntero del mouse en los numeros de la fila 11, para leer la pregunta y selecciona una respuesta en la lista desplegable</t>
        </r>
      </text>
    </comment>
    <comment ref="AB22" authorId="0" shapeId="0" xr:uid="{A73ECE82-F2D9-4EAA-9B28-EAB84D294CA6}">
      <text>
        <r>
          <rPr>
            <sz val="8"/>
            <color indexed="81"/>
            <rFont val="Arial"/>
            <family val="2"/>
          </rPr>
          <t>Ubica el puntero del mouse en los numeros de la fila 11, para leer la pregunta y selecciona una respuesta en la lista desplegable</t>
        </r>
      </text>
    </comment>
    <comment ref="AC22" authorId="0" shapeId="0" xr:uid="{46A394B1-AD29-4297-9C34-5DE6A7FE812B}">
      <text>
        <r>
          <rPr>
            <sz val="8"/>
            <color indexed="81"/>
            <rFont val="Arial"/>
            <family val="2"/>
          </rPr>
          <t>Ubica el puntero del mouse en los numeros de la fila 11, para leer la pregunta y selecciona una respuesta en la lista desplegable</t>
        </r>
      </text>
    </comment>
    <comment ref="AD22" authorId="0" shapeId="0" xr:uid="{5D8DA610-C074-4227-886F-60EF49FEB113}">
      <text>
        <r>
          <rPr>
            <sz val="8"/>
            <color indexed="81"/>
            <rFont val="Arial"/>
            <family val="2"/>
          </rPr>
          <t>Ubica el puntero del mouse en los numeros de la fila 11, para leer la pregunta y selecciona una respuesta en la lista desplegable</t>
        </r>
      </text>
    </comment>
    <comment ref="AE22" authorId="0" shapeId="0" xr:uid="{7EBE0A6A-0ABB-44B5-9DA3-E247BB39EC25}">
      <text>
        <r>
          <rPr>
            <sz val="8"/>
            <color indexed="81"/>
            <rFont val="Arial"/>
            <family val="2"/>
          </rPr>
          <t>Ubica el puntero del mouse en los numeros de la fila 11, para leer la pregunta y selecciona una respuesta en la lista desplegable</t>
        </r>
      </text>
    </comment>
    <comment ref="AF22" authorId="0" shapeId="0" xr:uid="{AA701034-23B6-4CA2-9BAB-4CAA4E6A0582}">
      <text>
        <r>
          <rPr>
            <sz val="8"/>
            <color indexed="81"/>
            <rFont val="Arial"/>
            <family val="2"/>
          </rPr>
          <t>Ubica el puntero del mouse en los numeros de la fila 11, para leer la pregunta y selecciona una respuesta en la lista desplegable</t>
        </r>
      </text>
    </comment>
    <comment ref="AG22" authorId="0" shapeId="0" xr:uid="{849AD43B-85E7-4C2A-8FBE-7F2ECD8A2F90}">
      <text>
        <r>
          <rPr>
            <sz val="8"/>
            <color indexed="81"/>
            <rFont val="Arial"/>
            <family val="2"/>
          </rPr>
          <t>Ubica el puntero del mouse en los numeros de la fila 11, para leer la pregunta y selecciona una respuesta en la lista desplegable</t>
        </r>
      </text>
    </comment>
    <comment ref="AH22" authorId="0" shapeId="0" xr:uid="{1815CD56-EBD3-43F6-AB12-2C71375B8358}">
      <text>
        <r>
          <rPr>
            <sz val="8"/>
            <color indexed="81"/>
            <rFont val="Arial"/>
            <family val="2"/>
          </rPr>
          <t>Ubica el puntero del mouse en los numeros de la fila 11, para leer la pregunta y selecciona una respuesta en la lista desplegable</t>
        </r>
      </text>
    </comment>
    <comment ref="P32" authorId="0" shapeId="0" xr:uid="{CBCB8098-AE8C-4149-BD9F-88F43EA228F2}">
      <text>
        <r>
          <rPr>
            <sz val="8"/>
            <color indexed="81"/>
            <rFont val="Arial"/>
            <family val="2"/>
          </rPr>
          <t>Ubica el puntero del mouse en los numeros de la fila 11, para leer la pregunta y selecciona una respuesta en la lista desplegable</t>
        </r>
      </text>
    </comment>
    <comment ref="Q32" authorId="0" shapeId="0" xr:uid="{C19A2B91-E989-4911-A051-356A60D1108A}">
      <text>
        <r>
          <rPr>
            <sz val="8"/>
            <color indexed="81"/>
            <rFont val="Arial"/>
            <family val="2"/>
          </rPr>
          <t>Ubica el puntero del mouse en los numeros de la fila 11, para leer la pregunta y selecciona una respuesta en la lista desplegable</t>
        </r>
      </text>
    </comment>
    <comment ref="R32" authorId="0" shapeId="0" xr:uid="{E394B5B7-BE05-44AE-B3EA-B38231667616}">
      <text>
        <r>
          <rPr>
            <sz val="8"/>
            <color indexed="81"/>
            <rFont val="Arial"/>
            <family val="2"/>
          </rPr>
          <t>Ubica el puntero del mouse en los numeros de la fila 11, para leer la pregunta y selecciona una respuesta en la lista desplegable</t>
        </r>
      </text>
    </comment>
    <comment ref="S32" authorId="0" shapeId="0" xr:uid="{8B9B7128-2FB0-4820-B4B6-4DBE48395542}">
      <text>
        <r>
          <rPr>
            <sz val="8"/>
            <color indexed="81"/>
            <rFont val="Arial"/>
            <family val="2"/>
          </rPr>
          <t>Ubica el puntero del mouse en los numeros de la fila 11, para leer la pregunta y selecciona una respuesta en la lista desplegable</t>
        </r>
      </text>
    </comment>
    <comment ref="T32" authorId="0" shapeId="0" xr:uid="{6579AB7C-61C5-42D4-A50A-5A0E0DB1954F}">
      <text>
        <r>
          <rPr>
            <sz val="8"/>
            <color indexed="81"/>
            <rFont val="Arial"/>
            <family val="2"/>
          </rPr>
          <t>Ubica el puntero del mouse en los numeros de la fila 11, para leer la pregunta y selecciona una respuesta en la lista desplegable</t>
        </r>
      </text>
    </comment>
    <comment ref="U32" authorId="0" shapeId="0" xr:uid="{2DCF8A01-4424-4A0A-B767-E76A638AE658}">
      <text>
        <r>
          <rPr>
            <sz val="8"/>
            <color indexed="81"/>
            <rFont val="Arial"/>
            <family val="2"/>
          </rPr>
          <t>Ubica el puntero del mouse en los numeros de la fila 11, para leer la pregunta y selecciona una respuesta en la lista desplegable</t>
        </r>
      </text>
    </comment>
    <comment ref="V32" authorId="0" shapeId="0" xr:uid="{6E1D5D30-C0B1-40EE-9B6E-6BF156174273}">
      <text>
        <r>
          <rPr>
            <sz val="8"/>
            <color indexed="81"/>
            <rFont val="Arial"/>
            <family val="2"/>
          </rPr>
          <t>Ubica el puntero del mouse en los numeros de la fila 11, para leer la pregunta y selecciona una respuesta en la lista desplegable</t>
        </r>
      </text>
    </comment>
    <comment ref="W32" authorId="0" shapeId="0" xr:uid="{C6DB6296-05BF-4D11-8B0F-983EAD26A91B}">
      <text>
        <r>
          <rPr>
            <sz val="8"/>
            <color indexed="81"/>
            <rFont val="Arial"/>
            <family val="2"/>
          </rPr>
          <t>Ubica el puntero del mouse en los numeros de la fila 11, para leer la pregunta y selecciona una respuesta en la lista desplegable</t>
        </r>
      </text>
    </comment>
    <comment ref="X32" authorId="0" shapeId="0" xr:uid="{7789453A-894D-4920-A89C-7878F9668239}">
      <text>
        <r>
          <rPr>
            <sz val="8"/>
            <color indexed="81"/>
            <rFont val="Arial"/>
            <family val="2"/>
          </rPr>
          <t>Ubica el puntero del mouse en los numeros de la fila 11, para leer la pregunta y selecciona una respuesta en la lista desplegable</t>
        </r>
      </text>
    </comment>
    <comment ref="Y32" authorId="0" shapeId="0" xr:uid="{60CE4626-4FB7-4F2E-A238-A5EAA522EA2E}">
      <text>
        <r>
          <rPr>
            <sz val="8"/>
            <color indexed="81"/>
            <rFont val="Arial"/>
            <family val="2"/>
          </rPr>
          <t>Ubica el puntero del mouse en los numeros de la fila 11, para leer la pregunta y selecciona una respuesta en la lista desplegable</t>
        </r>
      </text>
    </comment>
    <comment ref="Z32" authorId="0" shapeId="0" xr:uid="{FC203FA7-05FE-4997-92DB-657BB70762AB}">
      <text>
        <r>
          <rPr>
            <sz val="8"/>
            <color indexed="81"/>
            <rFont val="Arial"/>
            <family val="2"/>
          </rPr>
          <t>Ubica el puntero del mouse en los numeros de la fila 11, para leer la pregunta y selecciona una respuesta en la lista desplegable</t>
        </r>
      </text>
    </comment>
    <comment ref="AA32" authorId="0" shapeId="0" xr:uid="{F1F2B138-31F3-4053-9AA5-8965F55FC31D}">
      <text>
        <r>
          <rPr>
            <sz val="8"/>
            <color indexed="81"/>
            <rFont val="Arial"/>
            <family val="2"/>
          </rPr>
          <t>Ubica el puntero del mouse en los numeros de la fila 11, para leer la pregunta y selecciona una respuesta en la lista desplegable</t>
        </r>
      </text>
    </comment>
    <comment ref="AB32" authorId="0" shapeId="0" xr:uid="{8DB8769C-F38C-450E-A547-B7CE4078143E}">
      <text>
        <r>
          <rPr>
            <sz val="8"/>
            <color indexed="81"/>
            <rFont val="Arial"/>
            <family val="2"/>
          </rPr>
          <t>Ubica el puntero del mouse en los numeros de la fila 11, para leer la pregunta y selecciona una respuesta en la lista desplegable</t>
        </r>
      </text>
    </comment>
    <comment ref="AC32" authorId="0" shapeId="0" xr:uid="{73C33C08-66F0-4B96-B2B0-3B7ED05515EB}">
      <text>
        <r>
          <rPr>
            <sz val="8"/>
            <color indexed="81"/>
            <rFont val="Arial"/>
            <family val="2"/>
          </rPr>
          <t>Ubica el puntero del mouse en los numeros de la fila 11, para leer la pregunta y selecciona una respuesta en la lista desplegable</t>
        </r>
      </text>
    </comment>
    <comment ref="AD32" authorId="0" shapeId="0" xr:uid="{B832BA8D-9516-4D07-818D-3C65A0F8A798}">
      <text>
        <r>
          <rPr>
            <sz val="8"/>
            <color indexed="81"/>
            <rFont val="Arial"/>
            <family val="2"/>
          </rPr>
          <t>Ubica el puntero del mouse en los numeros de la fila 11, para leer la pregunta y selecciona una respuesta en la lista desplegable</t>
        </r>
      </text>
    </comment>
    <comment ref="AE32" authorId="0" shapeId="0" xr:uid="{DBA00899-8C79-4898-982C-FBD6FD8A7DD8}">
      <text>
        <r>
          <rPr>
            <sz val="8"/>
            <color indexed="81"/>
            <rFont val="Arial"/>
            <family val="2"/>
          </rPr>
          <t>Ubica el puntero del mouse en los numeros de la fila 11, para leer la pregunta y selecciona una respuesta en la lista desplegable</t>
        </r>
      </text>
    </comment>
    <comment ref="AF32" authorId="0" shapeId="0" xr:uid="{7B9DCBDC-BDBF-41AB-91C8-3874EF93483A}">
      <text>
        <r>
          <rPr>
            <sz val="8"/>
            <color indexed="81"/>
            <rFont val="Arial"/>
            <family val="2"/>
          </rPr>
          <t>Ubica el puntero del mouse en los numeros de la fila 11, para leer la pregunta y selecciona una respuesta en la lista desplegable</t>
        </r>
      </text>
    </comment>
    <comment ref="AG32" authorId="0" shapeId="0" xr:uid="{F1FA00C7-2D6A-4B3C-AFBD-9AD55DC488D3}">
      <text>
        <r>
          <rPr>
            <sz val="8"/>
            <color indexed="81"/>
            <rFont val="Arial"/>
            <family val="2"/>
          </rPr>
          <t>Ubica el puntero del mouse en los numeros de la fila 11, para leer la pregunta y selecciona una respuesta en la lista desplegable</t>
        </r>
      </text>
    </comment>
    <comment ref="AH32" authorId="0" shapeId="0" xr:uid="{68557610-96D5-412C-86EC-43A7DAED811E}">
      <text>
        <r>
          <rPr>
            <sz val="8"/>
            <color indexed="81"/>
            <rFont val="Arial"/>
            <family val="2"/>
          </rPr>
          <t>Ubica el puntero del mouse en los numeros de la fila 11, para leer la pregunta y selecciona una respuesta en la lista desplegable</t>
        </r>
      </text>
    </comment>
  </commentList>
</comments>
</file>

<file path=xl/sharedStrings.xml><?xml version="1.0" encoding="utf-8"?>
<sst xmlns="http://schemas.openxmlformats.org/spreadsheetml/2006/main" count="17624" uniqueCount="1046">
  <si>
    <t>IDENTIFICACIÓN DEL RIESGO</t>
  </si>
  <si>
    <t>VALORACIÓN DEL RIESGO DE CORRUPCIÓN</t>
  </si>
  <si>
    <t>PROCESO</t>
  </si>
  <si>
    <t>CONSECUENCIA</t>
  </si>
  <si>
    <t>ACCIONES ASOCIADAS AL CONTROL</t>
  </si>
  <si>
    <t>PROBABILIDAD</t>
  </si>
  <si>
    <t>IMPACTO</t>
  </si>
  <si>
    <t>NIVEL DEL RIESGO</t>
  </si>
  <si>
    <t xml:space="preserve">Atención al Ciudadano </t>
  </si>
  <si>
    <t>Comunicación Institucional</t>
  </si>
  <si>
    <t xml:space="preserve">Direccionamiento Estratégico </t>
  </si>
  <si>
    <t xml:space="preserve">Gestión Adquisición de Bienes Inmuebles </t>
  </si>
  <si>
    <t xml:space="preserve">Gestión de Administración de Bienes </t>
  </si>
  <si>
    <t>Gestión de búsqueda y salvamento aéreo.</t>
  </si>
  <si>
    <t>Gestión de Certificaciones y Permisos</t>
  </si>
  <si>
    <t xml:space="preserve">Gestión de Evaluación y Asesoría al Sistema de Control Interno </t>
  </si>
  <si>
    <t xml:space="preserve">Gestión de Información Aeronáutica </t>
  </si>
  <si>
    <t xml:space="preserve">Gestión de Infraestructura Aeroportuaria </t>
  </si>
  <si>
    <t>Gestión de inspección, vigilancia y control</t>
  </si>
  <si>
    <t>Gestión de investigación de accidentes e incidentes aéreos</t>
  </si>
  <si>
    <t>Gestión de investigaciones disciplinarias</t>
  </si>
  <si>
    <t xml:space="preserve">Gestión de la Educación </t>
  </si>
  <si>
    <t>Gestión de Licencias Aeronáuticas</t>
  </si>
  <si>
    <t xml:space="preserve">Gestión de Meteorología Aeronáutica </t>
  </si>
  <si>
    <t xml:space="preserve">Gestión de Políticas Aerocomerciales </t>
  </si>
  <si>
    <t>Gestión de Registro</t>
  </si>
  <si>
    <t>Gestión de Regulación y Reglamentación</t>
  </si>
  <si>
    <t xml:space="preserve">Gestión de salvamento y extinción de incendios </t>
  </si>
  <si>
    <t xml:space="preserve">Gestión de Seguridad y Salud en el trabajo </t>
  </si>
  <si>
    <t xml:space="preserve">Gestión de servicios aeroportuarios </t>
  </si>
  <si>
    <t xml:space="preserve">Gestión de Servicios de Tránsito Aéreo </t>
  </si>
  <si>
    <t xml:space="preserve">Gestión de Talento Humano </t>
  </si>
  <si>
    <t>Gestión de Tecnología CNS / MET / ENERGÍA / AYUDAS VISUALES</t>
  </si>
  <si>
    <t xml:space="preserve">Gestión de tecnologías de la Información </t>
  </si>
  <si>
    <t>Gestión del espacio Aéreo</t>
  </si>
  <si>
    <t>Gestión documental y de archivo</t>
  </si>
  <si>
    <t xml:space="preserve">Gestión Financiera </t>
  </si>
  <si>
    <t xml:space="preserve">Gestión Información Sectorial </t>
  </si>
  <si>
    <t xml:space="preserve">Gestión Jurídica </t>
  </si>
  <si>
    <t>Acción u omisión</t>
  </si>
  <si>
    <t>Uso del poder</t>
  </si>
  <si>
    <t>Desviación de la gestión de lo público</t>
  </si>
  <si>
    <t>Beneficio privado</t>
  </si>
  <si>
    <t>COMPONENTES</t>
  </si>
  <si>
    <r>
      <rPr>
        <b/>
        <sz val="10"/>
        <color theme="0"/>
        <rFont val="Arial"/>
        <family val="2"/>
      </rPr>
      <t>CAUSAS</t>
    </r>
    <r>
      <rPr>
        <sz val="10"/>
        <color theme="0"/>
        <rFont val="Arial"/>
        <family val="2"/>
      </rPr>
      <t xml:space="preserve">
</t>
    </r>
    <r>
      <rPr>
        <sz val="7"/>
        <color theme="0"/>
        <rFont val="Arial"/>
        <family val="2"/>
      </rPr>
      <t xml:space="preserve"> A partir de los factores internos y externos, se determinan los agentes que pueden originar prácticas corruptas.</t>
    </r>
  </si>
  <si>
    <t>OBJETIVO DEL PROCESO</t>
  </si>
  <si>
    <t>Naturaleza del control</t>
  </si>
  <si>
    <t>Criterios para la evaluación del Control</t>
  </si>
  <si>
    <t>#</t>
  </si>
  <si>
    <t>Descripción del Control</t>
  </si>
  <si>
    <t>Evaluación del Control</t>
  </si>
  <si>
    <t>FORMATO</t>
  </si>
  <si>
    <t>MAPA DE RIESGOS DE CORRUPCIÓN</t>
  </si>
  <si>
    <t>DEFINICIÓN DEL RIESGO</t>
  </si>
  <si>
    <t>Responder las preguntas que se encuentran en los comentarios de los numerales del 1 al 19</t>
  </si>
  <si>
    <t>1.1</t>
  </si>
  <si>
    <t>1.2</t>
  </si>
  <si>
    <t>ZONA DE RIESGO</t>
  </si>
  <si>
    <r>
      <t>El control se ejecuta de manera consistente por los responsables</t>
    </r>
    <r>
      <rPr>
        <b/>
        <sz val="10"/>
        <color theme="0"/>
        <rFont val="Arial"/>
        <family val="2"/>
      </rPr>
      <t xml:space="preserve"> (EJECUCIÓN)</t>
    </r>
  </si>
  <si>
    <t>Aplica plan de acción para fortalecer el control (SI/NO)</t>
  </si>
  <si>
    <t>VALORACIÓN DE CONTROLES</t>
  </si>
  <si>
    <r>
      <rPr>
        <b/>
        <sz val="10"/>
        <color theme="0"/>
        <rFont val="Arial"/>
        <family val="2"/>
      </rPr>
      <t>SOLIDEZ INDIVIDUAL</t>
    </r>
    <r>
      <rPr>
        <sz val="10"/>
        <color theme="0"/>
        <rFont val="Arial"/>
        <family val="2"/>
      </rPr>
      <t xml:space="preserve"> 
de cada control</t>
    </r>
  </si>
  <si>
    <t>SOLIDEZ DEL CONJUNTO DE LOS CONTROLES</t>
  </si>
  <si>
    <t>ANÁLISIS DEL RIESGO INHERENTE</t>
  </si>
  <si>
    <t>CONTROLES AYUDAN A DISMINUIR LA PROBABILIDAD</t>
  </si>
  <si>
    <t>VALORACIÓN DEL RIESGO RESIDUAL</t>
  </si>
  <si>
    <r>
      <rPr>
        <b/>
        <sz val="14"/>
        <color theme="1"/>
        <rFont val="Arial"/>
        <family val="2"/>
      </rPr>
      <t xml:space="preserve">Clave: </t>
    </r>
    <r>
      <rPr>
        <sz val="14"/>
        <color theme="1"/>
        <rFont val="Arial"/>
        <family val="2"/>
      </rPr>
      <t>GDIR-1.0-12-010</t>
    </r>
  </si>
  <si>
    <t>INDICADOR</t>
  </si>
  <si>
    <t>TRATAMIENTO DEL RIESGO</t>
  </si>
  <si>
    <t>Reducir el riesgo
Se adoptan medidas para reducir la probabilidad o el impacto del riesgo, o ambos; por lo general conlleva a la implementación de controles.</t>
  </si>
  <si>
    <t>Seleccione Tratamiento del Riesgo</t>
  </si>
  <si>
    <t>Evitar el riesgo
Se abandonan las actividades que dan lugar al riesgo, decidiendo no iniciar o no continuar con la actividad que causa el riesgo.</t>
  </si>
  <si>
    <t>Compartir el riesgo
Se reduce la probabilidad o el impacto del riesgo, transfiriendo o compartiendo una parte del riesgo. Los riesgos de corrupción, se pueden compartir pero no se puede transferir su responsabilidad.</t>
  </si>
  <si>
    <t>¿Es riesgo de Corrupcion?</t>
  </si>
  <si>
    <t>DEFINICÍON DE CONTROLES</t>
  </si>
  <si>
    <t>Nivel</t>
  </si>
  <si>
    <t>Descriptor</t>
  </si>
  <si>
    <t>DESCRIPCIÓN</t>
  </si>
  <si>
    <t>FRECUENCIA</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</si>
  <si>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</si>
  <si>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</si>
  <si>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</si>
  <si>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</si>
  <si>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</si>
  <si>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</si>
  <si>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</si>
  <si>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</si>
  <si>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</si>
  <si>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</si>
  <si>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</si>
  <si>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</si>
  <si>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</si>
  <si>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</si>
  <si>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</si>
  <si>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</si>
  <si>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</si>
  <si>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Moderado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</si>
  <si>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</si>
  <si>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</si>
  <si>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</si>
  <si>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</si>
  <si>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</si>
  <si>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</si>
  <si>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</si>
  <si>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</si>
  <si>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</si>
  <si>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</si>
  <si>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</si>
  <si>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</si>
  <si>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</si>
  <si>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</si>
  <si>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r>
      <rPr>
        <sz val="10"/>
        <color rgb="FFFF0000"/>
        <rFont val="Arial"/>
        <family val="2"/>
      </rPr>
      <t>IMPORTANTE</t>
    </r>
    <r>
      <rPr>
        <sz val="10"/>
        <color theme="1"/>
        <rFont val="Arial"/>
        <family val="2"/>
      </rPr>
      <t xml:space="preserve">
Cada entidad deberá adaptar los criterios de acuerdo a su complejidad.</t>
    </r>
  </si>
  <si>
    <t>GDIR-3.0</t>
  </si>
  <si>
    <t>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t>
  </si>
  <si>
    <t>GDIR-4-2</t>
  </si>
  <si>
    <t>Promover, divulgar y orientar la difusión de la información generada por la Aeronáutica Civil, previo a una investigación y documentación, permitiendo la retroalimentación por parte de los usuarios para la mejora continua.</t>
  </si>
  <si>
    <t>GDIR-4-1</t>
  </si>
  <si>
    <t>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</si>
  <si>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GDIR-1.0</t>
  </si>
  <si>
    <t>GCON-2.0</t>
  </si>
  <si>
    <t>Administrar los bienes muebles e inmuebles de propiedad de la AEROCIVIL, propendiendo, de acuerdo con su naturaleza jurídica, por su aseguramiento, disponibilidad, control y oportunidad en el manejo de los mismos.</t>
  </si>
  <si>
    <t>GBIE-1.0</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</si>
  <si>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</si>
  <si>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GSAN-4-2</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</si>
  <si>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</si>
  <si>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GCEP-1.0</t>
  </si>
  <si>
    <t>Gestión de las Compras y Contrataciones Públicas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</si>
  <si>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</si>
  <si>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GCON-1.0</t>
  </si>
  <si>
    <t>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</si>
  <si>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AEGR-5.0</t>
  </si>
  <si>
    <t>Prestar los servicios de información / Datos Aeronáuticos a las partes interesadas del proceso para asegurar el cumplimiento de los estándares de seguridad requeridos para la navegación aérea.</t>
  </si>
  <si>
    <t>GSAN-2-2</t>
  </si>
  <si>
    <t>Planear, Elaborar, Gestionar la contratación, Evaluar y Controlar la ejecución de proyectos de construcción o mantenimiento de infraestructura, Aeroportuaria, atendiendo necesidades que fortalezcan la seguridad en la operación aeroportuaria.</t>
  </si>
  <si>
    <t>GSAP-1.0</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</si>
  <si>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</si>
  <si>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GIVC-1.0</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</si>
  <si>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</si>
  <si>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GSAN-4-5</t>
  </si>
  <si>
    <t>Investigar y decidir sobre la eventual responsabilidad derivada de la conducta de los servidores públicos de conformidad con el articulo 94 de la Ley 734 de 2002, en armonía con el articulo 3 del Código Contencioso Administrativo y la Ley 1474 de 2011.</t>
  </si>
  <si>
    <t>GDIR-2-2</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</si>
  <si>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</si>
  <si>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GDIR-2-4</t>
  </si>
  <si>
    <t>Expedir licencias aeronáuticas al personal aeronáutico que acrediten el cumplimiento de los Reglamentos Aeronáuticos de Colombia y demás normatividad vigente aplicable a la seguridad operacional y de la aviación civil.</t>
  </si>
  <si>
    <t>GSAC-1.0</t>
  </si>
  <si>
    <t>Elaborar, recopilar, publicar y distribuir la información meteorológica aeronáutica, de manera oportuna, veraz y confiable, con el propósito de contribuir en la seguridad operacional y eficiencia de la navegación aérea.</t>
  </si>
  <si>
    <t>GSAN-2-1</t>
  </si>
  <si>
    <t>Formular políticas aerocomerciales, considerando los criterios políticos, económicos y jurídicos y gestionar oportunamente las solicitudes y trámites para el desarrollo ordenado del transporte aéreo nacional e internacional.</t>
  </si>
  <si>
    <t>GRER-2.0</t>
  </si>
  <si>
    <t>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t>
  </si>
  <si>
    <t>GSAC-3-1</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</si>
  <si>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</si>
  <si>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GRER-1.0</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</si>
  <si>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t>
  </si>
  <si>
    <t>GSAP-4-1</t>
  </si>
  <si>
    <t>Planificar, implementar, mantener y mejorar un sistema de gestión de Seguridad y Salud en el trabajo integrado al sistema de gestión de la Entidad con el fin de mantener al trabajador en las mejores condiciones de seguridad y salud en el trabajo.</t>
  </si>
  <si>
    <t>GDIR-2-3</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</si>
  <si>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</si>
  <si>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GSAP-2.1</t>
  </si>
  <si>
    <t>Gestionar el suministro y la afluencia de los servicios de tránsito aéreo en concordancia con la reglamentación nacional e internacional con el fin de facilitar la operación aérea en Colombia de forma segura, ordenada y ágil.</t>
  </si>
  <si>
    <t>GSAN-1-3</t>
  </si>
  <si>
    <t>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t>
  </si>
  <si>
    <t>GDIR-2.0</t>
  </si>
  <si>
    <t>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t>
  </si>
  <si>
    <t>GSAN-3-4</t>
  </si>
  <si>
    <t>Fortalecer la capacidad de TI de la Aerocivil para soportar las necesidades que se demandan en materia de tecnologías de la información, de manera articulada con los lineamientos del Gobierno y el cumplimiento de las políticas de desarrollo administrativo.</t>
  </si>
  <si>
    <t>GINF-6.0</t>
  </si>
  <si>
    <t>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</si>
  <si>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GSAN-1-1</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</si>
  <si>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</si>
  <si>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GDOC-1.0</t>
  </si>
  <si>
    <t>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t>
  </si>
  <si>
    <t>GFIN-7.0</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</si>
  <si>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</si>
  <si>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t>GIAT-2.0</t>
  </si>
  <si>
    <t>Asesorar, ejercer la representación judicial y extrajudicial, adelantar los cobros coactivos y ejercer control de legalidad en las diferentes actuaciones de la entidad.</t>
  </si>
  <si>
    <t>GJUR-4.0</t>
  </si>
  <si>
    <t>Escoger un proceso de la lista desplegable</t>
  </si>
  <si>
    <t>Casilla formulada</t>
  </si>
  <si>
    <t>Escoger un dato de la lista desplegable</t>
  </si>
  <si>
    <t>Riesgos estratégicos</t>
  </si>
  <si>
    <t>Posibilidad de ocurrencia de eventos que afecten los objetivos estratégicos de la organización pública y por tanto impactan toda la Entidad</t>
  </si>
  <si>
    <t>Riesgos gerenciales</t>
  </si>
  <si>
    <t>Posibilidad de ocurrencia de eventos que afecten los procesos gerenciales y/o la alta dirección.</t>
  </si>
  <si>
    <t>Riesgos operativos</t>
  </si>
  <si>
    <t>Posibilidad de ocurrencia de eventos que afecten los procesos misionales de la Entidad.</t>
  </si>
  <si>
    <t>Riesgos financieros</t>
  </si>
  <si>
    <t>Posibilidad de ocurrencia de eventos que afecten los estados financieros y todas aquellas áreas involucradas con el proceso financiero como presupuesto, tesorería, contabilidad, cartera, central de cuentas, costos, etc.</t>
  </si>
  <si>
    <t>Riesgos tecnológicos</t>
  </si>
  <si>
    <t>Posibilidad de ocurrencia de eventos que afecten la totalidad o parte de la infraestructura tecnológica (hardware, software, redes, etc.) de la Entidad.</t>
  </si>
  <si>
    <t>Riesgos de cumplimiento</t>
  </si>
  <si>
    <t>Posibilidad de ocurrencia de eventos que afecten la situación jurídica o contractual de la organización debido a su incumplimiento o desacato a la normatividad legal y las obligaciones contractuales</t>
  </si>
  <si>
    <t>Riesgo de imagen o reputacional</t>
  </si>
  <si>
    <t>Posibilidad de ocurrencia de un evento que afecte la imagen, buen nombre o reputación de una organización, ante sus clientes y partes interesadas</t>
  </si>
  <si>
    <t>Aceptar el riesgo
No se adopta ninguna medida que afecte la probabilidad o el impacto del riesgo. (Ningún riesgo de corrupción podrá ser aceptado).</t>
  </si>
  <si>
    <t>Administración del Sistema de Gestión</t>
  </si>
  <si>
    <t>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t>
  </si>
  <si>
    <t>Definir el riesgo</t>
  </si>
  <si>
    <t>Fecha de revisión y/o actualización del riesgo:</t>
  </si>
  <si>
    <t>Clave del Proceso:</t>
  </si>
  <si>
    <t>Espacio para describir la o las posibles causas  
(Cada causa debe tener un control)</t>
  </si>
  <si>
    <t>Espacio para describir las consecuencias que puede ocasionar el riesgo. 
Como apoyo, guiarse del cuadro IMPACTO ubicado en la hoja de datos. 
Debe describir consecuencias adicionales que no estén contempladas en la guía y sean propias del proceso o de la Entidad</t>
  </si>
  <si>
    <t>Gestionar la adquisición de los terrenos que requiere la Entidad para desarrollar los proyectos de construcción y ampliación de la infraestructura aeronáutica y aeroportuaria a nivel nacional.</t>
  </si>
  <si>
    <t>Selecciona una respuesta en la lista desplegable</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</si>
  <si>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</si>
  <si>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1. Responsable</t>
  </si>
  <si>
    <t>2. Periodicidad</t>
  </si>
  <si>
    <t>3. Propósito del Control</t>
  </si>
  <si>
    <t>4. Como se realiza la actividad</t>
  </si>
  <si>
    <t>5. Observaciones o desviaciones</t>
  </si>
  <si>
    <t>6. Evidencias</t>
  </si>
  <si>
    <r>
      <rPr>
        <b/>
        <sz val="14"/>
        <color theme="1"/>
        <rFont val="Arial"/>
        <family val="2"/>
      </rPr>
      <t>Versión:</t>
    </r>
    <r>
      <rPr>
        <sz val="14"/>
        <color theme="1"/>
        <rFont val="Arial"/>
        <family val="2"/>
      </rPr>
      <t xml:space="preserve"> 04</t>
    </r>
  </si>
  <si>
    <r>
      <t xml:space="preserve">Fecha: </t>
    </r>
    <r>
      <rPr>
        <sz val="14"/>
        <color theme="1"/>
        <rFont val="Arial"/>
        <family val="2"/>
      </rPr>
      <t>21/OCT/2020</t>
    </r>
  </si>
  <si>
    <t>Principio de Procedencia:
1012</t>
  </si>
  <si>
    <t>ACTUALIZADA :</t>
  </si>
  <si>
    <t>PROCESOS ESTRATÉGICOS</t>
  </si>
  <si>
    <t>MISIONALES
AUTORIDAD</t>
  </si>
  <si>
    <t>MISIONALES
SERVICIOS A LA NAVEGACIÓN AEREA</t>
  </si>
  <si>
    <t>MISIONALES
GESTIÓN DE SERVICIOS AEROPORTUARIOS</t>
  </si>
  <si>
    <t xml:space="preserve"> MISIONALES
GESTION DE EDUCACIÓN</t>
  </si>
  <si>
    <t>APOYO</t>
  </si>
  <si>
    <t xml:space="preserve">PROCESOS DE GESTIÓN DE EVALUACIÓN </t>
  </si>
  <si>
    <t>DIRECCIONAMIENTO ESTRATÉGICO</t>
  </si>
  <si>
    <t>GESTIÓN DE POLÍTICAS AEROCOMERCIALES</t>
  </si>
  <si>
    <t>GESTIÓN DEL ESPACIO AÉREO</t>
  </si>
  <si>
    <t>GESTIÓN DE INFRAESTRUCTURA AEROPORTUARIA</t>
  </si>
  <si>
    <t>GESTIÓN DE LA EDUCACIÓN</t>
  </si>
  <si>
    <t>GESTIÓN DE LAS COMPRAS Y CONTRATACIONES PÚBLICAS</t>
  </si>
  <si>
    <t>GESTIÓN DEL TALENTO HUMANO</t>
  </si>
  <si>
    <t>GESTIÓN DE EVALUACIÓN Y ASESORÍA AL SISTEMA DE CONTROL INTERNO</t>
  </si>
  <si>
    <t>Corrupción</t>
  </si>
  <si>
    <t>ADMINISTRACIÓN DEL SISTEMA INTEGRADO DE GESTIÓN</t>
  </si>
  <si>
    <t>GESTIÓN DE REGULACIÓN Y REGLAMENTACIÓN</t>
  </si>
  <si>
    <t>GESTIÓN DE INFORMACIÓN AERONÁUTICA</t>
  </si>
  <si>
    <t>GESTIÓN DE SERVICIOS AEROPORTUARIOS</t>
  </si>
  <si>
    <t>GESTIÓN JURÍDICA</t>
  </si>
  <si>
    <t>GESTIÓN DE TECNOLOGÍAS DE INFORMACIÓN</t>
  </si>
  <si>
    <t>ATENCIÓN AL CIUDADANO</t>
  </si>
  <si>
    <t>GESTIÓN DE LICENCIAS AERONÁUTICAS</t>
  </si>
  <si>
    <t>GESTIÓN DE METEOROLOGÍA AERONÁUTICA</t>
  </si>
  <si>
    <t>GESTIÓN SALVAMENTO Y EXTINCIÓN DE INCENDIOS</t>
  </si>
  <si>
    <t>GESTIÓN DE INFORMACIÓN SECTORIAL</t>
  </si>
  <si>
    <t>GESTIÓN DOCUMENTAL Y DE ARCHIVO</t>
  </si>
  <si>
    <t>Corrupción (N/A)</t>
  </si>
  <si>
    <t>COMUNICACION INSTITUCIONAL</t>
  </si>
  <si>
    <t>GESTIÓN DE CERTIFICACIONES Y PERMISOS</t>
  </si>
  <si>
    <t>GESTIÓN DE TRÁNSITO AÉREO</t>
  </si>
  <si>
    <t>GESTIÓN DE LA SEGURIDAD Y SALUD EN EL TRABAJO</t>
  </si>
  <si>
    <t>GESTIÓN FINANCIERA</t>
  </si>
  <si>
    <t>GESTIÓN DE REGISTRO</t>
  </si>
  <si>
    <t>GESTIÓN DE TECNOLOGÍA CNS/MET/ENERGÍA/AYUDAS VISUALES</t>
  </si>
  <si>
    <t>GESTIÓN DE INVESTIGACIONES DISCIPLINARIAS</t>
  </si>
  <si>
    <t>GESTIÓN ADQUISICIÓN DE BIENES INMUEBLES</t>
  </si>
  <si>
    <t>GSAC-3.1</t>
  </si>
  <si>
    <t>GESTIÓN DE INSPECCIÓN, VIGILANCIA Y CONTROL</t>
  </si>
  <si>
    <t>GESTIÓN DE BÚSQUEDA Y SALVAMENTO AÉREO</t>
  </si>
  <si>
    <t>GESTIÓN DE ADMINISTRACIÓN DE BIENES</t>
  </si>
  <si>
    <t>GESTIÓN DE PRESTACIÓN DE SERVICIOS GENERALES</t>
  </si>
  <si>
    <t>GSER-1.0</t>
  </si>
  <si>
    <t>GESTIÓN DE INVESTIGACIÓN DE ACCIDENTES E INCIDENTES AÉREOS</t>
  </si>
  <si>
    <t xml:space="preserve">HOJA DE DATOS (C) </t>
  </si>
  <si>
    <t>Gestión de Prestación de Servicios Generales</t>
  </si>
  <si>
    <t>Prestar los servicios generales de naturaleza logística y de apoyo necesarios para la operación de la Aeronáutica Civil, tales como aseo y cafetería, publicaciones, transporte de servidores públicos, mantenimientos del edificio NEA y Almacén, mantenimiento de vehículos y suministro de combustible.</t>
  </si>
  <si>
    <t>Probabilidad de que un servidor público que por acción u omisión, abuso del poder y desviación de la gestión de lo publico oriente la formulación de políticas, planes, programas y proyectos en beneficio propio o de terceros</t>
  </si>
  <si>
    <t>SI</t>
  </si>
  <si>
    <t xml:space="preserve">Seguimiento inadecuado de  planes, programas y proyectos. </t>
  </si>
  <si>
    <t xml:space="preserve">Seguimiento inadecuado de  planes programas y proyectos. </t>
  </si>
  <si>
    <t>Deficiente control sobre la implementación de las políticas de gestión de MIPG</t>
  </si>
  <si>
    <t xml:space="preserve">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t>
  </si>
  <si>
    <t>NO</t>
  </si>
  <si>
    <t>Con el propósito de verificar que las actividades programadas en el plan de acción se cumplan conforme a los porcentajes y tiempos definidos. trimestralmente se realizan las siguientes actividades: 
- La Oficina Asesora de Planeación Emite una circular a los responsables de cada uno de los ocho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7 (H), Informe "como vamos" y la matriz de calificación (publicado en la pagina WEB), Acta de Comité Directivo y sus anexos</t>
  </si>
  <si>
    <t>Director General
Oficina Asesora de Planeación
Comité Directivo
Responsables de las actividades del PA.</t>
  </si>
  <si>
    <t>Trimestral</t>
  </si>
  <si>
    <t>Verificar que las actividades programadas en el plan de acción se cumplan conforme a los porcentajes y tiempos definidos</t>
  </si>
  <si>
    <t>La OAP emite una circular trimestralmente a los responsables de cada uno de los ocho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</si>
  <si>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</si>
  <si>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Registros en Microsoft Teams o en Bog 7 (H) 
Informe "como vamos" y la matriz de calificación (publicado en la pagina WEB)
Acta de Comité Directivo y sus anexos</t>
  </si>
  <si>
    <t>Detectivo</t>
  </si>
  <si>
    <t xml:space="preserve">Los sistemas de información SUIFP - SPI - SIIF - ADI - SIRECI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Asesora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con el número de  radicado.  
En caso de encontrar inconsistencias en el registro de datos en los sistemas de información, se solicita al responsable del proyecto dar las explicaciones correspondientes, en caso de un presunto evento de corrupción en este u otro sentido, el Director General o quien tenga conocimiento de ello, deberá denunciar ante las  dependencias competentes y autoridades correspondientes.    </t>
  </si>
  <si>
    <t xml:space="preserve">
Jefe Oficina Asesora de Planeación 
Coordinador Grupo de presupuesto
Directivos responsables de los proyectos </t>
  </si>
  <si>
    <t>Por Tramite</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</si>
  <si>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</si>
  <si>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</si>
  <si>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</si>
  <si>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 xml:space="preserve">Registros en los sistemas de información SUIFP - SPI - SIIF - ADI - SIRECI  - GPI  8 </t>
  </si>
  <si>
    <t>Trimestralmente Los integrantes del Comité Institucional de Gestión y Desempeño se reúnen con el propósito de generar directrices y hacer seguimiento a las políticas de gestión definidas en el Modelo Integrado de Planeación y Gestión,  entre otros.  
Para la implementación del control se desarrollan las siguientes actividades: 
- Convocatorias trimestrales a los integrantes del comité, en caso de ser necesario se realizan comités extraordinarios.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</si>
  <si>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Comité Institucional de Gestión y Desempeño</t>
  </si>
  <si>
    <t xml:space="preserve">Generar directrices y hacer seguimiento las políticas y hacer seguimiento a las políticas de gestión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</si>
  <si>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</si>
  <si>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</si>
  <si>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</si>
  <si>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Preventivo</t>
  </si>
  <si>
    <t>Secretario Técnico del Comité.</t>
  </si>
  <si>
    <t>Verificar el cumplimiento de los objetivos estratégicos, generar  directrices y efectuar seguimiento al cumplimiento de los compromisos adquiridos en los Comités anteriores</t>
  </si>
  <si>
    <t xml:space="preserve">Actas de Comité
Soportes de las Presentaciones
Listados de asistencia </t>
  </si>
  <si>
    <t>Asignado</t>
  </si>
  <si>
    <t>Adecuado</t>
  </si>
  <si>
    <t>Oportuna</t>
  </si>
  <si>
    <t>Detectar</t>
  </si>
  <si>
    <t>Confiable</t>
  </si>
  <si>
    <t>Se investigan y resuelven oportunamente</t>
  </si>
  <si>
    <t>Completa</t>
  </si>
  <si>
    <t>Prevenir</t>
  </si>
  <si>
    <t>Fuerte</t>
  </si>
  <si>
    <t>Informe de seguimiento "Como Vamos"</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</si>
  <si>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</si>
  <si>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
Debilidad  en la asignación de roles otorgando perfiles que no corresponden a los servidores públicos.</t>
  </si>
  <si>
    <t>El servidor publico que cuenta con licencia y permisos  en ISOLUCIÓN altere o elimine documentos aprobados o en tramite de aprobación.</t>
  </si>
  <si>
    <t>1. Perdida de credibilidad y confianza hacia el Sistema de Gestión y los servidores públicos que lo administran.
2.Imagen institucional afectada en el orden nacional o regional por actos  o hechos de corrupción comprobados
.
3. Intervención por parte de un ente de control u otro ente regulador 
4. Perdida de información (procesos, procedimientos, guias, manuales, instructivos, formatos, registros, entre otros) que no puede ser recuperada. 
5. Alteración de la integridad  y disponibilidad de la información documentada de los documentos del Sistema de Gestión</t>
  </si>
  <si>
    <t>Cada vez que se solicita licencia para uso del aplicativo que administra el Sistema de Gestión, se debe tramitar a través del aplicativo GACEL. El funcionario o contratista, como solicitante,  diligenicia el formulario de acceso a componentes tecnológicos en el aplicativo (Contratistas debe adjuntar copia del contrato o su complementario). El aplicativo, de manera automática, envía al Líder Funcional del Grupo Organización y Calidad Aeronáutica para que verifique que el formulario se encuentre debidamente diligenciado, se le asignan un rol y un proceso especifico y finalmente el mismo aplicativo envia a un funcionario de la Direccion de Informatica quien es el encargado de crear el usuario. Este control se realiza con el fin de evitar uso inadecuado del aplicativo que administra el Sistema de Gestión. En caso de observar que el formulario de solicitud de acceso a componentes se encuentra incompleto, será devuelto al solicitante para que realice las correcciones necesarias.</t>
  </si>
  <si>
    <t>Coordinador del Grupo Organización y Calidad Aeronáutica (Administrador del Sistema o Lideres Funcionales)</t>
  </si>
  <si>
    <t>Este control se realiza con el fin de evitar uso inadecuado del aplicativo que administra el Sistema de Gestión</t>
  </si>
  <si>
    <t>El funcionario o contratista, como solicitante,  diligenicia el formulario de acceso a componentes tecnológicos en el aplicativo (Contratistas debe adjuntar copia del contrato o su complementario). El aplicativo, de manera automática, envía al Líder Funcional del Grupo Organización y Calidad Aeronáutica para que verifique que el formulario se encuentre debidamente diligenciado, se le asignan un rol y un proceso especifico y finalmente el mismo aplicativo envia a un funcionario de la Direccion de Informatica quien es el encargado de crear el usuario</t>
  </si>
  <si>
    <t>En caso de observar que el formulario de solicitud de acceso a componentes se encuentra incompleto, será devuelto al solicitante para que realice las correcciones necesarias.</t>
  </si>
  <si>
    <t>Numeros de casos en el aplicativo GACEL</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</si>
  <si>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</si>
  <si>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 xml:space="preserve">Coordinador del Grupo Organización y Calidad Aeronáutica en su rol de administrador del sistema </t>
  </si>
  <si>
    <t>detectar cambios a la información documental</t>
  </si>
  <si>
    <t xml:space="preserve">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t>
  </si>
  <si>
    <t>En caso de observar cualquier alteración se realizara un análisis de las razones de la alteración, y de considerarlo grave, pondrá en conocimiento de las respectivas dependencia para su investigación.</t>
  </si>
  <si>
    <t>Como evidencia, queda registro del reporte en Excel en el proceso Administración del Sistema Integrado de Gestión.</t>
  </si>
  <si>
    <t>Bog - Porcentaje de cumplimiento de procesos del SIG</t>
  </si>
  <si>
    <t xml:space="preserve">Posibilidad de que por acción u omisión, abuso del poder y / o desviación de los recursos del estado destinados a  la atencion de las emergencias y al servicio de la comunidades, se reciba dádiva o beneficio  propio o a nombre de un tercero, a cambio de utilizar las herramientas y equipos, para una destinación diferente a la prestación del servicio SEI (los equipos se usan para beneficio de las comunidades y sin retribución alguna como representación del Estado ante la sociedad)
</t>
  </si>
  <si>
    <t>Falta de un  debido control del inventario de los equipos y herramientas.</t>
  </si>
  <si>
    <t>El bombero líder de estación de turno, registra diariamente en la minuta de guardia, todas las novedades relativas con la operación, incluyendo estado de los equipos con el propòsito de mantener el control del inventario de equipos y herramientas para el Servicio SEI, disponible para cualquier eventualidad y evitar pérdidas de equipos.
Esta actividad se realiza de acuerdo a los siguientes pasos:
Paso 1:  El Servidor Público. (Bombero líder de estación)  revisa el  inventario de los equipos y herramientas en su estaciòn disponibles para la prestaciòn del Servicio SEI. 
Paso 2: El Bombero en Guardia registra las novedades reportadas por el Lìder de Estaciòn en la Minuta de Guardia (documento controlado) 
Paso 3: En caso de existir un faltante o un daño se reporta al coordinador SEI Regional y al Coodinador SEI nacional y se procede a realizar los tràmites pertinentes a la reclamaciòn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desviaciòn, acción u omisión, uso del poder, desvío de la gestión de lo público, beneficio privado, por parte de un servidor público, debe reportarlo a investigaciones disciplinarias.
Como evidencia se cuenta con la Minuta de Guardia que es un documento controlado.</t>
  </si>
  <si>
    <t>Servidor Público. (Bombero líder de estación).</t>
  </si>
  <si>
    <t>Diario</t>
  </si>
  <si>
    <t>Mantener el control del inventario de equipos y herramientas para el Servicio SEI  y que el mismo se encuentre disponible para cualquier eventualidad y evitar pardidas de equipos.</t>
  </si>
  <si>
    <t>Paso 1:  El Servidor Público. (Bombero líder de estación)  revisa el  inventario de los equipos y herramientas en su estaciòn disponibles para la prestaciòn del Servicio SEI. 
Paso 2: El Bombero en Guardia registra las novedades reportadas por el Lìder de Estaciòn en la Minuta lde Guardia (documento controlado) 
Paso 3: En caso de existir un faltante o un daño se reporta al coordinador SEI regional como al Coodinador SEI nacional y se procede a realizar los tràmites perminentes de la reclamaciòn al seguro.</t>
  </si>
  <si>
    <t>En caso de detectar acción u omisión, uso del poder, desvío de la gestión de lo público, beneficio privado, por parte de un servidor público, debe reportarlo a investigaciones disciplinarias.</t>
  </si>
  <si>
    <t>Minuta de Guardia</t>
  </si>
  <si>
    <t>Máquinas en Servicio
Oportunidad en los Tiempos de respuesta en las pruebas realizadas.
Porcentaje de disponibilidad del servicio SEI de acuerdo con la Categoría  Declarada</t>
  </si>
  <si>
    <t>1.Afectación en la prestación del servicio SEI.
2. Deterioro de la  Imagen Institucional
 3.Sanciones o Multas
 4. Investigaciones Disciplinarias                               
5. Generación de gastos adicionales por pago de indemnizaciones.
6.Perdida de credibilidad de las partes interesadas
7.Aumento de PQR´s
8.Perdidas económicas
9.Imposibilidad para implementar y hacer seguimiento a las Estrategias .
 10.Falta de interiorización de los servidores públicos con respecto al  Código de Integridad
 11.Incumplimiento de la Ley Nacional de Bomberos 1575  y demás normatividad relacionada.
12.Afectación de  los proyectos  necesarios para el desarrollo del objeto social de la Entidad.
13.Uso de  la información para su alteración en beneficio propio o de terceros.</t>
  </si>
  <si>
    <t>Que por acción u omisión, uso del poder o desviación de la gestión de lo público y para beneficio privado en la elaboración de pliegos de condiciones se estipulen favorecimientos a terceros, en la matriz de riesgos se asignen inadecuadamente las responsabilidades o se omitan, causando daño o lesión a los intereses de la Entidad.</t>
  </si>
  <si>
    <t>Estudios previos deficientes o manipulados para beneficiar a un proponente en particular</t>
  </si>
  <si>
    <t xml:space="preserve"> 1) Que no se ejecuten la totalidad de las metas físicas contempladas en el proyecto
2) Posibles hallazgos de los Entes de Control.  </t>
  </si>
  <si>
    <t xml:space="preserve">El Coordinador del Grupo de Gestión de Proyectos de Infraestructura Aeroportuaria, cada vez que se elabore un proyecto, valida la información contenida en los estudios previos con el propósito de verificar que la informacion se ajuste a la normatividad Legal Colombiana Vigente y al Manual de Contratacion de la Entidad. Los estudios previos se deben presentar en los formatos dispuestos por la Dirección Administrativa que se encuentrtan en el Sistema de Gestión del  Proceso GCON1.0. 
la actividad se realiza en los siguientes pasos:
Paso 1: El coordinador  del Grupo de Gestión de Proyectos de Infraestructura Aeroportuaria, le asigna el proyecto a un estructurador
Paso 2: El estructurador elabora los estudios previos del proyecto asignado en el Formato 1 - Estudios Previos Modalidades De Selección: Licitación Pública, Selección Abreviada Y Concurso De Méritos- Clave: GCON-1.0-12-10
Paso 3: El Coordinador del Grupo Gestión de Proyectos de Infraestructura Aeroportuaria, revisa el proyecto entregado por el profesional, verificando el cumplimiento de la normatividad vigente para contratación pública en Colombia.
Paso 4: Si no cumple con la normatividad vigente el Coordinador del Grupo Gestión de Proyectos de Infraestructura Aeroportuaria devuelve al estructurador, quien considera observaciones, se  realizan y se presenta nuevamente para revisión.
La información aprobada debera ser presentada en medio fisico firmado, escaneado y almacenado en el servidor de la entidad. Como evidencia se tiienen los formatos y documentos del diseño previo del proyecto en BOG 7K/Secretaria de Sistemas Operacionales - Grupo Gestión de Proyectos de Infraestructura Aeroportuaria, en la carpeta del proyecto creada en el sistema. </t>
  </si>
  <si>
    <t>Coordinador del Grupo de Gestión de Proyectos de Infraestructura Aeroportuaria</t>
  </si>
  <si>
    <t>verificar que la informacion se ajuste a la normatividad Legal Colombiana Vigente y al Manual de Contratacion de la Entidad</t>
  </si>
  <si>
    <t xml:space="preserve">En caso de observarse desviación en el control se realiza una segunda revisión por parte del Coordinador  del Grupo de Gestión de Proyectos de Infraestructura Aeroportuaria .  </t>
  </si>
  <si>
    <t xml:space="preserve">Formato 1 - Estudios Previos Modalidades De Selección: Licitación Pública, Selección Abreviada Y Concurso De Méritos- Clave: GCON-1.0-12-10 que se encuentra en el Sistema de Gestión 
</t>
  </si>
  <si>
    <t>El Coordinador  del Grupo de Gestión de Proyectos de Infraestructura Aeroportuaria, le asigna el proyecto a un estructurador
El estructurador elabora los estudios previos del proyecto asignado en el Formato 1 - Estudios Previos Modalidades De Selección: Licitación Pública, Selección Abreviada Y Concurso De Méritos- Clave: GCON-1.0-12-10
El Coordinador del Grupo Gestión de Proyectos de Infraestructura Aeroportuaria, revisa el proyecto entregado por el profesional, verificando el cumplimiento de la normatividad vigente para contratación pública en Colombia
Revisión del cumplimiento de pliego tipo de Colombia Compra Eficiente
Si no cumple con la normatividad vigente el Coordinador del Grupo Gestión de Proyectos de Infraestructura Aeroportuaria devuelve al estructurador, quien considera observaciones, se  realizan y se presenta nuevamente</t>
  </si>
  <si>
    <t xml:space="preserve">N° de Proyectos Revisados que no tengan deviaciones / N° de Proyectos de Infraestructura Elaborados </t>
  </si>
  <si>
    <t>Que por acción u omisión, uso del poder o desviación de la gestión de lo público y para beneficio privado de un tercero  en la supervision del contrato de Interventoria,  el servidor publico designado , no advierta oportunamente el rezago en el avance fisico y financiero de la ejecucion de la obra o consultoria, reportado por la Interventoria para  venedicio de un tercero.</t>
  </si>
  <si>
    <t xml:space="preserve">Deficiencia en el ejercicio de la supervisión y/o la interventoría por accion u omisión en beneficio de un tercero </t>
  </si>
  <si>
    <t>1)  No contar con información actualizada para la toma oportuna de decisiones.
2) No generar en forma oportuna acciones de mejora para promover el cumplimiento de las metas de los proyectos.
3) Remitir información inexacta como parte de las respuestas a grupos de interés y/o entes de control que solicitan información de los proyectos.
4)  Procesos sancionatorios a contratistas y/o interventores y procesos disciplinarios a servidores públicos
5)  Pérdida de credibilidad de la entidad tanto a nivel interno como externo</t>
  </si>
  <si>
    <t>El Coordinador de Grupo Supervision y Control de Proyectos de Infraestructura Aeroportuaria</t>
  </si>
  <si>
    <t>Mensual</t>
  </si>
  <si>
    <t>Verificar el avance fisico y financiero de la ejecucion de la obra reportado por la Interventoria con el fin de identificar que se esten siguiendo los  procedimientos adecuados y así mitigar el riesgo de corrupción.</t>
  </si>
  <si>
    <t>1, Solicitar elaboración de informes de supervisión a contratos de interventoria .
2. Elaboracion de oficio dirigido al supervisor
3, Recolección de informacion y envio a la Dirección Administrativa</t>
  </si>
  <si>
    <t>En caso de evidenciar atraso en la ejecucion del contrato de Obra, Mantenimiento y/o Consultoria, le solicita al Supervisor mediante oficio la recolección de la informacion y documentación para iniciar el proceso sancionatorio ante la Dirección Administrativa.</t>
  </si>
  <si>
    <t xml:space="preserve">.
Informes de supervisión e interventoria Comunicaciones internas con el supervisor  para iniciar el proceso sancionatorio. 
Documentación que debe reposar en la carpeta del contrato </t>
  </si>
  <si>
    <t>N° de contratos en incumplimiento/ N° de  contratos en ejecucion.</t>
  </si>
  <si>
    <t>El Coordinador de Grupo Supervision y Control de Proyectos de Infraestructura Aeroportuaria, solicitará a cada supervisor cargar información de los contratos a SECOP una vez hayan sido revisados por cada uno de ellos, con el fin de Verificar el avance fisico y financiero de la ejecucion de la obra reportado por la Interventoria con el fin de identificar que se esten siguiendo los  procedimientos adecuados y así mitigar el riesgo de corrupción. 
El control se realiza siguiendo los siguientes pasos:
1, Solicitar elaboración e informes de supervisión a contratos de interventoria 
2. Elaboracion de oficio dirigido al supervisor
3, Remisión de informes de interventoria allegados y revisados por cada supervisor  a carpetas del contrato en Dirección Administrativa 
En caso de evidenciar atraso en la ejecucion del contrato de Obra, Mantenimiento y/o Consultoria, le solicita al Supervisor mediante oficio la recolección de la informacion y documentación para iniciar el proceso sancionatorio ante la Dirección Administrativa.
Como evidencia se registran: 
Informes de supervisión e interventoria Comunicaciones internas con el supervisor  para iniciar el proceso sancionatorio. 
Documentación que debe reposar en la carpeta del contrato en el servidro xxx de la Dirección  de Infraestructura y en casos excepcionales como los de pandemia deben reposar en OneDrive de la Entidad y en los equipos de MSTeams creados para tal fin.</t>
  </si>
  <si>
    <t xml:space="preserve">
Posibilidad de que por acción u omisión, uso indebido del poder, para desviar la gestión de lo público se de un manejo inadecuado a la información propia de la Entidad a un tercero para obtener un beneficio privado.</t>
  </si>
  <si>
    <t>Desconocimiento de la clasificación y reserva de la información</t>
  </si>
  <si>
    <t xml:space="preserve"> Aplicación inadecuada de los procedimientos de recepción / radicación y direccionamiento de la información</t>
  </si>
  <si>
    <t xml:space="preserve">Acceso a la información con perfiles no autorizados </t>
  </si>
  <si>
    <t xml:space="preserve">                                     
 - Sanción legal o disciplinaria.
 - Proceso judiciales contra la Entidad y sus servidores públicos. 
 - Imagen institucional afectada en el orden nacional o regional por actos o hechos de corrupción comprobados.</t>
  </si>
  <si>
    <t>El coordinador del Grupo de Atención al Ciudadano anualmente, mediante el formato de necesidades de capacitación, solicitará los cursos requeridos para los servidores públicos del grupo para que sean incluidos al PIC, con el fin de fortalecer la atención del servicio al ciudadano y proteger la información, en caso de no ser aprobada la capacitación, el coordinador del grupo, trimestralmente, buscará alternativas de capacitación en entidades como ESAP, DNP, DAFP, SENA quienes ofrecen capacitación gratuita y virtual. Como evidencia se tendrá el oficio de solicitud y los listados de asistencia o certificados emitidos.</t>
  </si>
  <si>
    <t>Coordinador Grupo Atención al Ciudadano</t>
  </si>
  <si>
    <t>Anual</t>
  </si>
  <si>
    <t>Fortalecer la atención del servicio al ciudadano y proteger la información</t>
  </si>
  <si>
    <t>Mediante el formato de necesidades de capacitación</t>
  </si>
  <si>
    <t>En caso de no ser aprobada la capacitación el coordinador del grupo buscará alternativas de capacitación en entidades como ESAP, DNP, DAFP, SENA quienes ofrecen capacitación gratuita y virtual</t>
  </si>
  <si>
    <t>Listados de asistencia  y/o certificados emitidos</t>
  </si>
  <si>
    <t>El coordinador del grupo de atención al ciudadano trimestralmente en las reuniones de equipo de gerencia retroalimentará a los servidores públicos del grupo respecto al cumplimiento del procedimiento de recepción, radicación y direccionamiento de la información.Todo lo anterior, a fin de minimizar los riesgos que se pudieran presentar en  el ejercicio de la función. Las evidencias estarán registradas en los listados de asistencia y en las actas registradas en el aplicativo ISOLUCIÓN. En caso de no cumplir con el procedimiento de radicación, el coordinador del grupo de atención al ciudadano hará un llamado de atención y retroalimentará  al servidor  público del grupo respecto al cumplimiento del  procedimiento de radicación.</t>
  </si>
  <si>
    <t>Minimizar los riesgos que se pudieran presentar en  el ejercicio de la función</t>
  </si>
  <si>
    <t>En las reuniones de equipo de gerencia se retroalimentará a los servidores públicos del grupo respecto al cumplimiento del procedimiento de recepción, radicación y direccionamiento de la información</t>
  </si>
  <si>
    <t>En caso de no cumplir con el procedimiento de radicación, el coordinador del grupo de atención al ciudadano hará un llamado de atención y retroalimentará  al servidor  público del grupo respecto al cumplimiento del  procedimiento de radicación.</t>
  </si>
  <si>
    <t xml:space="preserve"> Actas resgistradas en ISOLUCION y/o Listas de asistencia
</t>
  </si>
  <si>
    <t>El coordinador del grupo de atención al ciudadano en coordinación con el grupo de seguridad de la información definirán los perfiles y privilegios de acceso a la información del Sistema de Gestión Documental asegurando el nivel de control de seguridad por solicitud presentada, con el fin de asignar correctamente los permisos de acceso protegiendo la confidencialidad, integridad y disponibilidad de la información. La evidencia consta en el formato de acceso a componentes tecnológicos GINF-6.0-12-001. En caso de no cumplir con el procedimiento de asiganción de perfil y privilegios, no se otorgará los permisos solicitados y se solicitarálas correcciones pertinentes.</t>
  </si>
  <si>
    <t>Asignar correctamente los permisos de acceso protegiendo la confidencialidad, integridad y disponibilidad de la información</t>
  </si>
  <si>
    <t>Definiendo los perfiles y privilegios de acceso a la información del Sistema de Gestión Documental asegurando el nivel de control de seguridad por solicitud presentada</t>
  </si>
  <si>
    <t>En caso de no cumplir con el procedimiento de asiganción de perfil y privilegios, no se otorgará los permisos solicitados y se solicitarálas correcciones pertinentes.</t>
  </si>
  <si>
    <t>Formato de acceso a componentes tecnológicos GINF-6.0-12-001</t>
  </si>
  <si>
    <t>BOG-  % de peticiones de documentos respondidas en menos de 10 días hábiles
BOG- % de peticiones de consulta en relación con las materias a cargo de la UAEAC respondidas en menos de 30 días hábiles
BOG- % de PQRSD respondidas en menos de 15 días hábiles</t>
  </si>
  <si>
    <t xml:space="preserve">Probabilidad de que por acción u omisión se distorsionen los hallazgos, las conclusiones o las recomendaciones de informes finaes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</si>
  <si>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</si>
  <si>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De acuerdo a la normatividad vigente en el RAC 114.505 literal ( i ) el explotador aéreo está obligado a asumir los costos de una investigación de accidentes; esto abre la posibilidad de que se produzcan erogaciones al Investigador, por fuera de lo estipulado, lo cual podría influir en la independencia de la investigación.</t>
  </si>
  <si>
    <t>Exceso de confianza, familiaridad o acercamiento indebido entre el investigador y el explotador o personal aeronáutico, u otro personal que es objeto de la investigación, situaciones que pueden ser propicias para hacer perder la objetividad en el resultado del informe de investigación.</t>
  </si>
  <si>
    <t xml:space="preserve">
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</si>
  <si>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Cada vez que ocurre un suceso aéreo, el Coordinador del Grupo Investigación de Accidentes ,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Coordinado del Grupo,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Coordinador del  Grupo,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Coordinador del Grupo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</si>
  <si>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 xml:space="preserve"> Coordinador Grupo Investigación de Accidentes</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</si>
  <si>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</si>
  <si>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</si>
  <si>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Si encuentra imprecisiones, falta de sustentación, inconsistencias, errores en el análisis o en la formulación de conclusiones, causas y recomendaciones, exige claridad y corrección por parte del Investigador a Cargo. 
El Comité detecta falencias técnicas o de procedimiento que se puedan presentar para que el Investigador a Cargo las corrija.
El Consejo actúa como un control de alto nivel sobre los resultados de la investigación. Las observaciones del Consejo pueden dar lugar a un replanteamiento del informe final.</t>
  </si>
  <si>
    <t>Borradores de informes finales con correcciones. Archivo Coordinador.
Correos-e con correcciones a informes finales. Correo Coordinador.
Actas del Comité Técnico. BOG7
Actas del Consejo de Seguridad. BOG7</t>
  </si>
  <si>
    <t>El Coordinador del Grupo envía para cada actuación del Investidador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Coordinador del Grupo,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Coordinador del Grupo también mantiene comunicación con el explotador para facilitar y mantenerse al tanto del proceso.</t>
  </si>
  <si>
    <t xml:space="preserve"> Evitar que el explotador genere pagos, atenciones o servicios no contemplados al Investigador a Cargo.</t>
  </si>
  <si>
    <t>Se envía para cada actuación del Investidador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Coordinador del Grupo también mantiene comunicación con el explotador</t>
  </si>
  <si>
    <t>Se evita que el explotador incurra en pagos no estipulados.
Se mantiene el control de las actividades de los investigadores.</t>
  </si>
  <si>
    <t>Oficios de designación de investigadores. BOG7
Solicitudes e inforems de comisión. BOG7</t>
  </si>
  <si>
    <t>Los investigadores deben firmar anualmente el Acuerdo de Confidencialidad (forma GSAN 4.5-12-060, del Procedimiento GSAN-4.5-06-004),establecido en el Proceso de investigación, con el fin de mitigar la posibiidad de el tráfico de influencias o conflicto de interés.</t>
  </si>
  <si>
    <t>Servidor y/o Contratista asignado
Coordinador del Grupo</t>
  </si>
  <si>
    <t xml:space="preserve">Mitigar los efectos del tráfico de influencias o conflicto de interés     </t>
  </si>
  <si>
    <t>Cada Investigador firma el Acuerdo de Confidencialidad (forma GSAN 4.5-12-060, del Procedimiento GSAN-4.5-06-004), con el fin de mitigar la posibiidad de el tráfico de influencias o conflicto de interés.</t>
  </si>
  <si>
    <t>El incumplimiento del Acuerdo de Confidencialidad acarrea investigaciones de tipo legal.</t>
  </si>
  <si>
    <t xml:space="preserve">Procedimiento GSAN-4.5-06-004, formato de acuerdo de confiabilidad. Isolucion
Formatos GSAN-4.5-12-060,  BOG7 y en SECOP II. Carpeta física. </t>
  </si>
  <si>
    <t>No. accidentes e incidentes graves con investigación finalizada en el semestre ; en donde el proceso por su capacidad instalada puede investigar 20 representando el 100% de la gestión</t>
  </si>
  <si>
    <t>Probabilidad de que por acción u omisión se manipulen las evidencias documentales de las investigaciones de accidentes o incidentes con el fin de afectar, alterar u orientar la investigacón, o  demorar el tiempo de investigación, en beneficio de un particular o para beneficio privado.</t>
  </si>
  <si>
    <t>Que el Investigador a Cargo tenga algún interés particular o se deje influenciar por los intereses de otros (explotador, personal aeronáutico, talleres), para manipular evidencias de la investigación para los fines de esos intereses.</t>
  </si>
  <si>
    <t>Información de fácil acceso y sin las medidas de seguridad apropiadas.</t>
  </si>
  <si>
    <t>Falta de reserva, incumplimiento por parte del investigador, de las normas de seguridad de la información.</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</si>
  <si>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</si>
  <si>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El Coordinador del Grupo delega en el Investigador a Cargo, toda la documentación relacionada con una investigación, a través del sistema ADI o del correo electrónico, y exige el cumplimiento de los procedimientos de de seguridad de la información y dejar registro digital y fisico de los documentos. Todo documento que requiera ser entregado debe salir con la firma del Coordinador.</t>
  </si>
  <si>
    <t>Prevenir la pérdida de documentación o su entrega de manera irregular</t>
  </si>
  <si>
    <t>El Coordinador del Grupo delega en el Investigador a Cargo, toda la documentación relacionada con una investigación, a través del sistema ADI o del correo electrónico, y exige el cumplimiento de los procedimientos de de seguridad de la información y deja registro digital y fisico de los documentos. Todo documento que requiera ser entregado debe salir con la firma del Coordinador.</t>
  </si>
  <si>
    <t xml:space="preserve">El incumplimiento de las normas de seguridad de la documentación tiene repersusiones de tipo legal. </t>
  </si>
  <si>
    <t>Correo Electrónico.
Aplicativo ADI.
Archivo físico de investigaciones.
Archivo digital de investigaciones en BOG7.</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</si>
  <si>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</si>
  <si>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</si>
  <si>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</si>
  <si>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Correos electrónicos
Archivos de documentación digitales y físicos.
</t>
  </si>
  <si>
    <t>PROMEDIO(Fecha Accidente 1 - Fecha informe final Accidente 1)+(Fecha Accidente x - Fecha informe final Accidente x)+ ......; SI EL RESULTADO ES &lt;=360 ENTONCES META 100%, SI ES ENTRE 361 Y 540 ENTONCES ES SATISFACTORIO 90%, SI ES &gt; = 541 ENTONCES NIVEL CRITICO 80%. NOTA: RAC 114 estipula mínimo de presentación informe final de un año</t>
  </si>
  <si>
    <t xml:space="preserve">La Dirección General, frecuentemente convoca sesión del comité directivo, con el propósito de  verificar el cumplimiento de los objetivos estratégicos, generar directrices y efectuar seguimiento a los compromisos adquiridos en los comités anteriores.  Para la implementación del control, se incluye en la agenda del comité temas relacionados con:
Seguimiento a la ejecución presupuestal
Avance de la ejecución de los contratos
Seguimiento a la gestión de hallazgos CGR y OCI y definición de estrategias para el cierre de los mismos
Seguimiento a los planes, programas y proyectos de la Entidad, en el corto, mediano y largo plazo. Resultado del seguimiento a los planes, programas y proyectos, se toman decisiones, para orientarlos al cumplimiento de los objetivos, En ocasiones, se establecen compromisos frente a lo expuesto, a los cuales se las hace seguimiento en las siguientes sesiones del comité directivo. Finalizada la sesión, el secretario técnico del comité directivo, elabora el acta, con los soportes correspondientes y listado de asistencia. El acta es enviada a todos los miembros del comité directivo, a través del sistema ISOLUCIÓN, para lectura y revisión. Evidencias: Convocatoria, agenda, presentaciones de las áreas responsables de los temas y listado de asistencia.
En caso de no realizar el seguimiento a los compromisos establecidos en los Comités anteriores, el secretario técnico del comité enviará un recordatorio del compromiso mediante correo electrónico a los Directivos responsables,  para incluirlos en las agendas de los próximos comités.
. </t>
  </si>
  <si>
    <t xml:space="preserve">La Dirección General frecuentemente convoca sesión de Comité Directivo.
El comité se reúne en forma (virtual o presencial)  a fin de verificar el cumplimiento de los objetivos estratégicos, generar directrices y efectuar seguimiento a los compromisos adquiridos en los comités anteriores
Resultado del seguimiento a los planes, programas y proyectos, se toman  decisiones, para orientarlos al cumplimiento de los objetivos, En ocasiones, se establecen compromisos frente a lo expuesto, a los cuales se las hace seguimiento en las siguientes sesiones del comité directivo.
El Secretario registra en el acta lo actuado por el comité, la cual es enviada a todos los miembros del comité directivo, a través del sistema ISOLUCIÓN, para lectura y revisión.
</t>
  </si>
  <si>
    <t>En caso de no realizar el seguimiento a los compromisos establecidos en los Comités anteriores, el secretario técnico  enviará  mediante correo electrónico un recordatorio del compromiso  a los Directivos responsables,  para incluirlos en las agendas de los próximos comités.</t>
  </si>
  <si>
    <t>DEFINICIÓN DE CONTROLES</t>
  </si>
  <si>
    <t>¿Es riesgo de Corrupción?</t>
  </si>
  <si>
    <t>Probabilidad de que por acción u omisión, uso del poder o desviación de la gestión de lo público,  el servidor público asignado para realizar la inspección, seguimiento, vigilancia y control, reciba dádivas o dinero adicional por conceptos de viáticos pagados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</si>
  <si>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</si>
  <si>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</si>
  <si>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Seguridad Operacional y de la Aviación Civil, recibe la documentación por parte de los inspectores y legaliza las comisiones de acuerdo, a los  soportes para garantizar el control  de las comisiones. 
En caso de observar cualquier alteración se realizara un análisis de las razones de la alteración, y de considerarlo grave, pondrá en conocimiento de las respectivas dependencia para su investigación.
Las evidencias son: Registros de la solicitud de comisión, cumplido de comisión, informe de comisión, Resolución, Recibos o tiquetes terrestres, constancia de Pago, Informe de inspección / certificación, Pasabordos.		</t>
  </si>
  <si>
    <t xml:space="preserve">
Secretario de Seguridad Operacional y de la Aviación Civil</t>
  </si>
  <si>
    <t xml:space="preserve">Verificar  que las comisiones cumplan  con  los requisitos de trámite y legalización establecidos en el Procedimiento de Comisiones al interior y exterior y su respectiva publicación en el BOG 7.  </t>
  </si>
  <si>
    <t xml:space="preserve">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Secretario de Seguridad Operacional y de la Aviación Civil, recibe la documentación por parte de los inspectores y legaliza las comisiones de acuerdo, a los  soportes para garantizar el control  de las comisiones. </t>
  </si>
  <si>
    <t>Registros de la solicitud de comisión, cumplido de comisión, informe de comisión, Resolución, Recibos o tiquetes terrestres, constancia de Pago, Informe de inspección / certificación, Pasabordos.</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</si>
  <si>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</si>
  <si>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Probabilidad de que por acción u omisión,  uso del poder, o desviación de la gestión de lo público, no se reporten los  hallazgos, discrepancias, no conformidades, encontradas en el informe de inspección o vigilancia y no se cumpla los manuales, procedimientos, requisitos normativos y RAC para obtener un beneficio particular o perjudicarlo. </t>
  </si>
  <si>
    <t>Que el servidor publico que cuenta con las facultades para la inspección, vigilancia y control omita requisitos, altere documentos aprobados o en trámite de aprobación.
Planificación inadecuada.</t>
  </si>
  <si>
    <t>Que el servidor publico que cuenta con las facultades para la inspección, vigilancia y control  omita requisitos, altere documentos aprobados o en tramite de aprobación.
Planificación inadecuada</t>
  </si>
  <si>
    <t>Que no se practiquen las pruebas solicitadas o que se denieguen sin fundamento legal.  Que no se practiquen las pruebas al Personal  de Seguridad  de la Aviación Civil y partes interesadas.                                             Planificación inadecuada.</t>
  </si>
  <si>
    <t>Que al abogado sustanciador delegado no cuente con las facultades para dar inicio a la actuación administrativa.      Que se omita el cumplimiento del Procedimieno de Investigación y Sanción a las Infracciones Técnicas.</t>
  </si>
  <si>
    <t>Falta de reentrenamiento del servidor público para ejercer sus funciones de control y vigilancia</t>
  </si>
  <si>
    <t>Que el inspector certificado valide al inspector aprendiz sin el cumplimiento de los requisitos</t>
  </si>
  <si>
    <t>1. Pérdida de credibilidad y confianza hacia la autoridad aeronáutica y los  servidores públicos que lo certifican.
2. Participar en un acto de corrupción
3.Imagen institucional afectada en el orden nacional o regional por actos  o hechos de corrupción comprobados
4.Intervención por parte de un ente de control.</t>
  </si>
  <si>
    <t>Los Coordinadores de los grupos de  Inspección de Operaciones e Inspección de Aeronavegabilidad , de la Secretaria de Seguridad Operacional y de la Aviación Civil, cada vez que sea necesario, revisan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Posteriomente, se identifican los recursos necesarios para llevar acabo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donde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</si>
  <si>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Coordinador Grupo Inspección de Operaciones
Coordinador Grupo Inspección de Aeronavegabilidad .</t>
  </si>
  <si>
    <t>Revisar las funciones del grupo, teniendo en cuenta las competencias, perfil, experiencia de los inspectores, realizar la distribución de los explotadores de servicios aéreos a vigilar en coordinación con el focal de vigilancia, se genera los oficios de asignación.</t>
  </si>
  <si>
    <t>Los Coordinadores de los grupos de Inspcción de Operaciones y Aeronavegabilidad de la Secretaria de Seguridad Operacional y de la Aviación Civil, cada vez que sea necesario, revisan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</si>
  <si>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</si>
  <si>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 xml:space="preserve">El Coordinador Grupo de Certificación e Inspección de Aeródromos y Servicios Aeroportuarios, cada vez que sea necesario, revisa las funciones del grupo y la distribucion de las mismas, a cada servidor público con las facultades de vigilar, con el fin de verificar el equilibrio laboral entre los servidores públicos, generando la redistribucion de las funciones, formalizandolo a traves de correo electronico al personal  involucrado para cada vigilancia realizada, se genera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la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Evidencias: Registros generados de la inspección, vigilancia y control, asignación de inspector por correo electronico,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
</t>
  </si>
  <si>
    <t>Coordinador Grupo de Certificación e Inspección de Aeródromos Y Servicios Aeroportuarios</t>
  </si>
  <si>
    <t>Verificar el equilibrio laboral entre los servidores públicos del grupo que realizan la vigilancia para lograr la  cobertura a todas las especialidades de aeródromos.</t>
  </si>
  <si>
    <t>El Coordinador Grupo de Certificación e Inspección de Aeródromos y Servicios Aeroportuarios, cada vez que sea necesario, revisa las funciones del grupo y la distribucion de las misma a cada servidor público con las facultades de vigilar, con el fin de verificar el equilibrio laboral entre los servidores públicos,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</si>
  <si>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 xml:space="preserve">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Inspector de Aeródromo.
</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</si>
  <si>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Evidencas: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</si>
  <si>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Coordinador Grupo Inspección a los Servicios de Navegación Aérea</t>
  </si>
  <si>
    <t>Verificar  la carga laboral para determinar el equilibrio laboral entre los contratistas del grupo que realizan la vigilancia para lograr la  cobertura a todos los servicios ANS</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</si>
  <si>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</si>
  <si>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</si>
  <si>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Evidencias: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</si>
  <si>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Coordinador Grupo Inspección a la Seguridad de Aviación Civil y la Facilitación</t>
  </si>
  <si>
    <t>Validar que el Plan de Vigilancia cuente con la disponibilidad de recursos,   para dar  cobertura a todos los aeropuertos y explotadores de aeronaves.</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</si>
  <si>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</si>
  <si>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Registros generados de la  vigilancia y control Pan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</si>
  <si>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
Se realiza seguimiento trimestral de la ejecución del plan de vigilancia, se registran los resultados en los indicadores y en las actas de equipos de gerencia trimestrales del área.Procedimiento auditoría fichas médicas 
En caso de observar cualquier alteración se realizara un análisis de las razones del no cumplimiento, y de considerarlo grave, pondrá en conocimiento de las respectivas dependencia para su investigación.
Evidencias: Registros generados de la inspección, vigilancia y control,  plan de vigilancia donde se establecen la programación de inspecciones, archivos físicos y digitales  diligenciados por el  inspector o servidor público asignado de acuerdo, al proveedor de servicio a vigilar, comunicaciones internas y externas generados entre el proveedor de servicio y la autoridad aeronáutica.</t>
  </si>
  <si>
    <t>Coordinador Grupo Factores Humanos, Certificación Y Educación Aero médica</t>
  </si>
  <si>
    <t>Revisar  las funciones del grupo, la competencia del inspector y realizar la distribución de las inspecciones en coordinación con quien vigila, se generá el plan de vigilancia del grupo, contemplando la cobertura de la vigilancia en los servicios médicos y sus especialidades, se revisan los recursos disponibles para el plan de vigilancia</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</si>
  <si>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t>
  </si>
  <si>
    <t>En caso de observar cualquier alteración se realizara un análisis de las razones del no cumplimiento y de considerarlo grave, pondrá en conocimiento de las respectivas dependencia para su investigación.</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</si>
  <si>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</si>
  <si>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 xml:space="preserve">La Coordinación del Grupo Investigaciones y Sanciones a las Infracciones Técnicas, cada vez que recibe la solicitud de iniciar actuación administrativa la asigna a un abogado sustanciador del Grupo. El abogado sustanciador estudia,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Las evidencias serán las siguientes:
Los expedientes de las actuaciones administrativas sancionatorias.
Base de datos de los procesos sancionatorios asignados a cada abogado sustanciador, Memorandos que contienen los lineamientos para presentar Informes al GISIT,  por presuntas infracciones a las normas técnicas.
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</si>
  <si>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Coordinador Grupo Investigaciones y Sanciones a las Infracciones Técnicas</t>
  </si>
  <si>
    <t xml:space="preserve">Revisar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</si>
  <si>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La coordinación del Grupo Investigaciones y Sanciones a las Infracciones Técnicas, cada vez que recibe la solicitud de iniciar actuación administrativa la asigna a un abogado sustanciador del Grupo. El abogado sustanciador estudia,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</si>
  <si>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</si>
  <si>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Los expedientes de las actuaciones administrativas sancionatorias.                                          Base de datos de los procesos sancionatorios asignados a cada abogado sustanciador</t>
  </si>
  <si>
    <t>El  Coordinador del Grupo Inspección a la  Seguridad  de Aviacion Civil y Facilitación y el servidor público responsable de la SSOAC, revisan el Programa de instrucción y entrenamiento (PIESO) de la SSOAC establecido para cinco (5) años,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aviacion civil;  de acuerdo,  con las funciones del grupo y requisitos establecidos en el RAC 160 y demás documentos que lo desarrollan y complementan.
Se puede presentar que no  se cumpla con la totalidad de las capacitaciones programadas por condiciones de contratación,  recursos presupuestales, requisitos  de perfil del personal a capacitar y factores externos.
Como evidencia se deja el PIESO modificado ( SI APLICA), registros de seguimiento del  Plan institucional de capacitación de la vigencia,  correos electrónicos y/o comunicaciones internas, registros de entrenamiento.</t>
  </si>
  <si>
    <t xml:space="preserve">Coordinador Grupo Inspección a la  Seguridad  de Aviacion Civil y Facilitación
</t>
  </si>
  <si>
    <t xml:space="preserve">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t>
  </si>
  <si>
    <t>El  Coordinador del Grupo Inspección a la  Seguridad  de Aviacion Civil y Facilitación y el servidor público responsable de la SSOAC, revisan el Programa de instrucción y entrenamiento (PIESO) de la SSOAC establecido para cinco (5) años,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aviacion civil;  de acuerdo,  con las funciones del grupo y requisitos establecidos en el RAC 160 y demás documentos que lo desarrollan y complementan.</t>
  </si>
  <si>
    <t>Se puede presentar que no  se cumpla con la totalidad de las capacitaciones programadas por condiciones de contratación,  recursos presupuestales, requisitos  de perfil del personal a capacitar y factores externos.</t>
  </si>
  <si>
    <t>Programa de Instrucción y Entrenamento modificado ( SI APLICA),                                           Registros de seguimiento del  Plan institucional de capacitación de la vigencia,                                    Correos electrónicos y/o comunicaciones internas,                                                                         Registros de entrenamiento.</t>
  </si>
  <si>
    <t>El  Coordinador del Grupo Inspección a la  Seguridad  de Aviacion Civil y Facilitación verifica el cumplimiento de los requisitos establecidos  para la certificación del OJT (Entrenamiento en el puesto de trabajo) de acuerdo con el Adjunto 23 programas que desarrollan el PNISAC (Programa Nacional de Instrucción de la Aviación Civil)  
Se puede presentar que no se cumpla con una de las etapas establecidas en el PNISAC, que el inspector aprendiz no obtenga la nota mínima requerida de aprobación.
Como evidencia se dejan los registros de cada de una de las etapas del entrenamiento del OJT,  correos electrónicos.</t>
  </si>
  <si>
    <t xml:space="preserve">Verificar el cumplimiento de los requisitos establecidos  para la certificación del OJT (Entrenamiento en el puesto de trabajo). </t>
  </si>
  <si>
    <t xml:space="preserve">El  Coordinador del Grupo Inspección a la  Seguridad  de Aviacion Civil y Facilitación verifica el cumplimiento de los requisitos establecidos  para la certificación del OJT (Entrenamiento en el puesto de trabajo) de acuerdo con el Adjunto 23 programas que desarrollan el PNISAC (Programa Nacional de Instrucción de la Aviación Civil)  </t>
  </si>
  <si>
    <t>Se puede presentar que no se cumpla con una de las etapas establecidas en el PNISAC, que el inspector aprendiz no obtenga la nota mínima requerida de aprobación.</t>
  </si>
  <si>
    <t>Registros de cada de una de las etapas del entrenamiento del OJT.                                                      Correos electrónicos.</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</si>
  <si>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 - BOG- % Cumplimiento inspecciones al Sistema de Gestión de Seguridad Operacional SMS Aprobado, para los Proveedores de Servicio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</si>
  <si>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Probabilidad de que por acción u omisión, uso del poder o desviación de la gestión de lo público, se realice inspección o vigilancia de estándares o ítems que no se encuentren en los Reglamentos Aeronáuticos de Colombia (RAC) o sin el cumplimiento de los manuales de inspección, procedimientos u otros estándares nacionales o requisitos normativos.</t>
  </si>
  <si>
    <t>Que el servidor publico que cuenta con las facultades para la inspección, vigilancia y control  omita los  requisitos, altere documentos aprobados o en tramite de aprobación.
Planificación inadecuada</t>
  </si>
  <si>
    <t xml:space="preserve">1. Pérdida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</si>
  <si>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Los Coordinadores de los grupos de Operaciones y Aeronavegabilidad de la Secretaria de Seguridad Operacional y de la Aviación Civil, selecciona al personal que realiza las revalidaciones de inspección, elabora el cronograma de revalidación. El inspector realiza la actividad de revalidación, diligencia el formato correspondiente  y lo entrega firmado al Coordinador del Grupo quien tabula,consolida la información y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Evidencias: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y procedimiento revalidaciones</t>
  </si>
  <si>
    <t>Coordinador Grupo Inspección de Aeronavegabilidad
Coordinador Grupo Inspección de Operaciones</t>
  </si>
  <si>
    <t>Revisar  el cumplimiento del cronograma de  revalidaciones por modalidad de inspección y la entrega de los informes correspondientes.</t>
  </si>
  <si>
    <t>Los Coordinadores de los grupos de Inspección de Operaciones  e Inspección de Aeronavegabilidad,   de la Secretaria de Seguridad Operacional y de la Aviación Civil,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t>
  </si>
  <si>
    <t>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Procedimiento revalidación</t>
  </si>
  <si>
    <t>Incompleta</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</si>
  <si>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</si>
  <si>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 Probabilidad de que por acción u omisión, uso del poder o desviación de la gestión de lo público, se realice acompañamiento a los usuarios del transporte aéreo sin el cumplimiento  del RAC  Parte Tercera, para obtener un beneficio particular o perjudicarlo. </t>
  </si>
  <si>
    <t xml:space="preserve">Que al Ser vidor Público  no se le haya brindado la inducción que corresponde en  los aspectos operativos y normativos que nos regula. </t>
  </si>
  <si>
    <t xml:space="preserve"> 1.Pérdida de credibilidad y confianza hacia la autoridad aeronáutica y los  servidores públicos que  realizan el acompañamiento.                                         2.Imagen institucional afectada en el orden nacional o regional por actos  o hechos de corrupción comprobados.</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</si>
  <si>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En caso de observar cualquier alteración se realizara un evaluación para determinar si el servidor público debe continuar desempeñando funciones en el Grupo de Atención al Usuario. 
Evidencias: Registros  del Formato Intermediación de Atención al Usuario, Actas de Instrucción al Personal de Atención al Usuario y correos electrónicos,listas de asistencia. </t>
  </si>
  <si>
    <t>Coordinador Grupo Atención al Usuario</t>
  </si>
  <si>
    <t>Semestral</t>
  </si>
  <si>
    <t xml:space="preserve">Verificar  que los Servidores  públicos hayan recibido la inducción inicial y futuras actualizaciones sobre Procedimiento y Reglamentos Aeronáuticos. </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</si>
  <si>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t>
  </si>
  <si>
    <t xml:space="preserve">En caso de observar cualquier alteración se realizara un evaluación para determinar si el servidor público debe continuar desempeñando funciones en el Grupo de Atención al Usuario. </t>
  </si>
  <si>
    <t xml:space="preserve">Registros  del Formato Intermediación de Atención al Usuario,                                                            Actas de Instrucción al Personal de Atención al Usuario                                                                               Correos electrónicos y listas de asistencia                                    </t>
  </si>
  <si>
    <t>No. INDUCCIONES IMPARTIDAS A SERVIDORES PÚBLICOS  / SERVIDORES PÚBLICOS EN TURNOS</t>
  </si>
  <si>
    <t>Probabilidad de que por acción u omisión, haciendo uso indebido del poder, o desviando la gestión de lo público,  el servidor público designado para la inspección, suspensión, cancelación o proceso sancionatorio altere el contenido de actas, informes o actos administrativos con el fin de obtener un beneficio privado</t>
  </si>
  <si>
    <t>Falta de principios éticos</t>
  </si>
  <si>
    <t>Desconocimiento del Código Único Disciplinario, Ley 734 de 2002</t>
  </si>
  <si>
    <t>Que el servidor público establezca contacto con los inspeccionados, investigados,suspendidos, y sancionados, con el fin de cambiar las decisiones dentro del proceso.</t>
  </si>
  <si>
    <t>Que el servidor público reciba dinero o dádiva  en beneficio propio o de terceros a cambio de modificar las decisiones dentro de las quejas u omitir algun trámite para que se falle a favor del inspeccionado,  investigado, suspendido y sancionado.</t>
  </si>
  <si>
    <t xml:space="preserve">
1. Pérdida de credibilidad y confianza hacia la autoridad aeronáutica y los  servidores públicos.  
2. Afectaciones en la seguridad operacional.  
3. Pérdida de competencia sancionatoria
4. Intervención por parte de un ente de control u otro ente regulador.
</t>
  </si>
  <si>
    <t xml:space="preserve">El Cordinador del Grupo de Vigilancia Aerocomercial o quien ejerza sus funciones,   revisa la asistencia de su equipo a las capacitaciones que se dictan al interior de la Entidad sobre la Ley 734 de 2002 o por el DAFP relacionados con el Código de Integridad, Transparencia y Anticorrupción. También por  medio de reuniones con sus Servidores Públicos, con  el objetivo de sensibilizar y convocar a la asistencia de las capacitaciones que se realizan en esta materia.                                                                                                                                                                                                                            En caso de observar ausentismo o renuencia a la asistencia de dichas capacitaciones, se reitera la importancia e implicaciones que conlleva el desconocimiento de la norma .                                                                                                                                                                                                                                                    Evidencias: Actas de las reuniones y listas de asistencia a las capacitaciones.                     </t>
  </si>
  <si>
    <t xml:space="preserve">Coordinador de Vigilancia Aerocomercial </t>
  </si>
  <si>
    <t xml:space="preserve">Revisar  la asistencia de su equipo a las capacitaciones que dictan al  interior  de la Entidad y exterior como las del DAFP. Previa a la sensibilizacion y convocatoria  dirigida a los servidores públicos. .  </t>
  </si>
  <si>
    <t>Por medio de reuniones con sus Servidores Públicos en donde el objetivo es sensibilizar y convocar la asistencia de las capacitaciones que se realizan en esta materia.</t>
  </si>
  <si>
    <t>En caso de observar ausentismo o renuencia a la asistencia de dichas capacitanciones, se reitera la importancia e implicaciones que conlleva el desconocimiento a la norma.</t>
  </si>
  <si>
    <t>Actas de la reuniones y listados de asistencia.</t>
  </si>
  <si>
    <t>El Cordinador del Grupo de Vigilancia Aerocomercial o quien ejerza sus funciones,  revisa la asistencia de su equipo a las capacitaciones que se dictan al interior de la Entidad sobre la Ley 734 de 2002 o por el DAFP relacionados con el Código de Integridad, Transparencia y AnticorrupciónTambién por medio de reuniones con sus Servidores Públicos en donde el objetivo es sensibilizar y convocar a la asistencia de las capacitaciones que se realizan en esta materia.                                                                                                                                                                                                      En caso de observar ausentismo o renuencia a la asistencia de dichas capacitanciones, se reitera la importancia e implicaciiones que conlleva el desconocimiento a la norma.
Las evidencias son:  Acta de reunión para promover la participacion de sus seridores públicos a dichas capacitaciones y listados de asistencia.</t>
  </si>
  <si>
    <t>Por medio de reuniones con sus Servidores Públicos en donde el objetivo es sensibilizar y convocar  la asistencia de las capacitaciones que se realizan en esta materia.</t>
  </si>
  <si>
    <t xml:space="preserve">El Coordinador de Vigilancia Aerocomercial  o quien ejerza sus funciones, verifica el cumplimiento de los RAC y normas concordantes en  los términos establecidos para los trámites de  inspección, suspensión, cancelación y procesos sancionatorios. El Coordinador, revisa  las labores realizadas por cada uno de los servidores encargados de los trámites de  inspección, suspensión, cancelación y proceso administrativo sancionatorio, con el fin de controlar los trámites adelantados bajo  las facultades de  inspección,  vigilancia y control. 
En el evento de identificar irregularidades en los tramites, se realizará un estudio del caso concreto con el propósito de obtener las falencias,  que demuestren actos que beneficien a  investigados llámense  personas naturales o jurídicas con permisos de operación o  dentro de procesos sancionatorios. El caso se enviara  a la dependencia competente  para que investiguen a los  servidores públicos.
Las evidencias son:  Actas de Inspección, Tramites del proceso.                                                                                                                                                                                                                                                                              
Quejas en físico o digitales tramitadas por el servidor público
Comunicaciones internas y externas generadas dentro del proceso
</t>
  </si>
  <si>
    <t>Verificar el cumpliimiento de los RAC y normas concordantes en  los términos establecidos para los tramites de inspección, suspensión , cancelación y procesos sancionatorios.</t>
  </si>
  <si>
    <t>El Coordinador, revisa  las labores realizadas por cada uno de los servidores encargados de los tramites de  inspección, suspensión,cancelación y proceso administrativo sancionatorio, con el fin de controlar los tramites adelantados bajo  las facultades de  inspección,  vigilancia y control .</t>
  </si>
  <si>
    <t>En el evento de identificar irregularidades en los tramites, se realizará un estudio del caso concreto con el proposito de obtener las falencias,  que demuestren actos que beneficien a  investigados llamesen  personas naturales o juridicas con permisos de operación o  dentro de procesos sancionatorios. El caso se enviara  a la dependencia competente  para que investiguen a los  servidores públicos.</t>
  </si>
  <si>
    <t xml:space="preserve">Actas de Inspección, trámites del proceso.                                                                                                                                                                                                                                                                              
Quejas en físico o digitales tramitadas por el funcionario.
Comunicaciones internas y externas generadas dentro del proceso
</t>
  </si>
  <si>
    <t xml:space="preserve">El Coordinador de Vigilancia Aerocomercial o quien ejerza sus funciones , verifica el cumplimiento de los RAC y normas concordantes en  los términos establecidos para los trámites de  inspeccion, suspensión, cancelación y procesos sancionatorios. El Coordinador, revisa  las labores realizadas por cada uno de los servidores encargados de los trámites de inspección,  suspensión, cancelación y proceso administrativo sancionatorio, con el fin de controlar los trámites adelantados bajo  las facultades de inspección,  vigilancia y control. 
En el evento de identificar irregularidades en los tramites, se realizará un estudio del caso concreto con el propósito de obtener las falencias,  que demuestren actos que beneficien a  investigados llámense  personas naturales o jurídicas con permisos de operación o  dentro de procesos sancionatorios. El caso se enviara  a la dependencia competente  para que investiguen a los  servidores púbicos.
Las evidencias serán: Actas de Inspección, Trámites del proceso.                                                                                                                                                                                                                                                                              
Quejas en físico o digitales tramitadas por el funcionario.
Comunicaciones internas y externas generadas dentro del proceso
</t>
  </si>
  <si>
    <t>verificar el cumpliimiento de los RAC y normas concordantes en  los términos establecidos para los tramites de inspección, suspensión , cancelación y procesos sancionatorios.</t>
  </si>
  <si>
    <t>El Coordinador, revisa  las labores realizadas por cada uno de los servidores encargados de los tramites de inspección, suspensión,cancelación y proceso administrativo sancionatorio, con el fin de controlar los tramites adelantados bajo  las facultades de  inspección vigilancia y control .</t>
  </si>
  <si>
    <t xml:space="preserve">Actas de Inspección, trámites del proceso.                                                                                                                                                                                                                                                                              
Quejas en fisicio o digialtes tramitadas por el funcionario.
Comunicaciones internas y externas generadas dentro del proceso
</t>
  </si>
  <si>
    <t xml:space="preserve"> No. de  presuntas actuaciones  corruptivas identificadas en los actos administrativos emitidos en los tramites de inspección, suspensión, cancelación y sanciones / No.  de  actos administrativos emtidos en los trámites de  inspección suspensión, cancelación y sanciones</t>
  </si>
  <si>
    <t xml:space="preserve">Probabilidad de que por acción u omisión, uso del poder o desviación de la gestión de lo público, se certifique o se otorgue un permiso a un proveedor de servicios, productos aeronáuticos, personal aeronáutico, aeródromos, aeropuertos, helipuertos y servicios aeroportuarios que no cumpla con los requisitos normativos y RAC, con el fin de  obtener un beneficio particular o perjudicarlo. </t>
  </si>
  <si>
    <t>Falta de valores por parte del servidor publico que cuenta con las facultades para la certificación u otorgamiento de permisos</t>
  </si>
  <si>
    <t>Falta de valores por parte del servidor publico que cuenta con las facultades para la certificación u otorgamiento de permisos.</t>
  </si>
  <si>
    <t>Debilidades  en el control de los procesos de certificación por falta de componentes tecnológicos que automaticen el proceso.</t>
  </si>
  <si>
    <t xml:space="preserve">1. Perdida de credibilidad y confianza hacia la autoridad aeronáutica y los  servidores públicos que lo certifican.
2. Participar en un acto de corrupción
2. Afectación de la Seguridad Operacional
3. Imagen institucional afectada en el orden nacional o regional por actos  o hechos de corrupción comprobados
.
4, Intervención por parte de un ente de control u otro ente regulador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</si>
  <si>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 Los coordinadores GIA - GIO  realizan la verificación a través, del procedimiento de revalidación.                                                                                                                                     
Los Coordinadores de Grupo de Inspección de Aeronavegabilidad e Inspección de Operaciones en el caso de observar el incumplimiento de los requisitos, deberá devolver el caso al servidor público o inspector y se  realizara  análisis de las razones  y de considerarlo grave, pondrá en conocimiento de las respectivas dependencia para su investigación.
Evidencias:Listas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</si>
  <si>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 xml:space="preserve">Coordinadores Grupo Inspección Aeronavegabilidad e Inspección de Operaciones. </t>
  </si>
  <si>
    <t xml:space="preserve">Verificar a través del procedimiento de revalidación.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</si>
  <si>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t>
  </si>
  <si>
    <t>En  caso de observar el incumplimiento de los requisitos, deberá devolver el caso al servidor público o inspector y se  realizara  análisis de las razones , y de considerarlo grave, pondrá en conocimiento de las respectivas dependencia para su investigación.</t>
  </si>
  <si>
    <t>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</si>
  <si>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El Coordinador del Grupo de Servicios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Si se encuentra una alteración reiterativa,  se realizara  análisis , y de considerarlo grave, pondrá en conocimiento de las respectivas dependencia para su investigación.
Evidencias: Resolución "Por medio del cual se otorga, se modifica o adiciona al  permiso de operación y/o funcionamiento..."   Correos electrónicos,  listas de chequeo, para la verificación de los requisitos ,  base de datos génerico y otro por servidor público,  Archivo ONE DRIVE, físico y digital  bog 7, oficios y comunicaciones entre los proveedores de servicios y el Grupo de Servicios Aerocomerciales.</t>
  </si>
  <si>
    <t>Coordinador Grupo Servicios Aerocomerciales</t>
  </si>
  <si>
    <t xml:space="preserve"> Revisar  el acto administrativo  y  verificar  que cumpla con lo indicado en los RAC.</t>
  </si>
  <si>
    <t xml:space="preserve">El Coordinador del Grupo de Servicios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t>
  </si>
  <si>
    <t>Si se encuentra una alteración reiterativa,  se realizara  análisis , y de considerarlo grave, pondrá en conocimiento de las respectivas dependencia para su investigación.</t>
  </si>
  <si>
    <t xml:space="preserve"> Resolución "Por medio del cual se otorga, se modifica o adiciona al  permiso de operación y/o funcionamiento..."   Correos electrónicos,  listas de chequeo, para la verificación de los requisitos ,  base de datos génerico y otro por servidor público,  Archivo ONE DRIVE, físico y digital  bog 7, oficios y comunicaciones entre los proveedores de servicios y el Grupo de Servicios Aerocomerciales.</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</si>
  <si>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Seguridad de la Aviación Civil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t>
  </si>
  <si>
    <t>Coordinador Grupo Certificación productos aeronáuticos</t>
  </si>
  <si>
    <t>Validar las listas de verificación.</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</si>
  <si>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  observar  el incumplimiento de los requisitos deberá devolver el caso al servidor público o inspector encargado para su revisión y ajustes</t>
  </si>
  <si>
    <t>En caso de observar  alguna inconsistencia, realizará  análisis de las razones , y de considerarlo grave, pondrá en conocimiento  del Secretario de Seguridad de la Aviación Civil  y de las dependencias correspondientes  para su investigación.</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</si>
  <si>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</si>
  <si>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 xml:space="preserve">El servidor público o inspector designado, por  la coordinación del Grupo de Certificación e Inspección de Aeródromos y Servicios Aeroportuarios,para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El Coordinador de Grupo, verifica que los documentos aportados por el solicitante son los que se registran en la  Resolución.  
En caso que el Coordinador evidencie que la información de la Resolución está incompleta o errada, éste devolverá al servidor público, el estudio para los ajustes correspondientes.                                                                                                                                                                                                                                                                                   Evidencias: Resolución en firme "Por la cual se otorga o renueva permiso de un Aeródromo" Sistema ALDIA , archivos  físicos en BOG 7,  oficios y comunicaciones.                                                                                                                                                                                                                                       </t>
  </si>
  <si>
    <t xml:space="preserve">El Coordinador de Grupo, verifica que los documentos aportados por el solicitante son los que se registran en la  Resolución.  </t>
  </si>
  <si>
    <t xml:space="preserve">El servidor público o inspector designado, por  la coordinación del Grupo de Certificación e Inspección de Aeródromos y Servicios Aeroportuarios,para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t>
  </si>
  <si>
    <t xml:space="preserve">En caso que el Coordinador evidencie que la información de la Resolución está incompleta o errada, éste devolverá al servidor público, el estudio para los ajustes correspondientes. </t>
  </si>
  <si>
    <t>Resolución en firme "Por la cual se otorga o renueva permiso de un Aeródromo" Sistema ALDIA , archivos  físicos en BOG 7,  oficios y comunicaciones.</t>
  </si>
  <si>
    <t>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En caso de observar cualquier alteración se realizará  análisis de las razones , y de considerarlo grave, pondrá en conocimiento de las respectivas dependencias para su investigación.
Evidencias: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</si>
  <si>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Coordinador Grupo de Factores Humanos, certificación y educación aeromédica</t>
  </si>
  <si>
    <t xml:space="preserve"> Verificar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</si>
  <si>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 xml:space="preserve">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observar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</si>
  <si>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En caso de observar cualquier alteración se realizará análisis de las razones , y de considerarlo grave, pondrá en conocimiento de las respectivas dependencias para su investigación.</t>
  </si>
  <si>
    <t xml:space="preserve">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</si>
  <si>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La Directora de Estándares de Servicios de Navegación Aérea y Servicios Aeroportuarios,  cada vez que recibe la solicitud, asigna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alteración se realizará análisis de las razones , y de considerarlo grave, pondrá en conocimiento de las respectivas dependencias para su investigación.
Evidencias: Solicitudes recibidas junto con todos los requisitos exigidos conforme a la norma,  base de datos para llevar el control de las certificaciones emitidas, se cuenta con el archivo físico y digital a responsabilidad del servidor público asignado, se cuenta con los oficios y comunicaciones entre las partes interesadas y la Drección de Estándares de Serviciios a la Navegación Aérea y Servicios Aeroportuarios.</t>
  </si>
  <si>
    <t>Directora de Estándares de Servicios de Navegación Aérea y Servicios Aeroportuarios.</t>
  </si>
  <si>
    <t xml:space="preserve">Verificar el  cumplimiento de la totalidad de los requisitos establecidos en la Norma. </t>
  </si>
  <si>
    <t>La Directora de Estándares de Servicios de Navegación Aérea y Servicios Aeroportuarios , cada vez que recibe la solicitud, asigna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elaboran el acto administrativo correspondiente el cual es firmado por la Directora.</t>
  </si>
  <si>
    <t>Si se encuentra alteración se realizará análisis de las razones , y de considerarlo grave, pondrá en conocimiento de las respectivas dependencias para su investigación.</t>
  </si>
  <si>
    <t xml:space="preserve">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Dirección de Estándares de Servicios  de Navegación Aérea y Servicios Aeroportuarios. </t>
  </si>
  <si>
    <t>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</si>
  <si>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 xml:space="preserve">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 </t>
  </si>
  <si>
    <t xml:space="preserve">Presiones de otros  sectores para formular políticas aerocomerciales en atención a  intereses políticos y  económicos. </t>
  </si>
  <si>
    <t>Presiones de otros  sectores para formular políticas aerocomerciales en atención a  intereses políticos y  económicos</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</si>
  <si>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</si>
  <si>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 xml:space="preserve">La Coordinadora del Grupo Asuntos Internacionales y Política Aerocomercial y el servidor público y/o contratista a cargo del tema, por trámite, evalúan las propuestas de acuerdos de servicios aéreos esto se realiza para mitigar la materialización de riesgos de corrupción y para que los acuerdoa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jefe de oficina,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GAIPA y en versión electrónica en el servidor H del GAIPA,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 aéreo, se realizarían las correcciones necesarias que haya a lugar y se deja una observación o nota sobre los cambios efectuados.
Como evidencia se tienen   comunicaciones externas y cuadro de control de intercambio de comentarios. Que reposan en carpeta física del GAIPA y en versión electrónica en el servidor H del GAIPA, en las Propuestas de Negociación
</t>
  </si>
  <si>
    <t xml:space="preserve">  El servidor público y/o contratista a cargo del tema  y
el Coordinadora Grupo Asuntos Internacionales Política Aerocomercial</t>
  </si>
  <si>
    <t>Para mitigar la materialización de riesgos de corrupción y para que los convenios aerocomerciales  se enmarquen dentro del modelo de acuerdo de servicios aéreos colombianos,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</si>
  <si>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jefe de oficina si existiere un tema sensible a definir.</t>
  </si>
  <si>
    <t xml:space="preserve">En caso de encontrar inconsistencias en la formulación de acuerdos de servicio aéreo, se realizarían las correcciones necesarias que haya a lugar y se deja una observación o nota sobre los cambios efectuados. 
</t>
  </si>
  <si>
    <t xml:space="preserve"> Mediante comunicaciones externas y cuadro de control de intercambio de comentarios. Que reposan en carpeta física del GAIPA y en versión electrónica en el servidor H del GAIPA.  Y en las Propuestas de Negociación</t>
  </si>
  <si>
    <t xml:space="preserve">La coordinadora de grupo de políticas aerocomerciales, cada vez que se requiera (por trámite), para mitigar la materialización de riesgos de corrupción y para que los acuerdos aerocomerciales se enmarquen dentro del modelo de acuerdo de servicios aéreos colombianos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inconsistenciaas en la formulación de la politica aerocomerciales, se realizarían las correcciones necesarias que haya a lugar y se deja una observación o nota sobre los cambios efectuados.
Como evidencia se tienen comunicaciones externas o cuadro de control de intercambio de comentarios. Que reposan en carpeta física del GAIPA y en versión electrónica en el servidor H del GAIPA. En Negociación de Acuerdos 
</t>
  </si>
  <si>
    <t>Coordinador Grupo Políticas Aerocomerciales</t>
  </si>
  <si>
    <t>Para mitigar la materialización de riesgos de corrupción y para que los acuerdos aerocomerciales se enmarquen dentro del modelo de acuerdo de servicios aéreos colombianos, los lineamientos de la Cancillería y otras entidades competentes y que cumplan con la normatividad colombiana prevista para tal fin</t>
  </si>
  <si>
    <t>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t>
  </si>
  <si>
    <t>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t>
  </si>
  <si>
    <t>Mediante comunicaciones externas o cuadro de control de intercambio de comentarios. Que reposan en carpeta física del GAIPA y en versión electrónica en el servidor H del GAIPA. En Propuestas de Negociación.</t>
  </si>
  <si>
    <t>BOG- Fletamento
BOG- Código Compartido
BOG- % Atención de solicitudes.
BOG - Acuerdos de Servicios Aéreos acordes con los lineamientos de política</t>
  </si>
  <si>
    <t xml:space="preserve">       Probabilidad de que por acción u , omisión, uso del poder y desvación de la gestión de lo público, un servidor público, use de manera indebida, manipule, filtre o altere la información de operaciones y OPERACIONES Y/O FINANCIERA con el fin de obtener un beneficio propio o de un tercero.</t>
  </si>
  <si>
    <t xml:space="preserve">Que el servidor público  suplante los reportes con información que no corresponda  a la operación o  situación de  las empresas del sector  aeronáutico  conforme al reglamento aeronáutico.   </t>
  </si>
  <si>
    <t>Que el servidor público elabore reportes   alterando la información  para beneficio propio.</t>
  </si>
  <si>
    <t xml:space="preserve">Deterioro en la imagen institucional.
Pérdida de confianza y credibilidad en la Entidad 
Aumento de  Quejas y Reclamos 
Implicaciones de tipo legal y/o disciplinario </t>
  </si>
  <si>
    <t xml:space="preserve">El Coordinador de Grupo de Estudios Sectoriales  verifica que los archivos esten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 las autoridades correspondientes para lo de su competencia.                                                                                                                                                     Las evidencias  serán  los reportes, boletines, mensajes electrónicos  y tablas de indicadores. </t>
  </si>
  <si>
    <t>Coordinador Grupo Estudios Sectoriales y los responsables del cargue y publicación de la información.</t>
  </si>
  <si>
    <t xml:space="preserve"> Verificar que los archivos esten dispuestos en el BOG 7     y posteriormente valida la información mediante herramientas técnicas estadísticas .   Verifica que la información reportada este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</si>
  <si>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</si>
  <si>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En caso de presentarse un evento de corrupción en cualquiera de las etapas del proceso de la información estadística, quien tenga conocimiento de ello, deberá denunciar ante las autoridades correspondientes para lo de su competencia.      </t>
  </si>
  <si>
    <t xml:space="preserve">Las evidencias  serán  los reportes, boletines, mensajes electrónicos  y tablas de indicadores. </t>
  </si>
  <si>
    <t xml:space="preserve">El Coordinador de Grupo de Estudios Sectoriales  verifica que los archivos esten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antes las autoridades correspondientes para lo de su competencia.                                                                                                                                                     Las evidencias  serán  los reportes, boletines, mensajes electrónicos  y tablas de indicadores. </t>
  </si>
  <si>
    <t xml:space="preserve"> Verificar que los archivos esten dispuestos en el BOG 7     y posteriormente validar la información mediante herramientas técnicas estadísticas .   Verificar que la información reportada está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</si>
  <si>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</si>
  <si>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En caso de presentarse un evento de corrupción en cualquiera de las etapas del proceso de la información estadística, quien tenga conocimiento de ello, deberá denunciar antes las autoridades correspondientes para lo de su competencia.      </t>
  </si>
  <si>
    <t xml:space="preserve">Empresas que reportan / Empresas con permiso de operación vigente.                      PQR/ Reportes y Boletines Elaborados.             </t>
  </si>
  <si>
    <t>Facilidad en la consulta de la información financiera de los terceros de la entidad</t>
  </si>
  <si>
    <t>Perdida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</si>
  <si>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La Dirección Financiera, los coordinadores de los grupos adscritos, contratistas y funcionarios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 además de esto se realiza las denuncias ante las autoridades correspondientes y se realiza la gestión para inactivación de los usuarios.</t>
  </si>
  <si>
    <t>Director Financiero
Coordinadores grupos financieros</t>
  </si>
  <si>
    <t xml:space="preserve">Con el objeto de garantizar el uso adecuado de los aplicativos </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</si>
  <si>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</si>
  <si>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En caso de encontrar inconsistencias en las claves, los sistemas de información no permiten realizar los registros o autorizaciones; además de esto se realiza las denuncias ante las autoridades correspondientes y se realiza la gestión para inactivación de los usuarios.</t>
  </si>
  <si>
    <t>Reportes de usuarios del sistema, formatos de autorización de usuarios
Denucias y solicitudes de inactivación</t>
  </si>
  <si>
    <t>BOG - CONTROL DE RECLAMACIONES
BOG - EJECUCIÓN DEL PLAN ANUAL DE CAJA FUNCIONAMIENTO
BOG - EJECUCIÓN DEL PLAN ANUAL DE CAJA INVERSIÓN
BOG - PRESUPUESTO COMPROMETIDO FUNCIONAMIENTO
BOG - PRESUPUESTO COMPROMETIDO INVERSIÓN
BOG - PRESUPUESTO OBLIGADO FUNCIONAMIENTO
BOG - PRESUPUESTO OBLIGADO INVERSIÓN
BOG - RECAUDO DE CARTERA POR COBRO PERSUASIVO</t>
  </si>
  <si>
    <t>Por acción, omisión, o uso indebido del poder se usufructúe o apropie de recursos financieros como dineros, títulos valores de propiedad de la entidad, con el fin de obtener un beneficio propio o de un tercero.</t>
  </si>
  <si>
    <t>Debilidades o carencia de controles y seguimiento inoportuno a los procedimientos de la gestión financiera, lo que potencialmente podría facilitar la alteración de registro financieros</t>
  </si>
  <si>
    <t>Debilidad en la seguridad de los sistemas de información que permitan la alteración de registros financieros</t>
  </si>
  <si>
    <t>No contar con la infraestructura y mecanismos adecuados para la protección de dineros y títulos valores</t>
  </si>
  <si>
    <t xml:space="preserve">Mala imagen institucional
Perdida de confianza y credibilidad en la entidad
Detrimento patrimonial
Observaciones por parte de los entes de control
Procesos administrativos, fiscales, penales
Perdida de recursos financieros propios de la Entidad. </t>
  </si>
  <si>
    <t xml:space="preserve">Los Coordinadores de grupo y su equipo de trabajo con el propósito de validar y evitar la alteración de información financiera, diariamente deben: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En caso de encontrar inconsistencias en la validación de la información se realizan reportes con las áreas responsables para identificar los errores y realizar las respectivas correcciones. Como evidencias de la ejecución del control se obtendrán reportes y autorizaciones firmadas y conciliaciones </t>
  </si>
  <si>
    <t>Validar y evitar la alteración de la información financiera</t>
  </si>
  <si>
    <t xml:space="preserve">La validación se realiza: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t>
  </si>
  <si>
    <t xml:space="preserve">En caso de encontrar inconsistencias en la validación de la información se realizan reportes con las áreas responsables para identificar los errores y realizar las respectivas correcciones </t>
  </si>
  <si>
    <t>Reportes y autorizaciones firmadas
Conciliaciones</t>
  </si>
  <si>
    <t>La Dirección Financiera, los coordinadores de los grupos adscritos, contratistas y funcionarios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</si>
  <si>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</si>
  <si>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La Dirección Financiera y Administradores de Aeropuertos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
En caso de presentarse un evento de corrupción en el proceso financiero, el director financiero y los coordinadores de los grupos adscritos o quien tenga conocimiento de ello, deberá denunciar ante las autoridades correspondientes para lo de su competencia</t>
  </si>
  <si>
    <t>Director Financiero
Administradores aeropuertos</t>
  </si>
  <si>
    <t>Protección de los dineros y títulos valore</t>
  </si>
  <si>
    <t>La protección de los dineros y titulo valor se realizan a través de: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t>
  </si>
  <si>
    <t>En caso de presentarse un evento de corrupción en el proceso financiero, el director financiero y los coordinadores de los grupos adscritos o quien tenga conocimiento de ello, deberá denunciar ante las autoridades correspondientes para lo de su competencia</t>
  </si>
  <si>
    <t>Contratos con terceros
Informes y reportes de caja</t>
  </si>
  <si>
    <t>Probabilidad de que por accion u omision, uso de poder y desviacion de la gestion de lo publico, se de  perdida de información por sustracción, inclusión, adulteración o daño intencionado de los documentos y expedientes, en beneficio propio o de terceros.</t>
  </si>
  <si>
    <t>Falta de Ética profesional de los servidores que intervienen en el ciclo vital de los documentos (Archivos de Gestión, Archivo Central y Archivo Histórico), incumpliendo la función de velar por la integridad y salvaguarda de los documentos</t>
  </si>
  <si>
    <t>Incumplimiento en la aplicación del procedimiento de Consulta y Préstamo de Documentos GDOC-1.0-06-006 y el formato de Préstamos Documental GDOC-1.0-12-005.</t>
  </si>
  <si>
    <t>Incumplimiento en la aplicación de los parámetros establecidos en la Guía para la Conformación y Organización de Expedientes GDOC-1.0-15-001</t>
  </si>
  <si>
    <t>Perdida de memoria institucional.
Pérdida , sustracción o alteración de expedientes o piezas documentales vitales para la entidad.
Pérdida de valor legal y probatorio de la documentación. 
Aumento en la notificación de hallazgos y sanciones a la Entidad por parte de los entes de control.
Aumento de Peticiones, Quejas , Reclamos, Sugerencias y Denuncias.
Daño por suministro de información clasificada o reservada a terceros.</t>
  </si>
  <si>
    <t>El Coordinador del Grupo de Archivo General con el apoyo del director de Talento Humano y el Grupo de Procesos Pre-Contractuales y Contractuales (Según sea el caso), velara por un riguroso proceso de selección de personal para gestión documental, asegurando un mínimo de valores y principios éticos de los funcionarios a ingresar.
Así mismo el coordinador del Grupo de Archivo General, incluirá dentro del Plan Institucional de Capacitación y los procesos de inducción, reinducción, capacitación y entrenamiento en puesto de trabajo, temas relacionados con la Gestión Documental, enfatizando como mecanismos de prevención la socialización de las sanciones jurídicas, penales o administrativas correspondientes para quien o quienes incumplan los principios éticos en materia de Gestión Documental al interior de la entidad.</t>
  </si>
  <si>
    <t>Coordinador del Grupo de Archivo General 
Director de Talento Humano
Coordinadores de los Grupo de Procesos Pre-Contractuales y Contractuales</t>
  </si>
  <si>
    <t>Que el personal seleccionado, contratado y asignado a las labores de Gestión Documental en la entidad, cumpla con el perfil requerido para el proceso y los valores éticos necesarios para la administración de la información de la entidad</t>
  </si>
  <si>
    <t>Siguiendo los lineamientos dados por DAFP y lo establecido en el Manual de Contratación</t>
  </si>
  <si>
    <t>Contratar el personal que no cumpla con el perfil requerido</t>
  </si>
  <si>
    <t>Proceso de selección enmarcado en DAFP
Expedientes Contractuales</t>
  </si>
  <si>
    <t xml:space="preserve">El Coordinador del Grupo de Archivo General velará por hacer cumplir el procedimiento de Consulta y Préstamo de Documentos GDOC-1.0-06-006 y el formato de Préstamos Documental GDOC-1.0-12-005 publicados en el Sistema Integrado de Gestión (ISOLUCION) al interior del Archivo Central y velará por la implementación de los mismos en los Archivos de Gestión de la entidad. </t>
  </si>
  <si>
    <t xml:space="preserve">Coordinador del Grupo de Archivo General </t>
  </si>
  <si>
    <t xml:space="preserve">Conocimiento y aplicación de los documentos del proceso de Gestión Documental y de Archivo, publicados en Isolucion </t>
  </si>
  <si>
    <t xml:space="preserve">Verificando el diligenciamiento del formato de préstamos documentales </t>
  </si>
  <si>
    <t>No aplicar el procedimineto ni el formato en los Archivos de Gestión y Central</t>
  </si>
  <si>
    <t>* Expediente de  Préstamos Documental con el formato GDOC-1.0-12-005 diligenciado.
* Actas de visita e inspección a los Archivos de Gestión</t>
  </si>
  <si>
    <t xml:space="preserve">El Coordinador del Grupo de Archivo General velará por hacer cumplir los lineamientos establecidos en la Guía para la Conformación y Organización de Expedientes GDOC-1.0-15-001 publicada en el Sistema Integrado de Gestión (ISOLUCION) al interior del Archivo Central y velará por la aplicación de la misma en los Archivos de Gestión de la entidad. </t>
  </si>
  <si>
    <t>Aplicando los lineamientos establecidos en la Guía para la Conformación y Organización de Expedientes y la aplicación de formatos del proceso</t>
  </si>
  <si>
    <t>No aplicar la Guía ni los formatos asociados, en los Archivos de Gestión y Central</t>
  </si>
  <si>
    <t>* Actas de visita e inspección a los Archivos de Gestión.
* Expedientes cumpliendo los parámetros establecidos en la Guía, tanto en los Archivos de Gestión, como en el Archivo Central</t>
  </si>
  <si>
    <t>El coordinador del Grupo de Archivo General incluirá y realizará dentro del Plan Institucional de Capacitación y los procesos de inducción, reinducción, capacitación y entrenamiento en puesto de trabajo, temas relacionados con la normatividad archivística, enfatizando como mecanismos de prevención la socialización de las sanciones jurídicas, penales o administrativas correspondientes para quien o quienes la incumplan.</t>
  </si>
  <si>
    <t xml:space="preserve">Conocimiento y aplicación de la normatividad archivística frente a la
responsabilidad de los servidores públicos en la organización, conservación, uso y manejo de los documentos de la entidad. </t>
  </si>
  <si>
    <t>Incluyendo en el Plan Institucional de Capacitación anual, los temas referentes a Gestión Documental</t>
  </si>
  <si>
    <t>No cumplir la normatividad archivística, dando lugar a sanciones</t>
  </si>
  <si>
    <t xml:space="preserve">* Solicitud de inclusión de los temas de gestión documental en el PIC.
* Actas de Reunión de cada sesión.
* Listados de Asistencia de cada sesión </t>
  </si>
  <si>
    <r>
      <t xml:space="preserve">Desconocimiento del marco legal aplicable frente a la
responsabilidad de los servidores públicos en la organización, conservación, uso y manejo de los documentos de la entidad. 
</t>
    </r>
    <r>
      <rPr>
        <sz val="8"/>
        <color theme="1"/>
        <rFont val="Arial"/>
        <family val="2"/>
      </rPr>
      <t>* Ley 594 de 2000 "Ley General de Archivos". Art. 4, 15.       
* Ley 734 de 2002 "Por la cual se expide el Código Único Disciplinario" Art 34- Numeral 5, Art 35- Numerales 8, 13 y 21.
* Decreto 2609 de 2012 "Por el cual se reglamenta el Título V. de la ley 594 de 2000" Art. 3.
* Decreto 1080 de 2015 Art 2.8.2.2.4.
* Acuerdo 038 de 2002 AGN "Por el cual se desarrolla el artículo 15 de la Ley 594 de 2000" Art. 1.
* Acuerdo 042 de 2002 AGN "Por el cual se establecen los criterios para la organización  de los archivos de gestión en las entidades públicas" Art. 3.
* Acuerdo 005 de 2013 "Criterios básicos para la clasificación, ordenación y descripción de
los archivos en las entidades publicas" Art. 6.
* Acuerdo 002 de 2014 "Establece los criterios básicos para la creación, conformación, organización, control y
consulta de los expedientes de archivo" Art. 5, 7 y 12.</t>
    </r>
  </si>
  <si>
    <t>Controles Definidos/Controles Ejecutados</t>
  </si>
  <si>
    <t>Posibilidad de que por acción u omisión, se reciba o se solicite dádiva o beneficio a nombre propio o de un tercero, con el fin de dar gestión a una solicitud de organización del espacio aéreo sin el cumplimiento de requisitos.</t>
  </si>
  <si>
    <t>Intereses y presión política buscando omitir los parámetros legales</t>
  </si>
  <si>
    <t>La presión externa, ofrecimiento de dádivas, beneficiar a un tercero, la carencia de controles, puede causar que se publique material de cartografía aeronáutica, sin los debidos controles previos conforme con los procedimientos establecidos.</t>
  </si>
  <si>
    <t>1. Se pueden presentar actos de interferencia ilícita.
2. Demoras en dar respuesta al solicitante.
3. Pérdida de imagen y credibilidad de la Entidad.
4. Investigaciones penales.
5. Demandas para la Entidad.</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</si>
  <si>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t>
  </si>
  <si>
    <t>Servidor público.
 ( Diseñador de procedimientos)</t>
  </si>
  <si>
    <t>Verificar y validar que se cumplan con los requisitos establecidos para el procedimiento</t>
  </si>
  <si>
    <t>Mediante el uso de listas de verificación y validación en tierra y en vuelo,</t>
  </si>
  <si>
    <t>En caso de detectar acción u omisión, uso del poder, desvío de la gestión de lo público, beneficio privado, debe realizar la denuncia respectiva frente a los entes de control.</t>
  </si>
  <si>
    <t>Metadatos
Listas de verificación</t>
  </si>
  <si>
    <t>BOG - MATERIAL CARTOGRAFÍA AERONÁUTICA ENTREGADA CONFORME FECHAS AIRAC (CUMPLIMIENTO ANEXO 15 OACI)
BOG- CONFORMIDAD EN MATERIAL CARTOGRAFIA AERONAUTICA ENTREGADA
BOG- GESTION SOLICITUDES PARA MODIFICACIÓN DE ESPACIO AÉREO</t>
  </si>
  <si>
    <t>Que por accion u omisión, abuso del poder y desviación de la gestion de lo publico, el servidor público asignado para realizar el proceso de licenciamiento expida una licencia técnica , sin cumplir los requisitos normativos para obtener un beneficio particular o perjudicarlo.</t>
  </si>
  <si>
    <t>Omitir requisitos por parte del servidor púbico que tiene la facultad para expedir licenciamiento del personal.</t>
  </si>
  <si>
    <t>Procedimientos sin estandarizar, desactualizados y no implementados.</t>
  </si>
  <si>
    <t>1. Perdida de credibilidad y confianza hacia la autoridad aeronáutica y los  servidores públicos que lo certifican.
2. Imagen institucional afectada en el orden nacional o regional por actos  o hechos de corrupción comprobados
3, Intervención por parte de un ente de control u otro ente regulador. 
4. Pago de indemnizaciones a terceros por acciones legales que puedan afectar el presupuesto total de la entidad.
5, Afectación de la Seguridad Operacional.</t>
  </si>
  <si>
    <t xml:space="preserve">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al Personal quien emite el concepto final. De acuerdo al pago realizado se remitirá la correspondiente licencia en formato plástico a la dirección registrada en el sistema o en formato digital al correo electronico respectivo.
Como evidencias se generan los flujos de aprobación del aplicativo, los correos electrónicos, el auto expedición de la licencias y el oficio remisorio. 
</t>
  </si>
  <si>
    <t>Servidor Público asignado
Coordinador del Grupo de Licencias al Personal</t>
  </si>
  <si>
    <t>Verificar el cumplimiento de los requisitos de los trámites de licencias, con las listas de chequeo del Sistema SIGA.</t>
  </si>
  <si>
    <t>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al Personal quien emite el concepto final. De acuerdo al pago realizado se remitirá la correspondiente licencia en formato plástico a la dirección registrada en el sistema o en formato digital al correo electronico respectivo.</t>
  </si>
  <si>
    <t>En caso de detectarse el incumplimiento en algún requisito del trámite se procede a rechazar el mismo en el sistema y al usuario le llega una notificación automática con el resultado de la evaluación.</t>
  </si>
  <si>
    <t xml:space="preserve">Como evidencias se generan los flujos de aprobación del aplicativo, los correos electrónicos, el auto expedición de la licencias y el oficio remisorio.  
</t>
  </si>
  <si>
    <t>El coordinador del grupo de Licencias al personal asiganara un  funcionario público, para revisar  trimestralmente de forma aleatoria los trámites de licencias expedidas y verificar el cumplimiento de los procedimientos establecidos en el Manual PEL, si el servidor publico asignado detecta anomalías debera notificar al grupo de Investigaciones Disciplinarias. Como evidencia se genera un comunicado reportando la anomalía encontrada.</t>
  </si>
  <si>
    <t>Coordinador del Grupo de Licencias al Personal 
Servidor
 público asignado</t>
  </si>
  <si>
    <t xml:space="preserve">Verificar el cumplimiento de los procedimientos establecidos en el Manual PEL </t>
  </si>
  <si>
    <t>Revisa de forma aleatoria los trámites de licencias expedidas y verifica el cumplimiento de los procedimientos establecidos en el Manual PEL.</t>
  </si>
  <si>
    <t xml:space="preserve"> Si el servidor publico asignado detecta anomalías debera notificar al grupo de Investigaciones Disciplinarias.</t>
  </si>
  <si>
    <t>Como evidencia se genera un comunicado reportando la anomalía encontrada.</t>
  </si>
  <si>
    <t xml:space="preserve">PEL-BOG- % de atención a solicitudes al licenciamiento del personal aeronáutico en un tiempo no superior a 30 días calendario.
PEL-BOG- % de licencias entregadas al personal aeronáutico emitidas sin errores
PEL-BOG- % de notificaciones generadas correctamente de los estudios para el licenciamiento al personal	</t>
  </si>
  <si>
    <t>Posibilidad de que por acción u omisión, abuso del poder y desviación de la gestión de lo publico, se relacione turnos y/o tiempo suplementario y/o horas extras y/o jornadas dominicales y/o festivos no laborados contrario a las disposiciones contenidas en la Circular Reglamentario  001 GUIA GESTION Y ADMINISTRACIÓN DEL CONTROL DE TRÁNSITO
AÉREO o la norma que la supla para el caso, con el fin de generar un beneficio particular o favorecer a un tercero.</t>
  </si>
  <si>
    <t>Fallas en la revisión y seguimiento de la ejecución de la programación</t>
  </si>
  <si>
    <t xml:space="preserve">Carencia de controles en las dependencias de los Servicios de Tránsito Aéreo </t>
  </si>
  <si>
    <t xml:space="preserve">
1, Pérdida de imagen y credibilidad de la Entidad y del proceso.
2. Investigaciones disciplinarias.
3. Sanciones por parte de los Entes de Control.</t>
  </si>
  <si>
    <t>El coordinador del grupo Aeronavegación de la  Dirección Regional o Líderes Funcionales de las Dependencias de los Servicios de Tránsito Aéreo, realizan la programación de turnos quincenalmente, bajo  la Circular Reglamentaria  001 GUIA GESTION Y ADMINISTRACIÓN DEL CONTROL DE TRÁNSITO AÉREO o la norma que la supla, para el caso de las dependencias de los Servicios de Tránsito Aéreo, se verifica inicialmente las habilitaciones y la disponibilidad correspondiente de los controladores habilitados para los aeropuertos cabeceras. En caso de detectar que el controlador sobrepasa el tope del tiempo suplementario y horas extras, reasigna los turnos correspondientes con el fin de cumplir con el número máximo de horas extras que se pueden programar. Excepto por fuerza mayor o caso fortuito.
Para el caso de los aeropuertos adscritos a las Direcciones Regionales, el administrador de cada aeropuerto es quién constata con las planillas de asistencia el cumplimiento de las jornadas laborales y/o los cambios en la ejecución de la programación en ejercicio de sus funciones, determinadas por el Decreto 823 de 2017, y demas normas complementarias y/o aplicables.  En caso de detectar que el controlador sobrepasa el tope del tiempo suplementario y horas extras, informa al coordinador de grupo de Aeronavegación de la regional respectiva.
Como evidencia de este control queda: La programación de los turnos, formato control diario de posiciones, planillas de asistencia.</t>
  </si>
  <si>
    <t>Direccion Regional Aeronáutico
Coordinador Grupo Aeronavegación Nivel Regional
Administrador de Aeropuerto
Líder Funcional de la Dependencia de los Servicios de Tránsito Aéreo.</t>
  </si>
  <si>
    <t>Quincenal</t>
  </si>
  <si>
    <t>Verificar las habilitaciones y la disponibilidad correspondiente de los controladores habilitados para los aeropuertos.</t>
  </si>
  <si>
    <t>Se realiza la programación de turnos quincenalmente, bajo la Circular Reglamentarioa  001 GUIA GESTION Y ADMINISTRACIÓN DEL CONTROL DE TRÁNSITO AÉREO o la norma que la supla, para el caso de las dependencias de los Servicios de Tránsito Aéreo.
Para el caso de los aeropuertos adscritos a las Direcciones Regionales, el administrador de cada aeropuerto constata con las planillas de asistencia el cumplimiento de las jornadas laborales y/o los cambios en la ejecución de la programación en ejercicio de sus funciones, determinadas por el Decreto 823 de 2017, y demas normas complementarias y/o aplicables</t>
  </si>
  <si>
    <t>El coordinador del grupo Aeronavegación de la Dirección Regional o Líderes Funcionales de las Dependencias de los Servicios de Tránsito Aéreo, en caso de detectar que el controlador sobrepasa el tope del tiempo suplementario y horas extras, reasignan los turnos correspondientes con el fin de cumplir con el número máximo de horas extras que se pueden programar. Excepto por fuerza mayor o caso fortuito.
El Director Regional o Administrador de aeropuerto, en caso de detectar que el controlador sobrepasa el tope del tiempo suplementario y horas extras, informa al coordinador de grupo de Aeronavegación de la regional respectiva.</t>
  </si>
  <si>
    <t xml:space="preserve"> Programación de los turnos quincenalmente
Formato control diario de posiciones Planillas de asistencia.</t>
  </si>
  <si>
    <t>Los supervisores y/o encargados, diariiamente en cada turno verifican el cumplimiento de la programación de turnos elaborados, con el propósito de cotejar la información contenida en dicha programación, en caso de detectar un incumplimiento, deja registro en el diario de señales, informa a los Líderes Funcionales de las Dependencias de los Servicios de Tránsito Aéreo  y al Coordinador del Grupo Aeronavegación Regional.
Como evidencia queda el registro en el Diario señales, control diario de posiciones y correo institucional.</t>
  </si>
  <si>
    <t>Coordinador grupo Aeronavegación Regional.
Lider Funcional de la Dependencia de los Servicios de Tránsito Aéreo
Supervisor</t>
  </si>
  <si>
    <t>Cotejar la información contenida en la programación de turnos.</t>
  </si>
  <si>
    <t>En cada turno se verifica el cumplimiento de la programación de turnos elaborados.</t>
  </si>
  <si>
    <t xml:space="preserve"> En caso de detectar un incumplimiento, deja registro en el diario de señales, e informa a los Líderes Funcionales de las Dependencias de los Servicios de Tránsito Aéreo  y al Coordinador del Grupo Aeronavegación Regional.</t>
  </si>
  <si>
    <t>Registro en el Diario señales
control diario de pocisiones 
Correo institucional.</t>
  </si>
  <si>
    <t xml:space="preserve">Programación inicial de turnos Vrs Cambios </t>
  </si>
  <si>
    <t>Posibilidad de que por acción u omisión, se reciba o se solicite dádiva o beneficio a nombre propio o de un tercero, con el fin  de asignar prioridad a un vuelo, para su favorecimiento incumpliendo los objetivos de la ATFCM.</t>
  </si>
  <si>
    <t>Presiones externas</t>
  </si>
  <si>
    <t xml:space="preserve">1. Afectación de la seguridad
operacional.
2. Pérdida de imagen y credibilidad de la Entidad.
3. Investigaciones disciplinarias.
4. Sanciones por parte de los Entes de Control.     </t>
  </si>
  <si>
    <t xml:space="preserve">El servidor público cada vez que recibe una solicitud de un externo para asignar prioridad a un vuelo, registra la solicitud y la acción en el Diario de Señales del sistema Control T , luego de la autorización del supervisor o manager, con el propósito de evidenciar las solicitudes,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Sitema Harmony.
</t>
  </si>
  <si>
    <t>Servidor Público
Coordinador grupo ATFCM
Supervisor-Manager</t>
  </si>
  <si>
    <t>Evidenciar las solicitudes, otorgar la autorización y coordinar con el solicitante y la dependencia ATC correspondiente y si es el caso tomar acción sobre el sistema Harmony</t>
  </si>
  <si>
    <t xml:space="preserve"> Se recibe una solicitud de un externo para asignar prioridad a un vuelo, se registra la solicitud y la acción en el Diario de Señales del sistema Control T luego de la autorización del supervisor o manager.</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</si>
  <si>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</si>
  <si>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Registros en Control T y
en el Sitema Harmony.</t>
  </si>
  <si>
    <t xml:space="preserve">ATFCM-% DE SOLICITUDES GESTIONADAS
</t>
  </si>
  <si>
    <t>Por acción, omisión o  uso del poder se direccione en beneficio propio o de un tercero, el proceso de adquisición de bienes inmuebles  en cualquiera de sus etapas.</t>
  </si>
  <si>
    <t xml:space="preserve">No aplicación del procedimiento de levamantamiento de información tecnica para la adquisición de Inmuebles. </t>
  </si>
  <si>
    <t xml:space="preserve">No aplicación del procedimiento del estudio juridico de la información para la adquisición de Inmuebles. </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</si>
  <si>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hechos de corrupción comprobados.</t>
  </si>
  <si>
    <t>Los ingenieros y topógrafos auxiliares de apoyo verifican por trámite y a través de  un control digital cartográfico (Google Earth / ARCGIS 10.6 / AUTOCAD )  la información precisa del bien a adquirir mediante el levantamiento topografico y comparativo de los titulos, dejando evidencia de ello en los aplicativos ADI / ISOLUCION / Módulo Activos Fijos JDEdwards / Inmuebles y en el Servidor Bog 7 (I) (J) / AFI Activos fijos inmuebles / SCANI - Titulación Aeropuertos. 
En caso de presentarse diferencias o errores en la información tecnica, se procederá a informar a la parte tecnica por medio de correo electronico o reunión, con el fin de realizar los ajuste a que haya lugar.</t>
  </si>
  <si>
    <t>Ingenieros y topógrafos del Grupo Administración de Inmuebles</t>
  </si>
  <si>
    <t>verificar por trámite, a través de  un control digital cartográfico la información precisa del bien a adquirir</t>
  </si>
  <si>
    <t xml:space="preserve">mediante el levantamiento topografico y comparativo de los titulos, dejando evidencia de ello en los aplicativos ADI / ISOLUCION / Módulo Activos Fijos JDEdwards / Inmuebles. y en el Servidor Bog 7 (I) (J) / AFI Activos fijos inmuebles / SCANI - Titulación Aeropuertos. </t>
  </si>
  <si>
    <t xml:space="preserve"> se procederá a informar a la parte tecnica por medio de correo electronico o reunión, con el fin de realizar los ajuste a que haya lugar.</t>
  </si>
  <si>
    <t xml:space="preserve">ADI / ISOLUCION / Módulo Activos Fijos JDEdwards / Inmuebles y en el Servidor Bog 7 (I) (J) / AFI Activos fijos inmuebles / SCANI - Titulación Aeropuertos. </t>
  </si>
  <si>
    <t>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En caso de presentarse diferencias o errores en el estudio juridico, se procederá a informar a la parte juridica por medio de correo electronico o reunión, con el fin de realizar los ajuste a que haya lugar.</t>
  </si>
  <si>
    <t>Los abogados, auxiliares  y la coordinadora del grupo de inmuebles</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</si>
  <si>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</si>
  <si>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</si>
  <si>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En caso de presentarse diferencias o errores en el estudio juridico, se procederá a informar a la parte juridica por medio de correo electronico o reunión, con el fin de realizar los ajuste a que haya lugar.</t>
  </si>
  <si>
    <t xml:space="preserve">carpeta de adquisición del predio .  / Servidor Bog 7 (I) (J) / AFI Activos fijos inmuebles / SCANI - Titulación Aeropuertos.   </t>
  </si>
  <si>
    <t>BOG- % de ejecución presupuestal
BOG- Porcentaje de adquisición de inmuebles en negociacion voluntaria.
BOG- Porcentaje de inmuebles en procesos de expropiación</t>
  </si>
  <si>
    <t>MATRIZ DE RIESGOS DE CORRUPCIÓN</t>
  </si>
  <si>
    <t xml:space="preserve">Por acción u omisión, abuso del poder, desviación de la gestión de lo publico, la información de la Entidad  sea manipulada, filtrada o alterada, con el fin de obtener un beneficio propio o de un tercero.
</t>
  </si>
  <si>
    <t xml:space="preserve">Tráfico de influencias
</t>
  </si>
  <si>
    <t>Tráfico de influencias</t>
  </si>
  <si>
    <t xml:space="preserve">                                     
Deterioro en la imagen institucional.
Implicaciones de tipo legal y/o disciplinario 
Sanción por parte del ente de control u otro ente regulador.</t>
  </si>
  <si>
    <t>El Director General y el Coordinador Grupo Comunicación y Prensa Revisan y actualizan periódicamente el plan de medios general y la política de comunicaciones con el propósito de direccionar de manera adecuada las comunicaciones, definir lineamientos de privacidad de la información y  hacer efectiva la comunicación interna y externa. Para la revisión y/o actualización se debe:
- Revisar los planes institucionales de la entidad e identificar como el proceso aporta al cumplimiento de estos. 
- Realizar mesas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Las observaciones  realizadas al plan general de medios y política de comunicaciones son realizadas por la Dirección General y son tratadas hasta que el plan sea aprobado. 
Como resultado de la ejecución del control se obtiene el medios general y la política de comunicaciones revisada y actualizada.</t>
  </si>
  <si>
    <t>Director General
Coordinador Grupo Comunicación y Prensa</t>
  </si>
  <si>
    <t xml:space="preserve">Con el propósito de: 
- Direccionar de manera adecuada las comunicaciones,
- Definir lineamientos de privacidad de la información.
- Hacer efectiva la comunicación interna y externa </t>
  </si>
  <si>
    <t xml:space="preserve">Para la revisión y/o actualización del plan y la política se debe:
- El coordinador del grupo debe revisar los planes institucionales de la entidad e identificar como el proceso aporta al cumplimiento de estos. 
- Reunión de equipo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t>
  </si>
  <si>
    <t xml:space="preserve">Las observaciones  realizadas al plan general de medios y política de comunicaciones son realizadas por la Dirección General y son tratadas hasta que el plan sea aprobado. </t>
  </si>
  <si>
    <t xml:space="preserve">medios general y la política de comunicaciones. </t>
  </si>
  <si>
    <t>El Coordinador Grupo Comunicación y Prensa, con el propósito de evitar que se filtre información confidencial, diariamente: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En caso de que se evidencien desviaciones en la ejecución del control se realizaran los análisis pertinentes y el debido proceso de investigación
Como resultado de la ejecución del control se obtiene Listado de asistencia de reuniones y Actas de reuniones</t>
  </si>
  <si>
    <t>Coordinador Grupo Comunicación y Prensa</t>
  </si>
  <si>
    <t xml:space="preserve">Con el propósito de: 
- Evitar que se filtre información confidencial </t>
  </si>
  <si>
    <t xml:space="preserv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t>
  </si>
  <si>
    <t>En caso de que se evidencien desviaciones en la ejecución del control se realizaran los análisis pertinentes y el debido proceso de investigación</t>
  </si>
  <si>
    <t>Listado de asistencia de reuniones   
Actas de reuniones</t>
  </si>
  <si>
    <t>BOG- Planeación y ejecución de los comunicados e informativos realizados en la gestión de la Entidad
BOG- Publicaciones en medios externos e internos con relación a las actividades y procesos del grupo.</t>
  </si>
  <si>
    <t>Posibilidad que por acción u  omisión se   
estructuren proyectos de ingeniería relacionados con la incorporación, actualización, mantenimiento y sostenibilidad de la tecnología aeronáutica en beneficio propio o para favorecimiento de un tercero</t>
  </si>
  <si>
    <t>Falta de Ëtica Profesional</t>
  </si>
  <si>
    <t xml:space="preserve">Excesiva discrecionalidad del Ordenador del Gasto en la toma de desiciones. </t>
  </si>
  <si>
    <t xml:space="preserve">Concentración de Información y funciones en un solo o varios  servidores públicos. </t>
  </si>
  <si>
    <t xml:space="preserve">Deterioro en la imagen institucional.
Pérdida de confianza y credibilidad en la Entidad 
Desgaste administrativo por reprocesos 
Aumento de Quejas y Reclamos 
Observaciones por parte de los Entes de control.
Implicaciones de tipo legal y/o disciplinario, 
</t>
  </si>
  <si>
    <t xml:space="preserve">
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Las observaciones o desviaciones  serán  hacer caso omiso a la falta de ética profesional y no tomar las acciones correspondientes.  Las evidencias serán los escritos o informes de las denuncias.</t>
  </si>
  <si>
    <t xml:space="preserve">Director de Telecomunicación y ayudas a la navegación Aérea.
Coordinadores de grupos Adscritos a la dirección de Telecomunicaciones  </t>
  </si>
  <si>
    <t>Verificar  los hechos de posibles eventos de corrupción.</t>
  </si>
  <si>
    <t xml:space="preserve">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t>
  </si>
  <si>
    <t>Hacer caso omiso a la falta de etica profesional y no tomar las acciones correspondientes.</t>
  </si>
  <si>
    <t xml:space="preserve">
Escritos o informes de denuncias. </t>
  </si>
  <si>
    <t xml:space="preserve">El Director de Telecomunicaciones y Ayudas a la Navegación Aérea, realizará mesas de trabajo  al interior de los grupos de la Dirección de Telecomunicaciones, con el fin de   revisar los proyectos en su integralidad , para evitar posteriores denuncias. Las observaciones  o desviaciones serán la omisión a los ajustes acordados  a los proyectos en las mesas de trabajo.          Las evidencias serán las actas y listados de asistencia de las reuniones. 
</t>
  </si>
  <si>
    <t xml:space="preserve">Director de Telecomunicaciones y ayudas a la Navegación Aérea.                                                                                                                                                                                                                                                                                                                         .
Coordinadores de grupos Adscritos a la dirección de Telecomunicaciones  </t>
  </si>
  <si>
    <t>Revisar los proyectos en su integralidad, para evitar posteriores denuncias.</t>
  </si>
  <si>
    <t xml:space="preserve">Realizar mesas de trabajo  al interior de los grupos de la Dirección de Telecomunicaciones, con el fin de   revisar los proyectos en su integralidad , para evitar posteriores denuncias.       </t>
  </si>
  <si>
    <t>Omitir los ajustes acordados  a los proyectos en las mesas de trabajo.</t>
  </si>
  <si>
    <t>Actas y listado de asistencia  de las  reuniones</t>
  </si>
  <si>
    <t xml:space="preserve">Los coordinadores de grupos adscritos a la Dirección de Telecomunicaciones y Ayudas a la Navegación Aérea, realizarán  mesas de trabajo  al interior de los grupos , con el fin de   revisar  el numero de proyectos a cargo de cada servidor público .
Las observaciones o desviaciones serán  Ignorar  los ajustes  de cargas laborales de los servidores públicos pactados en las mesas de trabajo previo  sin el  Vo.Bo del  Director de Telecomunicaciones.                        Las evidencias serán las actas y listados de asistencia a las reuniones.                                                                                     </t>
  </si>
  <si>
    <t xml:space="preserve"> Coordinadores de grupos adscritos a la Dirección de Telecomunicaciones</t>
  </si>
  <si>
    <t xml:space="preserve">Revisar  el número de  proyectos a  cargo de cada servidor publico. </t>
  </si>
  <si>
    <t>Los coordinadores de grupos adscritos a la Dirección de Telecomunicaciones y Ayudas a la Navegación Aérea, realizarán  mesas de trabajo  al interior de los grupos , con el fin de   revisar  el numero de proyectos a cargo de cada servidor público .</t>
  </si>
  <si>
    <t>Ignorar  los ajustes  de cargas laborales de los servidores públicos pactados en las mesas de trabajo previo  Vo.Bo del  Director de Telecomunicaciones</t>
  </si>
  <si>
    <t xml:space="preserve">Actas y listados de asistencia a las reuniones. </t>
  </si>
  <si>
    <t xml:space="preserve">No. PROYECTOS EXITOSOS/ No. PROYECTOS PLANIFICADOS  </t>
  </si>
  <si>
    <t xml:space="preserve">Posibilidad que por acción u omisión se celebren   reuniones en empresas o  contratistas  diferentes a la organización, con el fin de obtener un beneficio particular </t>
  </si>
  <si>
    <t xml:space="preserve">Intereses y beneficios Económicos para servidores públicos  y particulares. </t>
  </si>
  <si>
    <t xml:space="preserve">Deterioro en la imagen institucional.
Pérdida de confianza y credibilidad en la Entidad 
Desgaste administrativo por reprocesos 
Aumento que Quejas y Reclamos 
Observaciones por parte de los Entes de control.
Implicaciones de tipo legal y/o disciplinario, 
</t>
  </si>
  <si>
    <t xml:space="preserve">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 Las observaciones o desviaciones serán convocar reuniones en sitios no autorizados.  Las evidencias serán las actas  y listados dr asistencia de las reuniones. </t>
  </si>
  <si>
    <t xml:space="preserve">
Director de   Telecomunicaciones y Ayudas a la Navegación Aérea.</t>
  </si>
  <si>
    <t>Validar el  cumplimiento  de  la Circular No.2081100121493 del Ministerio de Transporte.</t>
  </si>
  <si>
    <t>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t>
  </si>
  <si>
    <t>Convocar  reuniones en sitios no autorizados.</t>
  </si>
  <si>
    <t xml:space="preserve">ACTAS
LISTADO DE ASISTENCIA
</t>
  </si>
  <si>
    <t xml:space="preserve">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
Las desviaciones serán incurrir en beneficios particulares. Las evidencias serán los correos electrónicos u oficios del despacho de la Dirección de Telecomunicaciones y Ayudas a la Navegación Aérea. </t>
  </si>
  <si>
    <t xml:space="preserve">Director de Telecomunicaciones y ayudas a la Navegación Aérea.                                                                                                                                                                                                 </t>
  </si>
  <si>
    <t xml:space="preserve">Verificar que los resultados de los proyectos se ajusten a los objetivos del proceso y a las necesidades identificadas en la Dirección de Telecomunicaciones y Ayudas a la Navegación Aérea. </t>
  </si>
  <si>
    <t>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t>
  </si>
  <si>
    <t>Incurrir en beneficios particulares.</t>
  </si>
  <si>
    <t>Correos electrónicos u  oificios del despacho  de la Dirección de Telecomunicaciones</t>
  </si>
  <si>
    <t>No.INFORMES CON Vo.Bo. DEL DIRECTOR DE TELECOMUNICACIONES/No.REUNIONES CONVOCADAS POR EL DIRECTOR DE TELECOMUNICACIOMES.
No.DE PROYECTOS EXITOSOS / No. DE PROYECTOS PLANIFICADOS.</t>
  </si>
  <si>
    <t>Probabilidad de que por acción, omisión,  uso del poder y desviación de la gestión de lo público, se direccione el proceso de contratación en cualquiera de sus etapas para un beneficio privado.</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</si>
  <si>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</si>
  <si>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 xml:space="preserve">Debilidad en el desarrollo de las funciones de la supervisión contractual en la Entidad, las cuales son definidas en el manual de contratación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</si>
  <si>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presupuestal</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</si>
  <si>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y sus soportes.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</si>
  <si>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Comité de Contratación</t>
  </si>
  <si>
    <t>Semanal</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</si>
  <si>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</si>
  <si>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t>
  </si>
  <si>
    <t>En caso de que no se realicen comités de contratación, se puede presentar contratos sin previa revisión y recomendaciones del mismo generando la posible materialización del riesgo.</t>
  </si>
  <si>
    <t xml:space="preserve">Actas de comité y sus soportes
</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</si>
  <si>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</si>
  <si>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Coordinadores y abogados de la Dirección</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</si>
  <si>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</si>
  <si>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</si>
  <si>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</si>
  <si>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Correos electrónicos, actas de mesas de trabajo y oficios de verificación por parte de los abogados
Vistos buenos en las minutas o modificaciones de los asesores como control a las revisiones</t>
  </si>
  <si>
    <t>No se investigan y resuelven oportunamente.</t>
  </si>
  <si>
    <t>La Directora Administrativa y los Coordinadores del Grupo precontractual y contractual, cada vez que se requiera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Tips por correo electrónico y comunicaciones de designación de supervisión.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</si>
  <si>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Coordinadores de la Dirección
Ordenadores del gasto</t>
  </si>
  <si>
    <t xml:space="preserve">sensibilizar y recordar la importancia de la adecuada ejecución de las funciones de supervisión que es asignadas por las áreas respectivas </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</si>
  <si>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</si>
  <si>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</si>
  <si>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Sensibilizaciones realizadas
Manual de contratación
Memorando informativos y de directrices
Informes efectivos de supervisión</t>
  </si>
  <si>
    <t>EFICIENCIA EN LA  LEGALIZACIÓN DE CONTRATOS
OPORTUNIDAD APERTURA PROCESO SANCIONATORIO
OPORTUNIDAD EN ELABORACIÓN  Y APROBACIÓN DE MODIFICATORIOS 
% EFICIENCIA EN PUBLICACIÓN DE PROCESOS DE LA ETAPA PRECONTRACTUAL
MESAS DE TRABAJO REALIZADOS</t>
  </si>
  <si>
    <t xml:space="preserve">Probabilidad de que por acción, omisión,  uso del poder y desviación de la gestión de lo público, se direccione la facturación y la supervisión  en la prestación  los servicios generales de (logística y de apoyo necesarios para la operación de la Aeronáutica Civil) con el fin de apropiarse o beneficiar a un tercero </t>
  </si>
  <si>
    <t xml:space="preserve">Alteración/modificación intencional de la información   de la supervisión y en la facturación para favorecimiento propio o de terceros </t>
  </si>
  <si>
    <t xml:space="preserve">Debilidad en el desarrollo de las funciones de la supervisión contractual  de los servicios generales que se prestan en la Entidad, las cuales son definidas en el manual de contratación </t>
  </si>
  <si>
    <t>Pérdida de credibilidad e  imagen Institucional
Mala imagen para el área y funcionarios que intervienen en el proceso.
Detrimento patrimonial 
Posible Afectación del servicio
Reprocesos en la administración de los bienes
Perida de bienes muebles y consumo
Afectación en la calidad y oportunidad de los servicios generales
Incumplimiento de los objetivos de gestion y metas del plan de accion
 Sanción por parte del ente de control u otro ente regulador.</t>
  </si>
  <si>
    <t>La Directora Administrativa y la Coordinadora del Grupo de servicios Generales, cada vez que se requiera implementan la estrategia de fortalecimiento a las funciones de supervisión contractual, con el propósito de sensibilizar y recordar la importancia de la adecuada ejecución de las funciones de supervisión que es asignadas por las áreas respectivas . 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 y comunicaciones de designación de supervisión. 
Como segunda actividad del fortalecimiento, desde la gestión de los supervisores se reporta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</si>
  <si>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Coordinadora Servicios Generales</t>
  </si>
  <si>
    <t>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t>
  </si>
  <si>
    <t>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</si>
  <si>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Coordinadora Servicios Generales
Equipo de trabajo</t>
  </si>
  <si>
    <t>Mitigar la materialización del riesgo de corrupción  identificado, evitando la manipulación de las gestiones que se derivan en la supervisión y revisión de facturas de los servicios generales prestados,  favoreciendo a terceros</t>
  </si>
  <si>
    <t>La Coordinadora de Servicios Generales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t>
  </si>
  <si>
    <t>En caso de que el responsable asignado identifique anomalías o información incompleta en los documentos soportes de la supervisión y para trámite de facturación  y pago de los servicios generales prestados, este son devueltos a los supervisores regionales y nivel central encargados, con el objeto de que se realicen las correcciones necesarias.</t>
  </si>
  <si>
    <t xml:space="preserve">Correos electrónicos, actas de mesas de trabajo, informes de supervisión revisados y oficios de lineamientos en la ejecución de los servicios generales
</t>
  </si>
  <si>
    <t>Con el proposito de mitigar la materialización del riesgo de corrupción  identificado, evitando la manipulación de las gestiones que se derivan en la supervisión y revisión de facturas de los servicios generales prestados,  favoreciendo a terceros, mensualmente,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 En caso de que el responsable asignado identifique anomalías o información incompleta en los documentos soportes de la supervisión y para trámite de facturación  y pago de los servicios generales prestados, este son devueltos a los supervisores regionales y nivel central encargados, con el objeto de que se realicen las correcciones necesarias.</t>
  </si>
  <si>
    <t xml:space="preserve">
MESAS DE TRABAJO MENSUALES
INFORMES DE AVANCE FISICO Y PRESUPUESTAL DE LOS CONTRATOS CON QUE SE PROVEEN LOS SERVCIOS GENERALES</t>
  </si>
  <si>
    <t xml:space="preserve">Posibilidad de que por acción u omisión,  uso del poder no se administren los bienes muebles conforme a los lineamientos definidos en la Entidad con el fin de apropiarse o beneficiar a un tercero </t>
  </si>
  <si>
    <t>Debilidades en la administración de los bienes muebles  de propiedad de la Entidad administrados y concesionados. (Ingresos, Egresos, Traslados, Reintegros y Bajas)</t>
  </si>
  <si>
    <t>Pérdida de credibilidad e  imagen Institucional
Mala imagen para el área y funcionarios que intervienen en el proceso.
Detrimento patrimonial 
Posible Afectación del servicio
Reprocesos en la administración de los bienes
Aumento de los siniestros y demoras en reposicion del bien 
Incumplimiento de los objetivos de gestion y metas del plan de accion
 Sanción por parte del ente de control u otro ente regulador.</t>
  </si>
  <si>
    <t>El Coordinador del Grupo de Almancen, los coordinadores de grupos administrativos y financieros de las Direcciones Regionales Aeronauticas y sus equipos de trabajo, para la administración de bienes muebles, cada vez que se realiza un movimiento y concesiones en el almacen (Ingresos, Egresos, Traslados, Reintegros, Bajas) solicitan los reportes de dichos movimientos para verificar la correspondencia de la información generada frente a lo fisico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</si>
  <si>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Almancen
Grupo de Almancen
Coordinadores de grupos administrativos y financieros de las Direcciones Regionales Aeronauticas
Grupo administrativos y financieros de las Direcciones Regionales Aeronauticas</t>
  </si>
  <si>
    <t xml:space="preserve">Verificar la correspondencia de la información generada frente a lo fisico con el fin de avalar o aprobar el procedimiento en ejecución y evitar que se presenten diferencias o inconsistencias en los procedimientos. </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</si>
  <si>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</si>
  <si>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en caso de que se encuentre una inconsistencia se regresa el movimiento para que se realicen las correcciones necesarias en los reportes.</t>
  </si>
  <si>
    <t>Como evidencia de la ejecución de este control se generan : Comprobantes de ingresos, egresos, traslados, reintegros, concesiones y bajas y los documentos asociados a cada uno de los movimientos.</t>
  </si>
  <si>
    <t>Los gestores del almacen (nivel central y regional) cada vez que se presenta un movimiento, verifican la información maestra al ingresar en el JDEdwards (completitud, veracidad y claridad de la información) con el proposito de evitar inconsistencias en el registro, carencias de informacion y legalidad de la misma. 
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reversion en el aplicativo con las debidas autrizaciones de los procesos afectados y realizan nuevamente el proceso con la calidad de la información del nuevo registro. 
Como evidencias de la ejecución del control se generan: correos electronicos, oficios, reportes de ingresos, Egresos, Traslados, Reintegros, Bajas en el aplicativo JDEdwards</t>
  </si>
  <si>
    <t xml:space="preserve">Gestores del almacen (nivel central y regional) </t>
  </si>
  <si>
    <t>Con el proposito de evitar inconsistencias en el registro, carencias de informacion y legalidad de la misma.</t>
  </si>
  <si>
    <t>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t>
  </si>
  <si>
    <t>En caso de que se presenten inconsistencias en el procedimiento se realiza el proceso de reversion en el aplicativo con las debidas autorizaciones de los procesos afectados y realizar nuevamente el proceso con la calidad de la información del nuevo registro.</t>
  </si>
  <si>
    <t>Como evidencias de la ejecicón del control se generan: correos electronicos, oficios, reportes de ingresos, Egresos, Traslados, Reintegros, Bajas en el aplicativo JDEdwards</t>
  </si>
  <si>
    <t>BOG- Comprobantes de egreso e ingreso de almacén legalizados.
BOG- Oportunidad en el aviso del siniestro y recepción de la documentación para las reclamaciones.</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</si>
  <si>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</si>
  <si>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</si>
  <si>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Pérdida de credibilidad e imagen institucional afectando la reputación de la Entidad 
Detrimento patrimonial 
Implicaciones de tipo administrativo, penal,  fiscal, legal o disciplinario
Pérdida de Información crítica para la Entidad.
Perdida del acceso a la información
Incumplimiento en las metas y objetivos institucionales .</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</si>
  <si>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reportada a través de la Línea 3000 (telefónica, web, correo) por cada uno de los funcionarios de la Entidad, son registradas en la herramienta ARANDA, la cual tiene opción de generar el reporte (bitácora) y es almacenado mensualmente por cada administrador o lider tecnico del componenete tecnologico en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</si>
  <si>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Soporte Informático</t>
  </si>
  <si>
    <t>Tener registrado todas las actividades realizadas en el área.</t>
  </si>
  <si>
    <t>Cada solicitud es recibida a través de la Línea 3000 (telefónica, web, correo) por cada uno de los funcionarios de la Entidad, son registradas en la herramienta ARANDA, la cual tiene opción de generar el reporte (bitácora) y se almacena en la carpeta de la documentación en BOG7</t>
  </si>
  <si>
    <t>Cuando no se efectúa el control automático o las solicitudes no ingresan por Línea 3000 son registradas a través de un archivo de Excel manualmente que reposa en BOG 7.</t>
  </si>
  <si>
    <t>Bitácora del sistema  ARANDA 
Archivo de Excel en BOG7</t>
  </si>
  <si>
    <t>Los administradores de componentes mensualmente, con el proposito de detectar problemas que existen con los componentes tecnologicos deben: 
- Revisión manual de los LOGs mediante un visor de texto. 
- Para el caso de revisión de Windows se utiliza el procedimiento aprobado en el Sistema de Gestión.
En caso de que se detecten anomalias en el revisión de los Logs se valida el impacto que tuvo en el sistema y se reporta el incidente de seguridad cuando aplique.
Como evidencias de la ejecución del control permaneceran los Informe de las revisiones de los Logs y reporte del incidente.</t>
  </si>
  <si>
    <t>Administradores de componentes</t>
  </si>
  <si>
    <t xml:space="preserve">Detectar problemas que existan con los componentes tecnologicos </t>
  </si>
  <si>
    <t xml:space="preserve"> - Revisión manual de los LOGs mediante un visor de texto. 
 - Para el caso de revisión de Windows se utiliza el procedimiento aprobado en el Sistema de Gestión </t>
  </si>
  <si>
    <t>En caso de que se detecten anomalias en el revisión de los Logs se valida el impacto que tuvo en el sistema y se reporta el incidente de seguridad cuando aplique.</t>
  </si>
  <si>
    <t>Informe de las revisiones de los Logs
Reporte del incidente</t>
  </si>
  <si>
    <t>Aplicación del Modelo de Seguridad de la Información</t>
  </si>
  <si>
    <t xml:space="preserve">Probabilidad de que por acción u omisión, uso del poder, desviación de la gestión de lo público y para un beneficio particular o de un tercero el Servidor público con incapacidad de origen común y/o su jefe inmediato, no reporten la novedad a la Dirección Regional o el área de Seguridad y Salud en el trabajo, para que no incluya la novedad en el SITAH. </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</si>
  <si>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</si>
  <si>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</si>
  <si>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 1) No registro de la novedad en el aplicativo 
2) no  oportunidad en el pago diferencial al servidor  público
3) no recobro oportuno de la prestación económica. 
4) Impacto en los indicadores reales de ausentismo laboral por enfermedad.  </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</si>
  <si>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de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Talento Humano.
3. La Dirección de Talento Humano establecido estrategia de acto administrativo interno para el descuento de días no laborados cuando no hay autorización de prestaciones económicas de la EPS. </t>
  </si>
  <si>
    <t>Coordinador de Grupo Seguridad y  Salud en el Trabajo</t>
  </si>
  <si>
    <t xml:space="preserve">Realizar los descuentos necesarios de las  incapacidades acorde con el reporte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</si>
  <si>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t>
  </si>
  <si>
    <t>al no tener un reporte de la incapacidad de origen común, se revisa el reporte de la EPS, se reporta a talento humano y se requiere al servidor público y jefe inmediato</t>
  </si>
  <si>
    <t>Reporte de la EPS
Reporte en el SITAH
Reporte de los jefes inmediatos (ADI)
 Conciliación en tesorería
Circular 004 de 24 de septiembre de 2018</t>
  </si>
  <si>
    <t>ILI (Índice de lesiones incapacitantes)</t>
  </si>
  <si>
    <t>Que, por acción u omisión, uso del poder, desviación de lo público o que exista tráfico de influencia, se de aprobación o respuesta preferente de manera injustificada y ajustándose a intereses ilegítimos que favorezcan a un tercero, con la obtención de un beneficio particular.</t>
  </si>
  <si>
    <t xml:space="preserve">Aceptar documentos objeto de registro con sus soportes que incumplan los requisitos exigidos por los RAC 20, 45 y 91 (apéndice 25), y demás disposiciones legales vigentes aplicables, con el fin de favorecer a uno o varios terceros.
Falta de ética, principios y valores en el personal.
Debilidades en los controles.
Concentración de funciones en un solo funcionario.
Personal no calificado o competente.
Injerencia política, presiones e intereses de un tercero.
Ofrecimiento de dadivas. 
Que no se garantice la integridad de la información del Sistema SIGA.
Sistemas de información vulnerables en seguridades.
Sistemas de información no integrados SIGA-ALDIA. </t>
  </si>
  <si>
    <t xml:space="preserve">
  Reclamaciones o quejas de los usuarios que impliquen investigaciones internas disciplinarias.
Demandas legales.
Inadecuada prestación del servicio.
Sanciones de Entes de Control.   
Pérdida de credibilidad e imagen institucional. 
</t>
  </si>
  <si>
    <t xml:space="preserve">El Jefe de la Oficina de Registros por trámite, delega al servidor público y/o contratista las solicitudes a través del Sistema Información Gestión Aeronáutica SIGA, imparte directrices cuando corresponda, con el propósito de atender oportunamente y mitigar cualquier posible riesgo de expedir trámites de manera extemporánea respecto a los tiempos establecidos en la normatividad vigente o que incumplan los requisitos exigidos por los RAC y demás disposiciones  legales vigentes, con el fin de favorecer a uno o varios terceros.  
El servidor público y/o contratista califica jurídicamente el trámite asignado, presenta el proyecto de respuesta con la debida anticipación al vencimiento del término y el Coordinador del Grupo de Matriculas realiza el control de cumplimiento de tiempos y requisitos.
En la eventualidad de desviación o de la materialización del riesgo se comunica la novedad al usuario y se realiza el acto administrativo que resuelva el trámite. El servidor público y/o contratistas en conjunto con el Coordinador del Grupo de Matriculas analizan las acciones de mejora a implementar, dejando el registro del resultado del trámite. 
Como evidencia quedan los actos administrativos correspondientes en los sistemas SIGA, ADI, Correo Electrónico, estudio jurídico y en el expediente de la aeronave. </t>
  </si>
  <si>
    <t xml:space="preserve">Jefe Oficina de Registro 
Jefe Grupo Matriculas
Servidor Público y/o Contratista Calificador
Funcionario Ventanilla 
Usuario </t>
  </si>
  <si>
    <t>Verificar el cumplimiento de los requisitos de los trámites de Registro, con las listas de chequeo del Sistema SIGA, con el fin de mitigar el riesgo de que un servidor público altere el procedimiento o algún documento para beneficio propio o de un tercero.
.</t>
  </si>
  <si>
    <t xml:space="preserve">Paso 1: Recepción del requerimiento por Sistema de Información Gestión Aeronáutica SIGA y Sistema de Gestión Documental ADI.
Paso 2: Asignación del trámite a un servidor público o contratista por parte del Jefe de la Oficina de Registro, de acuerdo a competencias del equipo de trabajo.
Paso 3: Estudio jurídico por parte del calificador asignado y entrega de la calificación al Jefe del Grupo de Matriculas para revisión y visto bueno. 
Paso 4: El calificador del trámite efectúa el registro en SIGA, envía para aprobación y genera resultados: constancia de registro (Sí cumple) o Nota Devolutiva (No cumple), certificado de matrícula y oficio de respuesta al usuario, entrega en físico para firmas del Jefe de la Oficina de Registro. 
Paso 5: Revisión del funcionario de la ventanilla que hace entrega y del usuario que recibe resultado del trámite. 
</t>
  </si>
  <si>
    <t>En caso de detectarse el incumplimiento en algún requisito del trámite se procede a rechazar el mismo en el sistema y generar nota devolutiva con el resultado de la evaluación, que será enviada vía correo electrónico al interesado.
De llegar a existir una desviación al control se volverá a realizar una revisión por un servidor público diferente a quien realizó la tarea asignada; la evidencia queda en folio de matricula de la aeronave en Sistema SIGA,  en hoja de control, nuevo estudio jurídico, correos electrónicos y consecutivo de Sistema de Gestión Documental ADI.</t>
  </si>
  <si>
    <t>Hoja de control, Folio de Matricula en Sistema de Información Gestión Aeronáutica SIGA, Correos Electrónicos, Estudio Juridico por tramite, Oficios por el Sistema de Gestión Documental ADI y expediente de la aeronave.</t>
  </si>
  <si>
    <t xml:space="preserve">
% Tiempo de respuestas de tramites. 
Tratamiento de PQRS</t>
  </si>
  <si>
    <t>Posibilidad de que por acción u omisión, se reciba o se solicite dádiva o beneficio a nombre propio o de un tercero, con el fin de que en un informe de auditoría no se incluyan, se modifiquen o se retiren hallazgos, omitiendo la realidad del proceso auditado.</t>
  </si>
  <si>
    <t xml:space="preserve">Incumplimiento de las normas internacionales para el ejercicio profesional de la auditoria interna.
</t>
  </si>
  <si>
    <t>Evaluación indebida de la idoneidad de los auditores.</t>
  </si>
  <si>
    <t>Supervisión inadecuada de la auditoria interna.</t>
  </si>
  <si>
    <t>No declarar conflictos de intereses, inhabilidades o impedimentos.</t>
  </si>
  <si>
    <t>1. Pérdida de reputación y credibilidad de la oficina de control interno.
2. Sanción disciplinaria al servidor público.</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</si>
  <si>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</si>
  <si>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</si>
  <si>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</si>
  <si>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</si>
  <si>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</si>
  <si>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</si>
  <si>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De acuerdo con el Plan de auditoria, se realiza el seguimiento a cada una de las etapas, la cual tiene unos puntos a evaluar con criterios comportamentales y se informa el avance que ha alcanzado el auditor.</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</si>
  <si>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trabano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</si>
  <si>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</si>
  <si>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</si>
  <si>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</si>
  <si>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</si>
  <si>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BOG- Calidad del proceso de auditoría
BOG- Cumplimiento del Plan de Auditoria de la vigencia
BOG - Gestión de mejoramiento
BOG - Evaluación del sistema de Control Interno con enfoque en riesgos</t>
  </si>
  <si>
    <t>Probabilidad que se presenten situaciones irregulares por parte de los integrantes del proceso, relacionadas con recibir dádivas u otro beneficio, con el fin de desviar el ejercicio de la acción disciplinaria.</t>
  </si>
  <si>
    <t>Causas internas: Recibir dádivas u otro beneficio, para: 
1. Omitir el control de los términos procesales en las actuaciones disciplinarias, con el fin de permitir el vencimiento de estos. 
2. Desviar las actuaciones disciplinarias en la práctica de pruebas.
3. Proferir decisiones irregulares que contraríen la realidad del proceso en cualquiera de sus etapas.
4. Abstenerse de adelantar alguna actuación disciplinaria generando los fenomenos de prescripción o caducidad.
5. Sustraer o eliminar piezas procesales de los expedientes.</t>
  </si>
  <si>
    <t>Causa externa: 
1. Ofrecimiento de dádivas u otro beneficio por parte de un tercero a los integrantes del Grupo de Investigaciones Disciplinarias, para desviar la acción disciplinaria en cualquiera de sus etapas procesales u omitiendo el control de los terminos procesales.</t>
  </si>
  <si>
    <t>1. Investigación penal y disciplinaria
2. Actuaciones judiciales en contra de la Entidad.
3. Afectación del debido proceso
4. Pérdida de la eficacia de las actuaciones disciplinarias
5. Afectación de la imagen institucional
6. Pérdida de confianza del usuario en el Grupo de Investigaciones Disciplinarias</t>
  </si>
  <si>
    <t>1.	Los integrantes del Grupo deben controlar el cumplimiento de los términos procesales en las actuaciones disciplinarias y en la práctica de pruebas, mediante la verificación de estos en el archivo de datos GEDIS y, el envío de alertas preventivas con el fin de evitar el vencimiento de estos a través de mensajes por el correo electrónico institucional, de acuerdo con el trámite procesal en el cual se encuentren las actuaciones. De no hacerse efectiva la aplicación del control establecido por encontrarse observaciones o desviaciones en el mismo, el Coordinador y los integrantes del Grupo deberán diseñar un plan de acción que conlleve a la mejora de dicho control.
2.	El Coordinador y los profesionales del Grupo revisaran a través de comités jurídicos las decisiones que se deben proferir en las actuaciones disciplinarias connotadas, de trascendencia institucional o cada vez que se requiera, con el fin de verificar que correspondan a la realidad del proceso, actividad que se plasmara en un acta de reunión. De no hacerse efectiva la actividad de revisión establecida, por encontrarse observaciones o desviaciones en la misma, el Coordinador y los profesionales del Grupo deberán diseñar un plan de acción que conlleve a la mejora de dicha revisión. 
3.El Coordinador del Grupo mensualmente asignará tareas a los abogados instructores respecto a los procesos disciplinarios a cargo del despacho con el fin de dar celeridad a las actuaciones y evitar los fenomenos de prescripción y caducidad. De no hacerse efectiva la aplicación del control establecido por encontrarse observaciones o desviaciones en el mismo, el Coordinador y los integrantes del Grupo deberán diseñar un plan de acción que conlleve a la mejora de dicho control.</t>
  </si>
  <si>
    <t>Coordinador Grupo de Investigaciones Disciplinarias e integrantes del Grupo.</t>
  </si>
  <si>
    <t>Evitar el vencimiento de los términos procesales y el desvio de las actuaciones disciplinarias.</t>
  </si>
  <si>
    <t xml:space="preserve">Controlando el cumplimiento de los términos procesales en las actuaciones disciplinarias y en la práctica de pruebas, mediante la verificación de estos en el archivo de datos GEDIS.
Revisando a través de comités jurídicos las decisiones que se deben proferir en las actuaciones disciplinarias connotadas, de trascendencia institucional o en las que se requieran.
Asignando tareas a los abogados instructores respecto a los procesos disciplinarios a cargo del despacho. </t>
  </si>
  <si>
    <t>De no hacerse efectiva la aplicación de los controles y revisiones establecidos por encontrarse observaciones o desviaciones en el mismo, el Coordinador, los integrantes y profesionales del Grupo deberán diseñar un plan de acción que conlleve a la mejora de dichos controles y revisiones.</t>
  </si>
  <si>
    <t>1. Correos electrónicos
2. Decisiones disciplinarias
3. Actas 
4. Pruebas
5. Archivo de datos GEDIS</t>
  </si>
  <si>
    <t xml:space="preserve">4.	El Coordinador del Grupo emitirá directrices y parámetros para la gestión de las actuaciones disciplinarias, a través de memorandos,cada vez que se requiera, con el fin de prevenir que se presenten situaciones irregulares relacionadas con el ofrecimiento de dádivas u otro beneficio por parte de un tercero a los integrantes del Grupo de Investigaciones Disciplinarias. De no hacerse efectiva la actividad de prevención establecida, por encontrarse observaciones o desviaciones en la misma, el Coordinador deberá diseñar un plan de acción que conlleve a la mejora de dicha actividad.  </t>
  </si>
  <si>
    <t>Coordinador Grupo de Investigaciones Disciplinarias.</t>
  </si>
  <si>
    <t>Prevenir que se presenten situaciones irregulares relacionadas con el ofrecimiento de dádivas u otro beneficio.</t>
  </si>
  <si>
    <t>Mediante memorandos o reuniones del despacho.</t>
  </si>
  <si>
    <t>De no hacerse efectiva la actividad de prevención establecida, por encontrarse observaciones o desviaciones en la misma, el Coordinador deberá diseñar un plan de acción que conlleve a la mejora de dicha actividad.</t>
  </si>
  <si>
    <t>1. Memorandos
2. Actas</t>
  </si>
  <si>
    <t>BOG - Porcentaje de evaluación de quejas, informes de servidor público y actuaciones de oficio,
BOG - Porcentaje de expedientes evacuados</t>
  </si>
  <si>
    <t xml:space="preserve">Probabilidad de que, por acción u omisión, abuso del poder y desviación de la gestión de lo público los servidores públicos utilicen la licencia de acceso a los sistemas de información de Talento Humano, para alterar la información para obtener un beneficio particular y/o de un tercero.  </t>
  </si>
  <si>
    <t>Que el servidor público que tiene acceso a la administración de los sistemas de información en la Dirección de Talento Humano, modifique la información para favorecer indebidamente a un particular.</t>
  </si>
  <si>
    <t xml:space="preserve">1. Detrimento patrimonial
2. Afecta la imagen de la Entidad y del sector a nivel regional y nacional.
3. Perdida de confianza a los sistemas de información
4. Investigaciones disciplinarias, fiscales y penales.
5. Afecta el cumplimiento de la misión de la Entidad.
6. Afecta el cumplimiento de los objetivos de las dependencias. </t>
  </si>
  <si>
    <t>Cada vez que es radicado mediante cualquier sistema de información una solicitud de tramite de una novedad a la DTH, es enviado al coordinador responsable de dicho tramite y registro de la novedad, éstas son registradas en los sistemas de información. Si corresponden a la afectación de nomina deben ser entregada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En caso de presentarse un evento de corrupción en este u otro sentido, el Director General o quien tenga conocimiento de ello, deberá denunciar ante las autoridades correspondientes para lo de su competencia.</t>
  </si>
  <si>
    <t>Director de Gestión Humana
Coordinadores: Bienestar Social,
Situaciones Administrativas,
Seguridad y Salud en el Trabajo,
Nóminas, Administración del Talento Humano y demas servidores publicos asignados.</t>
  </si>
  <si>
    <t>Generar conciencia en el cumplimiento de los principios y valores  de los servidores publicos que desempeñan funciones en la Direción de Talento Humano.</t>
  </si>
  <si>
    <t xml:space="preserve">Ejecutando de manera efectiva cada uno de los procedimientos, protocolos, planes, guias,formatos y demas documentación de operación necesaria dentro del proceso. </t>
  </si>
  <si>
    <t>Cuando hay desviaciones, se toman acciones inmediatas que permitan subsanar el motivo o causa raiz de de la desviación.</t>
  </si>
  <si>
    <t>Registro en los sistemas de información que se utlizan en la Dirección de Talento Humano.</t>
  </si>
  <si>
    <t>BOG- % Cumplimiento de Presupuesto de Inversión
Acciones asociadas al control frente a los reportes que se generan de los aplicativos.</t>
  </si>
  <si>
    <t xml:space="preserve">El servidor público responsable de los Manuales Específicos de Funciones, se deje influenciar por un tercero para alterar el cumplimiento de requisitos en pro de beneficiar a otro servidor o particular. </t>
  </si>
  <si>
    <t>Incumplimiento de los requisitos establecidos dentro del procedimiento de selección de servidores públicos que ocupan cargos directivos.</t>
  </si>
  <si>
    <t>1. Nombramiento de personal sin el cumplimiento de requisitos y competencias.
2. Que se presente afectación en la prestación del servicio por no cumplir con las competencias establecidas. 
 3.  Intervención por parte de un ente de control u otro ente regulador.
 4. Pérdida de Información crítica para la entidad que no se puede recuperar.
5. Incumplimiento en las metas y objetivos institucionales afectando de manera significativa la gestión institucional.
 6. Afectación de la Imagen institucional por actos o hechos de corrupción comprobados.</t>
  </si>
  <si>
    <t xml:space="preserve">El Coordinador de Grupo Administración del Talento Humano, cada vez que se requiera verificar el cumplimiento de los requisitos minimos exigidos para el empleo a proveer de acuerdo con la ley y los establecidos en el manual especifico de funciones y competencias laborales de la Entidad, para esto se tiene en cuenta la normatividad legal vigente y competencias que acreditan los cargos,  de ser necesario se realiza un trabajo de equipo junto con el área competente. 
Cuando el control se ejecuta correctamente, se puede proceder con la provisión del cargo mediante los respectivos actos administrativos de provisión de empleos, de lo contrario en caso de presentarse un evento de corrupción en este u otro sentido, el Director General o quien tenga conocimiento de ello, deberá denunciar ante las autoridades correspondientes para lo de su competencia. </t>
  </si>
  <si>
    <t>Coordinador Grupo Administración del Talento Humano,  Director de Gestión Humana</t>
  </si>
  <si>
    <t>Verificar el cumplimiento de los requisitos minimos exigidos para el empleo a proveer de acuerdo con la ley y los establecidos en el manual especifico de funciones y competencias laborales de la Entidad.</t>
  </si>
  <si>
    <t>Verifica el cumplimiento de los requisitos minimos exigidos para el empleo a proveer de acuerdo con la ley y los establecidos en el manual especifico de funciones y competencias laborales de la Entidad.</t>
  </si>
  <si>
    <t xml:space="preserve">Cuando el control se ejecuta correctamente, se puede proceder con la provisión del cargo, de lo contrario se presentan denuncias, derechos de petición y/o observaciones que conllevan a un proceso de investigación. </t>
  </si>
  <si>
    <t>Actos administrativos de provisión de empleos.</t>
  </si>
  <si>
    <t xml:space="preserve">La Dirección de Gestión Humana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el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Gestión humana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</si>
  <si>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Gestión Humana
Director General </t>
  </si>
  <si>
    <t>Que se de cumplimiento con lo dispuesto a la normatividad vigente, acorde al proceso y los procedimientos establecidos para el caso de nombramiento de servidores publicos.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</si>
  <si>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</si>
  <si>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Talento Humano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</si>
  <si>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</si>
  <si>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BOG- % Cumplimiento de Presupuesto de Inversión</t>
  </si>
  <si>
    <t xml:space="preserve">Probabilidad de que, por acción u omisión, abuso del poder y desviación de la gestión de lo público se presente perdida o manipulación de documentos en historias laborales para obtener un beneficio particular y/o de un tercero.  </t>
  </si>
  <si>
    <t>Que el servidor publico encargado de las hojas de vida manipule de manera dolosa o intencional los expedientes de las hojas de vida.</t>
  </si>
  <si>
    <t xml:space="preserve">1. Afectación del desempeño institucional
2. Intervención por parte de un ente de control u otro ente regulador.
3. Imagen institucional afectada por actos o hechos de corrupción comprobados.
4. Investigaciones penales, fiscales o disciplinarias.
 5. Reclamaciones o quejas de los usuarios que implican investigaciones internas disciplinarias.
</t>
  </si>
  <si>
    <t>El coordinador de grupo de carrera administrativa verifica cada vez que se requiera, que se haga el diligenciamiento de la hoja de control de los expedientes por parte del servidor público encargado de la custodia de las mismas y de igual manera revisa que se cumpla con la digitalización de las historias laborales. El propósito de este control es verificar el cumplimiento del procedimiento de vinculación establecido y la integridad de los expedientes, como evidencia del cumplimiento de este control queda el registro de la hoja de control de expedientes y la digitalización de los mismos. Cuando se presentan desviaciones en la ejecución del control, se implementan estrategias de comunicación, socialización y formación encaminadas al cumplimiento del procedimiento de vinculación. En caso de presentarse un evento de corrupción en este u otro sentido, el Director General o quien tenga conocimiento de ello, deberá denunciar ante las autoridades correspondientes para lo de su competencia.</t>
  </si>
  <si>
    <t>Coordinador Grupo Carrera Administrativa y servidores publicos que participan en el proceso de vinculación y permanecia.</t>
  </si>
  <si>
    <t xml:space="preserve">Verificar la integridad de los expedientes </t>
  </si>
  <si>
    <t xml:space="preserve">Verificar el cumplimiento del procedimiento de vinculación establecido.
</t>
  </si>
  <si>
    <t>Cuando se presentan desviaciones en la ejecución del control, se implementan estrategias de comunicación, socialización y formación encaminadas al cumplimiento del procedimiento de vinculación.</t>
  </si>
  <si>
    <t>Registro de la hoja de control de expedientes y la digitalización de los mismos.</t>
  </si>
  <si>
    <t>Porcentaje de cumplimiento de la revisión de la hoja de control frente al fisico.</t>
  </si>
  <si>
    <t xml:space="preserve">Que por acción u omisión y/o  trafico de influencias  se direccionen normas o conceptos aeronáuticos para favorecer intereses de terceros en beneficio particular. </t>
  </si>
  <si>
    <t>Trafico de influencias.</t>
  </si>
  <si>
    <t>Presiones del sector de acuerdo al tema</t>
  </si>
  <si>
    <t>1. Afecta la imagen institucional.
2. Pérdida de credibilidad del sector, de la Entidad y de la dependencia.
3. Que se beneficie o se perjudique una empresa en particular</t>
  </si>
  <si>
    <t xml:space="preserve">El coordinador de grupo de normas aeronáuticas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través del sistema de información ADI, con el objeto de prevenir cualquier error.
En caso de encontrar inconsistencias en la verificación de conceptos y normas, se realizan las correcciones necesarias que haya a lugar y se deja una observación o nota sobre los cambios efectuados.
</t>
  </si>
  <si>
    <t xml:space="preserve">Coordinador Grupo Normas Aeronáuticas </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</si>
  <si>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</si>
  <si>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</si>
  <si>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</si>
  <si>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Informacion ADI - conceptos
Publicación Pagina WEB</t>
  </si>
  <si>
    <t>A través de la Coordinación de Normas Aeronáuticas cada vez que se requiera, se desarrolla el siguiente control de acuerdo a la clase de proyecto:
Proyectos de carácter relevante para el sector:
Se gestiona el proyecto con las áreas técnicas y el grupo
Se publica en la página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Se publica en el Diario Oficial
Luego se publica en la página web institucional
Proyectos de carácter general:
Se gestiona el proyecto con las áreas técnicas y el Grupo
Se publica en la página web institucional para darlo a conocer al sector
Se deja un tiempo no perentorio con el objeto de recoger observaciones, si las mismas proceden se determinan las correcciones 
Se publica en el Diario Oficial
Luego se publica en la página web institucional.
En el evento de encontrar alguna inconsistencia para los casos anteriores, se debe corregir a través de una enmienda y nuevamente publicarse.</t>
  </si>
  <si>
    <t>Coordinador Grupo Normas Aeronáuticas</t>
  </si>
  <si>
    <t xml:space="preserve">Dar a conocer y socializar los proyectos, tanto de carácter general y relevante para el sector con las partes interesadas, de manera que se puedan recoger las obserbaciones necesarias que apliquen y asi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</si>
  <si>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</si>
  <si>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</si>
  <si>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</si>
  <si>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BOG- Porcentaje Atención Oportuna de Consultas
BOG- Porcentaje de Difusion Normas Aeronáuticas
BOG- Proyectos Concluidos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</si>
  <si>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</si>
  <si>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</si>
  <si>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Que el personal que realice la digitación de las notas de los estudiantes, de las áreas quienes registran la información de las calificaciones en el aplicativo SIA presenten inconsistencias en la digitación de estas.</t>
  </si>
  <si>
    <t>1. Deficiencias en las competencias de idoneidad del Egresado
2. Riesgos  en  la  seguridad operacionales el componente de capacitación
3. Incumplimiento a la misión Institucional
4. Perdida de la licencia de  funcionamiento  como  Centro  de  Instrucción  Aeronáutica
5. Deterioro de la imagen institucional</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</si>
  <si>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</si>
  <si>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Coordinador Grupo Secretaria Académica
Coordinador Grupo Académico.
Coordinador Grupo de extensión Proyección social.
Coordinador Grupo de Investigación 
Coordinador Grupo Relaciones Interinstitucionales.</t>
  </si>
  <si>
    <t>Que el personal que realice la verificación de la documentación acepte documentos no validos e incompletos y se admitan aspirantes y/o certifiquen estudiantes  sin el previo cumplimiento de los requisitos establecidos en el Centro de Estudios Aeronáuticos para un beneficio particular y/o de terceros.</t>
  </si>
  <si>
    <t>Luego de estudio, se define el personal que cumplió al 100% con los requisitos y finalmente se publica el listado de admitidos para acceder a la prueba psicológicas.</t>
  </si>
  <si>
    <t>Se publica los requisitos y las fechas del proceso por pagina WEB y correo electrónico para recibir los documentos para poder aplicar a la oferta. Cuando finaliza el proceso, se publica en los mismos medios el listado de admitidos.</t>
  </si>
  <si>
    <t>Publicaciones en las diferentes paginas.
Listado de admitidos.
Los documentos soportes de las personas inscritas.</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</si>
  <si>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</si>
  <si>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 xml:space="preserve">Coordinador Grupo Académico.
Coordinador Grupo de extensión Proyección social.
Coordinador Grupo de Investigación </t>
  </si>
  <si>
    <t>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t>
  </si>
  <si>
    <t xml:space="preserve">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aspirantes.</t>
  </si>
  <si>
    <t>Registros de calificaciones de los estudiantes aprobados por los coordinadores de grupo y coordinador del curso.
Formato de autorización modificaciones SIA
Registro de calificaciones en aplicativo SIA</t>
  </si>
  <si>
    <t>BOG - % CUMPLIMIENTO PIC- PLAN  INSTITUCIONAL DE  CAPACITACIÓN Y OFERTA ACADÉMICA
BOG - % Evaluación calidad docente
BOG - % Nivel de deserción</t>
  </si>
  <si>
    <t>Posibilidad de que por acción u omisión, se reciba o se solicite dádiva o beneficio a nombre propio o de un tercero, a cambio de utilizar los vehículos, herramientas, recursos del SAR para una destinación diferente a su misión.</t>
  </si>
  <si>
    <t>Que exista omisión por parte de líder del proceso para realizar seguimiento a los inventarios.</t>
  </si>
  <si>
    <t>1. Afectación en la prestación del servicio SAR.
2. Pérdida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</si>
  <si>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</si>
  <si>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Coordinador Grupo Servicios de Búsqueda y Salvamento- SAR</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</si>
  <si>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</si>
  <si>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</si>
  <si>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</si>
  <si>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</si>
  <si>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El coordinador del grupo, semestralmente, solicita y verifica el inventario de cada funcionario SAR, y también solicita información del inventario de la bodega de los equipos y herrmientas al funcionario correspondiente, en caso de detectar acción u omisión, uso del poder, desvío de la gestión de lo público, beneficio privado, por parte de un servidor público,se reporta a investigaciones disciplinarias o a entes de control, como evidencia del control están las actas, correos, comunicados, informe de inventario.</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</si>
  <si>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</si>
  <si>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</si>
  <si>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</si>
  <si>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</si>
  <si>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BOG- % Capacitaciones efectuadas para el mejoramiento de las competencias del personal SAR
BOG- % ELT´S verificados en terrirotio Colombiano
BOG- Oportunidad de entrega de informes</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</si>
  <si>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</si>
  <si>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</si>
  <si>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</si>
  <si>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Cada vez que sea necesario, el Coordinador Nacional Grupo Servicios de Información Aeronáutica- AIM y Coordinadores Regionales Grupo Servicios de Información Aeronáutica-  AIM, con el proposito de  preservar y exigir el cumplimiento de los requisitos para el tramite y aceptación del plan de vuelo,  realiza la revisión mediante la extracción un muestreo de forma aleatoria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 allegando las evidencias y se dejará informe escrito sobre el incumplimiento normativo y evidencias recopiladas dentro de la revisión.</t>
  </si>
  <si>
    <t xml:space="preserve">Coordinador Nacional Grupo Servicios de Información Aeronáutica- AIM
Coordinadores Regionales Grupo Servicios de Información Aeronáutica- AIM
</t>
  </si>
  <si>
    <t>Preservar y exigir el cumplimiento de los requisitos para el tramite y aceptación del plan de vuelo.</t>
  </si>
  <si>
    <t>El Coordinador Nacional Grupo Servicios de Información Aeronáutica- AIM a través de los Coordinadores Regionales Grupo Servicios de Información Aeronáutica- AIM a través del encargado de la oficina o del servicio y estos a traves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</si>
  <si>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t>
  </si>
  <si>
    <t>Informe escrito sobre el incumplimiento normativo y evidencias recopiladas dentro de la revisión.</t>
  </si>
  <si>
    <t>CUMPLIMIENTO DE NORMA EN FPLS</t>
  </si>
  <si>
    <t>Probabilidad de que por acción u omision, el servidor público o contratista, abuse del poder para desviar la gestión, presentando una inadecuada y manifiesta actuación contraria al ordenamiento juridico, con el propósito de obtener un beneficio o interés para si mismo o para un tercero.</t>
  </si>
  <si>
    <t>Que haya ocultamiento de información  por falta de  integridad en el desarrollo de las funciones por parte de los integrantes de la Oficina Asesora Jurídica.</t>
  </si>
  <si>
    <t xml:space="preserve">Que exista demora intencional e injustificada en el estudio de los procesos </t>
  </si>
  <si>
    <t xml:space="preserve">Que exista un  interes particular  diferente al laboral  encaminado a recibir un beneficio para si o para un  tercero en el análisis y tratamiento de los procesos que le sean asignados.  </t>
  </si>
  <si>
    <t>Detrimento patrimonial.
Perdida de la imagen institucional.
Desgaste administrativo y judicial.</t>
  </si>
  <si>
    <t>El Coordinador de cada grupo que hace parte de la Oficina Asesora Jurídica mensualmente, revisa aleatoriamente los expedientes a traves de los aplicativos, con el proposito de validar  si se presentan posibles conductas omisivas o permisivas que sean intensionales del ocultamiento de información.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quedan los pantallazos de revisión del ingreso al aplicativo.</t>
  </si>
  <si>
    <t>Coordinador del Grupo Representación judicial.
Coordinador del Grupo Defensa Constitucional
Coordinador del Grupo de Jurisdicción Coactiva.
Coordinador del  Grupo de Asistencia Legal.</t>
  </si>
  <si>
    <t>Validar  si se presentan posibles conductas omisivas, permisivas o intensionadas del ocultamiento de documentos a traves de los aplicativos, los cuales contienen la información de diferentes procesos jurídicos que lleva la Entidad</t>
  </si>
  <si>
    <t xml:space="preserve">Mensualmente se revisa aleatoriamente los expedientes para detectar posibles conductas. </t>
  </si>
  <si>
    <t xml:space="preserve">En caso de detectar alguna inconsistencia por parte de los funcionarios o contratistas se coloca en conocimiento del Grupo de Investigaciones Disciplinarias o de la Dirección Administrativa  según corresponda, para que se realice la investigación pertinente. </t>
  </si>
  <si>
    <t xml:space="preserve">
Pantallazos de revisión del ingreso al aplicativo.</t>
  </si>
  <si>
    <t xml:space="preserve">El Coordinador de cada grupo que hace parte de la Oficina Asesora Jurídica mensualmente o semanal, segun sea el caso,  realiza mesa de trabajo con los abogados en la que se revisará la base de datos de reparto y la matriz de los procesos a cargo de cada uno de los apoderados con el proposito de validar  si se presentan demoras intensionadas e injustificadas en el trámite de los procesos o actuaciones asignadas,en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el informe mensual presentado por cada abogado y la matriz acumulada del </t>
  </si>
  <si>
    <t>Validar  si se presentan demoras intensionadas e injustificadas en el trámite de los procesos o actuaciones asignadas.</t>
  </si>
  <si>
    <t xml:space="preserve">Mensualmente o semanal ( según la clase de proceso) se realizan mesas de trabajo entre el coordinador de cada Grupo y los abogados.  </t>
  </si>
  <si>
    <t>Matriz de los procesos asignados por abogado.</t>
  </si>
  <si>
    <t>Los apoderados de cada uno de los grupos cada vez que se les asigna un proceso en el cual considera que puede estar implicado en conflicto de intereses, le informará al coordinador con el fin de que se realice la reasignación  a un apoderado que no tenga interés ni relación no profesional con la causa; con el fin de procurar la moralidad y adecuada gestión en los procesos, procedimientos y trámites por parte de los apoderados de la Entidad,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la base de datos de reparto y los correos electrónicos mediante los cuales se realiza la asignación.</t>
  </si>
  <si>
    <t xml:space="preserve">Apoderados de la Oficina Asesora Jurídica </t>
  </si>
  <si>
    <t xml:space="preserve">Evitar que sean asignados procesos a abogados que tengan intereses diferentes  a los profesionales respecto de los mismos. </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</si>
  <si>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</si>
  <si>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</si>
  <si>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BOG - PORCENTAJE DE CADUCIDAD DE PROCESOS JUDICIALES O EXTRAJUDICIALES INICIADOS POR LA ENTIDAD</t>
  </si>
  <si>
    <t>Probabilidad de que por acción u omisión, uso del poder, desviación de la gestión de lo público no se verifiquen, controlen y evalué operativamente la prestación de los servicios aeroportuarios de forma adecuada, para obtener un beneficio privado.</t>
  </si>
  <si>
    <t>Debilidad en la comunicación en los diferentes niveles entre regional, aeropuerto y nivel central en la aplicación de las directrices.</t>
  </si>
  <si>
    <t>Debilidad en los seguimientos de los controles a los servicios aeroportuarios prestados.</t>
  </si>
  <si>
    <t>Deficiencia en la prestación de los servicios aeroportuarios, que pueden materializarse en un delito.</t>
  </si>
  <si>
    <t>El Director de Servicios Aeroportuarios, los Directores Regionales, los Administradores de Aeropuerto, los coordinadores y todos los servidores públicos que hace parte de este proceso, diariamente,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 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 Como evidencia de la ejecución del control, se generan actas, comunicaciones escritas, informes, correos electrónicos que permitan el seguimiento y control de la desviación presentada.</t>
  </si>
  <si>
    <t xml:space="preserve">Director de Servicios Aeroportuarios, Directores Regionales, Administradores de Aeropuerto, Coordinador de Grupo y Servidores Públicos. </t>
  </si>
  <si>
    <t>Verificar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t>
  </si>
  <si>
    <t>Todos los servidores públicos que hace parte de este proceso, cada vez que se realizan los seguimientos a los serviciios prestados,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t>
  </si>
  <si>
    <t>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t>
  </si>
  <si>
    <t>Circulares, correos, actas de reuniones.</t>
  </si>
  <si>
    <t>El Administrador Aeroportuario y Servidor Público asignado, cada vez que se realicen los seguimientos a los servicios aeroportuarios prestados deben realizar la verificación de los controles acordes a la normatividad establecida para tal fin con el propósito de 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 De no dar alcance a lo establecido o de encontrar observaciones o desviaciones de dicho seguimiento, el administrador y el servidor público asignado deben diseñar un plan de acción que conlleven a la mejora de dichos seguimientos.</t>
  </si>
  <si>
    <t>Administrador Aeroportuario y Servidor Público asignado.</t>
  </si>
  <si>
    <t>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t>
  </si>
  <si>
    <t xml:space="preserve">Cada vez que se realizan los seguimientos a los servicios aeroportuarios prestados deben realizar la verificación de los controles acordes a la normatividad establecida para tal fin, teniendo como base el cuadro de control de seguimiento a los servicios aeroportuarios prestados en los diferentes aeropuertos explotados por la Aeronautica Civil en lo relacionado con en materia de seguridad de aviación civil, servicios médicos, gestión de operaciones de aeródromo, facilitación y gestión ambiental, sanitaria y fauna. </t>
  </si>
  <si>
    <t>De no dar alcance a lo establecido o de encontrar observaciones o desviaciones de dicho seguimiento, el administrador y el servidor público asignado deben diseñar un plan de acción que conlleven a la mejora de dichos seguimientos.</t>
  </si>
  <si>
    <t>Formato de seguimiento.</t>
  </si>
  <si>
    <t>BOG - Disponibilidad Equipos AVSEC
BOG - Grado de Eficacia Contractual AVSEC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</si>
</sst>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0"/>
      <color theme="1"/>
      <name val="Arial"/>
      <family val="2"/>
    </font>
    <font>
      <sz val="10"/>
      <name val="Arial"/>
      <family val="2"/>
    </font>
    <font>
      <sz val="11"/>
      <color indexed="8"/>
      <name val="Calibri"/>
      <family val="2"/>
    </font>
    <font>
      <sz val="9"/>
      <color theme="1"/>
      <name val="Arial"/>
      <family val="2"/>
    </font>
    <font>
      <sz val="12"/>
      <color theme="1"/>
      <name val="Arial"/>
      <family val="2"/>
    </font>
    <font>
      <b/>
      <sz val="10"/>
      <color theme="1"/>
      <name val="Arial"/>
      <family val="2"/>
    </font>
    <font>
      <sz val="8"/>
      <color indexed="81"/>
      <name val="Arial"/>
      <family val="2"/>
    </font>
    <font>
      <sz val="10"/>
      <color theme="0"/>
      <name val="Arial"/>
      <family val="2"/>
    </font>
    <font>
      <b/>
      <sz val="10"/>
      <color theme="0"/>
      <name val="Arial"/>
      <family val="2"/>
    </font>
    <font>
      <sz val="7"/>
      <color theme="0"/>
      <name val="Arial"/>
      <family val="2"/>
    </font>
    <font>
      <sz val="8"/>
      <color theme="0"/>
      <name val="Arial"/>
      <family val="2"/>
    </font>
    <font>
      <b/>
      <sz val="8"/>
      <color theme="0"/>
      <name val="Arial"/>
      <family val="2"/>
    </font>
    <font>
      <b/>
      <sz val="28"/>
      <color theme="1"/>
      <name val="Arial"/>
      <family val="2"/>
    </font>
    <font>
      <b/>
      <sz val="8"/>
      <color indexed="81"/>
      <name val="Arial"/>
      <family val="2"/>
    </font>
    <font>
      <b/>
      <sz val="14"/>
      <color theme="1"/>
      <name val="Arial"/>
      <family val="2"/>
    </font>
    <font>
      <sz val="9"/>
      <color indexed="81"/>
      <name val="Tahoma"/>
      <family val="2"/>
    </font>
    <font>
      <b/>
      <sz val="9"/>
      <color indexed="81"/>
      <name val="Tahoma"/>
      <family val="2"/>
    </font>
    <font>
      <b/>
      <sz val="12"/>
      <color theme="0"/>
      <name val="Arial"/>
      <family val="2"/>
    </font>
    <font>
      <sz val="14"/>
      <color theme="1"/>
      <name val="Arial"/>
      <family val="2"/>
    </font>
    <font>
      <sz val="8"/>
      <color theme="1"/>
      <name val="Arial"/>
      <family val="2"/>
    </font>
    <font>
      <sz val="10"/>
      <color rgb="FFFF0000"/>
      <name val="Arial"/>
      <family val="2"/>
    </font>
    <font>
      <u/>
      <sz val="11"/>
      <color theme="10"/>
      <name val="Calibri"/>
      <family val="2"/>
      <scheme val="minor"/>
    </font>
    <font>
      <sz val="10"/>
      <color indexed="8"/>
      <name val="Arial"/>
      <family val="2"/>
    </font>
    <font>
      <b/>
      <sz val="14"/>
      <color theme="0"/>
      <name val="Arial"/>
      <family val="2"/>
    </font>
    <font>
      <b/>
      <sz val="9"/>
      <color theme="1"/>
      <name val="Arial"/>
      <family val="2"/>
    </font>
    <font>
      <b/>
      <sz val="10"/>
      <color indexed="8"/>
      <name val="Arial"/>
      <family val="2"/>
    </font>
    <font>
      <sz val="11"/>
      <color theme="1"/>
      <name val="Arial"/>
      <family val="2"/>
    </font>
    <font>
      <u/>
      <sz val="10"/>
      <color theme="10"/>
      <name val="Arial"/>
      <family val="2"/>
    </font>
    <font>
      <i/>
      <sz val="10"/>
      <color indexed="8"/>
      <name val="Arial"/>
      <family val="2"/>
    </font>
    <font>
      <sz val="10"/>
      <color theme="4" tint="-0.249977111117893"/>
      <name val="Arial"/>
      <family val="2"/>
    </font>
    <font>
      <b/>
      <sz val="11"/>
      <color theme="0"/>
      <name val="Arial"/>
      <family val="2"/>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rgb="FFAF5881"/>
        <bgColor indexed="64"/>
      </patternFill>
    </fill>
    <fill>
      <patternFill patternType="solid">
        <fgColor rgb="FF53AD81"/>
        <bgColor indexed="64"/>
      </patternFill>
    </fill>
    <fill>
      <patternFill patternType="solid">
        <fgColor rgb="FF0BB9D0"/>
        <bgColor indexed="64"/>
      </patternFill>
    </fill>
    <fill>
      <patternFill patternType="solid">
        <fgColor rgb="FF3794D7"/>
        <bgColor indexed="64"/>
      </patternFill>
    </fill>
    <fill>
      <patternFill patternType="solid">
        <fgColor rgb="FFB1B1B1"/>
        <bgColor indexed="64"/>
      </patternFill>
    </fill>
    <fill>
      <patternFill patternType="solid">
        <fgColor rgb="FFF0C920"/>
        <bgColor indexed="64"/>
      </patternFill>
    </fill>
    <fill>
      <patternFill patternType="solid">
        <fgColor theme="1"/>
        <bgColor indexed="64"/>
      </patternFill>
    </fill>
    <fill>
      <patternFill patternType="solid">
        <fgColor rgb="FFEB652F"/>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style="hair">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0" fontId="2" fillId="0" borderId="0"/>
    <xf numFmtId="0" fontId="3" fillId="0" borderId="0"/>
    <xf numFmtId="0" fontId="22" fillId="0" borderId="0" applyNumberFormat="0" applyFill="0" applyBorder="0" applyAlignment="0" applyProtection="0"/>
  </cellStyleXfs>
  <cellXfs count="281">
    <xf numFmtId="0" fontId="0" fillId="0" borderId="0" xfId="0"/>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5" fillId="2" borderId="0" xfId="0" applyFont="1" applyFill="1" applyAlignment="1" applyProtection="1">
      <alignment vertical="center" wrapText="1"/>
    </xf>
    <xf numFmtId="0" fontId="19" fillId="2" borderId="0" xfId="0" applyFont="1" applyFill="1" applyAlignment="1" applyProtection="1">
      <alignment vertical="center" wrapText="1"/>
    </xf>
    <xf numFmtId="0" fontId="6" fillId="2" borderId="0" xfId="0" applyFont="1" applyFill="1" applyAlignment="1" applyProtection="1">
      <alignment vertical="center" wrapText="1"/>
    </xf>
    <xf numFmtId="0" fontId="1" fillId="6" borderId="11" xfId="0" applyFont="1" applyFill="1" applyBorder="1" applyAlignment="1" applyProtection="1">
      <alignment vertical="center" wrapText="1"/>
    </xf>
    <xf numFmtId="0" fontId="1" fillId="6" borderId="0" xfId="0" applyFont="1" applyFill="1" applyBorder="1" applyAlignment="1" applyProtection="1">
      <alignment vertical="center" wrapText="1"/>
    </xf>
    <xf numFmtId="0" fontId="12" fillId="4" borderId="43" xfId="0" applyFont="1" applyFill="1" applyBorder="1" applyAlignment="1" applyProtection="1">
      <alignment horizontal="center" vertical="center" wrapText="1"/>
    </xf>
    <xf numFmtId="0" fontId="1" fillId="6" borderId="59" xfId="0" applyFont="1" applyFill="1" applyBorder="1" applyAlignment="1" applyProtection="1">
      <alignment vertical="center" wrapText="1"/>
    </xf>
    <xf numFmtId="0" fontId="8" fillId="5" borderId="60" xfId="0" applyFont="1" applyFill="1" applyBorder="1" applyAlignment="1" applyProtection="1">
      <alignment horizontal="center" vertical="center" wrapText="1"/>
    </xf>
    <xf numFmtId="0" fontId="1" fillId="0" borderId="22"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1" fillId="0" borderId="17" xfId="0"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wrapText="1"/>
    </xf>
    <xf numFmtId="0" fontId="0" fillId="0" borderId="23" xfId="0" applyBorder="1" applyAlignment="1"/>
    <xf numFmtId="0" fontId="0" fillId="0" borderId="23" xfId="0" applyBorder="1" applyAlignment="1">
      <alignment wrapText="1"/>
    </xf>
    <xf numFmtId="0" fontId="1" fillId="3" borderId="17"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1" fillId="3" borderId="3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1" fillId="0" borderId="0" xfId="0" applyFont="1" applyAlignment="1">
      <alignment vertical="center" wrapText="1"/>
    </xf>
    <xf numFmtId="0" fontId="1" fillId="0" borderId="0" xfId="0" applyFont="1" applyAlignment="1">
      <alignment vertical="center"/>
    </xf>
    <xf numFmtId="0" fontId="6" fillId="3" borderId="1" xfId="0" applyFont="1" applyFill="1" applyBorder="1" applyAlignment="1">
      <alignment horizontal="center" vertical="center" wrapText="1"/>
    </xf>
    <xf numFmtId="0" fontId="6" fillId="3" borderId="1" xfId="0" applyFont="1" applyFill="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20" fillId="0" borderId="1" xfId="0" applyFont="1" applyBorder="1" applyAlignment="1">
      <alignment vertical="center" wrapText="1"/>
    </xf>
    <xf numFmtId="0" fontId="1" fillId="0" borderId="0" xfId="0" applyFont="1" applyAlignment="1">
      <alignment horizontal="center" vertical="center" wrapText="1"/>
    </xf>
    <xf numFmtId="0" fontId="4" fillId="0" borderId="17" xfId="0" applyFont="1" applyBorder="1" applyAlignment="1">
      <alignment vertical="center" wrapText="1"/>
    </xf>
    <xf numFmtId="0" fontId="1" fillId="0" borderId="17" xfId="0" applyFont="1" applyBorder="1" applyAlignment="1">
      <alignment vertical="center" wrapText="1"/>
    </xf>
    <xf numFmtId="0" fontId="4" fillId="8" borderId="17" xfId="0" applyFont="1" applyFill="1" applyBorder="1" applyAlignment="1">
      <alignment vertical="center" wrapText="1"/>
    </xf>
    <xf numFmtId="0" fontId="1" fillId="0" borderId="17" xfId="0" applyFont="1" applyBorder="1" applyAlignment="1">
      <alignment horizontal="left" vertical="center" wrapText="1"/>
    </xf>
    <xf numFmtId="0" fontId="19" fillId="2" borderId="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 fillId="2" borderId="0" xfId="0" applyFont="1" applyFill="1" applyAlignment="1">
      <alignment vertical="center"/>
    </xf>
    <xf numFmtId="0" fontId="1" fillId="9" borderId="77" xfId="0" applyFont="1" applyFill="1" applyBorder="1" applyAlignment="1">
      <alignment vertical="center"/>
    </xf>
    <xf numFmtId="0" fontId="1" fillId="9" borderId="78" xfId="0" applyFont="1" applyFill="1" applyBorder="1" applyAlignment="1">
      <alignment vertical="center"/>
    </xf>
    <xf numFmtId="0" fontId="1" fillId="9" borderId="79" xfId="0" applyFont="1" applyFill="1" applyBorder="1" applyAlignment="1">
      <alignment vertical="center"/>
    </xf>
    <xf numFmtId="0" fontId="1" fillId="10" borderId="0" xfId="0" applyFont="1" applyFill="1" applyAlignment="1">
      <alignment vertical="center"/>
    </xf>
    <xf numFmtId="0" fontId="1" fillId="9" borderId="80" xfId="0" applyFont="1" applyFill="1" applyBorder="1" applyAlignment="1">
      <alignment vertical="center"/>
    </xf>
    <xf numFmtId="0" fontId="24" fillId="9" borderId="0" xfId="0" applyFont="1" applyFill="1" applyAlignment="1">
      <alignment vertical="center"/>
    </xf>
    <xf numFmtId="0" fontId="1" fillId="9" borderId="81" xfId="0" applyFont="1" applyFill="1" applyBorder="1" applyAlignment="1">
      <alignment vertical="center"/>
    </xf>
    <xf numFmtId="0" fontId="1" fillId="9" borderId="0" xfId="0" applyFont="1" applyFill="1" applyAlignment="1">
      <alignment vertical="center"/>
    </xf>
    <xf numFmtId="0" fontId="26" fillId="9" borderId="0" xfId="0" applyFont="1" applyFill="1" applyAlignment="1">
      <alignment horizontal="left" vertical="center" wrapText="1"/>
    </xf>
    <xf numFmtId="0" fontId="28" fillId="9" borderId="0" xfId="3" applyFont="1" applyFill="1" applyBorder="1" applyAlignment="1">
      <alignment horizontal="left" vertical="center"/>
    </xf>
    <xf numFmtId="0" fontId="26" fillId="9" borderId="0" xfId="0" applyFont="1" applyFill="1" applyAlignment="1">
      <alignment vertical="center" wrapText="1"/>
    </xf>
    <xf numFmtId="0" fontId="23" fillId="9" borderId="0" xfId="0" applyFont="1" applyFill="1" applyAlignment="1">
      <alignment horizontal="left" vertical="center"/>
    </xf>
    <xf numFmtId="0" fontId="23" fillId="9" borderId="0" xfId="0" applyFont="1" applyFill="1" applyAlignment="1">
      <alignment horizontal="left" vertical="center" wrapText="1"/>
    </xf>
    <xf numFmtId="0" fontId="29" fillId="9" borderId="0" xfId="0" applyFont="1" applyFill="1" applyAlignment="1">
      <alignment horizontal="left" vertical="center"/>
    </xf>
    <xf numFmtId="0" fontId="23" fillId="9" borderId="0" xfId="0" applyFont="1" applyFill="1" applyAlignment="1">
      <alignment vertical="center" wrapText="1"/>
    </xf>
    <xf numFmtId="0" fontId="28" fillId="9" borderId="0" xfId="3" applyFont="1" applyFill="1" applyBorder="1" applyAlignment="1">
      <alignment vertical="center"/>
    </xf>
    <xf numFmtId="0" fontId="30" fillId="9" borderId="0" xfId="0" applyFont="1" applyFill="1" applyAlignment="1">
      <alignment horizontal="center" vertical="center"/>
    </xf>
    <xf numFmtId="0" fontId="1" fillId="9" borderId="82" xfId="0" applyFont="1" applyFill="1" applyBorder="1" applyAlignment="1">
      <alignment vertical="center"/>
    </xf>
    <xf numFmtId="0" fontId="1" fillId="9" borderId="83" xfId="0" applyFont="1" applyFill="1" applyBorder="1" applyAlignment="1">
      <alignment vertical="center"/>
    </xf>
    <xf numFmtId="0" fontId="1" fillId="9" borderId="84" xfId="0" applyFont="1" applyFill="1" applyBorder="1" applyAlignment="1">
      <alignment vertical="center"/>
    </xf>
    <xf numFmtId="0" fontId="8" fillId="6" borderId="43" xfId="0" applyFont="1" applyFill="1" applyBorder="1" applyAlignment="1" applyProtection="1">
      <alignment horizontal="center" vertical="center" wrapText="1"/>
    </xf>
    <xf numFmtId="0" fontId="1" fillId="2" borderId="0" xfId="0" applyFont="1" applyFill="1" applyProtection="1"/>
    <xf numFmtId="0" fontId="19" fillId="2" borderId="0" xfId="0" applyFont="1" applyFill="1" applyAlignment="1" applyProtection="1">
      <alignment horizontal="left"/>
    </xf>
    <xf numFmtId="0" fontId="19" fillId="2" borderId="4" xfId="0" applyFont="1" applyFill="1" applyBorder="1" applyProtection="1"/>
    <xf numFmtId="0" fontId="1" fillId="0" borderId="0" xfId="0" applyFont="1" applyFill="1" applyAlignment="1" applyProtection="1">
      <alignment vertical="center" wrapText="1"/>
    </xf>
    <xf numFmtId="0" fontId="1" fillId="0" borderId="25" xfId="0" applyFont="1" applyFill="1" applyBorder="1" applyAlignment="1" applyProtection="1">
      <alignment horizontal="right" vertical="center" wrapText="1"/>
    </xf>
    <xf numFmtId="0" fontId="1" fillId="0" borderId="22" xfId="0" applyFont="1" applyFill="1" applyBorder="1" applyAlignment="1" applyProtection="1">
      <alignment horizontal="left" vertical="center" wrapText="1"/>
    </xf>
    <xf numFmtId="0" fontId="1" fillId="0" borderId="53" xfId="0" applyFont="1" applyFill="1" applyBorder="1" applyAlignment="1" applyProtection="1">
      <alignment horizontal="right" vertical="center" wrapText="1"/>
    </xf>
    <xf numFmtId="0" fontId="1" fillId="0" borderId="22" xfId="0" applyFont="1" applyBorder="1" applyAlignment="1" applyProtection="1">
      <alignment horizontal="center" vertical="center" wrapText="1"/>
    </xf>
    <xf numFmtId="0" fontId="1" fillId="3" borderId="21" xfId="0" applyFont="1" applyFill="1" applyBorder="1" applyAlignment="1" applyProtection="1">
      <alignment horizontal="right" vertical="center" wrapText="1"/>
    </xf>
    <xf numFmtId="0" fontId="1" fillId="3" borderId="17" xfId="0" applyFont="1" applyFill="1" applyBorder="1" applyAlignment="1" applyProtection="1">
      <alignment horizontal="left" vertical="center" wrapText="1"/>
    </xf>
    <xf numFmtId="0" fontId="1" fillId="3" borderId="33" xfId="0" applyFont="1" applyFill="1" applyBorder="1" applyAlignment="1" applyProtection="1">
      <alignment horizontal="right" vertical="center" wrapText="1"/>
    </xf>
    <xf numFmtId="0" fontId="1" fillId="0" borderId="21" xfId="0" applyFont="1" applyFill="1" applyBorder="1" applyAlignment="1" applyProtection="1">
      <alignment horizontal="right" vertical="center" wrapText="1"/>
    </xf>
    <xf numFmtId="0" fontId="1" fillId="0" borderId="17" xfId="0" applyFont="1" applyFill="1" applyBorder="1" applyAlignment="1" applyProtection="1">
      <alignment horizontal="left" vertical="center" wrapText="1"/>
    </xf>
    <xf numFmtId="0" fontId="1" fillId="0" borderId="33" xfId="0" applyFont="1" applyFill="1" applyBorder="1" applyAlignment="1" applyProtection="1">
      <alignment horizontal="right" vertical="center" wrapText="1"/>
    </xf>
    <xf numFmtId="0" fontId="1" fillId="3" borderId="51" xfId="0" applyFont="1" applyFill="1" applyBorder="1" applyAlignment="1" applyProtection="1">
      <alignment horizontal="right" vertical="center" wrapText="1"/>
    </xf>
    <xf numFmtId="0" fontId="1" fillId="3" borderId="35" xfId="0" applyFont="1" applyFill="1" applyBorder="1" applyAlignment="1" applyProtection="1">
      <alignment horizontal="left" vertical="center" wrapText="1"/>
    </xf>
    <xf numFmtId="0" fontId="1" fillId="3" borderId="34" xfId="0" applyFont="1" applyFill="1" applyBorder="1" applyAlignment="1" applyProtection="1">
      <alignment horizontal="right" vertical="center" wrapText="1"/>
    </xf>
    <xf numFmtId="0" fontId="1" fillId="0" borderId="0" xfId="0" applyFont="1" applyFill="1" applyAlignment="1" applyProtection="1">
      <alignment horizontal="center" vertical="center" wrapText="1"/>
    </xf>
    <xf numFmtId="0" fontId="5" fillId="0" borderId="0" xfId="0" applyFont="1" applyFill="1" applyAlignment="1" applyProtection="1">
      <alignment vertical="center" wrapText="1"/>
    </xf>
    <xf numFmtId="0" fontId="4" fillId="0" borderId="0" xfId="0" applyFont="1" applyFill="1" applyAlignment="1" applyProtection="1">
      <alignment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26" fillId="9" borderId="0" xfId="0" applyFont="1" applyFill="1" applyAlignment="1">
      <alignment horizontal="left" vertical="center" wrapText="1"/>
    </xf>
    <xf numFmtId="0" fontId="9" fillId="13" borderId="1" xfId="0" applyFont="1" applyFill="1" applyBorder="1" applyAlignment="1">
      <alignment horizontal="center" vertical="center"/>
    </xf>
    <xf numFmtId="0" fontId="22" fillId="9" borderId="1" xfId="3" applyFill="1" applyBorder="1" applyAlignment="1">
      <alignment horizontal="center" vertical="center"/>
    </xf>
    <xf numFmtId="0" fontId="26" fillId="9" borderId="0" xfId="0" applyFont="1" applyFill="1" applyAlignment="1">
      <alignment horizontal="left" vertical="center" wrapText="1"/>
    </xf>
    <xf numFmtId="0" fontId="31" fillId="18" borderId="0" xfId="0" applyFont="1" applyFill="1" applyAlignment="1">
      <alignment horizontal="center" vertical="center"/>
    </xf>
    <xf numFmtId="0" fontId="9" fillId="16" borderId="1" xfId="0" applyFont="1" applyFill="1" applyBorder="1" applyAlignment="1">
      <alignment horizontal="center" vertical="center"/>
    </xf>
    <xf numFmtId="0" fontId="9" fillId="13" borderId="1" xfId="0" applyFont="1" applyFill="1" applyBorder="1" applyAlignment="1">
      <alignment horizontal="center" vertical="center" wrapText="1"/>
    </xf>
    <xf numFmtId="0" fontId="9" fillId="14" borderId="1" xfId="0" applyFont="1" applyFill="1" applyBorder="1" applyAlignment="1">
      <alignment horizontal="center" vertical="center"/>
    </xf>
    <xf numFmtId="0" fontId="9" fillId="14" borderId="1" xfId="0" applyFont="1" applyFill="1" applyBorder="1" applyAlignment="1">
      <alignment horizontal="center" vertical="center" wrapText="1"/>
    </xf>
    <xf numFmtId="0" fontId="9" fillId="16"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9" fillId="12" borderId="1" xfId="0" applyFont="1" applyFill="1" applyBorder="1" applyAlignment="1">
      <alignment horizontal="center" vertical="center"/>
    </xf>
    <xf numFmtId="0" fontId="9" fillId="19" borderId="1" xfId="0" applyFont="1" applyFill="1" applyBorder="1" applyAlignment="1">
      <alignment horizontal="center" vertical="center" wrapText="1"/>
    </xf>
    <xf numFmtId="0" fontId="9" fillId="19" borderId="1" xfId="0" applyFont="1" applyFill="1" applyBorder="1" applyAlignment="1">
      <alignment horizontal="center" vertical="center"/>
    </xf>
    <xf numFmtId="0" fontId="9" fillId="12" borderId="5" xfId="0" applyFont="1" applyFill="1" applyBorder="1" applyAlignment="1">
      <alignment horizontal="center" vertical="center"/>
    </xf>
    <xf numFmtId="0" fontId="9" fillId="12" borderId="2" xfId="0" applyFont="1" applyFill="1" applyBorder="1" applyAlignment="1">
      <alignment horizontal="center" vertical="center"/>
    </xf>
    <xf numFmtId="0" fontId="27" fillId="9" borderId="1" xfId="0" applyFont="1" applyFill="1" applyBorder="1" applyAlignment="1">
      <alignment horizontal="center" vertical="center"/>
    </xf>
    <xf numFmtId="0" fontId="9" fillId="15"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9" fillId="15" borderId="1" xfId="0" applyFont="1" applyFill="1" applyBorder="1" applyAlignment="1">
      <alignment horizontal="center" vertical="center"/>
    </xf>
    <xf numFmtId="0" fontId="23" fillId="9" borderId="78" xfId="0" applyFont="1" applyFill="1" applyBorder="1" applyAlignment="1">
      <alignment horizontal="center" vertical="center"/>
    </xf>
    <xf numFmtId="0" fontId="24" fillId="11" borderId="0" xfId="0" applyFont="1" applyFill="1" applyAlignment="1">
      <alignment horizontal="center" vertical="center"/>
    </xf>
    <xf numFmtId="0" fontId="25" fillId="9" borderId="0" xfId="0" applyFont="1" applyFill="1" applyAlignment="1">
      <alignment horizontal="center" vertical="center"/>
    </xf>
    <xf numFmtId="14" fontId="6" fillId="9" borderId="0" xfId="0" applyNumberFormat="1" applyFont="1" applyFill="1" applyAlignment="1">
      <alignment horizontal="center" vertical="center"/>
    </xf>
    <xf numFmtId="0" fontId="18" fillId="12" borderId="0" xfId="0" applyFont="1" applyFill="1" applyAlignment="1">
      <alignment horizontal="center" vertical="center" wrapText="1"/>
    </xf>
    <xf numFmtId="0" fontId="18" fillId="13" borderId="0" xfId="0" applyFont="1" applyFill="1" applyAlignment="1">
      <alignment horizontal="center" vertical="center" wrapText="1"/>
    </xf>
    <xf numFmtId="0" fontId="18" fillId="14" borderId="0" xfId="0" applyFont="1" applyFill="1" applyAlignment="1">
      <alignment horizontal="center" vertical="center" wrapText="1"/>
    </xf>
    <xf numFmtId="0" fontId="18" fillId="19" borderId="0" xfId="0" applyFont="1" applyFill="1" applyAlignment="1">
      <alignment horizontal="center" vertical="center" wrapText="1"/>
    </xf>
    <xf numFmtId="0" fontId="18" fillId="15" borderId="0" xfId="0" applyFont="1" applyFill="1" applyAlignment="1">
      <alignment horizontal="center" vertical="center" wrapText="1"/>
    </xf>
    <xf numFmtId="0" fontId="18" fillId="16" borderId="0" xfId="0" applyFont="1" applyFill="1" applyAlignment="1">
      <alignment horizontal="center" vertical="center"/>
    </xf>
    <xf numFmtId="0" fontId="18" fillId="17" borderId="0" xfId="0" applyFont="1" applyFill="1" applyAlignment="1">
      <alignment horizontal="center" vertical="center" wrapText="1"/>
    </xf>
    <xf numFmtId="0" fontId="8" fillId="6" borderId="1"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9" fillId="2" borderId="0" xfId="0" applyFont="1" applyFill="1" applyAlignment="1" applyProtection="1">
      <alignment horizontal="right"/>
    </xf>
    <xf numFmtId="14" fontId="19" fillId="2" borderId="4" xfId="0" applyNumberFormat="1" applyFont="1" applyFill="1" applyBorder="1" applyAlignment="1" applyProtection="1">
      <alignment horizontal="center"/>
    </xf>
    <xf numFmtId="0" fontId="19" fillId="2" borderId="4" xfId="0" applyFont="1" applyFill="1" applyBorder="1" applyAlignment="1" applyProtection="1">
      <alignment horizontal="center"/>
    </xf>
    <xf numFmtId="0" fontId="8" fillId="6" borderId="5" xfId="0" applyFont="1" applyFill="1" applyBorder="1" applyAlignment="1" applyProtection="1">
      <alignment horizontal="center" vertical="center" wrapText="1"/>
    </xf>
    <xf numFmtId="0" fontId="8" fillId="6" borderId="10" xfId="0" applyFont="1" applyFill="1" applyBorder="1" applyAlignment="1" applyProtection="1">
      <alignment horizontal="center" vertical="center" wrapText="1"/>
    </xf>
    <xf numFmtId="0" fontId="8" fillId="6" borderId="56" xfId="0" applyFont="1" applyFill="1" applyBorder="1" applyAlignment="1" applyProtection="1">
      <alignment horizontal="center" vertical="center" wrapText="1"/>
    </xf>
    <xf numFmtId="0" fontId="8" fillId="5" borderId="73" xfId="0" applyFont="1" applyFill="1" applyBorder="1" applyAlignment="1" applyProtection="1">
      <alignment horizontal="center" vertical="center" wrapText="1"/>
    </xf>
    <xf numFmtId="0" fontId="8" fillId="5" borderId="32"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11" fillId="7" borderId="56" xfId="0" applyFont="1" applyFill="1" applyBorder="1" applyAlignment="1" applyProtection="1">
      <alignment horizontal="center" vertical="center" wrapText="1"/>
    </xf>
    <xf numFmtId="0" fontId="8" fillId="6" borderId="12" xfId="0" applyFont="1" applyFill="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57" xfId="0" applyFont="1" applyFill="1" applyBorder="1" applyAlignment="1" applyProtection="1">
      <alignment horizontal="center" vertical="center" wrapText="1"/>
    </xf>
    <xf numFmtId="0" fontId="8" fillId="6" borderId="42"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wrapText="1"/>
    </xf>
    <xf numFmtId="0" fontId="6" fillId="0" borderId="42"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8" xfId="0" applyFont="1" applyFill="1" applyBorder="1" applyAlignment="1" applyProtection="1">
      <alignment horizontal="center" vertical="center" wrapText="1"/>
    </xf>
    <xf numFmtId="0" fontId="6" fillId="0" borderId="72"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1" fillId="0" borderId="24" xfId="0" applyFont="1" applyFill="1" applyBorder="1" applyAlignment="1" applyProtection="1">
      <alignment horizontal="center" vertical="center" wrapText="1"/>
    </xf>
    <xf numFmtId="0" fontId="1" fillId="0" borderId="36"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43" xfId="0" applyFont="1" applyFill="1" applyBorder="1" applyAlignment="1" applyProtection="1">
      <alignment horizontal="center" vertical="center" wrapText="1"/>
    </xf>
    <xf numFmtId="0" fontId="6" fillId="0" borderId="76"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xf>
    <xf numFmtId="0" fontId="6" fillId="0" borderId="50" xfId="0" applyFont="1" applyFill="1" applyBorder="1" applyAlignment="1" applyProtection="1">
      <alignment horizontal="center" vertical="center" wrapText="1"/>
    </xf>
    <xf numFmtId="0" fontId="2" fillId="0" borderId="31" xfId="0" applyFont="1" applyFill="1" applyBorder="1" applyAlignment="1" applyProtection="1">
      <alignment horizontal="center" vertical="center" wrapText="1"/>
    </xf>
    <xf numFmtId="0" fontId="2" fillId="0" borderId="52" xfId="0" applyFont="1" applyFill="1" applyBorder="1" applyAlignment="1" applyProtection="1">
      <alignment horizontal="center" vertical="center" wrapText="1"/>
    </xf>
    <xf numFmtId="0" fontId="1" fillId="0" borderId="64" xfId="0" applyFont="1" applyFill="1" applyBorder="1" applyAlignment="1" applyProtection="1">
      <alignment horizontal="center" vertical="center" wrapText="1"/>
    </xf>
    <xf numFmtId="0" fontId="1" fillId="0" borderId="65" xfId="0" applyFont="1" applyFill="1" applyBorder="1" applyAlignment="1" applyProtection="1">
      <alignment horizontal="center" vertical="center" wrapText="1"/>
    </xf>
    <xf numFmtId="0" fontId="1" fillId="0" borderId="66" xfId="0" applyFont="1" applyFill="1" applyBorder="1" applyAlignment="1" applyProtection="1">
      <alignment horizontal="center" vertical="center" wrapText="1"/>
    </xf>
    <xf numFmtId="0" fontId="1" fillId="0" borderId="73" xfId="0" applyFont="1" applyBorder="1" applyAlignment="1" applyProtection="1">
      <alignment horizontal="center" vertical="center" wrapText="1"/>
    </xf>
    <xf numFmtId="0" fontId="1" fillId="0" borderId="31" xfId="0" applyFont="1" applyBorder="1" applyAlignment="1" applyProtection="1">
      <alignment horizontal="center" vertical="center" wrapText="1"/>
    </xf>
    <xf numFmtId="0" fontId="1" fillId="0" borderId="52" xfId="0" applyFont="1" applyBorder="1" applyAlignment="1" applyProtection="1">
      <alignment horizontal="center" vertical="center" wrapText="1"/>
    </xf>
    <xf numFmtId="0" fontId="1" fillId="0" borderId="19" xfId="0" applyFont="1" applyFill="1" applyBorder="1" applyAlignment="1" applyProtection="1">
      <alignment horizontal="center" vertical="center" wrapText="1"/>
    </xf>
    <xf numFmtId="0" fontId="1" fillId="0" borderId="44"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8" fillId="6" borderId="29" xfId="0" applyFont="1" applyFill="1" applyBorder="1" applyAlignment="1" applyProtection="1">
      <alignment horizontal="center" vertical="center" wrapText="1"/>
    </xf>
    <xf numFmtId="0" fontId="8" fillId="6" borderId="48" xfId="0" applyFont="1" applyFill="1" applyBorder="1" applyAlignment="1" applyProtection="1">
      <alignment horizontal="center" vertical="center" wrapText="1"/>
    </xf>
    <xf numFmtId="0" fontId="1" fillId="0" borderId="32" xfId="0" applyFont="1" applyFill="1" applyBorder="1" applyAlignment="1" applyProtection="1">
      <alignment horizontal="center" vertical="center" wrapText="1"/>
    </xf>
    <xf numFmtId="0" fontId="1" fillId="0" borderId="54" xfId="0" applyFont="1" applyFill="1" applyBorder="1" applyAlignment="1" applyProtection="1">
      <alignment horizontal="center" vertical="center" wrapText="1"/>
    </xf>
    <xf numFmtId="0" fontId="1" fillId="0" borderId="62"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12" fillId="4" borderId="8" xfId="0" applyFont="1" applyFill="1" applyBorder="1" applyAlignment="1" applyProtection="1">
      <alignment horizontal="center" vertical="center" wrapText="1"/>
    </xf>
    <xf numFmtId="0" fontId="12" fillId="4" borderId="9" xfId="0" applyFont="1" applyFill="1" applyBorder="1" applyAlignment="1" applyProtection="1">
      <alignment horizontal="center" vertical="center" wrapText="1"/>
    </xf>
    <xf numFmtId="0" fontId="8" fillId="5" borderId="67" xfId="0" applyFont="1" applyFill="1" applyBorder="1" applyAlignment="1" applyProtection="1">
      <alignment horizontal="center" vertical="center" wrapText="1"/>
    </xf>
    <xf numFmtId="0" fontId="8" fillId="5" borderId="68" xfId="0" applyFont="1" applyFill="1" applyBorder="1" applyAlignment="1" applyProtection="1">
      <alignment horizontal="center" vertical="center" wrapText="1"/>
    </xf>
    <xf numFmtId="0" fontId="8" fillId="5" borderId="70" xfId="0" applyFont="1" applyFill="1" applyBorder="1" applyAlignment="1" applyProtection="1">
      <alignment horizontal="center" vertical="center" wrapText="1"/>
    </xf>
    <xf numFmtId="0" fontId="8" fillId="5" borderId="69" xfId="0"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8" fillId="5" borderId="4"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18" fillId="4" borderId="26" xfId="0" applyFont="1" applyFill="1" applyBorder="1" applyAlignment="1" applyProtection="1">
      <alignment horizontal="center" vertical="center" wrapText="1"/>
    </xf>
    <xf numFmtId="0" fontId="18" fillId="4" borderId="27" xfId="0" applyFont="1" applyFill="1" applyBorder="1" applyAlignment="1" applyProtection="1">
      <alignment horizontal="center" vertical="center" wrapText="1"/>
    </xf>
    <xf numFmtId="0" fontId="18" fillId="4" borderId="28" xfId="0" applyFont="1" applyFill="1" applyBorder="1" applyAlignment="1" applyProtection="1">
      <alignment horizontal="center" vertical="center" wrapText="1"/>
    </xf>
    <xf numFmtId="0" fontId="9" fillId="4" borderId="71"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39" xfId="0" applyFont="1" applyFill="1" applyBorder="1" applyAlignment="1" applyProtection="1">
      <alignment horizontal="center" vertical="center" wrapText="1"/>
    </xf>
    <xf numFmtId="0" fontId="8" fillId="5" borderId="63" xfId="0" applyFont="1" applyFill="1" applyBorder="1" applyAlignment="1" applyProtection="1">
      <alignment horizontal="center" vertical="center" wrapText="1"/>
    </xf>
    <xf numFmtId="0" fontId="8" fillId="5" borderId="61" xfId="0" applyFont="1" applyFill="1" applyBorder="1" applyAlignment="1" applyProtection="1">
      <alignment horizontal="center" vertical="center" wrapText="1"/>
    </xf>
    <xf numFmtId="0" fontId="8" fillId="5" borderId="54" xfId="0" applyFont="1" applyFill="1" applyBorder="1" applyAlignment="1" applyProtection="1">
      <alignment horizontal="center" vertical="center" wrapText="1"/>
    </xf>
    <xf numFmtId="0" fontId="8" fillId="5" borderId="62" xfId="0" applyFont="1" applyFill="1" applyBorder="1" applyAlignment="1" applyProtection="1">
      <alignment horizontal="center" vertical="center" wrapText="1"/>
    </xf>
    <xf numFmtId="0" fontId="18" fillId="6" borderId="26" xfId="0" applyFont="1" applyFill="1" applyBorder="1" applyAlignment="1" applyProtection="1">
      <alignment horizontal="center" vertical="center" wrapText="1"/>
    </xf>
    <xf numFmtId="0" fontId="18" fillId="6" borderId="27" xfId="0" applyFont="1" applyFill="1" applyBorder="1" applyAlignment="1" applyProtection="1">
      <alignment horizontal="center" vertical="center" wrapText="1"/>
    </xf>
    <xf numFmtId="0" fontId="18" fillId="6" borderId="75" xfId="0" applyFont="1" applyFill="1" applyBorder="1" applyAlignment="1" applyProtection="1">
      <alignment horizontal="center" vertical="center" wrapText="1"/>
    </xf>
    <xf numFmtId="0" fontId="18" fillId="6" borderId="28" xfId="0" applyFont="1" applyFill="1" applyBorder="1" applyAlignment="1" applyProtection="1">
      <alignment horizontal="center" vertical="center" wrapText="1"/>
    </xf>
    <xf numFmtId="0" fontId="1" fillId="0" borderId="47" xfId="0" applyFont="1" applyFill="1" applyBorder="1" applyAlignment="1" applyProtection="1">
      <alignment horizontal="center" vertical="center" wrapText="1"/>
    </xf>
    <xf numFmtId="0" fontId="1" fillId="0" borderId="29" xfId="0" applyFont="1" applyFill="1" applyBorder="1" applyAlignment="1" applyProtection="1">
      <alignment horizontal="center" vertical="center" wrapText="1"/>
    </xf>
    <xf numFmtId="0" fontId="1" fillId="0" borderId="48" xfId="0" applyFont="1" applyFill="1" applyBorder="1" applyAlignment="1" applyProtection="1">
      <alignment horizontal="center" vertical="center" wrapText="1"/>
    </xf>
    <xf numFmtId="0" fontId="12" fillId="4" borderId="11" xfId="0" applyFont="1" applyFill="1" applyBorder="1" applyAlignment="1" applyProtection="1">
      <alignment horizontal="center" vertical="center" wrapText="1"/>
    </xf>
    <xf numFmtId="0" fontId="12" fillId="4" borderId="59"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textRotation="90" wrapText="1"/>
    </xf>
    <xf numFmtId="0" fontId="1" fillId="0" borderId="16" xfId="0" applyFont="1" applyFill="1" applyBorder="1" applyAlignment="1" applyProtection="1">
      <alignment horizontal="center" vertical="center" textRotation="90" wrapText="1"/>
    </xf>
    <xf numFmtId="0" fontId="1" fillId="0" borderId="49" xfId="0" applyFont="1" applyFill="1" applyBorder="1" applyAlignment="1" applyProtection="1">
      <alignment horizontal="center" vertical="center" textRotation="90" wrapText="1"/>
    </xf>
    <xf numFmtId="0" fontId="2" fillId="0" borderId="40" xfId="0" applyFont="1" applyBorder="1" applyAlignment="1" applyProtection="1">
      <alignment horizontal="center" vertical="center" wrapText="1"/>
    </xf>
    <xf numFmtId="0" fontId="2" fillId="0" borderId="41" xfId="0" applyFont="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52"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10" xfId="0" applyFont="1" applyFill="1" applyBorder="1" applyAlignment="1" applyProtection="1">
      <alignment horizontal="center" vertical="center" wrapText="1"/>
    </xf>
    <xf numFmtId="0" fontId="9" fillId="7" borderId="56"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9" fillId="7" borderId="8" xfId="0" applyFont="1" applyFill="1" applyBorder="1" applyAlignment="1" applyProtection="1">
      <alignment horizontal="center" vertical="center" wrapText="1"/>
    </xf>
    <xf numFmtId="0" fontId="9" fillId="7" borderId="9" xfId="0" applyFont="1" applyFill="1" applyBorder="1" applyAlignment="1" applyProtection="1">
      <alignment horizontal="center" vertical="center" wrapText="1"/>
    </xf>
    <xf numFmtId="0" fontId="11" fillId="7" borderId="5" xfId="0" applyFont="1" applyFill="1" applyBorder="1" applyAlignment="1" applyProtection="1">
      <alignment horizontal="center" vertical="center" wrapText="1"/>
    </xf>
    <xf numFmtId="0" fontId="12" fillId="7" borderId="56" xfId="0" applyFont="1" applyFill="1" applyBorder="1" applyAlignment="1" applyProtection="1">
      <alignment horizontal="center" vertical="center" wrapText="1"/>
    </xf>
    <xf numFmtId="0" fontId="18" fillId="7" borderId="26" xfId="0" applyFont="1" applyFill="1" applyBorder="1" applyAlignment="1" applyProtection="1">
      <alignment horizontal="center" vertical="center" wrapText="1"/>
    </xf>
    <xf numFmtId="0" fontId="18" fillId="7" borderId="27" xfId="0" applyFont="1" applyFill="1" applyBorder="1" applyAlignment="1" applyProtection="1">
      <alignment horizontal="center" vertical="center" wrapText="1"/>
    </xf>
    <xf numFmtId="0" fontId="18" fillId="7" borderId="28" xfId="0" applyFont="1" applyFill="1" applyBorder="1" applyAlignment="1" applyProtection="1">
      <alignment horizontal="center" vertical="center" wrapText="1"/>
    </xf>
    <xf numFmtId="0" fontId="9" fillId="7" borderId="45" xfId="0" applyFont="1" applyFill="1" applyBorder="1" applyAlignment="1" applyProtection="1">
      <alignment horizontal="center" vertical="center" wrapText="1"/>
    </xf>
    <xf numFmtId="0" fontId="9" fillId="7" borderId="46" xfId="0" applyFont="1" applyFill="1" applyBorder="1" applyAlignment="1" applyProtection="1">
      <alignment horizontal="center" vertical="center" wrapText="1"/>
    </xf>
    <xf numFmtId="0" fontId="9" fillId="7" borderId="55" xfId="0" applyFont="1" applyFill="1" applyBorder="1" applyAlignment="1" applyProtection="1">
      <alignment horizontal="center" vertical="center" wrapText="1"/>
    </xf>
    <xf numFmtId="0" fontId="8" fillId="7" borderId="12" xfId="0" applyFont="1" applyFill="1" applyBorder="1" applyAlignment="1" applyProtection="1">
      <alignment horizontal="center" vertical="center" wrapText="1"/>
    </xf>
    <xf numFmtId="0" fontId="8" fillId="7" borderId="13" xfId="0" applyFont="1" applyFill="1" applyBorder="1" applyAlignment="1" applyProtection="1">
      <alignment horizontal="center" vertical="center" wrapText="1"/>
    </xf>
    <xf numFmtId="0" fontId="8" fillId="7" borderId="14" xfId="0" applyFont="1" applyFill="1" applyBorder="1" applyAlignment="1" applyProtection="1">
      <alignment horizontal="center" vertical="center" wrapText="1"/>
    </xf>
    <xf numFmtId="0" fontId="8" fillId="7" borderId="6" xfId="0" applyFont="1" applyFill="1" applyBorder="1" applyAlignment="1" applyProtection="1">
      <alignment horizontal="center" vertical="center" wrapText="1"/>
    </xf>
    <xf numFmtId="0" fontId="8" fillId="7" borderId="57" xfId="0" applyFont="1" applyFill="1" applyBorder="1" applyAlignment="1" applyProtection="1">
      <alignment horizontal="center" vertical="center" wrapText="1"/>
    </xf>
    <xf numFmtId="0" fontId="8" fillId="7" borderId="42"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31" xfId="0" applyFont="1" applyFill="1" applyBorder="1" applyAlignment="1" applyProtection="1">
      <alignment horizontal="center" vertical="center" wrapText="1"/>
    </xf>
    <xf numFmtId="0" fontId="9" fillId="7" borderId="52" xfId="0" applyFont="1" applyFill="1" applyBorder="1" applyAlignment="1" applyProtection="1">
      <alignment horizontal="center" vertical="center" wrapText="1"/>
    </xf>
    <xf numFmtId="0" fontId="12" fillId="4" borderId="12"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2" fillId="4" borderId="57" xfId="0" applyFont="1" applyFill="1" applyBorder="1" applyAlignment="1" applyProtection="1">
      <alignment horizontal="center" vertical="center" wrapText="1"/>
    </xf>
    <xf numFmtId="0" fontId="12" fillId="4" borderId="42" xfId="0" applyFont="1" applyFill="1" applyBorder="1" applyAlignment="1" applyProtection="1">
      <alignment horizontal="center" vertical="center" wrapText="1"/>
    </xf>
    <xf numFmtId="0" fontId="12" fillId="4" borderId="38" xfId="0" applyFont="1" applyFill="1" applyBorder="1" applyAlignment="1" applyProtection="1">
      <alignment horizontal="center" vertical="center" wrapText="1"/>
    </xf>
    <xf numFmtId="0" fontId="12" fillId="4" borderId="58" xfId="0" applyFont="1" applyFill="1" applyBorder="1" applyAlignment="1" applyProtection="1">
      <alignment horizontal="center" vertical="center" wrapText="1"/>
    </xf>
    <xf numFmtId="0" fontId="6" fillId="0" borderId="74"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56" xfId="0" applyFont="1" applyFill="1" applyBorder="1" applyAlignment="1" applyProtection="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3" xfId="0" applyFont="1" applyBorder="1" applyAlignment="1">
      <alignment horizontal="center" vertical="center" wrapText="1"/>
    </xf>
    <xf numFmtId="0" fontId="2" fillId="0" borderId="73" xfId="0" applyFont="1" applyFill="1" applyBorder="1" applyAlignment="1" applyProtection="1">
      <alignment horizontal="center" vertical="center" wrapText="1"/>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3" xfId="0" applyFont="1" applyBorder="1" applyAlignment="1">
      <alignment horizontal="center" vertical="center" wrapText="1"/>
    </xf>
    <xf numFmtId="0" fontId="1" fillId="0" borderId="93" xfId="0" applyFont="1" applyFill="1" applyBorder="1" applyAlignment="1" applyProtection="1">
      <alignment horizontal="center" vertical="center" wrapText="1"/>
    </xf>
    <xf numFmtId="0" fontId="1" fillId="0" borderId="46" xfId="0" applyFont="1" applyFill="1" applyBorder="1" applyAlignment="1" applyProtection="1">
      <alignment horizontal="center" vertical="center" wrapText="1"/>
    </xf>
    <xf numFmtId="0" fontId="1" fillId="0" borderId="55" xfId="0"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wrapText="1"/>
    </xf>
    <xf numFmtId="0" fontId="1" fillId="0" borderId="10" xfId="0" applyFont="1" applyFill="1" applyBorder="1" applyAlignment="1" applyProtection="1">
      <alignment horizontal="center" vertical="center" wrapText="1"/>
    </xf>
    <xf numFmtId="0" fontId="1" fillId="0" borderId="56" xfId="0"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textRotation="90" wrapText="1"/>
    </xf>
    <xf numFmtId="0" fontId="1" fillId="0" borderId="10" xfId="0" applyFont="1" applyFill="1" applyBorder="1" applyAlignment="1" applyProtection="1">
      <alignment horizontal="center" vertical="center" textRotation="90" wrapText="1"/>
    </xf>
    <xf numFmtId="0" fontId="1" fillId="0" borderId="56" xfId="0" applyFont="1" applyFill="1" applyBorder="1" applyAlignment="1" applyProtection="1">
      <alignment horizontal="center" vertical="center" textRotation="90" wrapText="1"/>
    </xf>
    <xf numFmtId="0" fontId="2" fillId="0" borderId="85" xfId="0" applyFont="1" applyBorder="1" applyAlignment="1" applyProtection="1">
      <alignment horizontal="center" vertical="center" wrapText="1"/>
    </xf>
    <xf numFmtId="0" fontId="1" fillId="0" borderId="73" xfId="0" applyFont="1" applyFill="1" applyBorder="1" applyAlignment="1" applyProtection="1">
      <alignment horizontal="center" vertical="center" wrapText="1"/>
    </xf>
    <xf numFmtId="0" fontId="1" fillId="0" borderId="31" xfId="0" applyFont="1" applyFill="1" applyBorder="1" applyAlignment="1" applyProtection="1">
      <alignment horizontal="center" vertical="center" wrapText="1"/>
    </xf>
    <xf numFmtId="0" fontId="1" fillId="0" borderId="52" xfId="0" applyFont="1" applyFill="1" applyBorder="1" applyAlignment="1" applyProtection="1">
      <alignment horizontal="center" vertical="center" wrapText="1"/>
    </xf>
    <xf numFmtId="0" fontId="1" fillId="0" borderId="89" xfId="0" applyFont="1" applyFill="1" applyBorder="1" applyAlignment="1" applyProtection="1">
      <alignment horizontal="center" vertical="center" wrapText="1"/>
    </xf>
    <xf numFmtId="0" fontId="1" fillId="0" borderId="90" xfId="0" applyFont="1" applyFill="1" applyBorder="1" applyAlignment="1" applyProtection="1">
      <alignment horizontal="center" vertical="center" wrapText="1"/>
    </xf>
    <xf numFmtId="0" fontId="1" fillId="0" borderId="91" xfId="0" applyFont="1" applyFill="1" applyBorder="1" applyAlignment="1" applyProtection="1">
      <alignment horizontal="center" vertical="center" wrapText="1"/>
    </xf>
    <xf numFmtId="0" fontId="1" fillId="0" borderId="86" xfId="0" applyFont="1" applyFill="1" applyBorder="1" applyAlignment="1" applyProtection="1">
      <alignment horizontal="center" vertical="center" wrapText="1"/>
    </xf>
    <xf numFmtId="0" fontId="1" fillId="0" borderId="87" xfId="0" applyFont="1" applyFill="1" applyBorder="1" applyAlignment="1" applyProtection="1">
      <alignment horizontal="center" vertical="center" wrapText="1"/>
    </xf>
    <xf numFmtId="0" fontId="1" fillId="0" borderId="88" xfId="0" applyFont="1" applyFill="1" applyBorder="1" applyAlignment="1" applyProtection="1">
      <alignment horizontal="center" vertical="center" wrapText="1"/>
    </xf>
    <xf numFmtId="0" fontId="1" fillId="0" borderId="85" xfId="0" applyFont="1" applyFill="1" applyBorder="1" applyAlignment="1" applyProtection="1">
      <alignment horizontal="center" vertical="center" wrapText="1"/>
    </xf>
    <xf numFmtId="0" fontId="1" fillId="0" borderId="40" xfId="0" applyFont="1" applyFill="1" applyBorder="1" applyAlignment="1" applyProtection="1">
      <alignment horizontal="center" vertical="center" wrapText="1"/>
    </xf>
    <xf numFmtId="0" fontId="1" fillId="0" borderId="41" xfId="0" applyFont="1" applyFill="1" applyBorder="1" applyAlignment="1" applyProtection="1">
      <alignment horizontal="center" vertical="center" wrapText="1"/>
    </xf>
    <xf numFmtId="0" fontId="1" fillId="0" borderId="92" xfId="0" applyFont="1" applyFill="1" applyBorder="1" applyAlignment="1" applyProtection="1">
      <alignment horizontal="center" vertical="center" wrapText="1"/>
    </xf>
    <xf numFmtId="0" fontId="6" fillId="3" borderId="1" xfId="0" applyFont="1" applyFill="1" applyBorder="1" applyAlignment="1">
      <alignment horizontal="center" vertical="center" wrapText="1"/>
    </xf>
    <xf numFmtId="0" fontId="31" fillId="9" borderId="0" xfId="0" applyFont="1" applyFill="1" applyAlignment="1">
      <alignment horizontal="center" vertical="center"/>
    </xf>
  </cellXfs>
  <cellStyles count="4">
    <cellStyle name="Hipervínculo" xfId="3" builtinId="8"/>
    <cellStyle name="Normal" xfId="0" builtinId="0"/>
    <cellStyle name="Normal 2 2" xfId="2" xr:uid="{00000000-0005-0000-0000-000001000000}"/>
    <cellStyle name="Normal 3 2" xfId="1" xr:uid="{00000000-0005-0000-0000-000002000000}"/>
  </cellStyles>
  <dxfs count="2080">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s>
  <tableStyles count="0" defaultTableStyle="TableStyleMedium2" defaultPivotStyle="PivotStyleLight16"/>
  <colors>
    <mruColors>
      <color rgb="FF3794D7"/>
      <color rgb="FF0BB9D0"/>
      <color rgb="FFB1B1B1"/>
      <color rgb="FF53AD81"/>
      <color rgb="FFEB652F"/>
      <color rgb="FFAF5881"/>
      <color rgb="FFFFC5C5"/>
      <color rgb="FFFF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945" y="239843"/>
          <a:ext cx="1309141"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4F65A0EE-ADCE-4DB8-B552-E3C2E4DF7844}"/>
            </a:ext>
          </a:extLst>
        </xdr:cNvPr>
        <xdr:cNvSpPr/>
      </xdr:nvSpPr>
      <xdr:spPr>
        <a:xfrm>
          <a:off x="95250" y="9525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606AC7C-3445-490C-90C2-F7C4789745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72366CAE-2BB0-4DB6-8F1A-B1180ABE9B76}"/>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E006207-14E3-4E94-8B03-121D06DAE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C7ACA4F-5EBD-460B-BD60-CBDDDE389350}"/>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190667B-36C3-4D22-8343-06F42EFC76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3AC931C4-1D77-4962-89CD-771B2CF5B907}"/>
            </a:ext>
          </a:extLst>
        </xdr:cNvPr>
        <xdr:cNvSpPr/>
      </xdr:nvSpPr>
      <xdr:spPr>
        <a:xfrm>
          <a:off x="95250" y="9525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825F587-FAB6-42BA-BA08-0BBE715CBA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B957C05F-7392-4EFA-B613-D515BAA695EB}"/>
            </a:ext>
          </a:extLst>
        </xdr:cNvPr>
        <xdr:cNvSpPr/>
      </xdr:nvSpPr>
      <xdr:spPr>
        <a:xfrm>
          <a:off x="99060" y="9144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AF6904D-A4B0-473E-A08A-98B24151CB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DCFBB75-6E89-4D2D-88F0-AC871E8D9BFD}"/>
            </a:ext>
          </a:extLst>
        </xdr:cNvPr>
        <xdr:cNvSpPr/>
      </xdr:nvSpPr>
      <xdr:spPr>
        <a:xfrm>
          <a:off x="95250" y="9525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4FB8E91-DF4E-46A6-AE0F-0A298114EC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D976F805-3386-434E-AE68-CCE781CEC261}"/>
            </a:ext>
          </a:extLst>
        </xdr:cNvPr>
        <xdr:cNvSpPr/>
      </xdr:nvSpPr>
      <xdr:spPr>
        <a:xfrm>
          <a:off x="95250" y="9525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7459FA3-1C35-44D3-ACAB-7AFFFB091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A0559275-5A34-4F0C-A38F-7D6BC7AF21E6}"/>
            </a:ext>
          </a:extLst>
        </xdr:cNvPr>
        <xdr:cNvSpPr/>
      </xdr:nvSpPr>
      <xdr:spPr>
        <a:xfrm>
          <a:off x="99060" y="91440"/>
          <a:ext cx="1143000" cy="514350"/>
        </a:xfrm>
        <a:prstGeom prst="rect">
          <a:avLst/>
        </a:prstGeom>
        <a:solidFill>
          <a:srgbClr val="0BB9D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0A908B74-2009-4604-9FAB-EE701E5FF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FCEEDE8-F406-4517-B89D-62D0130D78A2}"/>
            </a:ext>
          </a:extLst>
        </xdr:cNvPr>
        <xdr:cNvSpPr/>
      </xdr:nvSpPr>
      <xdr:spPr>
        <a:xfrm>
          <a:off x="95250" y="95250"/>
          <a:ext cx="1143000" cy="5143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9AE6B61-DA47-4B57-9431-AD1C057D9B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284A56CD-FC86-4A81-BA56-75298E59FE08}"/>
            </a:ext>
          </a:extLst>
        </xdr:cNvPr>
        <xdr:cNvSpPr/>
      </xdr:nvSpPr>
      <xdr:spPr>
        <a:xfrm>
          <a:off x="95250" y="95250"/>
          <a:ext cx="1143000" cy="5143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0BE5787-A9FC-4630-A9A6-DCB8A0C7AE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5BF39FFE-88E1-4C97-A069-1B45F47D8191}"/>
            </a:ext>
          </a:extLst>
        </xdr:cNvPr>
        <xdr:cNvSpPr/>
      </xdr:nvSpPr>
      <xdr:spPr>
        <a:xfrm>
          <a:off x="95250" y="95250"/>
          <a:ext cx="1143000" cy="5143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B56D975F-9BCD-44E2-8FF5-010B4FBD27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0592E7D-0025-46F7-B9F7-5ABBE136321E}"/>
            </a:ext>
          </a:extLst>
        </xdr:cNvPr>
        <xdr:cNvSpPr/>
      </xdr:nvSpPr>
      <xdr:spPr>
        <a:xfrm>
          <a:off x="99060" y="9144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9E99BC9-7BBB-4438-BC3A-D789AA28BB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7834E4D-EF3F-484A-9D6C-E0AF61F95DD8}"/>
            </a:ext>
          </a:extLst>
        </xdr:cNvPr>
        <xdr:cNvSpPr/>
      </xdr:nvSpPr>
      <xdr:spPr>
        <a:xfrm>
          <a:off x="95250" y="95250"/>
          <a:ext cx="1143000" cy="514350"/>
        </a:xfrm>
        <a:prstGeom prst="rect">
          <a:avLst/>
        </a:prstGeom>
        <a:solidFill>
          <a:srgbClr val="3794D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7881F42-C3FF-46AD-9DEF-8A7E26C4A0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3D754C60-4708-44C5-ADF2-2489BFA57A01}"/>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DA9F1EF-28CC-4C18-BD13-E60C9F0BF8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3E161CF-D196-4913-A17C-DD0F9153ED60}"/>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99734DF4-C69A-4DCE-93D2-CFB764F7A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C87791E-021C-4901-A75E-A5DBC353A664}"/>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F25B714-F246-43BC-9C5D-71085194F4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7618E9CF-4872-4AF9-BA9B-EC380E5EF302}"/>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261ACA7-A439-44F6-B9F1-C46C250CF0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2E272CE-DFB0-411C-B3B1-930F9EC270DA}"/>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023002D-CED0-4FCF-AB7D-D5C100B26A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6600227F-0365-46B4-A578-CE5678ED3CAC}"/>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935CF7B8-0200-4293-AA22-804AFE9D05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D1CAAEB-02B1-47A6-8990-4B088A66DC78}"/>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ED39AEFD-5BC3-4BBA-A908-9905D21019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4031EFA-5C35-48DB-9698-16D5E101B51B}"/>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D30DC0C7-FD19-458B-8EFC-99FAFC3D94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34FEFB1-E028-4A6A-B739-414D08C5B569}"/>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13C29E9-5556-463F-A2C5-A378B91A4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5132996-B64A-4109-98E4-DC9D616372D8}"/>
            </a:ext>
          </a:extLst>
        </xdr:cNvPr>
        <xdr:cNvSpPr/>
      </xdr:nvSpPr>
      <xdr:spPr>
        <a:xfrm>
          <a:off x="95250" y="9525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F88436F-7CBB-47DB-A6E7-F1A87D4D90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7414CF6-CFF8-43F8-9F8C-D51D7B057E4C}"/>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52E2E0A-35DC-41CD-A37E-0D3081249E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716C817C-2668-438D-9D4F-8FEF4CE70FE4}"/>
            </a:ext>
          </a:extLst>
        </xdr:cNvPr>
        <xdr:cNvSpPr/>
      </xdr:nvSpPr>
      <xdr:spPr>
        <a:xfrm>
          <a:off x="95250" y="9525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58AF815-173D-4C7A-8813-AE3789635A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A5900BF-C466-4963-A64A-2CF17CE4822C}"/>
            </a:ext>
          </a:extLst>
        </xdr:cNvPr>
        <xdr:cNvSpPr/>
      </xdr:nvSpPr>
      <xdr:spPr>
        <a:xfrm>
          <a:off x="99060" y="91440"/>
          <a:ext cx="1143000" cy="514350"/>
        </a:xfrm>
        <a:prstGeom prst="rect">
          <a:avLst/>
        </a:prstGeom>
        <a:solidFill>
          <a:srgbClr val="B1B1B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1E91E8A-B742-4032-9CCC-E2CADD41B6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FD5A315-581E-4BE9-B09F-588C718B04D3}"/>
            </a:ext>
          </a:extLst>
        </xdr:cNvPr>
        <xdr:cNvSpPr/>
      </xdr:nvSpPr>
      <xdr:spPr>
        <a:xfrm>
          <a:off x="95250" y="95250"/>
          <a:ext cx="1143000" cy="514350"/>
        </a:xfrm>
        <a:prstGeom prst="rect">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353788</xdr:colOff>
      <xdr:row>3</xdr:row>
      <xdr:rowOff>729343</xdr:rowOff>
    </xdr:from>
    <xdr:to>
      <xdr:col>12</xdr:col>
      <xdr:colOff>2370366</xdr:colOff>
      <xdr:row>6</xdr:row>
      <xdr:rowOff>226681</xdr:rowOff>
    </xdr:to>
    <xdr:grpSp>
      <xdr:nvGrpSpPr>
        <xdr:cNvPr id="2" name="Grupo 1">
          <a:extLst>
            <a:ext uri="{FF2B5EF4-FFF2-40B4-BE49-F238E27FC236}">
              <a16:creationId xmlns:a16="http://schemas.microsoft.com/office/drawing/2014/main" id="{43E23045-B1EF-4590-9E09-C4318B9B7453}"/>
            </a:ext>
          </a:extLst>
        </xdr:cNvPr>
        <xdr:cNvGrpSpPr/>
      </xdr:nvGrpSpPr>
      <xdr:grpSpPr>
        <a:xfrm>
          <a:off x="16396609" y="1246414"/>
          <a:ext cx="5527221" cy="2939946"/>
          <a:chOff x="2517680" y="5495924"/>
          <a:chExt cx="7169245" cy="3976809"/>
        </a:xfrm>
      </xdr:grpSpPr>
      <xdr:pic>
        <xdr:nvPicPr>
          <xdr:cNvPr id="3" name="Imagen 2">
            <a:extLst>
              <a:ext uri="{FF2B5EF4-FFF2-40B4-BE49-F238E27FC236}">
                <a16:creationId xmlns:a16="http://schemas.microsoft.com/office/drawing/2014/main" id="{710C1EA4-7290-4037-9A91-03990D23CFF0}"/>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D575A91A-5B94-4F45-99C2-87069A1A4776}"/>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30C6F5C-C522-434E-AAAB-3C96F66BADE2}"/>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058F34CF-33A8-4320-A603-2E406CA3694D}"/>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39CB101-43A7-4ADA-8508-BC13A96206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0353545-FAB4-4218-9FF8-50AE842010FD}"/>
            </a:ext>
          </a:extLst>
        </xdr:cNvPr>
        <xdr:cNvSpPr/>
      </xdr:nvSpPr>
      <xdr:spPr>
        <a:xfrm>
          <a:off x="95250" y="95250"/>
          <a:ext cx="1143000" cy="514350"/>
        </a:xfrm>
        <a:prstGeom prst="rect">
          <a:avLst/>
        </a:prstGeom>
        <a:solidFill>
          <a:srgbClr val="AF58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393F4C6-C9B6-4E3D-9DDA-6419E5F1A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2642D6B5-237D-4EC2-B381-4F6F0BB5E08C}"/>
            </a:ext>
          </a:extLst>
        </xdr:cNvPr>
        <xdr:cNvSpPr/>
      </xdr:nvSpPr>
      <xdr:spPr>
        <a:xfrm>
          <a:off x="99060" y="9144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8248D57-A8BA-4F97-88B2-F02A65102E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57250526-E591-463B-B329-D576423E20DD}"/>
            </a:ext>
          </a:extLst>
        </xdr:cNvPr>
        <xdr:cNvSpPr/>
      </xdr:nvSpPr>
      <xdr:spPr>
        <a:xfrm>
          <a:off x="99060" y="9144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277DCD2-E7AA-4E15-8608-1C7D780BCE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174A7533-EF60-4158-B5C8-1FE9AE94290A}"/>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52F9020-B898-4A75-B0AE-8BA6D35B54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945058FD-F12C-4047-887E-F70C93CE56EC}"/>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7BCFA6F-BA38-4139-9FD7-390BB74AC7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3224" y="248007"/>
          <a:ext cx="1254712" cy="919090"/>
        </a:xfrm>
        <a:prstGeom prst="rect">
          <a:avLst/>
        </a:prstGeom>
      </xdr:spPr>
    </xdr:pic>
    <xdr:clientData/>
  </xdr:twoCellAnchor>
  <xdr:twoCellAnchor>
    <xdr:from>
      <xdr:col>1</xdr:col>
      <xdr:colOff>0</xdr:colOff>
      <xdr:row>1</xdr:row>
      <xdr:rowOff>0</xdr:rowOff>
    </xdr:from>
    <xdr:to>
      <xdr:col>1</xdr:col>
      <xdr:colOff>1143000</xdr:colOff>
      <xdr:row>2</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E89D8A1C-AAE7-4FB4-A3F0-C4BEE48D3069}"/>
            </a:ext>
          </a:extLst>
        </xdr:cNvPr>
        <xdr:cNvSpPr/>
      </xdr:nvSpPr>
      <xdr:spPr>
        <a:xfrm>
          <a:off x="95250" y="95250"/>
          <a:ext cx="1143000" cy="514350"/>
        </a:xfrm>
        <a:prstGeom prst="rect">
          <a:avLst/>
        </a:prstGeom>
        <a:solidFill>
          <a:srgbClr val="53AD8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000"/>
            <a:t>INICIO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042348856\AppData\Local\Microsoft\Windows\Temporary%20Internet%20Files\Content.Outlook\26TAPSIG\Mapa%20de%20Riesgos%20de%20Corrupci&#243;n%202018%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 val="AEPTOS_INDIGENAS"/>
      <sheetName val="COMPROMISOS_ESTRATEGICOS"/>
      <sheetName val="PLAN_DE_ACCION"/>
      <sheetName val="META_$_2018"/>
      <sheetName val="DDA_COMPR"/>
      <sheetName val="DDA_OBL"/>
      <sheetName val="DDA_PAGOS"/>
      <sheetName val="DDA_RESER2017"/>
      <sheetName val="METAS_C-O"/>
      <sheetName val="PLAN_CHOQUE_PPTO_2016"/>
      <sheetName val="PLAN_DE_CHOQUE_RESER2015"/>
      <sheetName val="AJUSTE_DE_VIGENCIAS"/>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5">
          <cell r="N15">
            <v>11251286017</v>
          </cell>
        </row>
      </sheetData>
      <sheetData sheetId="46">
        <row r="16">
          <cell r="U16">
            <v>0</v>
          </cell>
        </row>
      </sheetData>
      <sheetData sheetId="47"/>
      <sheetData sheetId="48">
        <row r="123">
          <cell r="BM123">
            <v>134867152</v>
          </cell>
        </row>
      </sheetData>
      <sheetData sheetId="49">
        <row r="2">
          <cell r="AB2" t="str">
            <v>ENE</v>
          </cell>
        </row>
      </sheetData>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sheetName val="mapa riesgos consolidado"/>
      <sheetName val="CONTEXTO EXTRATEGICO 2018 "/>
      <sheetName val="DOFA CRUZADA INSTITUCIONAL2019 "/>
      <sheetName val="DOFA PROC GSAN-3.4 "/>
      <sheetName val="RIESGOS GSAN-3.4 "/>
      <sheetName val="HOJA DE DATOS"/>
      <sheetName val="Hoja2"/>
    </sheetNames>
    <sheetDataSet>
      <sheetData sheetId="0">
        <row r="3">
          <cell r="H3" t="str">
            <v>Direccionamiento Estratégico</v>
          </cell>
        </row>
        <row r="4">
          <cell r="H4" t="str">
            <v>Administración del Talento Humano</v>
          </cell>
        </row>
        <row r="5">
          <cell r="H5" t="str">
            <v>Gestión de Capacitación</v>
          </cell>
        </row>
        <row r="6">
          <cell r="H6" t="str">
            <v>Gestión de Investigaciones Disciplinarias</v>
          </cell>
        </row>
        <row r="7">
          <cell r="H7" t="str">
            <v>Gestión de Seguridad y Salud Ocupacional</v>
          </cell>
        </row>
        <row r="8">
          <cell r="H8" t="str">
            <v>Administración del Sistema de Gestión de la Calidad</v>
          </cell>
        </row>
        <row r="9">
          <cell r="H9" t="str">
            <v>Gestión de Comunicaciones</v>
          </cell>
        </row>
        <row r="10">
          <cell r="H10" t="str">
            <v>Gestión de Servicio de Atención al Ciudadano</v>
          </cell>
        </row>
        <row r="11">
          <cell r="H11" t="str">
            <v>Gestión Comercial y de Servicios</v>
          </cell>
        </row>
        <row r="12">
          <cell r="H12" t="str">
            <v>Gestión de Regulación y Reglamentación</v>
          </cell>
        </row>
        <row r="13">
          <cell r="H13" t="str">
            <v>Gestión de Políticas Aerocomerciales</v>
          </cell>
        </row>
        <row r="14">
          <cell r="H14" t="str">
            <v>Gestión de Servicio al  Personal Aeronáutico</v>
          </cell>
        </row>
        <row r="15">
          <cell r="H15" t="str">
            <v>Gestión de Servicio a Empresas Aeronáuticas</v>
          </cell>
        </row>
        <row r="16">
          <cell r="H16" t="str">
            <v>Gestión de Registro</v>
          </cell>
        </row>
        <row r="17">
          <cell r="H17" t="str">
            <v>Gestión de Permisos Especiales a Propietarios y/ó Explotadores de Aeronaves</v>
          </cell>
        </row>
        <row r="18">
          <cell r="H18" t="str">
            <v>Gestión de Servicio  a Productos Aeronáuticos</v>
          </cell>
        </row>
        <row r="19">
          <cell r="H19" t="str">
            <v>Gestión de Espacio Aéreo</v>
          </cell>
        </row>
        <row r="20">
          <cell r="H20" t="str">
            <v>Gestión de Tránsito Aéreo</v>
          </cell>
        </row>
        <row r="21">
          <cell r="H21" t="str">
            <v>Gestión de Servicio de Meteorología Aeronáutica</v>
          </cell>
        </row>
        <row r="22">
          <cell r="H22" t="str">
            <v>Gestión de Servicio de Información Aeronáutica</v>
          </cell>
        </row>
        <row r="23">
          <cell r="H23" t="str">
            <v xml:space="preserve">Gestión de Tecnología </v>
          </cell>
        </row>
        <row r="24">
          <cell r="H24" t="str">
            <v>Gestión de Servicio de Salvamento y Extinción de Incendios</v>
          </cell>
        </row>
        <row r="25">
          <cell r="H25" t="str">
            <v>Gestión de Servicio de Búsqueda y Salvamento</v>
          </cell>
        </row>
        <row r="26">
          <cell r="H26" t="str">
            <v>Gestión de Servicio de Prevención e Investigación de Incidentes ATS</v>
          </cell>
        </row>
        <row r="27">
          <cell r="H27" t="str">
            <v>Gestión de Servicio de Investigación de Accidentes e Incidentes Aéreos</v>
          </cell>
        </row>
        <row r="28">
          <cell r="H28" t="str">
            <v>Gestión de Proyectos de Infraestructura Aeroportuaria</v>
          </cell>
        </row>
        <row r="29">
          <cell r="H29" t="str">
            <v>Gestión de Seguridad a la Aviación Civil-AVSEC y facilitación</v>
          </cell>
        </row>
        <row r="30">
          <cell r="H30" t="str">
            <v>Gestión Operaciones Aeroportuarias</v>
          </cell>
        </row>
        <row r="31">
          <cell r="H31" t="str">
            <v>Gestión Vigilancia y Control al Personal Aeronáutico y Dependencias.</v>
          </cell>
        </row>
        <row r="32">
          <cell r="H32" t="str">
            <v xml:space="preserve">Gestión Inspección, Vigilancia y Control </v>
          </cell>
        </row>
        <row r="33">
          <cell r="H33" t="str">
            <v>Gestión de Inspección, Seguimiento y Vigilancia administrativa y financiera de las Empresas Aeronáuticas</v>
          </cell>
        </row>
        <row r="34">
          <cell r="H34" t="str">
            <v>Gestión de Vigilancia y Control  de Propietarios y/o explotadores de Aeronaves</v>
          </cell>
        </row>
        <row r="35">
          <cell r="H35" t="str">
            <v>Gestión de Vigilancia de Servicios de Transporte Aéreo</v>
          </cell>
        </row>
        <row r="36">
          <cell r="H36" t="str">
            <v>Gestión de Vigilancia y Control de Aeropuertos</v>
          </cell>
        </row>
        <row r="37">
          <cell r="H37" t="str">
            <v>Vigilancia y Asesoraia a los Sistemas de Gestión de Seguridad Operacional</v>
          </cell>
        </row>
        <row r="38">
          <cell r="H38" t="str">
            <v>Gestión Jurídica</v>
          </cell>
        </row>
        <row r="39">
          <cell r="H39" t="str">
            <v>Gestión  Financiera</v>
          </cell>
        </row>
        <row r="40">
          <cell r="H40" t="str">
            <v>Gestión de Contratación</v>
          </cell>
        </row>
        <row r="41">
          <cell r="H41" t="str">
            <v>Gestión Adquisición de Bienes Inmuebles</v>
          </cell>
        </row>
        <row r="42">
          <cell r="H42" t="str">
            <v>Administración de Bienes</v>
          </cell>
        </row>
        <row r="43">
          <cell r="H43" t="str">
            <v>Gestión Información Sectorial</v>
          </cell>
        </row>
        <row r="44">
          <cell r="H44" t="str">
            <v>Gestión de Informática</v>
          </cell>
        </row>
        <row r="45">
          <cell r="H45" t="str">
            <v>Gestión de Evaluación y Asesoria al Sistemna de Control Inetrno</v>
          </cell>
        </row>
      </sheetData>
      <sheetData sheetId="1"/>
      <sheetData sheetId="2"/>
      <sheetData sheetId="3">
        <row r="3">
          <cell r="H3">
            <v>0</v>
          </cell>
        </row>
      </sheetData>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omments" Target="../comments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omments" Target="../comments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omments" Target="../comments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omments" Target="../comments17.xml"/><Relationship Id="rId4" Type="http://schemas.openxmlformats.org/officeDocument/2006/relationships/vmlDrawing" Target="../drawings/vmlDrawing34.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omments" Target="../comments18.xml"/><Relationship Id="rId4" Type="http://schemas.openxmlformats.org/officeDocument/2006/relationships/vmlDrawing" Target="../drawings/vmlDrawing3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omments" Target="../comments19.xml"/><Relationship Id="rId4" Type="http://schemas.openxmlformats.org/officeDocument/2006/relationships/vmlDrawing" Target="../drawings/vmlDrawing38.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omments" Target="../comments20.xml"/><Relationship Id="rId4" Type="http://schemas.openxmlformats.org/officeDocument/2006/relationships/vmlDrawing" Target="../drawings/vmlDrawing4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omments" Target="../comments21.xml"/><Relationship Id="rId4" Type="http://schemas.openxmlformats.org/officeDocument/2006/relationships/vmlDrawing" Target="../drawings/vmlDrawing42.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omments" Target="../comments22.xml"/><Relationship Id="rId4" Type="http://schemas.openxmlformats.org/officeDocument/2006/relationships/vmlDrawing" Target="../drawings/vmlDrawing4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3.xml"/><Relationship Id="rId4" Type="http://schemas.openxmlformats.org/officeDocument/2006/relationships/vmlDrawing" Target="../drawings/vmlDrawing46.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omments" Target="../comments24.xml"/><Relationship Id="rId4" Type="http://schemas.openxmlformats.org/officeDocument/2006/relationships/vmlDrawing" Target="../drawings/vmlDrawing48.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25.xml"/><Relationship Id="rId1" Type="http://schemas.openxmlformats.org/officeDocument/2006/relationships/printerSettings" Target="../printerSettings/printerSettings26.bin"/><Relationship Id="rId5" Type="http://schemas.openxmlformats.org/officeDocument/2006/relationships/comments" Target="../comments25.xml"/><Relationship Id="rId4" Type="http://schemas.openxmlformats.org/officeDocument/2006/relationships/vmlDrawing" Target="../drawings/vmlDrawing50.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omments" Target="../comments26.xml"/><Relationship Id="rId4" Type="http://schemas.openxmlformats.org/officeDocument/2006/relationships/vmlDrawing" Target="../drawings/vmlDrawing52.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27.xml"/><Relationship Id="rId1" Type="http://schemas.openxmlformats.org/officeDocument/2006/relationships/printerSettings" Target="../printerSettings/printerSettings28.bin"/><Relationship Id="rId5" Type="http://schemas.openxmlformats.org/officeDocument/2006/relationships/comments" Target="../comments27.xml"/><Relationship Id="rId4" Type="http://schemas.openxmlformats.org/officeDocument/2006/relationships/vmlDrawing" Target="../drawings/vmlDrawing54.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28.xml"/><Relationship Id="rId1" Type="http://schemas.openxmlformats.org/officeDocument/2006/relationships/printerSettings" Target="../printerSettings/printerSettings29.bin"/><Relationship Id="rId5" Type="http://schemas.openxmlformats.org/officeDocument/2006/relationships/comments" Target="../comments28.xml"/><Relationship Id="rId4" Type="http://schemas.openxmlformats.org/officeDocument/2006/relationships/vmlDrawing" Target="../drawings/vmlDrawing56.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29.xml"/><Relationship Id="rId1" Type="http://schemas.openxmlformats.org/officeDocument/2006/relationships/printerSettings" Target="../printerSettings/printerSettings30.bin"/><Relationship Id="rId5" Type="http://schemas.openxmlformats.org/officeDocument/2006/relationships/comments" Target="../comments29.xml"/><Relationship Id="rId4" Type="http://schemas.openxmlformats.org/officeDocument/2006/relationships/vmlDrawing" Target="../drawings/vmlDrawing58.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0.xml"/><Relationship Id="rId1" Type="http://schemas.openxmlformats.org/officeDocument/2006/relationships/printerSettings" Target="../printerSettings/printerSettings31.bin"/><Relationship Id="rId5" Type="http://schemas.openxmlformats.org/officeDocument/2006/relationships/comments" Target="../comments30.xml"/><Relationship Id="rId4" Type="http://schemas.openxmlformats.org/officeDocument/2006/relationships/vmlDrawing" Target="../drawings/vmlDrawing60.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31.xml"/><Relationship Id="rId1" Type="http://schemas.openxmlformats.org/officeDocument/2006/relationships/printerSettings" Target="../printerSettings/printerSettings32.bin"/><Relationship Id="rId5" Type="http://schemas.openxmlformats.org/officeDocument/2006/relationships/comments" Target="../comments31.xml"/><Relationship Id="rId4" Type="http://schemas.openxmlformats.org/officeDocument/2006/relationships/vmlDrawing" Target="../drawings/vmlDrawing6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2.xml"/><Relationship Id="rId1" Type="http://schemas.openxmlformats.org/officeDocument/2006/relationships/printerSettings" Target="../printerSettings/printerSettings33.bin"/><Relationship Id="rId5" Type="http://schemas.openxmlformats.org/officeDocument/2006/relationships/comments" Target="../comments32.xml"/><Relationship Id="rId4" Type="http://schemas.openxmlformats.org/officeDocument/2006/relationships/vmlDrawing" Target="../drawings/vmlDrawing64.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33.xml"/><Relationship Id="rId1" Type="http://schemas.openxmlformats.org/officeDocument/2006/relationships/printerSettings" Target="../printerSettings/printerSettings34.bin"/><Relationship Id="rId5" Type="http://schemas.openxmlformats.org/officeDocument/2006/relationships/comments" Target="../comments33.xml"/><Relationship Id="rId4" Type="http://schemas.openxmlformats.org/officeDocument/2006/relationships/vmlDrawing" Target="../drawings/vmlDrawing66.v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F0EB7-FFFC-4864-A890-B6988EE069BF}">
  <sheetPr codeName="Hoja1">
    <pageSetUpPr fitToPage="1"/>
  </sheetPr>
  <dimension ref="A1:AW79"/>
  <sheetViews>
    <sheetView tabSelected="1" zoomScale="70" zoomScaleNormal="70" workbookViewId="0">
      <selection activeCell="Q40" sqref="Q40"/>
    </sheetView>
  </sheetViews>
  <sheetFormatPr baseColWidth="10" defaultColWidth="11.42578125" defaultRowHeight="12.75" x14ac:dyDescent="0.25"/>
  <cols>
    <col min="1" max="1" width="2.140625" style="36" customWidth="1"/>
    <col min="2" max="2" width="1.140625" style="22" customWidth="1"/>
    <col min="3" max="3" width="10" style="22" customWidth="1"/>
    <col min="4" max="4" width="24.28515625" style="22" customWidth="1"/>
    <col min="5" max="5" width="2.28515625" style="22" customWidth="1"/>
    <col min="6" max="6" width="10" style="22" customWidth="1"/>
    <col min="7" max="7" width="24.28515625" style="22" customWidth="1"/>
    <col min="8" max="8" width="2.140625" style="22" customWidth="1"/>
    <col min="9" max="9" width="10" style="22" bestFit="1" customWidth="1"/>
    <col min="10" max="10" width="24.28515625" style="22" customWidth="1"/>
    <col min="11" max="11" width="2.140625" style="22" customWidth="1"/>
    <col min="12" max="12" width="10" style="22" customWidth="1"/>
    <col min="13" max="13" width="24.28515625" style="22" customWidth="1"/>
    <col min="14" max="14" width="2.28515625" style="22" customWidth="1"/>
    <col min="15" max="15" width="10" style="22" customWidth="1"/>
    <col min="16" max="16" width="24.28515625" style="22" customWidth="1"/>
    <col min="17" max="17" width="2.28515625" style="22" customWidth="1"/>
    <col min="18" max="18" width="10" style="22" customWidth="1"/>
    <col min="19" max="19" width="24.28515625" style="22" customWidth="1"/>
    <col min="20" max="20" width="2.28515625" style="22" customWidth="1"/>
    <col min="21" max="21" width="10" style="22" customWidth="1"/>
    <col min="22" max="22" width="24.28515625" style="22" customWidth="1"/>
    <col min="23" max="23" width="2.28515625" style="22" customWidth="1"/>
    <col min="24" max="24" width="10" style="22" customWidth="1"/>
    <col min="25" max="25" width="24.28515625" style="22" customWidth="1"/>
    <col min="26" max="26" width="2.28515625" style="22" customWidth="1"/>
    <col min="27" max="16384" width="11.42578125" style="22"/>
  </cols>
  <sheetData>
    <row r="1" spans="2:49" s="36" customFormat="1" ht="6.6" customHeight="1" thickBot="1" x14ac:dyDescent="0.3"/>
    <row r="2" spans="2:49" ht="12" customHeight="1" thickTop="1" x14ac:dyDescent="0.25">
      <c r="B2" s="37"/>
      <c r="C2" s="38"/>
      <c r="D2" s="38"/>
      <c r="E2" s="109"/>
      <c r="F2" s="109"/>
      <c r="G2" s="109"/>
      <c r="H2" s="109"/>
      <c r="I2" s="109"/>
      <c r="J2" s="109"/>
      <c r="K2" s="109"/>
      <c r="L2" s="109"/>
      <c r="M2" s="109"/>
      <c r="N2" s="109"/>
      <c r="O2" s="109"/>
      <c r="P2" s="109"/>
      <c r="Q2" s="109"/>
      <c r="R2" s="109"/>
      <c r="S2" s="109"/>
      <c r="T2" s="109"/>
      <c r="U2" s="109"/>
      <c r="V2" s="109"/>
      <c r="W2" s="109"/>
      <c r="X2" s="38"/>
      <c r="Y2" s="38"/>
      <c r="Z2" s="39"/>
      <c r="AA2" s="40"/>
      <c r="AB2" s="40"/>
      <c r="AC2" s="40"/>
      <c r="AD2" s="40"/>
      <c r="AE2" s="40"/>
      <c r="AF2" s="40"/>
      <c r="AG2" s="40"/>
      <c r="AH2" s="40"/>
      <c r="AI2" s="40"/>
      <c r="AJ2" s="40"/>
      <c r="AK2" s="40"/>
      <c r="AL2" s="40"/>
      <c r="AM2" s="40"/>
      <c r="AN2" s="40"/>
      <c r="AO2" s="40"/>
      <c r="AP2" s="40"/>
      <c r="AQ2" s="40"/>
      <c r="AR2" s="40"/>
      <c r="AS2" s="40"/>
      <c r="AT2" s="40"/>
      <c r="AU2" s="40"/>
      <c r="AV2" s="40"/>
      <c r="AW2" s="40"/>
    </row>
    <row r="3" spans="2:49" ht="18.600000000000001" customHeight="1" x14ac:dyDescent="0.25">
      <c r="B3" s="41"/>
      <c r="C3" s="110" t="s">
        <v>727</v>
      </c>
      <c r="D3" s="110"/>
      <c r="E3" s="110"/>
      <c r="F3" s="110"/>
      <c r="G3" s="110"/>
      <c r="H3" s="110"/>
      <c r="I3" s="110"/>
      <c r="J3" s="110"/>
      <c r="K3" s="110"/>
      <c r="L3" s="110"/>
      <c r="M3" s="110"/>
      <c r="N3" s="110"/>
      <c r="O3" s="110"/>
      <c r="P3" s="110"/>
      <c r="Q3" s="110"/>
      <c r="R3" s="110"/>
      <c r="S3" s="110"/>
      <c r="T3" s="110"/>
      <c r="U3" s="110"/>
      <c r="V3" s="110"/>
      <c r="W3" s="42"/>
      <c r="X3" s="111" t="s">
        <v>214</v>
      </c>
      <c r="Y3" s="111"/>
      <c r="Z3" s="43"/>
      <c r="AA3" s="40"/>
      <c r="AB3" s="40"/>
      <c r="AC3" s="40"/>
      <c r="AD3" s="40"/>
      <c r="AE3" s="40"/>
      <c r="AF3" s="40"/>
      <c r="AG3" s="40"/>
      <c r="AH3" s="40"/>
      <c r="AI3" s="40"/>
      <c r="AJ3" s="40"/>
      <c r="AK3" s="40"/>
      <c r="AL3" s="40"/>
      <c r="AM3" s="40"/>
      <c r="AN3" s="40"/>
      <c r="AO3" s="40"/>
      <c r="AP3" s="40"/>
      <c r="AQ3" s="40"/>
      <c r="AR3" s="40"/>
      <c r="AS3" s="40"/>
      <c r="AT3" s="40"/>
      <c r="AU3" s="40"/>
      <c r="AV3" s="40"/>
      <c r="AW3" s="40"/>
    </row>
    <row r="4" spans="2:49" ht="18.600000000000001" customHeight="1" x14ac:dyDescent="0.25">
      <c r="B4" s="41"/>
      <c r="C4" s="110"/>
      <c r="D4" s="110"/>
      <c r="E4" s="110"/>
      <c r="F4" s="110"/>
      <c r="G4" s="110"/>
      <c r="H4" s="110"/>
      <c r="I4" s="110"/>
      <c r="J4" s="110"/>
      <c r="K4" s="110"/>
      <c r="L4" s="110"/>
      <c r="M4" s="110"/>
      <c r="N4" s="110"/>
      <c r="O4" s="110"/>
      <c r="P4" s="110"/>
      <c r="Q4" s="110"/>
      <c r="R4" s="110"/>
      <c r="S4" s="110"/>
      <c r="T4" s="110"/>
      <c r="U4" s="110"/>
      <c r="V4" s="110"/>
      <c r="W4" s="42"/>
      <c r="X4" s="112">
        <v>44591</v>
      </c>
      <c r="Y4" s="112"/>
      <c r="Z4" s="43"/>
      <c r="AA4" s="40"/>
      <c r="AB4" s="40"/>
      <c r="AC4" s="40"/>
      <c r="AD4" s="40"/>
      <c r="AE4" s="40"/>
      <c r="AF4" s="40"/>
      <c r="AG4" s="40"/>
      <c r="AH4" s="40"/>
      <c r="AI4" s="40"/>
      <c r="AJ4" s="40"/>
      <c r="AK4" s="40"/>
      <c r="AL4" s="40"/>
      <c r="AM4" s="40"/>
      <c r="AN4" s="40"/>
      <c r="AO4" s="40"/>
      <c r="AP4" s="40"/>
      <c r="AQ4" s="40"/>
      <c r="AR4" s="40"/>
      <c r="AS4" s="40"/>
      <c r="AT4" s="40"/>
      <c r="AU4" s="40"/>
      <c r="AV4" s="40"/>
      <c r="AW4" s="40"/>
    </row>
    <row r="5" spans="2:49" ht="12" customHeight="1" x14ac:dyDescent="0.25">
      <c r="B5" s="41"/>
      <c r="C5" s="44"/>
      <c r="D5" s="44"/>
      <c r="E5" s="44"/>
      <c r="F5" s="44"/>
      <c r="G5" s="44"/>
      <c r="H5" s="44"/>
      <c r="I5" s="44"/>
      <c r="J5" s="44"/>
      <c r="K5" s="44"/>
      <c r="L5" s="44"/>
      <c r="M5" s="44"/>
      <c r="N5" s="44"/>
      <c r="O5" s="44"/>
      <c r="P5" s="44"/>
      <c r="Q5" s="44"/>
      <c r="R5" s="44"/>
      <c r="S5" s="44"/>
      <c r="T5" s="44"/>
      <c r="U5" s="44"/>
      <c r="V5" s="44"/>
      <c r="W5" s="44"/>
      <c r="X5" s="44"/>
      <c r="Y5" s="44"/>
      <c r="Z5" s="43"/>
      <c r="AA5" s="40"/>
      <c r="AB5" s="40"/>
      <c r="AC5" s="40"/>
      <c r="AD5" s="40"/>
      <c r="AE5" s="40"/>
      <c r="AF5" s="40"/>
      <c r="AG5" s="40"/>
      <c r="AH5" s="40"/>
      <c r="AI5" s="40"/>
      <c r="AJ5" s="40"/>
      <c r="AK5" s="40"/>
      <c r="AL5" s="40"/>
      <c r="AM5" s="40"/>
      <c r="AN5" s="40"/>
      <c r="AO5" s="40"/>
      <c r="AP5" s="40"/>
      <c r="AQ5" s="40"/>
      <c r="AR5" s="40"/>
      <c r="AS5" s="40"/>
      <c r="AT5" s="40"/>
      <c r="AU5" s="40"/>
      <c r="AV5" s="40"/>
      <c r="AW5" s="40"/>
    </row>
    <row r="6" spans="2:49" ht="69.599999999999994" customHeight="1" x14ac:dyDescent="0.25">
      <c r="B6" s="41"/>
      <c r="C6" s="113" t="s">
        <v>215</v>
      </c>
      <c r="D6" s="113"/>
      <c r="E6" s="44"/>
      <c r="F6" s="114" t="s">
        <v>216</v>
      </c>
      <c r="G6" s="114"/>
      <c r="H6" s="44"/>
      <c r="I6" s="115" t="s">
        <v>217</v>
      </c>
      <c r="J6" s="115"/>
      <c r="K6" s="44"/>
      <c r="L6" s="116" t="s">
        <v>218</v>
      </c>
      <c r="M6" s="116"/>
      <c r="N6" s="44"/>
      <c r="O6" s="117" t="s">
        <v>219</v>
      </c>
      <c r="P6" s="117"/>
      <c r="Q6" s="44"/>
      <c r="R6" s="118" t="s">
        <v>220</v>
      </c>
      <c r="S6" s="118"/>
      <c r="T6" s="118"/>
      <c r="U6" s="118"/>
      <c r="V6" s="118"/>
      <c r="W6" s="44"/>
      <c r="X6" s="119" t="s">
        <v>221</v>
      </c>
      <c r="Y6" s="119"/>
      <c r="Z6" s="43"/>
      <c r="AA6" s="40"/>
      <c r="AB6" s="40"/>
      <c r="AC6" s="40"/>
      <c r="AD6" s="40"/>
      <c r="AE6" s="40"/>
      <c r="AF6" s="40"/>
      <c r="AG6" s="40"/>
      <c r="AH6" s="40"/>
      <c r="AI6" s="40"/>
      <c r="AJ6" s="40"/>
      <c r="AK6" s="40"/>
      <c r="AL6" s="40"/>
      <c r="AM6" s="40"/>
      <c r="AN6" s="40"/>
      <c r="AO6" s="40"/>
      <c r="AP6" s="40"/>
      <c r="AQ6" s="40"/>
      <c r="AR6" s="40"/>
      <c r="AS6" s="40"/>
      <c r="AT6" s="40"/>
      <c r="AU6" s="40"/>
      <c r="AV6" s="40"/>
      <c r="AW6" s="40"/>
    </row>
    <row r="7" spans="2:49" ht="12" customHeight="1" x14ac:dyDescent="0.25">
      <c r="B7" s="41"/>
      <c r="C7" s="44"/>
      <c r="D7" s="44"/>
      <c r="E7" s="44"/>
      <c r="F7" s="44"/>
      <c r="G7" s="44"/>
      <c r="H7" s="44"/>
      <c r="I7" s="44"/>
      <c r="J7" s="44"/>
      <c r="K7" s="44"/>
      <c r="L7" s="44"/>
      <c r="M7" s="44"/>
      <c r="N7" s="44"/>
      <c r="O7" s="44"/>
      <c r="P7" s="44"/>
      <c r="Q7" s="44"/>
      <c r="R7" s="44"/>
      <c r="S7" s="44"/>
      <c r="T7" s="44"/>
      <c r="U7" s="44"/>
      <c r="V7" s="44"/>
      <c r="W7" s="44"/>
      <c r="X7" s="44"/>
      <c r="Y7" s="44"/>
      <c r="Z7" s="43"/>
      <c r="AA7" s="40"/>
      <c r="AB7" s="40"/>
      <c r="AC7" s="40"/>
      <c r="AD7" s="40"/>
      <c r="AE7" s="40"/>
      <c r="AF7" s="40"/>
      <c r="AG7" s="40"/>
      <c r="AH7" s="40"/>
      <c r="AI7" s="40"/>
      <c r="AJ7" s="40"/>
      <c r="AK7" s="40"/>
      <c r="AL7" s="40"/>
      <c r="AM7" s="40"/>
      <c r="AN7" s="40"/>
      <c r="AO7" s="40"/>
      <c r="AP7" s="40"/>
      <c r="AQ7" s="40"/>
      <c r="AR7" s="40"/>
      <c r="AS7" s="40"/>
      <c r="AT7" s="40"/>
      <c r="AU7" s="40"/>
      <c r="AV7" s="40"/>
      <c r="AW7" s="40"/>
    </row>
    <row r="8" spans="2:49" ht="36.75" customHeight="1" x14ac:dyDescent="0.25">
      <c r="B8" s="41"/>
      <c r="C8" s="99" t="s">
        <v>222</v>
      </c>
      <c r="D8" s="99"/>
      <c r="E8" s="44"/>
      <c r="F8" s="95" t="s">
        <v>223</v>
      </c>
      <c r="G8" s="95"/>
      <c r="H8" s="45"/>
      <c r="I8" s="97" t="s">
        <v>224</v>
      </c>
      <c r="J8" s="97"/>
      <c r="K8" s="45"/>
      <c r="L8" s="101" t="s">
        <v>225</v>
      </c>
      <c r="M8" s="101"/>
      <c r="N8" s="44"/>
      <c r="O8" s="106" t="s">
        <v>226</v>
      </c>
      <c r="P8" s="106"/>
      <c r="Q8" s="44"/>
      <c r="R8" s="98" t="s">
        <v>227</v>
      </c>
      <c r="S8" s="98"/>
      <c r="T8" s="45"/>
      <c r="U8" s="98" t="s">
        <v>228</v>
      </c>
      <c r="V8" s="98"/>
      <c r="W8" s="44"/>
      <c r="X8" s="107" t="s">
        <v>229</v>
      </c>
      <c r="Y8" s="107"/>
      <c r="Z8" s="43"/>
      <c r="AA8" s="40"/>
      <c r="AB8" s="40"/>
      <c r="AC8" s="40"/>
      <c r="AD8" s="40"/>
      <c r="AE8" s="40"/>
      <c r="AF8" s="40"/>
      <c r="AG8" s="40"/>
      <c r="AH8" s="40"/>
      <c r="AI8" s="40"/>
      <c r="AJ8" s="40"/>
      <c r="AK8" s="40"/>
      <c r="AL8" s="40"/>
      <c r="AM8" s="40"/>
      <c r="AN8" s="40"/>
      <c r="AO8" s="40"/>
      <c r="AP8" s="40"/>
      <c r="AQ8" s="40"/>
      <c r="AR8" s="40"/>
      <c r="AS8" s="40"/>
      <c r="AT8" s="40"/>
      <c r="AU8" s="40"/>
      <c r="AV8" s="40"/>
      <c r="AW8" s="40"/>
    </row>
    <row r="9" spans="2:49" ht="15.75" customHeight="1" x14ac:dyDescent="0.25">
      <c r="B9" s="41"/>
      <c r="C9" s="100" t="s">
        <v>118</v>
      </c>
      <c r="D9" s="91" t="s">
        <v>230</v>
      </c>
      <c r="E9" s="44"/>
      <c r="F9" s="90" t="s">
        <v>148</v>
      </c>
      <c r="G9" s="91" t="s">
        <v>230</v>
      </c>
      <c r="H9" s="46"/>
      <c r="I9" s="96" t="s">
        <v>168</v>
      </c>
      <c r="J9" s="91" t="s">
        <v>230</v>
      </c>
      <c r="K9" s="46"/>
      <c r="L9" s="102" t="s">
        <v>134</v>
      </c>
      <c r="M9" s="91" t="s">
        <v>230</v>
      </c>
      <c r="N9" s="44"/>
      <c r="O9" s="108" t="s">
        <v>142</v>
      </c>
      <c r="P9" s="91" t="s">
        <v>230</v>
      </c>
      <c r="Q9" s="44"/>
      <c r="R9" s="94" t="s">
        <v>128</v>
      </c>
      <c r="S9" s="91" t="s">
        <v>230</v>
      </c>
      <c r="T9" s="46"/>
      <c r="U9" s="94" t="s">
        <v>162</v>
      </c>
      <c r="V9" s="91" t="s">
        <v>230</v>
      </c>
      <c r="W9" s="44"/>
      <c r="X9" s="107" t="s">
        <v>130</v>
      </c>
      <c r="Y9" s="91" t="s">
        <v>230</v>
      </c>
      <c r="Z9" s="43"/>
      <c r="AA9" s="40"/>
      <c r="AB9" s="40"/>
      <c r="AC9" s="40"/>
      <c r="AD9" s="40"/>
      <c r="AE9" s="40"/>
      <c r="AF9" s="40"/>
      <c r="AG9" s="40"/>
      <c r="AH9" s="40"/>
      <c r="AI9" s="40"/>
      <c r="AJ9" s="40"/>
      <c r="AK9" s="40"/>
      <c r="AL9" s="40"/>
      <c r="AM9" s="40"/>
      <c r="AN9" s="40"/>
      <c r="AO9" s="40"/>
      <c r="AP9" s="40"/>
      <c r="AQ9" s="40"/>
      <c r="AR9" s="40"/>
      <c r="AS9" s="40"/>
      <c r="AT9" s="40"/>
      <c r="AU9" s="40"/>
      <c r="AV9" s="40"/>
      <c r="AW9" s="40"/>
    </row>
    <row r="10" spans="2:49" ht="15.75" customHeight="1" x14ac:dyDescent="0.25">
      <c r="B10" s="41"/>
      <c r="C10" s="100"/>
      <c r="D10" s="91"/>
      <c r="E10" s="44"/>
      <c r="F10" s="90"/>
      <c r="G10" s="91"/>
      <c r="H10" s="46"/>
      <c r="I10" s="96"/>
      <c r="J10" s="91"/>
      <c r="K10" s="46"/>
      <c r="L10" s="102"/>
      <c r="M10" s="91"/>
      <c r="N10" s="44"/>
      <c r="O10" s="108"/>
      <c r="P10" s="91"/>
      <c r="Q10" s="44"/>
      <c r="R10" s="94"/>
      <c r="S10" s="91"/>
      <c r="T10" s="46"/>
      <c r="U10" s="94"/>
      <c r="V10" s="91"/>
      <c r="W10" s="44"/>
      <c r="X10" s="107"/>
      <c r="Y10" s="91"/>
      <c r="Z10" s="43"/>
      <c r="AA10" s="40"/>
      <c r="AB10" s="40"/>
      <c r="AC10" s="40"/>
      <c r="AD10" s="40"/>
      <c r="AE10" s="40"/>
      <c r="AF10" s="40"/>
      <c r="AG10" s="40"/>
      <c r="AH10" s="40"/>
      <c r="AI10" s="40"/>
      <c r="AJ10" s="40"/>
      <c r="AK10" s="40"/>
      <c r="AL10" s="40"/>
      <c r="AM10" s="40"/>
      <c r="AN10" s="40"/>
      <c r="AO10" s="40"/>
      <c r="AP10" s="40"/>
      <c r="AQ10" s="40"/>
      <c r="AR10" s="40"/>
      <c r="AS10" s="40"/>
      <c r="AT10" s="40"/>
      <c r="AU10" s="40"/>
      <c r="AV10" s="40"/>
      <c r="AW10" s="40"/>
    </row>
    <row r="11" spans="2:49" ht="11.45" customHeight="1" x14ac:dyDescent="0.25">
      <c r="B11" s="41"/>
      <c r="C11" s="44"/>
      <c r="D11" s="46"/>
      <c r="E11" s="44"/>
      <c r="F11" s="44"/>
      <c r="G11" s="46"/>
      <c r="H11" s="46"/>
      <c r="I11" s="44"/>
      <c r="J11" s="46"/>
      <c r="K11" s="46"/>
      <c r="L11" s="44"/>
      <c r="M11" s="46"/>
      <c r="N11" s="44"/>
      <c r="O11" s="47"/>
      <c r="P11" s="47"/>
      <c r="Q11" s="44"/>
      <c r="R11" s="48"/>
      <c r="S11" s="46"/>
      <c r="T11" s="46"/>
      <c r="U11" s="44"/>
      <c r="V11" s="46"/>
      <c r="W11" s="44"/>
      <c r="X11" s="49"/>
      <c r="Y11" s="46"/>
      <c r="Z11" s="43"/>
      <c r="AA11" s="40"/>
      <c r="AB11" s="40"/>
      <c r="AC11" s="40"/>
      <c r="AD11" s="40"/>
      <c r="AE11" s="40"/>
      <c r="AF11" s="40"/>
      <c r="AG11" s="40"/>
      <c r="AH11" s="40"/>
      <c r="AI11" s="40"/>
      <c r="AJ11" s="40"/>
      <c r="AK11" s="40"/>
      <c r="AL11" s="40"/>
      <c r="AM11" s="40"/>
      <c r="AN11" s="40"/>
      <c r="AO11" s="40"/>
      <c r="AP11" s="40"/>
      <c r="AQ11" s="40"/>
      <c r="AR11" s="40"/>
      <c r="AS11" s="40"/>
      <c r="AT11" s="40"/>
      <c r="AU11" s="40"/>
      <c r="AV11" s="40"/>
      <c r="AW11" s="40"/>
    </row>
    <row r="12" spans="2:49" ht="33.75" customHeight="1" x14ac:dyDescent="0.25">
      <c r="B12" s="41"/>
      <c r="C12" s="99" t="s">
        <v>231</v>
      </c>
      <c r="D12" s="99"/>
      <c r="E12" s="44"/>
      <c r="F12" s="95" t="s">
        <v>232</v>
      </c>
      <c r="G12" s="95"/>
      <c r="H12" s="45"/>
      <c r="I12" s="97" t="s">
        <v>233</v>
      </c>
      <c r="J12" s="97"/>
      <c r="K12" s="45"/>
      <c r="L12" s="101" t="s">
        <v>234</v>
      </c>
      <c r="M12" s="101"/>
      <c r="N12" s="44"/>
      <c r="O12" s="47"/>
      <c r="P12" s="47"/>
      <c r="Q12" s="44"/>
      <c r="R12" s="98" t="s">
        <v>235</v>
      </c>
      <c r="S12" s="98"/>
      <c r="T12" s="46"/>
      <c r="U12" s="98" t="s">
        <v>236</v>
      </c>
      <c r="V12" s="98"/>
      <c r="W12" s="44"/>
      <c r="X12" s="92"/>
      <c r="Y12" s="92"/>
      <c r="Z12" s="43"/>
      <c r="AA12" s="40"/>
      <c r="AB12" s="40"/>
      <c r="AC12" s="40"/>
      <c r="AD12" s="40"/>
      <c r="AE12" s="40"/>
      <c r="AF12" s="40"/>
      <c r="AG12" s="40"/>
      <c r="AH12" s="40"/>
      <c r="AI12" s="40"/>
      <c r="AJ12" s="40"/>
      <c r="AK12" s="40"/>
      <c r="AL12" s="40"/>
      <c r="AM12" s="40"/>
      <c r="AN12" s="40"/>
      <c r="AO12" s="40"/>
      <c r="AP12" s="40"/>
      <c r="AQ12" s="40"/>
      <c r="AR12" s="40"/>
      <c r="AS12" s="40"/>
      <c r="AT12" s="40"/>
      <c r="AU12" s="40"/>
      <c r="AV12" s="40"/>
      <c r="AW12" s="40"/>
    </row>
    <row r="13" spans="2:49" ht="15.75" customHeight="1" x14ac:dyDescent="0.25">
      <c r="B13" s="41"/>
      <c r="C13" s="100" t="s">
        <v>112</v>
      </c>
      <c r="D13" s="91" t="s">
        <v>230</v>
      </c>
      <c r="E13" s="44"/>
      <c r="F13" s="90" t="s">
        <v>152</v>
      </c>
      <c r="G13" s="91" t="s">
        <v>230</v>
      </c>
      <c r="H13" s="46"/>
      <c r="I13" s="96" t="s">
        <v>132</v>
      </c>
      <c r="J13" s="91" t="s">
        <v>230</v>
      </c>
      <c r="K13" s="46"/>
      <c r="L13" s="102" t="s">
        <v>158</v>
      </c>
      <c r="M13" s="91" t="s">
        <v>230</v>
      </c>
      <c r="N13" s="44"/>
      <c r="O13" s="47"/>
      <c r="P13" s="47"/>
      <c r="Q13" s="44"/>
      <c r="R13" s="94" t="s">
        <v>176</v>
      </c>
      <c r="S13" s="91" t="s">
        <v>230</v>
      </c>
      <c r="T13" s="44"/>
      <c r="U13" s="94" t="s">
        <v>166</v>
      </c>
      <c r="V13" s="91" t="s">
        <v>230</v>
      </c>
      <c r="W13" s="44"/>
      <c r="X13" s="45"/>
      <c r="Y13" s="45"/>
      <c r="Z13" s="43"/>
      <c r="AA13" s="40"/>
      <c r="AB13" s="40"/>
      <c r="AC13" s="40"/>
      <c r="AD13" s="40"/>
      <c r="AE13" s="40"/>
      <c r="AF13" s="40"/>
      <c r="AG13" s="40"/>
      <c r="AH13" s="40"/>
      <c r="AI13" s="40"/>
      <c r="AJ13" s="40"/>
      <c r="AK13" s="40"/>
      <c r="AL13" s="40"/>
      <c r="AM13" s="40"/>
      <c r="AN13" s="40"/>
      <c r="AO13" s="40"/>
      <c r="AP13" s="40"/>
      <c r="AQ13" s="40"/>
      <c r="AR13" s="40"/>
      <c r="AS13" s="40"/>
      <c r="AT13" s="40"/>
      <c r="AU13" s="40"/>
      <c r="AV13" s="40"/>
      <c r="AW13" s="40"/>
    </row>
    <row r="14" spans="2:49" ht="15.75" customHeight="1" x14ac:dyDescent="0.25">
      <c r="B14" s="41"/>
      <c r="C14" s="100"/>
      <c r="D14" s="91"/>
      <c r="E14" s="44"/>
      <c r="F14" s="90"/>
      <c r="G14" s="91"/>
      <c r="H14" s="46"/>
      <c r="I14" s="96"/>
      <c r="J14" s="91"/>
      <c r="K14" s="46"/>
      <c r="L14" s="102"/>
      <c r="M14" s="91"/>
      <c r="N14" s="44"/>
      <c r="O14" s="47"/>
      <c r="P14" s="47"/>
      <c r="Q14" s="44"/>
      <c r="R14" s="94"/>
      <c r="S14" s="91"/>
      <c r="T14" s="45"/>
      <c r="U14" s="94"/>
      <c r="V14" s="91"/>
      <c r="W14" s="44"/>
      <c r="X14" s="45"/>
      <c r="Y14" s="45"/>
      <c r="Z14" s="43"/>
      <c r="AA14" s="40"/>
      <c r="AB14" s="40"/>
      <c r="AC14" s="40"/>
      <c r="AD14" s="40"/>
      <c r="AE14" s="40"/>
      <c r="AF14" s="40"/>
      <c r="AG14" s="40"/>
      <c r="AH14" s="40"/>
      <c r="AI14" s="40"/>
      <c r="AJ14" s="40"/>
      <c r="AK14" s="40"/>
      <c r="AL14" s="40"/>
      <c r="AM14" s="40"/>
      <c r="AN14" s="40"/>
      <c r="AO14" s="40"/>
      <c r="AP14" s="40"/>
      <c r="AQ14" s="40"/>
      <c r="AR14" s="40"/>
      <c r="AS14" s="40"/>
      <c r="AT14" s="40"/>
      <c r="AU14" s="40"/>
      <c r="AV14" s="40"/>
      <c r="AW14" s="40"/>
    </row>
    <row r="15" spans="2:49" ht="12" customHeight="1" x14ac:dyDescent="0.25">
      <c r="B15" s="41"/>
      <c r="C15" s="44"/>
      <c r="D15" s="44"/>
      <c r="E15" s="44"/>
      <c r="F15" s="44"/>
      <c r="G15" s="44"/>
      <c r="H15" s="44"/>
      <c r="I15" s="44"/>
      <c r="J15" s="44"/>
      <c r="K15" s="44"/>
      <c r="L15" s="44"/>
      <c r="M15" s="44"/>
      <c r="N15" s="44"/>
      <c r="O15" s="47"/>
      <c r="P15" s="47"/>
      <c r="Q15" s="44"/>
      <c r="R15" s="44"/>
      <c r="S15" s="44"/>
      <c r="T15" s="46"/>
      <c r="U15" s="45"/>
      <c r="V15" s="45"/>
      <c r="W15" s="44"/>
      <c r="X15" s="45"/>
      <c r="Y15" s="45"/>
      <c r="Z15" s="43"/>
      <c r="AA15" s="40"/>
      <c r="AB15" s="40"/>
      <c r="AC15" s="40"/>
      <c r="AD15" s="40"/>
      <c r="AE15" s="40"/>
      <c r="AF15" s="40"/>
      <c r="AG15" s="40"/>
      <c r="AH15" s="40"/>
      <c r="AI15" s="40"/>
      <c r="AJ15" s="40"/>
      <c r="AK15" s="40"/>
      <c r="AL15" s="40"/>
      <c r="AM15" s="40"/>
      <c r="AN15" s="40"/>
      <c r="AO15" s="40"/>
      <c r="AP15" s="40"/>
      <c r="AQ15" s="40"/>
      <c r="AR15" s="40"/>
      <c r="AS15" s="40"/>
      <c r="AT15" s="40"/>
      <c r="AU15" s="40"/>
      <c r="AV15" s="40"/>
      <c r="AW15" s="40"/>
    </row>
    <row r="16" spans="2:49" ht="26.25" customHeight="1" x14ac:dyDescent="0.25">
      <c r="B16" s="41"/>
      <c r="C16" s="99" t="s">
        <v>237</v>
      </c>
      <c r="D16" s="99"/>
      <c r="E16" s="44"/>
      <c r="F16" s="95" t="s">
        <v>238</v>
      </c>
      <c r="G16" s="95"/>
      <c r="H16" s="45"/>
      <c r="I16" s="97" t="s">
        <v>239</v>
      </c>
      <c r="J16" s="97"/>
      <c r="K16" s="45"/>
      <c r="L16" s="101" t="s">
        <v>240</v>
      </c>
      <c r="M16" s="101"/>
      <c r="N16" s="44"/>
      <c r="O16" s="47"/>
      <c r="P16" s="47"/>
      <c r="Q16" s="44"/>
      <c r="R16" s="98" t="s">
        <v>241</v>
      </c>
      <c r="S16" s="98"/>
      <c r="T16" s="46"/>
      <c r="U16" s="98" t="s">
        <v>242</v>
      </c>
      <c r="V16" s="98"/>
      <c r="W16" s="44"/>
      <c r="X16" s="49"/>
      <c r="Y16" s="45"/>
      <c r="Z16" s="43"/>
      <c r="AA16" s="40"/>
      <c r="AB16" s="40"/>
      <c r="AC16" s="40"/>
      <c r="AD16" s="40"/>
      <c r="AE16" s="40"/>
      <c r="AF16" s="40"/>
      <c r="AG16" s="40"/>
      <c r="AH16" s="40"/>
      <c r="AI16" s="40"/>
      <c r="AJ16" s="40"/>
      <c r="AK16" s="40"/>
      <c r="AL16" s="40"/>
      <c r="AM16" s="40"/>
      <c r="AN16" s="40"/>
      <c r="AO16" s="40"/>
      <c r="AP16" s="40"/>
      <c r="AQ16" s="40"/>
      <c r="AR16" s="40"/>
      <c r="AS16" s="40"/>
      <c r="AT16" s="40"/>
      <c r="AU16" s="40"/>
      <c r="AV16" s="40"/>
      <c r="AW16" s="40"/>
    </row>
    <row r="17" spans="2:49" ht="15.75" customHeight="1" x14ac:dyDescent="0.25">
      <c r="B17" s="41"/>
      <c r="C17" s="103" t="s">
        <v>114</v>
      </c>
      <c r="D17" s="91" t="s">
        <v>230</v>
      </c>
      <c r="E17" s="44"/>
      <c r="F17" s="90" t="s">
        <v>144</v>
      </c>
      <c r="G17" s="91" t="s">
        <v>230</v>
      </c>
      <c r="H17" s="46"/>
      <c r="I17" s="96" t="s">
        <v>146</v>
      </c>
      <c r="J17" s="105" t="s">
        <v>243</v>
      </c>
      <c r="K17" s="46"/>
      <c r="L17" s="102" t="s">
        <v>154</v>
      </c>
      <c r="M17" s="91" t="s">
        <v>230</v>
      </c>
      <c r="N17" s="44"/>
      <c r="O17" s="47"/>
      <c r="P17" s="47"/>
      <c r="Q17" s="44"/>
      <c r="R17" s="94" t="s">
        <v>174</v>
      </c>
      <c r="S17" s="91" t="s">
        <v>230</v>
      </c>
      <c r="T17" s="44"/>
      <c r="U17" s="94" t="s">
        <v>170</v>
      </c>
      <c r="V17" s="91" t="s">
        <v>230</v>
      </c>
      <c r="W17" s="44"/>
      <c r="X17" s="49"/>
      <c r="Y17" s="46"/>
      <c r="Z17" s="43"/>
      <c r="AA17" s="40"/>
      <c r="AB17" s="40"/>
      <c r="AC17" s="40"/>
      <c r="AD17" s="40"/>
      <c r="AE17" s="40"/>
      <c r="AF17" s="40"/>
      <c r="AG17" s="40"/>
      <c r="AH17" s="40"/>
      <c r="AI17" s="40"/>
      <c r="AJ17" s="40"/>
      <c r="AK17" s="40"/>
      <c r="AL17" s="40"/>
      <c r="AM17" s="40"/>
      <c r="AN17" s="40"/>
      <c r="AO17" s="40"/>
      <c r="AP17" s="40"/>
      <c r="AQ17" s="40"/>
      <c r="AR17" s="40"/>
      <c r="AS17" s="40"/>
      <c r="AT17" s="40"/>
      <c r="AU17" s="40"/>
      <c r="AV17" s="40"/>
      <c r="AW17" s="40"/>
    </row>
    <row r="18" spans="2:49" ht="15.75" customHeight="1" x14ac:dyDescent="0.25">
      <c r="B18" s="41"/>
      <c r="C18" s="104"/>
      <c r="D18" s="91"/>
      <c r="E18" s="44"/>
      <c r="F18" s="90"/>
      <c r="G18" s="91"/>
      <c r="H18" s="46"/>
      <c r="I18" s="96"/>
      <c r="J18" s="105"/>
      <c r="K18" s="46"/>
      <c r="L18" s="102"/>
      <c r="M18" s="91"/>
      <c r="N18" s="44"/>
      <c r="O18" s="47"/>
      <c r="P18" s="47"/>
      <c r="Q18" s="44"/>
      <c r="R18" s="94"/>
      <c r="S18" s="91"/>
      <c r="T18" s="45"/>
      <c r="U18" s="94"/>
      <c r="V18" s="91"/>
      <c r="W18" s="44"/>
      <c r="X18" s="49"/>
      <c r="Y18" s="46"/>
      <c r="Z18" s="43"/>
      <c r="AA18" s="40"/>
      <c r="AB18" s="40"/>
      <c r="AC18" s="40"/>
      <c r="AD18" s="40"/>
      <c r="AE18" s="40"/>
      <c r="AF18" s="40"/>
      <c r="AG18" s="40"/>
      <c r="AH18" s="40"/>
      <c r="AI18" s="40"/>
      <c r="AJ18" s="40"/>
      <c r="AK18" s="40"/>
      <c r="AL18" s="40"/>
      <c r="AM18" s="40"/>
      <c r="AN18" s="40"/>
      <c r="AO18" s="40"/>
      <c r="AP18" s="40"/>
      <c r="AQ18" s="40"/>
      <c r="AR18" s="40"/>
      <c r="AS18" s="40"/>
      <c r="AT18" s="40"/>
      <c r="AU18" s="40"/>
      <c r="AV18" s="40"/>
      <c r="AW18" s="40"/>
    </row>
    <row r="19" spans="2:49" ht="12" customHeight="1" x14ac:dyDescent="0.25">
      <c r="B19" s="41"/>
      <c r="C19" s="44"/>
      <c r="D19" s="44"/>
      <c r="E19" s="44"/>
      <c r="F19" s="44"/>
      <c r="G19" s="44"/>
      <c r="H19" s="44"/>
      <c r="I19" s="44"/>
      <c r="J19" s="44"/>
      <c r="K19" s="47"/>
      <c r="L19" s="47"/>
      <c r="M19" s="47"/>
      <c r="N19" s="44"/>
      <c r="O19" s="47"/>
      <c r="P19" s="47"/>
      <c r="Q19" s="44"/>
      <c r="R19" s="44"/>
      <c r="S19" s="44"/>
      <c r="T19" s="46"/>
      <c r="U19" s="45"/>
      <c r="V19" s="45"/>
      <c r="W19" s="44"/>
      <c r="X19" s="44"/>
      <c r="Y19" s="44"/>
      <c r="Z19" s="43"/>
      <c r="AA19" s="40"/>
      <c r="AB19" s="40"/>
      <c r="AC19" s="40"/>
      <c r="AD19" s="40"/>
      <c r="AE19" s="40"/>
      <c r="AF19" s="40"/>
      <c r="AG19" s="40"/>
      <c r="AH19" s="40"/>
      <c r="AI19" s="40"/>
      <c r="AJ19" s="40"/>
      <c r="AK19" s="40"/>
      <c r="AL19" s="40"/>
      <c r="AM19" s="40"/>
      <c r="AN19" s="40"/>
      <c r="AO19" s="40"/>
      <c r="AP19" s="40"/>
      <c r="AQ19" s="40"/>
      <c r="AR19" s="40"/>
      <c r="AS19" s="40"/>
      <c r="AT19" s="40"/>
      <c r="AU19" s="40"/>
      <c r="AV19" s="40"/>
      <c r="AW19" s="40"/>
    </row>
    <row r="20" spans="2:49" ht="28.5" customHeight="1" x14ac:dyDescent="0.25">
      <c r="B20" s="41"/>
      <c r="C20" s="99" t="s">
        <v>244</v>
      </c>
      <c r="D20" s="99"/>
      <c r="E20" s="44"/>
      <c r="F20" s="95" t="s">
        <v>245</v>
      </c>
      <c r="G20" s="95"/>
      <c r="H20" s="45"/>
      <c r="I20" s="97" t="s">
        <v>246</v>
      </c>
      <c r="J20" s="97"/>
      <c r="K20" s="47"/>
      <c r="L20" s="47"/>
      <c r="M20" s="47"/>
      <c r="N20" s="47"/>
      <c r="O20" s="47"/>
      <c r="P20" s="47"/>
      <c r="Q20" s="44"/>
      <c r="R20" s="98" t="s">
        <v>247</v>
      </c>
      <c r="S20" s="98"/>
      <c r="T20" s="46"/>
      <c r="U20" s="98" t="s">
        <v>248</v>
      </c>
      <c r="V20" s="98"/>
      <c r="W20" s="44"/>
      <c r="X20" s="50"/>
      <c r="Y20" s="50"/>
      <c r="Z20" s="43"/>
      <c r="AA20" s="40"/>
      <c r="AB20" s="40"/>
      <c r="AC20" s="40"/>
      <c r="AD20" s="40"/>
      <c r="AE20" s="40"/>
      <c r="AF20" s="40"/>
      <c r="AG20" s="40"/>
      <c r="AH20" s="40"/>
      <c r="AI20" s="40"/>
      <c r="AJ20" s="40"/>
      <c r="AK20" s="40"/>
      <c r="AL20" s="40"/>
      <c r="AM20" s="40"/>
      <c r="AN20" s="40"/>
      <c r="AO20" s="40"/>
      <c r="AP20" s="40"/>
      <c r="AQ20" s="40"/>
      <c r="AR20" s="40"/>
      <c r="AS20" s="40"/>
      <c r="AT20" s="40"/>
      <c r="AU20" s="40"/>
      <c r="AV20" s="40"/>
      <c r="AW20" s="40"/>
    </row>
    <row r="21" spans="2:49" ht="15.75" customHeight="1" x14ac:dyDescent="0.25">
      <c r="B21" s="41"/>
      <c r="C21" s="100" t="s">
        <v>116</v>
      </c>
      <c r="D21" s="91" t="s">
        <v>230</v>
      </c>
      <c r="E21" s="44"/>
      <c r="F21" s="90" t="s">
        <v>125</v>
      </c>
      <c r="G21" s="91" t="s">
        <v>230</v>
      </c>
      <c r="H21" s="46"/>
      <c r="I21" s="96" t="s">
        <v>160</v>
      </c>
      <c r="J21" s="91" t="s">
        <v>230</v>
      </c>
      <c r="K21" s="47"/>
      <c r="L21" s="47"/>
      <c r="M21" s="47"/>
      <c r="N21" s="47"/>
      <c r="O21" s="47"/>
      <c r="P21" s="47"/>
      <c r="Q21" s="44"/>
      <c r="R21" s="94" t="s">
        <v>156</v>
      </c>
      <c r="S21" s="91" t="s">
        <v>230</v>
      </c>
      <c r="T21" s="44"/>
      <c r="U21" s="94" t="s">
        <v>172</v>
      </c>
      <c r="V21" s="91" t="s">
        <v>230</v>
      </c>
      <c r="W21" s="44"/>
      <c r="X21" s="50"/>
      <c r="Y21" s="50"/>
      <c r="Z21" s="43"/>
      <c r="AA21" s="40"/>
      <c r="AB21" s="40"/>
      <c r="AC21" s="40"/>
      <c r="AD21" s="40"/>
      <c r="AE21" s="40"/>
      <c r="AF21" s="40"/>
      <c r="AG21" s="40"/>
      <c r="AH21" s="40"/>
      <c r="AI21" s="40"/>
      <c r="AJ21" s="40"/>
      <c r="AK21" s="40"/>
      <c r="AL21" s="40"/>
      <c r="AM21" s="40"/>
      <c r="AN21" s="40"/>
      <c r="AO21" s="40"/>
      <c r="AP21" s="40"/>
      <c r="AQ21" s="40"/>
      <c r="AR21" s="40"/>
      <c r="AS21" s="40"/>
      <c r="AT21" s="40"/>
      <c r="AU21" s="40"/>
      <c r="AV21" s="40"/>
      <c r="AW21" s="40"/>
    </row>
    <row r="22" spans="2:49" ht="15.75" customHeight="1" x14ac:dyDescent="0.25">
      <c r="B22" s="41"/>
      <c r="C22" s="100"/>
      <c r="D22" s="91"/>
      <c r="E22" s="44"/>
      <c r="F22" s="90"/>
      <c r="G22" s="91"/>
      <c r="H22" s="46"/>
      <c r="I22" s="96"/>
      <c r="J22" s="91"/>
      <c r="K22" s="47"/>
      <c r="L22" s="47"/>
      <c r="M22" s="47"/>
      <c r="N22" s="47"/>
      <c r="O22" s="47"/>
      <c r="P22" s="47"/>
      <c r="Q22" s="44"/>
      <c r="R22" s="94"/>
      <c r="S22" s="91"/>
      <c r="T22" s="45"/>
      <c r="U22" s="94"/>
      <c r="V22" s="91"/>
      <c r="W22" s="44"/>
      <c r="X22" s="50"/>
      <c r="Y22" s="50"/>
      <c r="Z22" s="43"/>
      <c r="AA22" s="40"/>
      <c r="AB22" s="40"/>
      <c r="AC22" s="40"/>
      <c r="AD22" s="40"/>
      <c r="AE22" s="40"/>
      <c r="AF22" s="40"/>
      <c r="AG22" s="40"/>
      <c r="AH22" s="40"/>
      <c r="AI22" s="40"/>
      <c r="AJ22" s="40"/>
      <c r="AK22" s="40"/>
      <c r="AL22" s="40"/>
      <c r="AM22" s="40"/>
      <c r="AN22" s="40"/>
      <c r="AO22" s="40"/>
      <c r="AP22" s="40"/>
      <c r="AQ22" s="40"/>
      <c r="AR22" s="40"/>
      <c r="AS22" s="40"/>
      <c r="AT22" s="40"/>
      <c r="AU22" s="40"/>
      <c r="AV22" s="40"/>
      <c r="AW22" s="40"/>
    </row>
    <row r="23" spans="2:49" ht="12.6" customHeight="1" x14ac:dyDescent="0.25">
      <c r="B23" s="41"/>
      <c r="C23" s="44"/>
      <c r="D23" s="44"/>
      <c r="E23" s="44"/>
      <c r="F23" s="44"/>
      <c r="G23" s="44"/>
      <c r="H23" s="44"/>
      <c r="I23" s="44"/>
      <c r="J23" s="44"/>
      <c r="K23" s="47"/>
      <c r="L23" s="47"/>
      <c r="M23" s="47"/>
      <c r="N23" s="47"/>
      <c r="O23" s="47"/>
      <c r="P23" s="47"/>
      <c r="Q23" s="44"/>
      <c r="R23" s="44"/>
      <c r="S23" s="44"/>
      <c r="T23" s="46"/>
      <c r="U23" s="51"/>
      <c r="V23" s="52"/>
      <c r="W23" s="44"/>
      <c r="X23" s="50"/>
      <c r="Y23" s="50"/>
      <c r="Z23" s="43"/>
      <c r="AA23" s="40"/>
      <c r="AB23" s="40"/>
      <c r="AC23" s="40"/>
      <c r="AD23" s="40"/>
      <c r="AE23" s="40"/>
      <c r="AF23" s="40"/>
      <c r="AG23" s="40"/>
      <c r="AH23" s="40"/>
      <c r="AI23" s="40"/>
      <c r="AJ23" s="40"/>
      <c r="AK23" s="40"/>
      <c r="AL23" s="40"/>
      <c r="AM23" s="40"/>
      <c r="AN23" s="40"/>
      <c r="AO23" s="40"/>
      <c r="AP23" s="40"/>
      <c r="AQ23" s="40"/>
      <c r="AR23" s="40"/>
      <c r="AS23" s="40"/>
      <c r="AT23" s="40"/>
      <c r="AU23" s="40"/>
      <c r="AV23" s="40"/>
      <c r="AW23" s="40"/>
    </row>
    <row r="24" spans="2:49" ht="38.25" customHeight="1" x14ac:dyDescent="0.25">
      <c r="B24" s="41"/>
      <c r="C24" s="45"/>
      <c r="D24" s="45"/>
      <c r="E24" s="44"/>
      <c r="F24" s="95" t="s">
        <v>249</v>
      </c>
      <c r="G24" s="95"/>
      <c r="H24" s="45"/>
      <c r="I24" s="97" t="s">
        <v>250</v>
      </c>
      <c r="J24" s="97"/>
      <c r="K24" s="47"/>
      <c r="L24" s="47"/>
      <c r="M24" s="47"/>
      <c r="N24" s="47"/>
      <c r="O24" s="47"/>
      <c r="P24" s="47"/>
      <c r="Q24" s="44"/>
      <c r="R24" s="98" t="s">
        <v>251</v>
      </c>
      <c r="S24" s="98"/>
      <c r="T24" s="46"/>
      <c r="U24" s="98" t="s">
        <v>252</v>
      </c>
      <c r="V24" s="98"/>
      <c r="W24" s="44"/>
      <c r="X24" s="50"/>
      <c r="Y24" s="50"/>
      <c r="Z24" s="43"/>
      <c r="AA24" s="40"/>
      <c r="AB24" s="40"/>
      <c r="AC24" s="40"/>
      <c r="AD24" s="40"/>
      <c r="AE24" s="40"/>
      <c r="AF24" s="40"/>
      <c r="AG24" s="40"/>
      <c r="AH24" s="40"/>
      <c r="AI24" s="40"/>
      <c r="AJ24" s="40"/>
      <c r="AK24" s="40"/>
      <c r="AL24" s="40"/>
      <c r="AM24" s="40"/>
      <c r="AN24" s="40"/>
      <c r="AO24" s="40"/>
      <c r="AP24" s="40"/>
      <c r="AQ24" s="40"/>
      <c r="AR24" s="40"/>
      <c r="AS24" s="40"/>
      <c r="AT24" s="40"/>
      <c r="AU24" s="40"/>
      <c r="AV24" s="40"/>
      <c r="AW24" s="40"/>
    </row>
    <row r="25" spans="2:49" ht="15.75" customHeight="1" x14ac:dyDescent="0.25">
      <c r="B25" s="41"/>
      <c r="C25" s="45"/>
      <c r="D25" s="45"/>
      <c r="E25" s="44"/>
      <c r="F25" s="90" t="s">
        <v>253</v>
      </c>
      <c r="G25" s="91" t="s">
        <v>230</v>
      </c>
      <c r="H25" s="46"/>
      <c r="I25" s="96" t="s">
        <v>164</v>
      </c>
      <c r="J25" s="91" t="s">
        <v>230</v>
      </c>
      <c r="K25" s="47"/>
      <c r="L25" s="47"/>
      <c r="M25" s="47"/>
      <c r="N25" s="47"/>
      <c r="O25" s="47"/>
      <c r="P25" s="47"/>
      <c r="Q25" s="44"/>
      <c r="R25" s="94" t="s">
        <v>140</v>
      </c>
      <c r="S25" s="91" t="s">
        <v>230</v>
      </c>
      <c r="T25" s="44"/>
      <c r="U25" s="94" t="s">
        <v>119</v>
      </c>
      <c r="V25" s="91" t="s">
        <v>230</v>
      </c>
      <c r="W25" s="44"/>
      <c r="X25" s="50"/>
      <c r="Y25" s="50"/>
      <c r="Z25" s="43"/>
      <c r="AA25" s="40"/>
      <c r="AB25" s="40"/>
      <c r="AC25" s="40"/>
      <c r="AD25" s="40"/>
      <c r="AE25" s="40"/>
      <c r="AF25" s="40"/>
      <c r="AG25" s="40"/>
      <c r="AH25" s="40"/>
      <c r="AI25" s="40"/>
      <c r="AJ25" s="40"/>
      <c r="AK25" s="40"/>
      <c r="AL25" s="40"/>
      <c r="AM25" s="40"/>
      <c r="AN25" s="40"/>
      <c r="AO25" s="40"/>
      <c r="AP25" s="40"/>
      <c r="AQ25" s="40"/>
      <c r="AR25" s="40"/>
      <c r="AS25" s="40"/>
      <c r="AT25" s="40"/>
      <c r="AU25" s="40"/>
      <c r="AV25" s="40"/>
      <c r="AW25" s="40"/>
    </row>
    <row r="26" spans="2:49" ht="15.75" customHeight="1" x14ac:dyDescent="0.25">
      <c r="B26" s="41"/>
      <c r="C26" s="45"/>
      <c r="D26" s="45"/>
      <c r="E26" s="44"/>
      <c r="F26" s="90"/>
      <c r="G26" s="91"/>
      <c r="H26" s="46"/>
      <c r="I26" s="96"/>
      <c r="J26" s="91"/>
      <c r="K26" s="46"/>
      <c r="L26" s="45"/>
      <c r="M26" s="45"/>
      <c r="N26" s="44"/>
      <c r="O26" s="47"/>
      <c r="P26" s="47"/>
      <c r="Q26" s="44"/>
      <c r="R26" s="94"/>
      <c r="S26" s="91"/>
      <c r="T26" s="45"/>
      <c r="U26" s="94"/>
      <c r="V26" s="91"/>
      <c r="W26" s="44"/>
      <c r="X26" s="50"/>
      <c r="Y26" s="50"/>
      <c r="Z26" s="43"/>
      <c r="AA26" s="40"/>
      <c r="AB26" s="40"/>
      <c r="AC26" s="40"/>
      <c r="AD26" s="40"/>
      <c r="AE26" s="40"/>
      <c r="AF26" s="40"/>
      <c r="AG26" s="40"/>
      <c r="AH26" s="40"/>
      <c r="AI26" s="40"/>
      <c r="AJ26" s="40"/>
      <c r="AK26" s="40"/>
      <c r="AL26" s="40"/>
      <c r="AM26" s="40"/>
      <c r="AN26" s="40"/>
      <c r="AO26" s="40"/>
      <c r="AP26" s="40"/>
      <c r="AQ26" s="40"/>
      <c r="AR26" s="40"/>
      <c r="AS26" s="40"/>
      <c r="AT26" s="40"/>
      <c r="AU26" s="40"/>
      <c r="AV26" s="40"/>
      <c r="AW26" s="40"/>
    </row>
    <row r="27" spans="2:49" ht="12" customHeight="1" x14ac:dyDescent="0.25">
      <c r="B27" s="41"/>
      <c r="C27" s="45"/>
      <c r="D27" s="45"/>
      <c r="E27" s="44"/>
      <c r="F27" s="44"/>
      <c r="G27" s="46"/>
      <c r="H27" s="46"/>
      <c r="I27" s="44"/>
      <c r="J27" s="46"/>
      <c r="K27" s="46"/>
      <c r="L27" s="45"/>
      <c r="M27" s="45"/>
      <c r="N27" s="44"/>
      <c r="O27" s="47"/>
      <c r="P27" s="47"/>
      <c r="Q27" s="44"/>
      <c r="R27" s="50"/>
      <c r="S27" s="50"/>
      <c r="T27" s="45"/>
      <c r="U27" s="49"/>
      <c r="V27" s="46"/>
      <c r="W27" s="44"/>
      <c r="X27" s="50"/>
      <c r="Y27" s="50"/>
      <c r="Z27" s="43"/>
      <c r="AA27" s="40"/>
      <c r="AB27" s="40"/>
      <c r="AC27" s="40"/>
      <c r="AD27" s="40"/>
      <c r="AE27" s="40"/>
      <c r="AF27" s="40"/>
      <c r="AG27" s="40"/>
      <c r="AH27" s="40"/>
      <c r="AI27" s="40"/>
      <c r="AJ27" s="40"/>
      <c r="AK27" s="40"/>
      <c r="AL27" s="40"/>
      <c r="AM27" s="40"/>
      <c r="AN27" s="40"/>
      <c r="AO27" s="40"/>
      <c r="AP27" s="40"/>
      <c r="AQ27" s="40"/>
      <c r="AR27" s="40"/>
      <c r="AS27" s="40"/>
      <c r="AT27" s="40"/>
      <c r="AU27" s="40"/>
      <c r="AV27" s="40"/>
      <c r="AW27" s="40"/>
    </row>
    <row r="28" spans="2:49" ht="25.5" customHeight="1" x14ac:dyDescent="0.25">
      <c r="B28" s="41"/>
      <c r="C28" s="45"/>
      <c r="D28" s="45"/>
      <c r="E28" s="44"/>
      <c r="F28" s="95" t="s">
        <v>254</v>
      </c>
      <c r="G28" s="95"/>
      <c r="H28" s="46"/>
      <c r="I28" s="97" t="s">
        <v>255</v>
      </c>
      <c r="J28" s="97"/>
      <c r="K28" s="46"/>
      <c r="L28" s="45"/>
      <c r="M28" s="45"/>
      <c r="N28" s="44"/>
      <c r="O28" s="45"/>
      <c r="P28" s="45"/>
      <c r="Q28" s="44"/>
      <c r="R28" s="98" t="s">
        <v>256</v>
      </c>
      <c r="S28" s="98"/>
      <c r="T28" s="45"/>
      <c r="U28" s="98" t="s">
        <v>257</v>
      </c>
      <c r="V28" s="98"/>
      <c r="W28" s="44"/>
      <c r="X28" s="50"/>
      <c r="Y28" s="50"/>
      <c r="Z28" s="43"/>
      <c r="AA28" s="40"/>
      <c r="AB28" s="40"/>
      <c r="AC28" s="40"/>
      <c r="AD28" s="40"/>
      <c r="AE28" s="40"/>
      <c r="AF28" s="40"/>
      <c r="AG28" s="40"/>
      <c r="AH28" s="40"/>
      <c r="AI28" s="40"/>
      <c r="AJ28" s="40"/>
      <c r="AK28" s="40"/>
      <c r="AL28" s="40"/>
      <c r="AM28" s="40"/>
      <c r="AN28" s="40"/>
      <c r="AO28" s="40"/>
      <c r="AP28" s="40"/>
      <c r="AQ28" s="40"/>
      <c r="AR28" s="40"/>
      <c r="AS28" s="40"/>
      <c r="AT28" s="40"/>
      <c r="AU28" s="40"/>
      <c r="AV28" s="40"/>
      <c r="AW28" s="40"/>
    </row>
    <row r="29" spans="2:49" ht="15.75" customHeight="1" x14ac:dyDescent="0.25">
      <c r="B29" s="41"/>
      <c r="C29" s="45"/>
      <c r="D29" s="45"/>
      <c r="E29" s="44"/>
      <c r="F29" s="90" t="s">
        <v>136</v>
      </c>
      <c r="G29" s="91" t="s">
        <v>230</v>
      </c>
      <c r="H29" s="46"/>
      <c r="I29" s="96" t="s">
        <v>123</v>
      </c>
      <c r="J29" s="91" t="s">
        <v>230</v>
      </c>
      <c r="K29" s="46"/>
      <c r="L29" s="46"/>
      <c r="M29" s="46"/>
      <c r="N29" s="44"/>
      <c r="O29" s="46"/>
      <c r="P29" s="46"/>
      <c r="Q29" s="44"/>
      <c r="R29" s="94" t="s">
        <v>121</v>
      </c>
      <c r="S29" s="91" t="s">
        <v>230</v>
      </c>
      <c r="T29" s="45"/>
      <c r="U29" s="94" t="s">
        <v>258</v>
      </c>
      <c r="V29" s="91" t="s">
        <v>230</v>
      </c>
      <c r="W29" s="44"/>
      <c r="X29" s="50"/>
      <c r="Y29" s="50"/>
      <c r="Z29" s="43"/>
      <c r="AA29" s="40"/>
      <c r="AB29" s="40"/>
      <c r="AC29" s="40"/>
      <c r="AD29" s="40"/>
      <c r="AE29" s="40"/>
      <c r="AF29" s="40"/>
      <c r="AG29" s="40"/>
      <c r="AH29" s="40"/>
      <c r="AI29" s="40"/>
      <c r="AJ29" s="40"/>
      <c r="AK29" s="40"/>
      <c r="AL29" s="40"/>
      <c r="AM29" s="40"/>
      <c r="AN29" s="40"/>
      <c r="AO29" s="40"/>
      <c r="AP29" s="40"/>
      <c r="AQ29" s="40"/>
      <c r="AR29" s="40"/>
      <c r="AS29" s="40"/>
      <c r="AT29" s="40"/>
      <c r="AU29" s="40"/>
      <c r="AV29" s="40"/>
      <c r="AW29" s="40"/>
    </row>
    <row r="30" spans="2:49" ht="15.75" customHeight="1" x14ac:dyDescent="0.25">
      <c r="B30" s="41"/>
      <c r="C30" s="45"/>
      <c r="D30" s="45"/>
      <c r="E30" s="44"/>
      <c r="F30" s="90"/>
      <c r="G30" s="91"/>
      <c r="H30" s="46"/>
      <c r="I30" s="96"/>
      <c r="J30" s="91"/>
      <c r="K30" s="46"/>
      <c r="L30" s="46"/>
      <c r="M30" s="46"/>
      <c r="N30" s="44"/>
      <c r="O30" s="46"/>
      <c r="P30" s="46"/>
      <c r="Q30" s="44"/>
      <c r="R30" s="94"/>
      <c r="S30" s="91"/>
      <c r="T30" s="45"/>
      <c r="U30" s="94"/>
      <c r="V30" s="91"/>
      <c r="W30" s="44"/>
      <c r="X30" s="50"/>
      <c r="Y30" s="50"/>
      <c r="Z30" s="43"/>
      <c r="AA30" s="40"/>
      <c r="AB30" s="40"/>
      <c r="AC30" s="40"/>
      <c r="AD30" s="40"/>
      <c r="AE30" s="40"/>
      <c r="AF30" s="40"/>
      <c r="AG30" s="40"/>
      <c r="AH30" s="40"/>
      <c r="AI30" s="40"/>
      <c r="AJ30" s="40"/>
      <c r="AK30" s="40"/>
      <c r="AL30" s="40"/>
      <c r="AM30" s="40"/>
      <c r="AN30" s="40"/>
      <c r="AO30" s="40"/>
      <c r="AP30" s="40"/>
      <c r="AQ30" s="40"/>
      <c r="AR30" s="40"/>
      <c r="AS30" s="40"/>
      <c r="AT30" s="40"/>
      <c r="AU30" s="40"/>
      <c r="AV30" s="40"/>
      <c r="AW30" s="40"/>
    </row>
    <row r="31" spans="2:49" ht="12" customHeight="1" x14ac:dyDescent="0.25">
      <c r="B31" s="41"/>
      <c r="C31" s="92"/>
      <c r="D31" s="92"/>
      <c r="E31" s="44"/>
      <c r="F31" s="44"/>
      <c r="G31" s="44"/>
      <c r="H31" s="44"/>
      <c r="I31" s="44"/>
      <c r="J31" s="44"/>
      <c r="K31" s="44"/>
      <c r="L31" s="44"/>
      <c r="M31" s="46"/>
      <c r="N31" s="44"/>
      <c r="O31" s="44"/>
      <c r="P31" s="44"/>
      <c r="Q31" s="44"/>
      <c r="R31" s="50"/>
      <c r="S31" s="46"/>
      <c r="T31" s="50"/>
      <c r="U31" s="50"/>
      <c r="V31" s="50"/>
      <c r="W31" s="50"/>
      <c r="X31" s="50"/>
      <c r="Y31" s="50"/>
      <c r="Z31" s="43"/>
      <c r="AA31" s="40"/>
      <c r="AB31" s="40"/>
      <c r="AC31" s="40"/>
      <c r="AD31" s="40"/>
      <c r="AE31" s="40"/>
      <c r="AF31" s="40"/>
      <c r="AG31" s="40"/>
      <c r="AH31" s="40"/>
      <c r="AI31" s="40"/>
      <c r="AJ31" s="40"/>
      <c r="AK31" s="40"/>
      <c r="AL31" s="40"/>
      <c r="AM31" s="40"/>
      <c r="AN31" s="40"/>
      <c r="AO31" s="40"/>
      <c r="AP31" s="40"/>
      <c r="AQ31" s="40"/>
      <c r="AR31" s="40"/>
      <c r="AS31" s="40"/>
      <c r="AT31" s="40"/>
      <c r="AU31" s="40"/>
      <c r="AV31" s="40"/>
      <c r="AW31" s="40"/>
    </row>
    <row r="32" spans="2:49" ht="27" customHeight="1" x14ac:dyDescent="0.25">
      <c r="B32" s="41"/>
      <c r="C32" s="92"/>
      <c r="D32" s="92"/>
      <c r="E32" s="44"/>
      <c r="F32" s="95" t="s">
        <v>259</v>
      </c>
      <c r="G32" s="95"/>
      <c r="H32" s="92"/>
      <c r="I32" s="92"/>
      <c r="J32" s="45"/>
      <c r="K32" s="45"/>
      <c r="L32" s="45"/>
      <c r="M32" s="46"/>
      <c r="N32" s="44"/>
      <c r="O32" s="45"/>
      <c r="P32" s="45"/>
      <c r="Q32" s="44"/>
      <c r="R32" s="50"/>
      <c r="S32" s="46"/>
      <c r="T32" s="50"/>
      <c r="U32" s="50"/>
      <c r="V32" s="50"/>
      <c r="W32" s="50"/>
      <c r="X32" s="50"/>
      <c r="Y32" s="50"/>
      <c r="Z32" s="43"/>
      <c r="AA32" s="40"/>
      <c r="AB32" s="40"/>
      <c r="AC32" s="40"/>
      <c r="AD32" s="40"/>
      <c r="AE32" s="40"/>
      <c r="AF32" s="40"/>
      <c r="AG32" s="40"/>
      <c r="AH32" s="40"/>
      <c r="AI32" s="40"/>
      <c r="AJ32" s="40"/>
      <c r="AK32" s="40"/>
      <c r="AL32" s="40"/>
      <c r="AM32" s="40"/>
      <c r="AN32" s="40"/>
      <c r="AO32" s="40"/>
      <c r="AP32" s="40"/>
      <c r="AQ32" s="40"/>
      <c r="AR32" s="40"/>
      <c r="AS32" s="40"/>
      <c r="AT32" s="40"/>
      <c r="AU32" s="40"/>
      <c r="AV32" s="40"/>
      <c r="AW32" s="40"/>
    </row>
    <row r="33" spans="2:49" ht="15.75" customHeight="1" x14ac:dyDescent="0.25">
      <c r="B33" s="41"/>
      <c r="C33" s="44"/>
      <c r="D33" s="44"/>
      <c r="E33" s="44"/>
      <c r="F33" s="90" t="s">
        <v>138</v>
      </c>
      <c r="G33" s="91" t="s">
        <v>230</v>
      </c>
      <c r="H33" s="92"/>
      <c r="I33" s="92"/>
      <c r="J33" s="45"/>
      <c r="K33" s="50"/>
      <c r="L33" s="50"/>
      <c r="M33" s="46"/>
      <c r="N33" s="50"/>
      <c r="O33" s="50"/>
      <c r="P33" s="50"/>
      <c r="Q33" s="50"/>
      <c r="R33" s="50"/>
      <c r="S33" s="46"/>
      <c r="T33" s="50"/>
      <c r="U33" s="50"/>
      <c r="V33" s="50"/>
      <c r="W33" s="50"/>
      <c r="X33" s="50"/>
      <c r="Y33" s="50"/>
      <c r="Z33" s="43"/>
      <c r="AA33" s="40"/>
      <c r="AB33" s="40"/>
      <c r="AC33" s="40"/>
      <c r="AD33" s="40"/>
      <c r="AE33" s="40"/>
      <c r="AF33" s="40"/>
      <c r="AG33" s="40"/>
      <c r="AH33" s="40"/>
      <c r="AI33" s="40"/>
      <c r="AJ33" s="40"/>
      <c r="AK33" s="40"/>
      <c r="AL33" s="40"/>
      <c r="AM33" s="40"/>
      <c r="AN33" s="40"/>
      <c r="AO33" s="40"/>
      <c r="AP33" s="40"/>
      <c r="AQ33" s="40"/>
      <c r="AR33" s="40"/>
      <c r="AS33" s="40"/>
      <c r="AT33" s="40"/>
      <c r="AU33" s="40"/>
      <c r="AV33" s="40"/>
      <c r="AW33" s="40"/>
    </row>
    <row r="34" spans="2:49" ht="15.75" customHeight="1" x14ac:dyDescent="0.25">
      <c r="B34" s="41"/>
      <c r="C34" s="44"/>
      <c r="D34" s="44"/>
      <c r="E34" s="44"/>
      <c r="F34" s="90"/>
      <c r="G34" s="91"/>
      <c r="H34" s="92"/>
      <c r="I34" s="92"/>
      <c r="J34" s="45"/>
      <c r="K34" s="50"/>
      <c r="L34" s="50"/>
      <c r="M34" s="46"/>
      <c r="N34" s="50"/>
      <c r="O34" s="50"/>
      <c r="P34" s="89"/>
      <c r="Q34" s="50"/>
      <c r="R34" s="45"/>
      <c r="S34" s="46"/>
      <c r="T34" s="50"/>
      <c r="U34" s="50"/>
      <c r="V34" s="50"/>
      <c r="W34" s="50"/>
      <c r="X34" s="50"/>
      <c r="Y34" s="50"/>
      <c r="Z34" s="43"/>
      <c r="AA34" s="40"/>
      <c r="AB34" s="40"/>
      <c r="AC34" s="40"/>
      <c r="AD34" s="40"/>
      <c r="AE34" s="40"/>
      <c r="AF34" s="40"/>
      <c r="AG34" s="40"/>
      <c r="AH34" s="40"/>
      <c r="AI34" s="40"/>
      <c r="AJ34" s="40"/>
      <c r="AK34" s="40"/>
      <c r="AL34" s="40"/>
      <c r="AM34" s="40"/>
      <c r="AN34" s="40"/>
      <c r="AO34" s="40"/>
      <c r="AP34" s="40"/>
      <c r="AQ34" s="40"/>
      <c r="AR34" s="40"/>
      <c r="AS34" s="40"/>
      <c r="AT34" s="40"/>
      <c r="AU34" s="40"/>
      <c r="AV34" s="40"/>
      <c r="AW34" s="40"/>
    </row>
    <row r="35" spans="2:49" ht="12" customHeight="1" x14ac:dyDescent="0.25">
      <c r="B35" s="41"/>
      <c r="C35" s="44"/>
      <c r="D35" s="44"/>
      <c r="E35" s="44"/>
      <c r="F35" s="53"/>
      <c r="G35" s="53"/>
      <c r="H35" s="53"/>
      <c r="I35" s="50"/>
      <c r="J35" s="50"/>
      <c r="K35" s="50"/>
      <c r="L35" s="50"/>
      <c r="M35" s="46"/>
      <c r="N35" s="50"/>
      <c r="O35" s="50"/>
      <c r="P35" s="280"/>
      <c r="Q35" s="50"/>
      <c r="R35" s="44"/>
      <c r="S35" s="93" t="s">
        <v>260</v>
      </c>
      <c r="T35" s="50"/>
      <c r="U35" s="50"/>
      <c r="V35" s="50"/>
      <c r="W35" s="50"/>
      <c r="X35" s="50"/>
      <c r="Y35" s="50"/>
      <c r="Z35" s="43"/>
      <c r="AA35" s="40"/>
      <c r="AB35" s="40"/>
      <c r="AC35" s="40"/>
      <c r="AD35" s="40"/>
      <c r="AE35" s="40"/>
      <c r="AF35" s="40"/>
      <c r="AG35" s="40"/>
      <c r="AH35" s="40"/>
      <c r="AI35" s="40"/>
      <c r="AJ35" s="40"/>
      <c r="AK35" s="40"/>
      <c r="AL35" s="40"/>
      <c r="AM35" s="40"/>
      <c r="AN35" s="40"/>
      <c r="AO35" s="40"/>
      <c r="AP35" s="40"/>
      <c r="AQ35" s="40"/>
      <c r="AR35" s="40"/>
      <c r="AS35" s="40"/>
      <c r="AT35" s="40"/>
      <c r="AU35" s="40"/>
      <c r="AV35" s="40"/>
      <c r="AW35" s="40"/>
    </row>
    <row r="36" spans="2:49" ht="12" customHeight="1" x14ac:dyDescent="0.25">
      <c r="B36" s="41"/>
      <c r="C36" s="44"/>
      <c r="D36" s="44"/>
      <c r="E36" s="44"/>
      <c r="F36" s="53"/>
      <c r="G36" s="53"/>
      <c r="H36" s="53"/>
      <c r="I36" s="50"/>
      <c r="J36" s="50"/>
      <c r="K36" s="50"/>
      <c r="L36" s="50"/>
      <c r="M36" s="46"/>
      <c r="N36" s="50"/>
      <c r="O36" s="50"/>
      <c r="P36" s="280"/>
      <c r="Q36" s="50"/>
      <c r="R36" s="44"/>
      <c r="S36" s="93"/>
      <c r="T36" s="50"/>
      <c r="U36" s="50"/>
      <c r="V36" s="50"/>
      <c r="W36" s="50"/>
      <c r="X36" s="50"/>
      <c r="Y36" s="50"/>
      <c r="Z36" s="43"/>
      <c r="AA36" s="40"/>
      <c r="AB36" s="40"/>
      <c r="AC36" s="40"/>
      <c r="AD36" s="40"/>
      <c r="AE36" s="40"/>
      <c r="AF36" s="40"/>
      <c r="AG36" s="40"/>
      <c r="AH36" s="40"/>
      <c r="AI36" s="40"/>
      <c r="AJ36" s="40"/>
      <c r="AK36" s="40"/>
      <c r="AL36" s="40"/>
      <c r="AM36" s="40"/>
      <c r="AN36" s="40"/>
      <c r="AO36" s="40"/>
      <c r="AP36" s="40"/>
      <c r="AQ36" s="40"/>
      <c r="AR36" s="40"/>
      <c r="AS36" s="40"/>
      <c r="AT36" s="40"/>
      <c r="AU36" s="40"/>
      <c r="AV36" s="40"/>
      <c r="AW36" s="40"/>
    </row>
    <row r="37" spans="2:49" ht="12" customHeight="1" thickBot="1" x14ac:dyDescent="0.3">
      <c r="B37" s="54"/>
      <c r="C37" s="55"/>
      <c r="D37" s="55"/>
      <c r="E37" s="55"/>
      <c r="F37" s="55"/>
      <c r="G37" s="55"/>
      <c r="H37" s="55"/>
      <c r="I37" s="55"/>
      <c r="J37" s="55"/>
      <c r="K37" s="55"/>
      <c r="L37" s="55"/>
      <c r="M37" s="55"/>
      <c r="N37" s="55"/>
      <c r="O37" s="55"/>
      <c r="P37" s="55"/>
      <c r="Q37" s="55"/>
      <c r="R37" s="55"/>
      <c r="S37" s="55"/>
      <c r="T37" s="55"/>
      <c r="U37" s="55"/>
      <c r="V37" s="55"/>
      <c r="W37" s="55"/>
      <c r="X37" s="55"/>
      <c r="Y37" s="55"/>
      <c r="Z37" s="56"/>
      <c r="AA37" s="40"/>
      <c r="AB37" s="40"/>
      <c r="AC37" s="40"/>
      <c r="AD37" s="40"/>
      <c r="AE37" s="40"/>
      <c r="AF37" s="40"/>
      <c r="AG37" s="40"/>
      <c r="AH37" s="40"/>
      <c r="AI37" s="40"/>
      <c r="AJ37" s="40"/>
      <c r="AK37" s="40"/>
      <c r="AL37" s="40"/>
      <c r="AM37" s="40"/>
      <c r="AN37" s="40"/>
      <c r="AO37" s="40"/>
      <c r="AP37" s="40"/>
      <c r="AQ37" s="40"/>
      <c r="AR37" s="40"/>
      <c r="AS37" s="40"/>
      <c r="AT37" s="40"/>
      <c r="AU37" s="40"/>
      <c r="AV37" s="40"/>
      <c r="AW37" s="40"/>
    </row>
    <row r="38" spans="2:49" ht="13.5" thickTop="1" x14ac:dyDescent="0.25">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row>
    <row r="39" spans="2:49" x14ac:dyDescent="0.25">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row>
    <row r="40" spans="2:49" x14ac:dyDescent="0.25">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row>
    <row r="41" spans="2:49" x14ac:dyDescent="0.25">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row>
    <row r="42" spans="2:49" x14ac:dyDescent="0.25">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row>
    <row r="43" spans="2:49" x14ac:dyDescent="0.25">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row>
    <row r="44" spans="2:49" x14ac:dyDescent="0.25">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row>
    <row r="45" spans="2:49" x14ac:dyDescent="0.25">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row>
    <row r="46" spans="2:49" x14ac:dyDescent="0.25">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row>
    <row r="47" spans="2:49" x14ac:dyDescent="0.25">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row>
    <row r="48" spans="2:49" x14ac:dyDescent="0.25">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row>
    <row r="49" spans="2:49" x14ac:dyDescent="0.25">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row>
    <row r="50" spans="2:49" x14ac:dyDescent="0.25">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row>
    <row r="51" spans="2:49" x14ac:dyDescent="0.25">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row>
    <row r="52" spans="2:49" x14ac:dyDescent="0.25">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row>
    <row r="53" spans="2:49" x14ac:dyDescent="0.25">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row>
    <row r="54" spans="2:49" x14ac:dyDescent="0.25">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row>
    <row r="55" spans="2:49" x14ac:dyDescent="0.25">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row>
    <row r="56" spans="2:49" x14ac:dyDescent="0.25">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row>
    <row r="57" spans="2:49" x14ac:dyDescent="0.25">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row>
    <row r="58" spans="2:49" x14ac:dyDescent="0.25">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row>
    <row r="59" spans="2:49" x14ac:dyDescent="0.25">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row>
    <row r="60" spans="2:49" x14ac:dyDescent="0.25">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row>
    <row r="61" spans="2:49" x14ac:dyDescent="0.25">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row>
    <row r="62" spans="2:49" x14ac:dyDescent="0.25">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row>
    <row r="63" spans="2:49" x14ac:dyDescent="0.25">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row>
    <row r="64" spans="2:49" x14ac:dyDescent="0.25">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row>
    <row r="65" spans="2:49" x14ac:dyDescent="0.25">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row>
    <row r="66" spans="2:49" x14ac:dyDescent="0.25">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row>
    <row r="67" spans="2:49" x14ac:dyDescent="0.25">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row>
    <row r="68" spans="2:49" x14ac:dyDescent="0.25">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row>
    <row r="69" spans="2:49" x14ac:dyDescent="0.25">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row>
    <row r="70" spans="2:49" x14ac:dyDescent="0.25">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row>
    <row r="71" spans="2:49" x14ac:dyDescent="0.25">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row>
    <row r="72" spans="2:49" x14ac:dyDescent="0.25">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2:49" x14ac:dyDescent="0.25">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row>
    <row r="74" spans="2:49" x14ac:dyDescent="0.25">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row>
    <row r="75" spans="2:49" x14ac:dyDescent="0.25">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row>
    <row r="76" spans="2:49" x14ac:dyDescent="0.25">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row>
    <row r="77" spans="2:49" x14ac:dyDescent="0.25">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row>
    <row r="78" spans="2:49" x14ac:dyDescent="0.25">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row>
    <row r="79" spans="2:49" x14ac:dyDescent="0.25">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row>
  </sheetData>
  <mergeCells count="121">
    <mergeCell ref="E2:W2"/>
    <mergeCell ref="C3:V4"/>
    <mergeCell ref="X3:Y3"/>
    <mergeCell ref="X4:Y4"/>
    <mergeCell ref="C6:D6"/>
    <mergeCell ref="F6:G6"/>
    <mergeCell ref="I6:J6"/>
    <mergeCell ref="L6:M6"/>
    <mergeCell ref="O6:P6"/>
    <mergeCell ref="R6:V6"/>
    <mergeCell ref="X6:Y6"/>
    <mergeCell ref="C8:D8"/>
    <mergeCell ref="F8:G8"/>
    <mergeCell ref="I8:J8"/>
    <mergeCell ref="L8:M8"/>
    <mergeCell ref="O8:P8"/>
    <mergeCell ref="R8:S8"/>
    <mergeCell ref="U8:V8"/>
    <mergeCell ref="X8:Y8"/>
    <mergeCell ref="U9:U10"/>
    <mergeCell ref="V9:V10"/>
    <mergeCell ref="X9:X10"/>
    <mergeCell ref="Y9:Y10"/>
    <mergeCell ref="L9:L10"/>
    <mergeCell ref="M9:M10"/>
    <mergeCell ref="O9:O10"/>
    <mergeCell ref="P9:P10"/>
    <mergeCell ref="R9:R10"/>
    <mergeCell ref="S9:S10"/>
    <mergeCell ref="C9:C10"/>
    <mergeCell ref="D9:D10"/>
    <mergeCell ref="F9:F10"/>
    <mergeCell ref="G9:G10"/>
    <mergeCell ref="I9:I10"/>
    <mergeCell ref="J9:J10"/>
    <mergeCell ref="X12:Y12"/>
    <mergeCell ref="C13:C14"/>
    <mergeCell ref="D13:D14"/>
    <mergeCell ref="F13:F14"/>
    <mergeCell ref="G13:G14"/>
    <mergeCell ref="I13:I14"/>
    <mergeCell ref="J13:J14"/>
    <mergeCell ref="L13:L14"/>
    <mergeCell ref="M13:M14"/>
    <mergeCell ref="R13:R14"/>
    <mergeCell ref="S13:S14"/>
    <mergeCell ref="U13:U14"/>
    <mergeCell ref="V13:V14"/>
    <mergeCell ref="C12:D12"/>
    <mergeCell ref="F12:G12"/>
    <mergeCell ref="I12:J12"/>
    <mergeCell ref="L12:M12"/>
    <mergeCell ref="R12:S12"/>
    <mergeCell ref="U12:V12"/>
    <mergeCell ref="C16:D16"/>
    <mergeCell ref="F16:G16"/>
    <mergeCell ref="I16:J16"/>
    <mergeCell ref="L16:M16"/>
    <mergeCell ref="R16:S16"/>
    <mergeCell ref="U16:V16"/>
    <mergeCell ref="L17:L18"/>
    <mergeCell ref="M17:M18"/>
    <mergeCell ref="R17:R18"/>
    <mergeCell ref="S17:S18"/>
    <mergeCell ref="U17:U18"/>
    <mergeCell ref="V17:V18"/>
    <mergeCell ref="C17:C18"/>
    <mergeCell ref="D17:D18"/>
    <mergeCell ref="F17:F18"/>
    <mergeCell ref="G17:G18"/>
    <mergeCell ref="I17:I18"/>
    <mergeCell ref="J17:J18"/>
    <mergeCell ref="C20:D20"/>
    <mergeCell ref="F20:G20"/>
    <mergeCell ref="I20:J20"/>
    <mergeCell ref="R20:S20"/>
    <mergeCell ref="U20:V20"/>
    <mergeCell ref="C21:C22"/>
    <mergeCell ref="D21:D22"/>
    <mergeCell ref="F21:F22"/>
    <mergeCell ref="G21:G22"/>
    <mergeCell ref="I21:I22"/>
    <mergeCell ref="J21:J22"/>
    <mergeCell ref="R21:R22"/>
    <mergeCell ref="S21:S22"/>
    <mergeCell ref="U21:U22"/>
    <mergeCell ref="V21:V22"/>
    <mergeCell ref="F24:G24"/>
    <mergeCell ref="I24:J24"/>
    <mergeCell ref="R24:S24"/>
    <mergeCell ref="U24:V24"/>
    <mergeCell ref="U25:U26"/>
    <mergeCell ref="V25:V26"/>
    <mergeCell ref="F28:G28"/>
    <mergeCell ref="I28:J28"/>
    <mergeCell ref="R28:S28"/>
    <mergeCell ref="U28:V28"/>
    <mergeCell ref="F25:F26"/>
    <mergeCell ref="G25:G26"/>
    <mergeCell ref="I25:I26"/>
    <mergeCell ref="J25:J26"/>
    <mergeCell ref="R25:R26"/>
    <mergeCell ref="S25:S26"/>
    <mergeCell ref="F33:F34"/>
    <mergeCell ref="G33:G34"/>
    <mergeCell ref="H33:I33"/>
    <mergeCell ref="H34:I34"/>
    <mergeCell ref="P35:P36"/>
    <mergeCell ref="S35:S36"/>
    <mergeCell ref="U29:U30"/>
    <mergeCell ref="V29:V30"/>
    <mergeCell ref="C31:D31"/>
    <mergeCell ref="C32:D32"/>
    <mergeCell ref="F32:G32"/>
    <mergeCell ref="H32:I32"/>
    <mergeCell ref="F29:F30"/>
    <mergeCell ref="G29:G30"/>
    <mergeCell ref="I29:I30"/>
    <mergeCell ref="J29:J30"/>
    <mergeCell ref="R29:R30"/>
    <mergeCell ref="S29:S30"/>
  </mergeCells>
  <hyperlinks>
    <hyperlink ref="S35:S36" location="'HOJA DE DATOS'!A1" display="HOJA DE DATOS (C) " xr:uid="{B55492BA-620E-4903-84B1-A6B8F47A1486}"/>
    <hyperlink ref="D9:D10" location="'GDIR-1.0'!A1" display="Corrupción" xr:uid="{96A158E0-738B-441E-B88B-B377B5AC8E8B}"/>
    <hyperlink ref="D13:D14" location="'GDIR-3.0'!A1" display="Corrupción" xr:uid="{F41D925D-1434-4D77-8992-5F4A0D4D91CF}"/>
    <hyperlink ref="M17:M18" location="'GSAP-4.1'!A1" display="Corrupción" xr:uid="{9D8141DF-B09A-45D3-9121-42DBDD70ACA3}"/>
    <hyperlink ref="M9:M10" location="'GSAP-1.0'!A1" display="Corrupción" xr:uid="{11763945-C4BA-4586-B4E2-F5CA9081B2D7}"/>
    <hyperlink ref="D17:D18" location="'GDIR-4.2'!A1" display="Corrupción" xr:uid="{B50298AB-F17B-4D59-AEFC-77604440453D}"/>
    <hyperlink ref="G29:G30" location="'GIVC 1.0'!A1" display="Corrupción" xr:uid="{47254C88-EB0F-4EC9-BBF8-4BB55E43AC42}"/>
    <hyperlink ref="G21:G22" location="'GCEP-1.0'!A1" display="Corrupción" xr:uid="{4D90119E-4D9A-4653-AE3A-87B5BBEC301E}"/>
    <hyperlink ref="G9:G10" location="'GRER-2.0'!A1" display="Corrupción" xr:uid="{A9546F7E-6FA9-4F01-B653-EA57E4954FB7}"/>
    <hyperlink ref="S17:S18" location="'GIAT-2.0'!A1" display="Corrupción" xr:uid="{4EECC688-88CB-465B-97B5-592AF4AEEF48}"/>
    <hyperlink ref="V21:V22" location="'GFIN-7.0'!A1" display="Corrupción" xr:uid="{4175B0B8-DF61-4BA5-A7D2-3904F8548FA9}"/>
    <hyperlink ref="V17:V18" location="'GDOC-1.0'!A1" display="Corrupción" xr:uid="{9E3D0347-3DA1-488D-818B-14F6035251C0}"/>
    <hyperlink ref="G33:G34" location="'GSAN-4.5'!A1" display="Corrupción" xr:uid="{76A755B9-3D95-4B5A-92F0-8FFFE28E245A}"/>
    <hyperlink ref="J9:J10" location="'GSAN-1.1 '!A1" display="Corrupción" xr:uid="{461448CF-4F5B-4691-BDF8-20E5C5C21BEC}"/>
    <hyperlink ref="G17:G18" location="'GSAC-1.0'!A1" display="Corrupción" xr:uid="{91165B15-4439-4A86-8863-FE9D4949A041}"/>
    <hyperlink ref="J21:J22" location="'GSAN-1.3'!A1" display="Corrupción" xr:uid="{5D70C91B-CD47-4E66-82D3-7525DAEFCAB9}"/>
    <hyperlink ref="V25:V26" location="'GCON-2.0'!A1" display="Corrupción" xr:uid="{F5A73C42-149E-4105-88F0-9D183814EA70}"/>
    <hyperlink ref="D21:D22" location="'GDIR-4-1'!A1" display="Corrupción" xr:uid="{4D7C36FA-B2E8-481E-AAB3-C8268A14F2AE}"/>
    <hyperlink ref="J25:J26" location="'GSAN-3.4'!A1" display="Corrupción" xr:uid="{20550C61-34B5-45E0-8E5E-04D6F47BFF3F}"/>
    <hyperlink ref="S9:S10" location="'GCON-1.0'!A1" display="Corrupción" xr:uid="{264DEF7B-5BB5-47BA-AC5E-37479B2C8FF1}"/>
    <hyperlink ref="V29:V30" location="'GSER-1.0'!A1" display="Corrupción" xr:uid="{9369892D-EB3F-4DE7-80C5-21BF11E237F9}"/>
    <hyperlink ref="S29:S30" location="'GBIE-1.0'!A1" display="Corrupción" xr:uid="{DCFE4F85-1BB0-4F4B-A198-D03A94FE302E}"/>
    <hyperlink ref="V13:V14" location="'GINF-6.0'!A1" display="Corrupción" xr:uid="{5E86C9F3-ABE9-4E3D-BE26-306D25A757B6}"/>
    <hyperlink ref="S21:S22" location="'GDIR-2.3'!A1" display="Corrupción" xr:uid="{5F87097D-5AB3-4037-BEC0-3AAEA07EC231}"/>
    <hyperlink ref="G25:G26" location="'GSAC 3.1'!A1" display="Corrupción" xr:uid="{2909C349-757A-48DE-A887-D6C132F6539D}"/>
    <hyperlink ref="Y9:Y10" location="'AEGR-5.0'!A1" display="Corrupción" xr:uid="{617430F2-8430-4D3C-A050-D8200D0D5F87}"/>
    <hyperlink ref="S25:S26" location="'GDIR-2.2'!A1" display="Corrupción" xr:uid="{5AA302A7-DFCB-4D68-90A5-E3CD2DC496AE}"/>
    <hyperlink ref="V9:V10" location="'GDIR-2.0'!A1" display="Corrupción" xr:uid="{E0EB6599-9036-4D15-989A-05F868156C6E}"/>
    <hyperlink ref="G13:G14" location="'GRER-1.0'!A1" display="Corrupción" xr:uid="{FB832BD7-6575-4999-8B04-4BC07D908CD5}"/>
    <hyperlink ref="P9:P10" location="'GDIR-2.4'!A1" display="Corrupción" xr:uid="{150932AF-2F4B-4C1F-9BE9-6F03986DE935}"/>
    <hyperlink ref="J29:J30" location="'GSAN-4.2'!A1" display="Corrupción" xr:uid="{349DDBC6-DB03-4433-90FA-4509E7890647}"/>
    <hyperlink ref="J13:J14" location="'GSAN-2.2'!A1" display="Corrupción" xr:uid="{35262604-1DEC-48BB-9029-99D68A6C9BD1}"/>
    <hyperlink ref="S13:S14" location="'GJUR-4.0'!A1" display="Corrupción" xr:uid="{DFF2E414-4B70-4416-B408-C90392C85FE0}"/>
    <hyperlink ref="M13:M14" location="'GSAP-2.1'!A1" display="Corrupción" xr:uid="{B3F7A426-35E8-44BC-A572-3457BB412FD2}"/>
  </hyperlinks>
  <pageMargins left="0.7" right="0.7" top="0.75" bottom="0.75" header="0.3" footer="0.3"/>
  <pageSetup scale="41" fitToHeight="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0BB8F-86BF-49F6-955E-9F1EC48F85E0}">
  <sheetPr>
    <tabColor rgb="FF53AD8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GSAC-3-1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2" t="s">
        <v>55</v>
      </c>
      <c r="AW11" s="82" t="s">
        <v>56</v>
      </c>
      <c r="AX11" s="82">
        <v>2</v>
      </c>
      <c r="AY11" s="82">
        <v>3</v>
      </c>
      <c r="AZ11" s="82">
        <v>4</v>
      </c>
      <c r="BA11" s="82">
        <v>5</v>
      </c>
      <c r="BB11" s="82">
        <v>6</v>
      </c>
      <c r="BC11" s="140"/>
      <c r="BD11" s="141"/>
      <c r="BE11" s="9"/>
      <c r="BF11" s="140"/>
      <c r="BG11" s="141"/>
      <c r="BH11" s="9"/>
      <c r="BI11" s="140"/>
      <c r="BJ11" s="141"/>
      <c r="BK11" s="140"/>
      <c r="BL11" s="149"/>
      <c r="BM11" s="149"/>
      <c r="BN11" s="195" t="s">
        <v>5</v>
      </c>
      <c r="BO11" s="196"/>
      <c r="BP11" s="10" t="s">
        <v>6</v>
      </c>
      <c r="BQ11" s="10" t="s">
        <v>7</v>
      </c>
      <c r="BR11" s="198"/>
    </row>
    <row r="12" spans="1:70" s="1" customFormat="1" ht="306" x14ac:dyDescent="0.25">
      <c r="A12" s="61"/>
      <c r="B12" s="203" t="s">
        <v>25</v>
      </c>
      <c r="C12" s="152" t="str">
        <f>VLOOKUP(B12,'HOJA DE DATOS'!$I$13:$J$47,2,FALSE)</f>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
      <c r="D12" s="156" t="s">
        <v>868</v>
      </c>
      <c r="E12" s="152" t="s">
        <v>264</v>
      </c>
      <c r="F12" s="152" t="s">
        <v>264</v>
      </c>
      <c r="G12" s="152" t="s">
        <v>264</v>
      </c>
      <c r="H12" s="152" t="s">
        <v>264</v>
      </c>
      <c r="I12" s="208" t="str">
        <f>IF(AND((E12="SI"),(F12="SI"),(G12="SI"),(H12="SI")),"Si es Riesgo de Corrupción","No es Riesgo de Corrupción")</f>
        <v>Si es Riesgo de Corrupción</v>
      </c>
      <c r="J12" s="62">
        <v>1</v>
      </c>
      <c r="K12" s="63" t="s">
        <v>869</v>
      </c>
      <c r="L12" s="158" t="s">
        <v>870</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269</v>
      </c>
      <c r="R12" s="152" t="s">
        <v>269</v>
      </c>
      <c r="S12" s="152" t="s">
        <v>269</v>
      </c>
      <c r="T12" s="152" t="s">
        <v>264</v>
      </c>
      <c r="U12" s="152" t="s">
        <v>269</v>
      </c>
      <c r="V12" s="152" t="s">
        <v>269</v>
      </c>
      <c r="W12" s="152" t="s">
        <v>269</v>
      </c>
      <c r="X12" s="152" t="s">
        <v>269</v>
      </c>
      <c r="Y12" s="152" t="s">
        <v>264</v>
      </c>
      <c r="Z12" s="152" t="s">
        <v>264</v>
      </c>
      <c r="AA12" s="152" t="s">
        <v>264</v>
      </c>
      <c r="AB12" s="152" t="s">
        <v>264</v>
      </c>
      <c r="AC12" s="152" t="s">
        <v>264</v>
      </c>
      <c r="AD12" s="152" t="s">
        <v>264</v>
      </c>
      <c r="AE12" s="152" t="s">
        <v>269</v>
      </c>
      <c r="AF12" s="152" t="s">
        <v>269</v>
      </c>
      <c r="AG12" s="152" t="s">
        <v>269</v>
      </c>
      <c r="AH12" s="152" t="s">
        <v>269</v>
      </c>
      <c r="AI12" s="166">
        <f>IF(AE12="SI","Impacto Catastrófico por lesoines o perdida de vidas humanas",(COUNTIF(P12:AD21,"SI")+COUNTIF(AF12:AH21,"SI")))</f>
        <v>8</v>
      </c>
      <c r="AJ12" s="142" t="str">
        <f t="shared" ref="AJ12:AJ32" si="1">IF(AI12=0,"",IF(AND(AI12&gt;0,AI12&lt;=5),"Moderado",IF(AND(AI12&gt;5,AI12&lt;=11),"Mayor","Catastrófico")))</f>
        <v>Mayor</v>
      </c>
      <c r="AK12" s="144" t="str">
        <f>IF(AND(N12="Rara Vez",AJ12="Moderado"),"Moderado",IF(AND(N12="Rara Vez",AJ12="Mayor"),"Alto",IF(AND(N12="Improbable",AJ12="Moderado"),"Moderado",IF(AND(N12="Improbable",AJ12="Mayor"),"Alto",IF(AND(N12="Posible",AJ12="Moderado"),"Alto",IF(AND(N12="Probable",AJ12="Moderado"),"Alto","Extremo"))))))</f>
        <v>Alto</v>
      </c>
      <c r="AL12" s="163" t="s">
        <v>69</v>
      </c>
      <c r="AM12" s="64">
        <v>1</v>
      </c>
      <c r="AN12" s="63" t="s">
        <v>871</v>
      </c>
      <c r="AO12" s="11" t="s">
        <v>872</v>
      </c>
      <c r="AP12" s="11" t="s">
        <v>280</v>
      </c>
      <c r="AQ12" s="11" t="s">
        <v>873</v>
      </c>
      <c r="AR12" s="11" t="s">
        <v>874</v>
      </c>
      <c r="AS12" s="11" t="s">
        <v>875</v>
      </c>
      <c r="AT12" s="11" t="s">
        <v>876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Mayor</v>
      </c>
      <c r="BQ12" s="144" t="str">
        <f t="shared" ref="BQ12" si="13">IF(AND(BO12="Rara Vez",BP12="Moderado"),"Moderado",IF(AND(BO12="Rara Vez",BP12="Mayor"),"Alto",IF(AND(BO12="Improbable",BP12="Moderado"),"Moderado",IF(AND(BO12="Improbable",BP12="Mayor"),"Alto",IF(AND(BO12="Posible",BP12="Moderado"),"Alto",IF(AND(BO12="Probable",BP12="Moderado"),"Alto","Extremo"))))))</f>
        <v>Alto</v>
      </c>
      <c r="BR12" s="174" t="s">
        <v>877</v>
      </c>
    </row>
    <row r="13" spans="1:70" s="1" customFormat="1" ht="8.25" customHeight="1" x14ac:dyDescent="0.25">
      <c r="A13" s="61"/>
      <c r="B13" s="204"/>
      <c r="C13" s="153"/>
      <c r="D13" s="156"/>
      <c r="E13" s="153"/>
      <c r="F13" s="153"/>
      <c r="G13" s="153"/>
      <c r="H13" s="153"/>
      <c r="I13" s="209"/>
      <c r="J13" s="66">
        <v>2</v>
      </c>
      <c r="K13" s="67" t="s">
        <v>200</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50"/>
      <c r="BM13" s="150"/>
      <c r="BN13" s="161"/>
      <c r="BO13" s="142"/>
      <c r="BP13" s="142"/>
      <c r="BQ13" s="145"/>
      <c r="BR13" s="175"/>
    </row>
    <row r="14" spans="1:70" s="1" customFormat="1" ht="8.2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8.2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8.25"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8.25"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8.25"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8.25"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8.25"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8.25"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7">IF(AE22="SI","Impacto Catastrófico por lesoines o perdida de vidas humanas",(COUNTIF(P22:AD31,"SI")+COUNTIF(AF22:AH31,"SI")))</f>
        <v>0</v>
      </c>
      <c r="AJ22" s="142" t="str">
        <f t="shared" ref="AJ22" si="18">IF(AI22=0,"",IF(AND(AI22&gt;0,AI22&lt;=5),"Moderado",IF(AND(AI22&gt;5,AI22&lt;=11),"Mayor","Catastrófico")))</f>
        <v/>
      </c>
      <c r="AK22" s="144" t="str">
        <f t="shared" ref="AK22" si="19">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20">IF(AVERAGE(BJ22:BJ31)=100,"FUERTE",IF(AND(AVERAGE(BJ22:BJ31)&lt;=99,AVERAGE(BJ22:BJ31)&gt;=50),"MODERADA",IF(AVERAGE(BJ22:BJ31)&lt;50,"DÉBIL",0)))</f>
        <v>#DIV/0!</v>
      </c>
      <c r="BM22" s="150" t="str">
        <f t="shared" ref="BM22" si="21">IFERROR(IF(BL22="DÉBIL","NO DISMINUYE",IF(AVERAGEIF(AU22:AU31,"Preventivo",BJ22:BJ31)&gt;=50,"DIRECTAMENTE","NO DISMINUYE")),"NO DISMINUYE")</f>
        <v>NO DISMINUYE</v>
      </c>
      <c r="BN22" s="160" t="e">
        <f t="shared" ref="BN22" si="22">IF(M22=1,1,IF(AND(M22=2,BL22="FUERTE",BM22="DIRECTAMENTE"),M22-1,IF(AND(M22&gt;2,BL22="FUERTE",BM22="DIRECTAMENTE"),M22-2,IF(AND(M22&gt;=2,BL22="MODERADA",BM22="DIRECTAMENTE"),M22-1,M22))))</f>
        <v>#DIV/0!</v>
      </c>
      <c r="BO22" s="142" t="e">
        <f t="shared" ref="BO22" si="23">IF(BN22=1,"Rara vez",IF(BN22=2,"Improbable",IF(BN22=3,"Posible",IF(BN22=4,"Probable",IF(BN22=5,"Casi Seguro",0)))))</f>
        <v>#DIV/0!</v>
      </c>
      <c r="BP22" s="142" t="str">
        <f t="shared" ref="BP22" si="24">AJ22</f>
        <v/>
      </c>
      <c r="BQ22" s="144" t="e">
        <f t="shared" ref="BQ22" si="25">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6">IF(AND((E32="SI"),(F32="SI"),(G32="SI"),(H32="SI")),"Si es Riesgo de Corrupción","No es Riesgo de Corrupción")</f>
        <v>No es Riesgo de Corrupción</v>
      </c>
      <c r="J32" s="62">
        <v>1</v>
      </c>
      <c r="K32" s="63" t="s">
        <v>200</v>
      </c>
      <c r="L32" s="158" t="s">
        <v>201</v>
      </c>
      <c r="M32" s="211" t="s">
        <v>179</v>
      </c>
      <c r="N32" s="142" t="str">
        <f t="shared" ref="N32" si="27">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8">IF(AE32="SI","Impacto Catastrófico por lesoines o perdida de vidas humanas",(COUNTIF(P32:AD41,"SI")+COUNTIF(AF32:AH41,"SI")))</f>
        <v>0</v>
      </c>
      <c r="AJ32" s="142" t="str">
        <f t="shared" si="1"/>
        <v/>
      </c>
      <c r="AK32" s="144" t="str">
        <f t="shared" ref="AK32" si="29">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30">IF(AVERAGE(BJ32:BJ41)=100,"FUERTE",IF(AND(AVERAGE(BJ32:BJ41)&lt;=99,AVERAGE(BJ32:BJ41)&gt;=50),"MODERADA",IF(AVERAGE(BJ32:BJ41)&lt;50,"DÉBIL",0)))</f>
        <v>#DIV/0!</v>
      </c>
      <c r="BM32" s="150" t="str">
        <f t="shared" si="9"/>
        <v>NO DISMINUYE</v>
      </c>
      <c r="BN32" s="160" t="e">
        <f t="shared" si="10"/>
        <v>#DIV/0!</v>
      </c>
      <c r="BO32" s="142" t="e">
        <f t="shared" ref="BO32" si="31">IF(BN32=1,"Rara vez",IF(BN32=2,"Improbable",IF(BN32=3,"Posible",IF(BN32=4,"Probable",IF(BN32=5,"Casi Seguro",0)))))</f>
        <v>#DIV/0!</v>
      </c>
      <c r="BP32" s="142" t="str">
        <f t="shared" ref="BP32" si="32">AJ32</f>
        <v/>
      </c>
      <c r="BQ32" s="144" t="e">
        <f t="shared" ref="BQ32" si="33">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Swtu5eNd5JJxd5lX/SMZ83nl/KN0l0F1ywBVCtPAFJTYQhNRJwmIS0+O3QpcezMCF56ul7AQpDs1epdK4zDPOw==" saltValue="Mof/WoW/PHFF9qVmcptLT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544" priority="75" operator="containsText" text="No es Riesgo de Corrupción">
      <formula>NOT(ISERROR(SEARCH("No es Riesgo de Corrupción",I12)))</formula>
    </cfRule>
    <cfRule type="containsText" dxfId="1543" priority="76" operator="containsText" text="Si es Riesgo de Corrupción">
      <formula>NOT(ISERROR(SEARCH("Si es Riesgo de Corrupción",I12)))</formula>
    </cfRule>
  </conditionalFormatting>
  <conditionalFormatting sqref="AK12:AK21">
    <cfRule type="containsText" dxfId="1542" priority="71" operator="containsText" text="Extremo">
      <formula>NOT(ISERROR(SEARCH("Extremo",AK12)))</formula>
    </cfRule>
    <cfRule type="containsText" dxfId="1541" priority="72" operator="containsText" text="Alto">
      <formula>NOT(ISERROR(SEARCH("Alto",AK12)))</formula>
    </cfRule>
    <cfRule type="containsText" dxfId="1540" priority="73" operator="containsText" text="Moderado">
      <formula>NOT(ISERROR(SEARCH("Moderado",AK12)))</formula>
    </cfRule>
    <cfRule type="containsText" dxfId="1539" priority="74" operator="containsText" text="Bajo">
      <formula>NOT(ISERROR(SEARCH("Bajo",AK12)))</formula>
    </cfRule>
  </conditionalFormatting>
  <conditionalFormatting sqref="BI12:BI21">
    <cfRule type="containsText" dxfId="1538" priority="68" operator="containsText" text="FUERTE">
      <formula>NOT(ISERROR(SEARCH("FUERTE",BI12)))</formula>
    </cfRule>
    <cfRule type="containsText" dxfId="1537" priority="69" operator="containsText" text="MODERADO">
      <formula>NOT(ISERROR(SEARCH("MODERADO",BI12)))</formula>
    </cfRule>
    <cfRule type="containsText" dxfId="1536" priority="70" operator="containsText" text="DÉBIL">
      <formula>NOT(ISERROR(SEARCH("DÉBIL",BI12)))</formula>
    </cfRule>
  </conditionalFormatting>
  <conditionalFormatting sqref="AL12">
    <cfRule type="containsText" dxfId="1535" priority="64" operator="containsText" text="Extremo">
      <formula>NOT(ISERROR(SEARCH("Extremo",AL12)))</formula>
    </cfRule>
    <cfRule type="containsText" dxfId="1534" priority="65" operator="containsText" text="Alto">
      <formula>NOT(ISERROR(SEARCH("Alto",AL12)))</formula>
    </cfRule>
    <cfRule type="containsText" dxfId="1533" priority="66" operator="containsText" text="Moderado">
      <formula>NOT(ISERROR(SEARCH("Moderado",AL12)))</formula>
    </cfRule>
    <cfRule type="containsText" dxfId="1532" priority="67" operator="containsText" text="Bajo">
      <formula>NOT(ISERROR(SEARCH("Bajo",AL12)))</formula>
    </cfRule>
  </conditionalFormatting>
  <conditionalFormatting sqref="BQ12:BQ21">
    <cfRule type="containsText" dxfId="1531" priority="60" operator="containsText" text="Extremo">
      <formula>NOT(ISERROR(SEARCH("Extremo",BQ12)))</formula>
    </cfRule>
    <cfRule type="containsText" dxfId="1530" priority="61" operator="containsText" text="Alto">
      <formula>NOT(ISERROR(SEARCH("Alto",BQ12)))</formula>
    </cfRule>
    <cfRule type="containsText" dxfId="1529" priority="62" operator="containsText" text="Moderado">
      <formula>NOT(ISERROR(SEARCH("Moderado",BQ12)))</formula>
    </cfRule>
    <cfRule type="containsText" dxfId="1528" priority="63" operator="containsText" text="Bajo">
      <formula>NOT(ISERROR(SEARCH("Bajo",BQ12)))</formula>
    </cfRule>
  </conditionalFormatting>
  <conditionalFormatting sqref="I32">
    <cfRule type="containsText" dxfId="1527" priority="58" operator="containsText" text="No es Riesgo de Corrupción">
      <formula>NOT(ISERROR(SEARCH("No es Riesgo de Corrupción",I32)))</formula>
    </cfRule>
    <cfRule type="containsText" dxfId="1526" priority="59" operator="containsText" text="Si es Riesgo de Corrupción">
      <formula>NOT(ISERROR(SEARCH("Si es Riesgo de Corrupción",I32)))</formula>
    </cfRule>
  </conditionalFormatting>
  <conditionalFormatting sqref="AK32:AK41">
    <cfRule type="containsText" dxfId="1525" priority="54" operator="containsText" text="Extremo">
      <formula>NOT(ISERROR(SEARCH("Extremo",AK32)))</formula>
    </cfRule>
    <cfRule type="containsText" dxfId="1524" priority="55" operator="containsText" text="Alto">
      <formula>NOT(ISERROR(SEARCH("Alto",AK32)))</formula>
    </cfRule>
    <cfRule type="containsText" dxfId="1523" priority="56" operator="containsText" text="Moderado">
      <formula>NOT(ISERROR(SEARCH("Moderado",AK32)))</formula>
    </cfRule>
    <cfRule type="containsText" dxfId="1522" priority="57" operator="containsText" text="Bajo">
      <formula>NOT(ISERROR(SEARCH("Bajo",AK32)))</formula>
    </cfRule>
  </conditionalFormatting>
  <conditionalFormatting sqref="BI32:BI41">
    <cfRule type="containsText" dxfId="1521" priority="51" operator="containsText" text="FUERTE">
      <formula>NOT(ISERROR(SEARCH("FUERTE",BI32)))</formula>
    </cfRule>
    <cfRule type="containsText" dxfId="1520" priority="52" operator="containsText" text="MODERADO">
      <formula>NOT(ISERROR(SEARCH("MODERADO",BI32)))</formula>
    </cfRule>
    <cfRule type="containsText" dxfId="1519" priority="53" operator="containsText" text="DÉBIL">
      <formula>NOT(ISERROR(SEARCH("DÉBIL",BI32)))</formula>
    </cfRule>
  </conditionalFormatting>
  <conditionalFormatting sqref="AL32">
    <cfRule type="containsText" dxfId="1518" priority="47" operator="containsText" text="Extremo">
      <formula>NOT(ISERROR(SEARCH("Extremo",AL32)))</formula>
    </cfRule>
    <cfRule type="containsText" dxfId="1517" priority="48" operator="containsText" text="Alto">
      <formula>NOT(ISERROR(SEARCH("Alto",AL32)))</formula>
    </cfRule>
    <cfRule type="containsText" dxfId="1516" priority="49" operator="containsText" text="Moderado">
      <formula>NOT(ISERROR(SEARCH("Moderado",AL32)))</formula>
    </cfRule>
    <cfRule type="containsText" dxfId="1515" priority="50" operator="containsText" text="Bajo">
      <formula>NOT(ISERROR(SEARCH("Bajo",AL32)))</formula>
    </cfRule>
  </conditionalFormatting>
  <conditionalFormatting sqref="BQ32:BQ41">
    <cfRule type="containsText" dxfId="1514" priority="43" operator="containsText" text="Extremo">
      <formula>NOT(ISERROR(SEARCH("Extremo",BQ32)))</formula>
    </cfRule>
    <cfRule type="containsText" dxfId="1513" priority="44" operator="containsText" text="Alto">
      <formula>NOT(ISERROR(SEARCH("Alto",BQ32)))</formula>
    </cfRule>
    <cfRule type="containsText" dxfId="1512" priority="45" operator="containsText" text="Moderado">
      <formula>NOT(ISERROR(SEARCH("Moderado",BQ32)))</formula>
    </cfRule>
    <cfRule type="containsText" dxfId="1511" priority="46" operator="containsText" text="Bajo">
      <formula>NOT(ISERROR(SEARCH("Bajo",BQ32)))</formula>
    </cfRule>
  </conditionalFormatting>
  <conditionalFormatting sqref="A1:XFD3 A5:XFD11 A4:AT4 BS4:XFD4 BH12:XFD12 A12:AA21 A42:XFD1048576 AU32:XFD41 AB12:BF12 AB13:XFD21 A32:AP41">
    <cfRule type="containsText" dxfId="1510" priority="38" operator="containsText" text="REDACTAR CONTROL">
      <formula>NOT(ISERROR(SEARCH("REDACTAR CONTROL",A1)))</formula>
    </cfRule>
    <cfRule type="containsText" dxfId="1509" priority="39" operator="containsText" text="Espacio para">
      <formula>NOT(ISERROR(SEARCH("Espacio para",A1)))</formula>
    </cfRule>
    <cfRule type="containsText" dxfId="1508" priority="40" operator="containsText" text="Definir el">
      <formula>NOT(ISERROR(SEARCH("Definir el",A1)))</formula>
    </cfRule>
    <cfRule type="containsText" dxfId="1507" priority="41" operator="containsText" text="lista desplegable">
      <formula>NOT(ISERROR(SEARCH("lista desplegable",A1)))</formula>
    </cfRule>
    <cfRule type="containsText" dxfId="1506" priority="42" operator="containsText" text="Casilla formulada">
      <formula>NOT(ISERROR(SEARCH("Casilla formulada",A1)))</formula>
    </cfRule>
  </conditionalFormatting>
  <conditionalFormatting sqref="BG12">
    <cfRule type="containsText" dxfId="1505" priority="33" operator="containsText" text="REDACTAR CONTROL">
      <formula>NOT(ISERROR(SEARCH("REDACTAR CONTROL",BG12)))</formula>
    </cfRule>
    <cfRule type="containsText" dxfId="1504" priority="34" operator="containsText" text="Espacio para">
      <formula>NOT(ISERROR(SEARCH("Espacio para",BG12)))</formula>
    </cfRule>
    <cfRule type="containsText" dxfId="1503" priority="35" operator="containsText" text="Definir el">
      <formula>NOT(ISERROR(SEARCH("Definir el",BG12)))</formula>
    </cfRule>
    <cfRule type="containsText" dxfId="1502" priority="36" operator="containsText" text="lista desplegable">
      <formula>NOT(ISERROR(SEARCH("lista desplegable",BG12)))</formula>
    </cfRule>
    <cfRule type="containsText" dxfId="1501" priority="37" operator="containsText" text="Casilla formulada">
      <formula>NOT(ISERROR(SEARCH("Casilla formulada",BG12)))</formula>
    </cfRule>
  </conditionalFormatting>
  <conditionalFormatting sqref="AQ32:AT41">
    <cfRule type="containsText" dxfId="1500" priority="28" operator="containsText" text="REDACTAR CONTROL">
      <formula>NOT(ISERROR(SEARCH("REDACTAR CONTROL",AQ32)))</formula>
    </cfRule>
    <cfRule type="containsText" dxfId="1499" priority="29" operator="containsText" text="Espacio para">
      <formula>NOT(ISERROR(SEARCH("Espacio para",AQ32)))</formula>
    </cfRule>
    <cfRule type="containsText" dxfId="1498" priority="30" operator="containsText" text="Definir el">
      <formula>NOT(ISERROR(SEARCH("Definir el",AQ32)))</formula>
    </cfRule>
    <cfRule type="containsText" dxfId="1497" priority="31" operator="containsText" text="lista desplegable">
      <formula>NOT(ISERROR(SEARCH("lista desplegable",AQ32)))</formula>
    </cfRule>
    <cfRule type="containsText" dxfId="1496" priority="32" operator="containsText" text="Casilla formulada">
      <formula>NOT(ISERROR(SEARCH("Casilla formulada",AQ32)))</formula>
    </cfRule>
  </conditionalFormatting>
  <conditionalFormatting sqref="I22">
    <cfRule type="containsText" dxfId="1495" priority="26" operator="containsText" text="No es Riesgo de Corrupción">
      <formula>NOT(ISERROR(SEARCH("No es Riesgo de Corrupción",I22)))</formula>
    </cfRule>
    <cfRule type="containsText" dxfId="1494" priority="27" operator="containsText" text="Si es Riesgo de Corrupción">
      <formula>NOT(ISERROR(SEARCH("Si es Riesgo de Corrupción",I22)))</formula>
    </cfRule>
  </conditionalFormatting>
  <conditionalFormatting sqref="AK22:AK31">
    <cfRule type="containsText" dxfId="1493" priority="22" operator="containsText" text="Extremo">
      <formula>NOT(ISERROR(SEARCH("Extremo",AK22)))</formula>
    </cfRule>
    <cfRule type="containsText" dxfId="1492" priority="23" operator="containsText" text="Alto">
      <formula>NOT(ISERROR(SEARCH("Alto",AK22)))</formula>
    </cfRule>
    <cfRule type="containsText" dxfId="1491" priority="24" operator="containsText" text="Moderado">
      <formula>NOT(ISERROR(SEARCH("Moderado",AK22)))</formula>
    </cfRule>
    <cfRule type="containsText" dxfId="1490" priority="25" operator="containsText" text="Bajo">
      <formula>NOT(ISERROR(SEARCH("Bajo",AK22)))</formula>
    </cfRule>
  </conditionalFormatting>
  <conditionalFormatting sqref="BI22:BI31">
    <cfRule type="containsText" dxfId="1489" priority="19" operator="containsText" text="FUERTE">
      <formula>NOT(ISERROR(SEARCH("FUERTE",BI22)))</formula>
    </cfRule>
    <cfRule type="containsText" dxfId="1488" priority="20" operator="containsText" text="MODERADO">
      <formula>NOT(ISERROR(SEARCH("MODERADO",BI22)))</formula>
    </cfRule>
    <cfRule type="containsText" dxfId="1487" priority="21" operator="containsText" text="DÉBIL">
      <formula>NOT(ISERROR(SEARCH("DÉBIL",BI22)))</formula>
    </cfRule>
  </conditionalFormatting>
  <conditionalFormatting sqref="AL22">
    <cfRule type="containsText" dxfId="1486" priority="15" operator="containsText" text="Extremo">
      <formula>NOT(ISERROR(SEARCH("Extremo",AL22)))</formula>
    </cfRule>
    <cfRule type="containsText" dxfId="1485" priority="16" operator="containsText" text="Alto">
      <formula>NOT(ISERROR(SEARCH("Alto",AL22)))</formula>
    </cfRule>
    <cfRule type="containsText" dxfId="1484" priority="17" operator="containsText" text="Moderado">
      <formula>NOT(ISERROR(SEARCH("Moderado",AL22)))</formula>
    </cfRule>
    <cfRule type="containsText" dxfId="1483" priority="18" operator="containsText" text="Bajo">
      <formula>NOT(ISERROR(SEARCH("Bajo",AL22)))</formula>
    </cfRule>
  </conditionalFormatting>
  <conditionalFormatting sqref="BQ22:BQ31">
    <cfRule type="containsText" dxfId="1482" priority="11" operator="containsText" text="Extremo">
      <formula>NOT(ISERROR(SEARCH("Extremo",BQ22)))</formula>
    </cfRule>
    <cfRule type="containsText" dxfId="1481" priority="12" operator="containsText" text="Alto">
      <formula>NOT(ISERROR(SEARCH("Alto",BQ22)))</formula>
    </cfRule>
    <cfRule type="containsText" dxfId="1480" priority="13" operator="containsText" text="Moderado">
      <formula>NOT(ISERROR(SEARCH("Moderado",BQ22)))</formula>
    </cfRule>
    <cfRule type="containsText" dxfId="1479" priority="14" operator="containsText" text="Bajo">
      <formula>NOT(ISERROR(SEARCH("Bajo",BQ22)))</formula>
    </cfRule>
  </conditionalFormatting>
  <conditionalFormatting sqref="AU22:XFD31 A22:AP31">
    <cfRule type="containsText" dxfId="1478" priority="6" operator="containsText" text="REDACTAR CONTROL">
      <formula>NOT(ISERROR(SEARCH("REDACTAR CONTROL",A22)))</formula>
    </cfRule>
    <cfRule type="containsText" dxfId="1477" priority="7" operator="containsText" text="Espacio para">
      <formula>NOT(ISERROR(SEARCH("Espacio para",A22)))</formula>
    </cfRule>
    <cfRule type="containsText" dxfId="1476" priority="8" operator="containsText" text="Definir el">
      <formula>NOT(ISERROR(SEARCH("Definir el",A22)))</formula>
    </cfRule>
    <cfRule type="containsText" dxfId="1475" priority="9" operator="containsText" text="lista desplegable">
      <formula>NOT(ISERROR(SEARCH("lista desplegable",A22)))</formula>
    </cfRule>
    <cfRule type="containsText" dxfId="1474" priority="10" operator="containsText" text="Casilla formulada">
      <formula>NOT(ISERROR(SEARCH("Casilla formulada",A22)))</formula>
    </cfRule>
  </conditionalFormatting>
  <conditionalFormatting sqref="AQ22:AT31">
    <cfRule type="containsText" dxfId="1473" priority="1" operator="containsText" text="REDACTAR CONTROL">
      <formula>NOT(ISERROR(SEARCH("REDACTAR CONTROL",AQ22)))</formula>
    </cfRule>
    <cfRule type="containsText" dxfId="1472" priority="2" operator="containsText" text="Espacio para">
      <formula>NOT(ISERROR(SEARCH("Espacio para",AQ22)))</formula>
    </cfRule>
    <cfRule type="containsText" dxfId="1471" priority="3" operator="containsText" text="Definir el">
      <formula>NOT(ISERROR(SEARCH("Definir el",AQ22)))</formula>
    </cfRule>
    <cfRule type="containsText" dxfId="1470" priority="4" operator="containsText" text="lista desplegable">
      <formula>NOT(ISERROR(SEARCH("lista desplegable",AQ22)))</formula>
    </cfRule>
    <cfRule type="containsText" dxfId="1469" priority="5" operator="containsText" text="Casilla formulada">
      <formula>NOT(ISERROR(SEARCH("Casilla formulada",AQ22)))</formula>
    </cfRule>
  </conditionalFormatting>
  <dataValidations count="13">
    <dataValidation type="list" allowBlank="1" showInputMessage="1" showErrorMessage="1" sqref="BB12:BB41" xr:uid="{61DC11A1-926F-4745-BD1D-79D88724183F}">
      <formula1>"Escoger un dato de la lista desplegable,Completa,Incompleta,No existe"</formula1>
    </dataValidation>
    <dataValidation type="list" allowBlank="1" showInputMessage="1" showErrorMessage="1" sqref="BA12:BA41" xr:uid="{951B5FB4-3D75-46FA-B792-D5F1B1EC2FC6}">
      <formula1>"Escoger un dato de la lista desplegable,Se investigan y resuelven oportunamente,No se investigan y resuelven oportunamente."</formula1>
    </dataValidation>
    <dataValidation type="list" allowBlank="1" showInputMessage="1" showErrorMessage="1" sqref="AZ12:AZ41" xr:uid="{D86003F2-B602-47BE-8901-F9D029A6AF6B}">
      <formula1>"Confiable,No confiable,Escoger un dato de la lista desplegable"</formula1>
    </dataValidation>
    <dataValidation type="list" allowBlank="1" showInputMessage="1" showErrorMessage="1" sqref="AY12:AY41" xr:uid="{074DC17D-4CA7-48EA-84D5-CF3499F37C67}">
      <formula1>"Prevenir,Detectar,No es un control,Escoger un dato de la lista desplegable"</formula1>
    </dataValidation>
    <dataValidation type="list" allowBlank="1" showInputMessage="1" showErrorMessage="1" sqref="AX12:AX41" xr:uid="{ECD5CA9B-4A33-447F-8286-1B389F6468DD}">
      <formula1>"Oportuna,Inoportuna,Escoger un dato de la lista desplegable"</formula1>
    </dataValidation>
    <dataValidation type="list" allowBlank="1" showInputMessage="1" showErrorMessage="1" sqref="AW12:AW41" xr:uid="{146735F7-5485-41D3-B877-630280BD0BEE}">
      <formula1>"Adecuado,Inadecuado,Escoger un dato de la lista desplegable"</formula1>
    </dataValidation>
    <dataValidation type="list" allowBlank="1" showInputMessage="1" showErrorMessage="1" sqref="AV12:AV41" xr:uid="{3775F633-8331-4068-B793-4578201D9274}">
      <formula1>"Asignado,No Asignado,Escoger un dato de la lista desplegable"</formula1>
    </dataValidation>
    <dataValidation type="list" allowBlank="1" showInputMessage="1" showErrorMessage="1" sqref="AU12:AU41" xr:uid="{AEA8B81C-50A8-4115-864D-B10874788C8E}">
      <formula1>"Escoger un dato de la lista desplegable,Preventivo,Detectivo"</formula1>
    </dataValidation>
    <dataValidation type="list" allowBlank="1" showInputMessage="1" showErrorMessage="1" sqref="AP12:AP41" xr:uid="{491E8C42-CA2F-41DD-994B-8FD47F7215AA}">
      <formula1>"Escoger un dato de la lista desplegable,Por Tramite, Diario, Semanal, Quincenal, Mensual, Bimestral, Trimestral, Semestral,Anual"</formula1>
    </dataValidation>
    <dataValidation type="list" allowBlank="1" showInputMessage="1" showErrorMessage="1" sqref="P12:AH41" xr:uid="{58984FD6-AEB9-4D5A-BBFB-A27EE5A990E4}">
      <formula1>"SI,NO,Selecciona una respuesta en la lista desplegable"</formula1>
    </dataValidation>
    <dataValidation type="list" allowBlank="1" showInputMessage="1" showErrorMessage="1" sqref="E12:H41" xr:uid="{000B1F51-A7EE-48BD-B1B0-44A4A26DB8BC}">
      <formula1>"SI,NO,Escoger un dato de la lista desplegable"</formula1>
    </dataValidation>
    <dataValidation type="list" allowBlank="1" showInputMessage="1" showErrorMessage="1" sqref="M12:M41" xr:uid="{EA1626EF-7867-46E4-844A-9C77F672F49B}">
      <formula1>"Escoger un dato de la lista desplegable,5,4,3,2,1"</formula1>
    </dataValidation>
    <dataValidation type="list" allowBlank="1" showInputMessage="1" showErrorMessage="1" sqref="BF12:BF41" xr:uid="{B1F75713-891B-4ED2-9891-01E8F53151E8}">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0155E94-AEB5-409B-ADCA-8B355861CDD1}">
          <x14:formula1>
            <xm:f>'HOJA DE DATOS'!$I$13:$I$47</xm:f>
          </x14:formula1>
          <xm:sqref>B12:B41</xm:sqref>
        </x14:dataValidation>
        <x14:dataValidation type="list" allowBlank="1" showInputMessage="1" showErrorMessage="1" xr:uid="{D6D7A0A6-6F2F-4D35-A2C9-3E4BA8641C33}">
          <x14:formula1>
            <xm:f>Hoja2!$A$1:$A$4</xm:f>
          </x14:formula1>
          <xm:sqref>AL12:AL41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0CED4-694B-40C0-90D7-3D17A242ACE9}">
  <sheetPr codeName="Hoja9">
    <tabColor rgb="FF53AD81"/>
    <pageSetUpPr fitToPage="1"/>
  </sheetPr>
  <dimension ref="A1:BR1048174"/>
  <sheetViews>
    <sheetView zoomScale="70" zoomScaleNormal="70" zoomScaleSheetLayoutView="100" zoomScalePageLayoutView="10" workbookViewId="0">
      <pane ySplit="11" topLeftCell="A55" activePane="bottomLeft" state="frozen"/>
      <selection pane="bottomLeft" activeCell="D12" sqref="D12:D6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0.140625" style="75" customWidth="1"/>
    <col min="44" max="44" width="50" style="75" customWidth="1"/>
    <col min="45" max="45" width="33.28515625" style="75" customWidth="1"/>
    <col min="46" max="46" width="27.5703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4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GIVC-1.0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35" t="s">
        <v>55</v>
      </c>
      <c r="AW11" s="35" t="s">
        <v>56</v>
      </c>
      <c r="AX11" s="35">
        <v>2</v>
      </c>
      <c r="AY11" s="35">
        <v>3</v>
      </c>
      <c r="AZ11" s="35">
        <v>4</v>
      </c>
      <c r="BA11" s="35">
        <v>5</v>
      </c>
      <c r="BB11" s="35">
        <v>6</v>
      </c>
      <c r="BC11" s="140"/>
      <c r="BD11" s="141"/>
      <c r="BE11" s="9"/>
      <c r="BF11" s="140"/>
      <c r="BG11" s="141"/>
      <c r="BH11" s="9"/>
      <c r="BI11" s="140"/>
      <c r="BJ11" s="141"/>
      <c r="BK11" s="140"/>
      <c r="BL11" s="149"/>
      <c r="BM11" s="149"/>
      <c r="BN11" s="195" t="s">
        <v>5</v>
      </c>
      <c r="BO11" s="196"/>
      <c r="BP11" s="10" t="s">
        <v>6</v>
      </c>
      <c r="BQ11" s="10" t="s">
        <v>7</v>
      </c>
      <c r="BR11" s="198"/>
    </row>
    <row r="12" spans="1:70" s="1" customFormat="1" ht="288" customHeight="1" x14ac:dyDescent="0.25">
      <c r="A12" s="61"/>
      <c r="B12" s="203" t="s">
        <v>18</v>
      </c>
      <c r="C12" s="152" t="str">
        <f>VLOOKUP(B12,'HOJA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12" s="156" t="s">
        <v>420</v>
      </c>
      <c r="E12" s="152" t="s">
        <v>264</v>
      </c>
      <c r="F12" s="152" t="s">
        <v>264</v>
      </c>
      <c r="G12" s="152" t="s">
        <v>264</v>
      </c>
      <c r="H12" s="152" t="s">
        <v>264</v>
      </c>
      <c r="I12" s="208" t="str">
        <f>IF(AND((E12="SI"),(F12="SI"),(G12="SI"),(H12="SI")),"Si es Riesgo de Corrupción","No es Riesgo de Corrupción")</f>
        <v>Si es Riesgo de Corrupción</v>
      </c>
      <c r="J12" s="62">
        <v>1</v>
      </c>
      <c r="K12" s="63" t="s">
        <v>421</v>
      </c>
      <c r="L12" s="158" t="s">
        <v>422</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52" t="s">
        <v>264</v>
      </c>
      <c r="Q12" s="152" t="s">
        <v>264</v>
      </c>
      <c r="R12" s="152" t="s">
        <v>269</v>
      </c>
      <c r="S12" s="152" t="s">
        <v>264</v>
      </c>
      <c r="T12" s="152" t="s">
        <v>264</v>
      </c>
      <c r="U12" s="152" t="s">
        <v>264</v>
      </c>
      <c r="V12" s="152" t="s">
        <v>264</v>
      </c>
      <c r="W12" s="152" t="s">
        <v>269</v>
      </c>
      <c r="X12" s="152" t="s">
        <v>264</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15</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423</v>
      </c>
      <c r="AO12" s="11" t="s">
        <v>424</v>
      </c>
      <c r="AP12" s="11" t="s">
        <v>280</v>
      </c>
      <c r="AQ12" s="11" t="s">
        <v>425</v>
      </c>
      <c r="AR12" s="11" t="s">
        <v>426</v>
      </c>
      <c r="AS12" s="11" t="s">
        <v>319</v>
      </c>
      <c r="AT12" s="11" t="s">
        <v>427</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428</v>
      </c>
    </row>
    <row r="13" spans="1:70" s="1" customFormat="1" ht="7.5" customHeight="1" x14ac:dyDescent="0.25">
      <c r="A13" s="61"/>
      <c r="B13" s="204"/>
      <c r="C13" s="153"/>
      <c r="D13" s="156"/>
      <c r="E13" s="153"/>
      <c r="F13" s="153"/>
      <c r="G13" s="153"/>
      <c r="H13" s="153"/>
      <c r="I13" s="209"/>
      <c r="J13" s="66">
        <v>2</v>
      </c>
      <c r="K13" s="67" t="s">
        <v>200</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242.25" x14ac:dyDescent="0.25">
      <c r="A22" s="61"/>
      <c r="B22" s="203" t="s">
        <v>18</v>
      </c>
      <c r="C22" s="152" t="str">
        <f>VLOOKUP(B22,'HOJA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22" s="156" t="s">
        <v>429</v>
      </c>
      <c r="E22" s="152" t="s">
        <v>264</v>
      </c>
      <c r="F22" s="152" t="s">
        <v>264</v>
      </c>
      <c r="G22" s="152" t="s">
        <v>264</v>
      </c>
      <c r="H22" s="152" t="s">
        <v>264</v>
      </c>
      <c r="I22" s="208" t="str">
        <f t="shared" ref="I22" si="14">IF(AND((E22="SI"),(F22="SI"),(G22="SI"),(H22="SI")),"Si es Riesgo de Corrupción","No es Riesgo de Corrupción")</f>
        <v>Si es Riesgo de Corrupción</v>
      </c>
      <c r="J22" s="62">
        <v>1</v>
      </c>
      <c r="K22" s="63" t="s">
        <v>430</v>
      </c>
      <c r="L22" s="158" t="s">
        <v>436</v>
      </c>
      <c r="M22" s="211">
        <v>1</v>
      </c>
      <c r="N22" s="142" t="str">
        <f t="shared" ref="N22" si="15">IF(M22=1,"Rara vez",IF(M22=2,"Improbable",IF(M22=3,"Posible",IF(M22=4,"Probable",IF(M22=5,"Casi seguro","← 
Definir el nivel de probabilidad")))))</f>
        <v>Rara vez</v>
      </c>
      <c r="O22" s="246" t="str">
        <f t="shared" si="0"/>
        <v>Descripción:
El evento puede ocurrir solo en circunstancias excepcionales (poco comunes o anormales)
Frecuencia:
No se ha presentado en los últimos 5 años</v>
      </c>
      <c r="P22" s="152" t="s">
        <v>264</v>
      </c>
      <c r="Q22" s="152" t="s">
        <v>264</v>
      </c>
      <c r="R22" s="152" t="s">
        <v>269</v>
      </c>
      <c r="S22" s="152" t="s">
        <v>264</v>
      </c>
      <c r="T22" s="152" t="s">
        <v>264</v>
      </c>
      <c r="U22" s="152" t="s">
        <v>264</v>
      </c>
      <c r="V22" s="152" t="s">
        <v>264</v>
      </c>
      <c r="W22" s="152" t="s">
        <v>269</v>
      </c>
      <c r="X22" s="152" t="s">
        <v>264</v>
      </c>
      <c r="Y22" s="152" t="s">
        <v>264</v>
      </c>
      <c r="Z22" s="152" t="s">
        <v>264</v>
      </c>
      <c r="AA22" s="152" t="s">
        <v>264</v>
      </c>
      <c r="AB22" s="152" t="s">
        <v>264</v>
      </c>
      <c r="AC22" s="152" t="s">
        <v>264</v>
      </c>
      <c r="AD22" s="152" t="s">
        <v>264</v>
      </c>
      <c r="AE22" s="152" t="s">
        <v>269</v>
      </c>
      <c r="AF22" s="152" t="s">
        <v>264</v>
      </c>
      <c r="AG22" s="152" t="s">
        <v>264</v>
      </c>
      <c r="AH22" s="152" t="s">
        <v>269</v>
      </c>
      <c r="AI22" s="166">
        <f t="shared" ref="AI22" si="16">IF(AE22="SI","Impacto Catastrófico por lesoines o perdida de vidas humanas",(COUNTIF(P22:AD31,"SI")+COUNTIF(AF22:AH31,"SI")))</f>
        <v>15</v>
      </c>
      <c r="AJ22" s="142" t="str">
        <f t="shared" si="1"/>
        <v>Catastrófico</v>
      </c>
      <c r="AK22" s="144" t="str">
        <f t="shared" ref="AK22" si="17">IF(AND(N22="Rara Vez",AJ22="Moderado"),"Moderado",IF(AND(N22="Rara Vez",AJ22="Mayor"),"Alto",IF(AND(N22="Improbable",AJ22="Moderado"),"Moderado",IF(AND(N22="Improbable",AJ22="Mayor"),"Alto",IF(AND(N22="Posible",AJ22="Moderado"),"Alto",IF(AND(N22="Probable",AJ22="Moderado"),"Alto","Extremo"))))))</f>
        <v>Extremo</v>
      </c>
      <c r="AL22" s="163" t="s">
        <v>69</v>
      </c>
      <c r="AM22" s="64">
        <v>1</v>
      </c>
      <c r="AN22" s="63" t="s">
        <v>437</v>
      </c>
      <c r="AO22" s="11" t="s">
        <v>438</v>
      </c>
      <c r="AP22" s="11" t="s">
        <v>280</v>
      </c>
      <c r="AQ22" s="11" t="s">
        <v>439</v>
      </c>
      <c r="AR22" s="11" t="s">
        <v>440</v>
      </c>
      <c r="AS22" s="11" t="s">
        <v>319</v>
      </c>
      <c r="AT22" s="11" t="s">
        <v>441</v>
      </c>
      <c r="AU22" s="11" t="s">
        <v>291</v>
      </c>
      <c r="AV22" s="11" t="s">
        <v>295</v>
      </c>
      <c r="AW22" s="11" t="s">
        <v>296</v>
      </c>
      <c r="AX22" s="11" t="s">
        <v>297</v>
      </c>
      <c r="AY22" s="11" t="s">
        <v>302</v>
      </c>
      <c r="AZ22" s="11" t="s">
        <v>299</v>
      </c>
      <c r="BA22" s="11" t="s">
        <v>300</v>
      </c>
      <c r="BB22" s="11" t="s">
        <v>301</v>
      </c>
      <c r="BC22" s="11">
        <f t="shared" si="2"/>
        <v>100</v>
      </c>
      <c r="BD22" s="11" t="str">
        <f t="shared" si="3"/>
        <v>Fuerte</v>
      </c>
      <c r="BE22" s="11"/>
      <c r="BF22" s="11" t="s">
        <v>303</v>
      </c>
      <c r="BG22" s="11" t="str">
        <f t="shared" si="4"/>
        <v>Siempre se ejecuta</v>
      </c>
      <c r="BH22" s="11"/>
      <c r="BI22" s="12" t="str">
        <f t="shared" si="5"/>
        <v>FUERTE</v>
      </c>
      <c r="BJ22" s="11">
        <f t="shared" si="6"/>
        <v>100</v>
      </c>
      <c r="BK22" s="11" t="str">
        <f t="shared" si="7"/>
        <v>NO</v>
      </c>
      <c r="BL22" s="150" t="str">
        <f t="shared" ref="BL22" si="18">IF(AVERAGE(BJ22:BJ31)=100,"FUERTE",IF(AND(AVERAGE(BJ22:BJ31)&lt;=99,AVERAGE(BJ22:BJ31)&gt;=50),"MODERADA",IF(AVERAGE(BJ22:BJ31)&lt;50,"DÉBIL",0)))</f>
        <v>FUERTE</v>
      </c>
      <c r="BM22" s="150" t="str">
        <f t="shared" si="9"/>
        <v>DIRECTAMENTE</v>
      </c>
      <c r="BN22" s="160">
        <f t="shared" si="10"/>
        <v>1</v>
      </c>
      <c r="BO22" s="142" t="str">
        <f t="shared" ref="BO22" si="19">IF(BN22=1,"Rara vez",IF(BN22=2,"Improbable",IF(BN22=3,"Posible",IF(BN22=4,"Probable",IF(BN22=5,"Casi Seguro",0)))))</f>
        <v>Rara vez</v>
      </c>
      <c r="BP22" s="142" t="str">
        <f t="shared" ref="BP22" si="20">AJ22</f>
        <v>Catastrófico</v>
      </c>
      <c r="BQ22" s="144" t="str">
        <f t="shared" ref="BQ22" si="21">IF(AND(BO22="Rara Vez",BP22="Moderado"),"Moderado",IF(AND(BO22="Rara Vez",BP22="Mayor"),"Alto",IF(AND(BO22="Improbable",BP22="Moderado"),"Moderado",IF(AND(BO22="Improbable",BP22="Mayor"),"Alto",IF(AND(BO22="Posible",BP22="Moderado"),"Alto",IF(AND(BO22="Probable",BP22="Moderado"),"Alto","Extremo"))))))</f>
        <v>Extremo</v>
      </c>
      <c r="BR22" s="174" t="s">
        <v>480</v>
      </c>
    </row>
    <row r="23" spans="1:70" s="1" customFormat="1" ht="306" x14ac:dyDescent="0.25">
      <c r="A23" s="61"/>
      <c r="B23" s="204"/>
      <c r="C23" s="153"/>
      <c r="D23" s="156"/>
      <c r="E23" s="153"/>
      <c r="F23" s="153"/>
      <c r="G23" s="153"/>
      <c r="H23" s="153"/>
      <c r="I23" s="209"/>
      <c r="J23" s="66">
        <v>2</v>
      </c>
      <c r="K23" s="67" t="s">
        <v>431</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442</v>
      </c>
      <c r="AO23" s="17" t="s">
        <v>443</v>
      </c>
      <c r="AP23" s="17" t="s">
        <v>280</v>
      </c>
      <c r="AQ23" s="17" t="s">
        <v>444</v>
      </c>
      <c r="AR23" s="17" t="s">
        <v>445</v>
      </c>
      <c r="AS23" s="17" t="s">
        <v>319</v>
      </c>
      <c r="AT23" s="17" t="s">
        <v>446</v>
      </c>
      <c r="AU23" s="17" t="s">
        <v>291</v>
      </c>
      <c r="AV23" s="17" t="s">
        <v>295</v>
      </c>
      <c r="AW23" s="17" t="s">
        <v>296</v>
      </c>
      <c r="AX23" s="17" t="s">
        <v>297</v>
      </c>
      <c r="AY23" s="17" t="s">
        <v>302</v>
      </c>
      <c r="AZ23" s="17" t="s">
        <v>299</v>
      </c>
      <c r="BA23" s="17" t="s">
        <v>300</v>
      </c>
      <c r="BB23" s="17" t="s">
        <v>301</v>
      </c>
      <c r="BC23" s="17">
        <f t="shared" si="2"/>
        <v>100</v>
      </c>
      <c r="BD23" s="17" t="str">
        <f t="shared" si="3"/>
        <v>Fuerte</v>
      </c>
      <c r="BE23" s="17"/>
      <c r="BF23" s="17" t="s">
        <v>303</v>
      </c>
      <c r="BG23" s="17" t="str">
        <f t="shared" si="4"/>
        <v>Siempre se ejecuta</v>
      </c>
      <c r="BH23" s="17"/>
      <c r="BI23" s="18" t="str">
        <f t="shared" si="5"/>
        <v>FUERTE</v>
      </c>
      <c r="BJ23" s="17">
        <f t="shared" si="6"/>
        <v>100</v>
      </c>
      <c r="BK23" s="17" t="str">
        <f t="shared" si="7"/>
        <v>NO</v>
      </c>
      <c r="BL23" s="150"/>
      <c r="BM23" s="150"/>
      <c r="BN23" s="161"/>
      <c r="BO23" s="142"/>
      <c r="BP23" s="142"/>
      <c r="BQ23" s="145"/>
      <c r="BR23" s="175"/>
    </row>
    <row r="24" spans="1:70" s="1" customFormat="1" ht="242.25" x14ac:dyDescent="0.25">
      <c r="A24" s="61"/>
      <c r="B24" s="204"/>
      <c r="C24" s="153"/>
      <c r="D24" s="156"/>
      <c r="E24" s="153"/>
      <c r="F24" s="153"/>
      <c r="G24" s="153"/>
      <c r="H24" s="153"/>
      <c r="I24" s="209"/>
      <c r="J24" s="69">
        <v>3</v>
      </c>
      <c r="K24" s="70" t="s">
        <v>431</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447</v>
      </c>
      <c r="AO24" s="13" t="s">
        <v>448</v>
      </c>
      <c r="AP24" s="13" t="s">
        <v>280</v>
      </c>
      <c r="AQ24" s="13" t="s">
        <v>449</v>
      </c>
      <c r="AR24" s="13" t="s">
        <v>450</v>
      </c>
      <c r="AS24" s="13" t="s">
        <v>319</v>
      </c>
      <c r="AT24" s="13" t="s">
        <v>451</v>
      </c>
      <c r="AU24" s="13" t="s">
        <v>291</v>
      </c>
      <c r="AV24" s="11" t="s">
        <v>295</v>
      </c>
      <c r="AW24" s="11" t="s">
        <v>296</v>
      </c>
      <c r="AX24" s="11" t="s">
        <v>297</v>
      </c>
      <c r="AY24" s="11" t="s">
        <v>302</v>
      </c>
      <c r="AZ24" s="11" t="s">
        <v>299</v>
      </c>
      <c r="BA24" s="11" t="s">
        <v>300</v>
      </c>
      <c r="BB24" s="11" t="s">
        <v>301</v>
      </c>
      <c r="BC24" s="13">
        <f t="shared" si="2"/>
        <v>100</v>
      </c>
      <c r="BD24" s="13" t="str">
        <f t="shared" si="3"/>
        <v>Fuerte</v>
      </c>
      <c r="BE24" s="13"/>
      <c r="BF24" s="13" t="s">
        <v>303</v>
      </c>
      <c r="BG24" s="13" t="str">
        <f t="shared" si="4"/>
        <v>Siempre se ejecuta</v>
      </c>
      <c r="BH24" s="13"/>
      <c r="BI24" s="14" t="str">
        <f t="shared" si="5"/>
        <v>FUERTE</v>
      </c>
      <c r="BJ24" s="13">
        <f t="shared" si="6"/>
        <v>100</v>
      </c>
      <c r="BK24" s="13" t="str">
        <f t="shared" si="7"/>
        <v>NO</v>
      </c>
      <c r="BL24" s="150"/>
      <c r="BM24" s="150"/>
      <c r="BN24" s="161"/>
      <c r="BO24" s="142"/>
      <c r="BP24" s="142"/>
      <c r="BQ24" s="145"/>
      <c r="BR24" s="175"/>
    </row>
    <row r="25" spans="1:70" s="1" customFormat="1" ht="229.5" x14ac:dyDescent="0.25">
      <c r="A25" s="61"/>
      <c r="B25" s="204"/>
      <c r="C25" s="153"/>
      <c r="D25" s="156"/>
      <c r="E25" s="153"/>
      <c r="F25" s="153"/>
      <c r="G25" s="153"/>
      <c r="H25" s="153"/>
      <c r="I25" s="209"/>
      <c r="J25" s="66">
        <v>4</v>
      </c>
      <c r="K25" s="67" t="s">
        <v>431</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452</v>
      </c>
      <c r="AO25" s="17" t="s">
        <v>453</v>
      </c>
      <c r="AP25" s="17" t="s">
        <v>280</v>
      </c>
      <c r="AQ25" s="17" t="s">
        <v>454</v>
      </c>
      <c r="AR25" s="17" t="s">
        <v>455</v>
      </c>
      <c r="AS25" s="17" t="s">
        <v>319</v>
      </c>
      <c r="AT25" s="17" t="s">
        <v>456</v>
      </c>
      <c r="AU25" s="17" t="s">
        <v>291</v>
      </c>
      <c r="AV25" s="17" t="s">
        <v>295</v>
      </c>
      <c r="AW25" s="17" t="s">
        <v>296</v>
      </c>
      <c r="AX25" s="17" t="s">
        <v>297</v>
      </c>
      <c r="AY25" s="17" t="s">
        <v>302</v>
      </c>
      <c r="AZ25" s="17" t="s">
        <v>299</v>
      </c>
      <c r="BA25" s="17" t="s">
        <v>300</v>
      </c>
      <c r="BB25" s="17" t="s">
        <v>301</v>
      </c>
      <c r="BC25" s="17">
        <f t="shared" si="2"/>
        <v>100</v>
      </c>
      <c r="BD25" s="17" t="str">
        <f t="shared" si="3"/>
        <v>Fuerte</v>
      </c>
      <c r="BE25" s="17"/>
      <c r="BF25" s="17" t="s">
        <v>303</v>
      </c>
      <c r="BG25" s="17" t="str">
        <f t="shared" si="4"/>
        <v>Siempre se ejecuta</v>
      </c>
      <c r="BH25" s="17"/>
      <c r="BI25" s="18" t="str">
        <f t="shared" si="5"/>
        <v>FUERTE</v>
      </c>
      <c r="BJ25" s="17">
        <f t="shared" si="6"/>
        <v>100</v>
      </c>
      <c r="BK25" s="17" t="str">
        <f t="shared" si="7"/>
        <v>NO</v>
      </c>
      <c r="BL25" s="150"/>
      <c r="BM25" s="150"/>
      <c r="BN25" s="161"/>
      <c r="BO25" s="142"/>
      <c r="BP25" s="142"/>
      <c r="BQ25" s="145"/>
      <c r="BR25" s="175"/>
    </row>
    <row r="26" spans="1:70" s="1" customFormat="1" ht="242.25" x14ac:dyDescent="0.25">
      <c r="A26" s="61"/>
      <c r="B26" s="204"/>
      <c r="C26" s="153"/>
      <c r="D26" s="156"/>
      <c r="E26" s="153"/>
      <c r="F26" s="153"/>
      <c r="G26" s="153"/>
      <c r="H26" s="153"/>
      <c r="I26" s="209"/>
      <c r="J26" s="69">
        <v>5</v>
      </c>
      <c r="K26" s="70" t="s">
        <v>432</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457</v>
      </c>
      <c r="AO26" s="13" t="s">
        <v>458</v>
      </c>
      <c r="AP26" s="13" t="s">
        <v>280</v>
      </c>
      <c r="AQ26" s="13" t="s">
        <v>459</v>
      </c>
      <c r="AR26" s="13" t="s">
        <v>460</v>
      </c>
      <c r="AS26" s="13" t="s">
        <v>461</v>
      </c>
      <c r="AT26" s="13" t="s">
        <v>462</v>
      </c>
      <c r="AU26" s="13" t="s">
        <v>291</v>
      </c>
      <c r="AV26" s="11" t="s">
        <v>295</v>
      </c>
      <c r="AW26" s="11" t="s">
        <v>296</v>
      </c>
      <c r="AX26" s="11" t="s">
        <v>297</v>
      </c>
      <c r="AY26" s="11" t="s">
        <v>302</v>
      </c>
      <c r="AZ26" s="11" t="s">
        <v>299</v>
      </c>
      <c r="BA26" s="11" t="s">
        <v>300</v>
      </c>
      <c r="BB26" s="11" t="s">
        <v>301</v>
      </c>
      <c r="BC26" s="13">
        <f t="shared" si="2"/>
        <v>100</v>
      </c>
      <c r="BD26" s="13" t="str">
        <f t="shared" si="3"/>
        <v>Fuerte</v>
      </c>
      <c r="BE26" s="13"/>
      <c r="BF26" s="13" t="s">
        <v>303</v>
      </c>
      <c r="BG26" s="13" t="str">
        <f t="shared" si="4"/>
        <v>Siempre se ejecuta</v>
      </c>
      <c r="BH26" s="13"/>
      <c r="BI26" s="14" t="str">
        <f t="shared" si="5"/>
        <v>FUERTE</v>
      </c>
      <c r="BJ26" s="13">
        <f t="shared" si="6"/>
        <v>100</v>
      </c>
      <c r="BK26" s="13" t="str">
        <f t="shared" si="7"/>
        <v>NO</v>
      </c>
      <c r="BL26" s="150"/>
      <c r="BM26" s="150"/>
      <c r="BN26" s="161"/>
      <c r="BO26" s="142"/>
      <c r="BP26" s="142"/>
      <c r="BQ26" s="145"/>
      <c r="BR26" s="175"/>
    </row>
    <row r="27" spans="1:70" s="1" customFormat="1" ht="267.75" customHeight="1" x14ac:dyDescent="0.25">
      <c r="A27" s="61"/>
      <c r="B27" s="204"/>
      <c r="C27" s="153"/>
      <c r="D27" s="156"/>
      <c r="E27" s="153"/>
      <c r="F27" s="153"/>
      <c r="G27" s="153"/>
      <c r="H27" s="153"/>
      <c r="I27" s="209"/>
      <c r="J27" s="66">
        <v>6</v>
      </c>
      <c r="K27" s="67" t="s">
        <v>433</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463</v>
      </c>
      <c r="AO27" s="17" t="s">
        <v>464</v>
      </c>
      <c r="AP27" s="17" t="s">
        <v>280</v>
      </c>
      <c r="AQ27" s="17" t="s">
        <v>465</v>
      </c>
      <c r="AR27" s="17" t="s">
        <v>466</v>
      </c>
      <c r="AS27" s="17" t="s">
        <v>467</v>
      </c>
      <c r="AT27" s="17" t="s">
        <v>468</v>
      </c>
      <c r="AU27" s="17" t="s">
        <v>277</v>
      </c>
      <c r="AV27" s="17" t="s">
        <v>295</v>
      </c>
      <c r="AW27" s="17" t="s">
        <v>296</v>
      </c>
      <c r="AX27" s="17" t="s">
        <v>297</v>
      </c>
      <c r="AY27" s="17" t="s">
        <v>298</v>
      </c>
      <c r="AZ27" s="17" t="s">
        <v>299</v>
      </c>
      <c r="BA27" s="17" t="s">
        <v>300</v>
      </c>
      <c r="BB27" s="17" t="s">
        <v>301</v>
      </c>
      <c r="BC27" s="17">
        <f t="shared" si="2"/>
        <v>95</v>
      </c>
      <c r="BD27" s="17" t="str">
        <f t="shared" si="3"/>
        <v>Fuerte</v>
      </c>
      <c r="BE27" s="17"/>
      <c r="BF27" s="17" t="s">
        <v>303</v>
      </c>
      <c r="BG27" s="17" t="str">
        <f t="shared" si="4"/>
        <v>Siempre se ejecuta</v>
      </c>
      <c r="BH27" s="17"/>
      <c r="BI27" s="18" t="str">
        <f t="shared" si="5"/>
        <v>FUERTE</v>
      </c>
      <c r="BJ27" s="17">
        <f t="shared" si="6"/>
        <v>100</v>
      </c>
      <c r="BK27" s="17" t="str">
        <f t="shared" si="7"/>
        <v>NO</v>
      </c>
      <c r="BL27" s="150"/>
      <c r="BM27" s="150"/>
      <c r="BN27" s="161"/>
      <c r="BO27" s="142"/>
      <c r="BP27" s="142"/>
      <c r="BQ27" s="145"/>
      <c r="BR27" s="175"/>
    </row>
    <row r="28" spans="1:70" s="1" customFormat="1" ht="191.25" customHeight="1" x14ac:dyDescent="0.25">
      <c r="A28" s="61"/>
      <c r="B28" s="204"/>
      <c r="C28" s="153"/>
      <c r="D28" s="156"/>
      <c r="E28" s="153"/>
      <c r="F28" s="153"/>
      <c r="G28" s="153"/>
      <c r="H28" s="153"/>
      <c r="I28" s="209"/>
      <c r="J28" s="69">
        <v>7</v>
      </c>
      <c r="K28" s="70" t="s">
        <v>434</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469</v>
      </c>
      <c r="AO28" s="13" t="s">
        <v>470</v>
      </c>
      <c r="AP28" s="13" t="s">
        <v>361</v>
      </c>
      <c r="AQ28" s="13" t="s">
        <v>471</v>
      </c>
      <c r="AR28" s="13" t="s">
        <v>472</v>
      </c>
      <c r="AS28" s="13" t="s">
        <v>473</v>
      </c>
      <c r="AT28" s="13" t="s">
        <v>474</v>
      </c>
      <c r="AU28" s="13" t="s">
        <v>291</v>
      </c>
      <c r="AV28" s="11" t="s">
        <v>295</v>
      </c>
      <c r="AW28" s="11" t="s">
        <v>296</v>
      </c>
      <c r="AX28" s="11" t="s">
        <v>297</v>
      </c>
      <c r="AY28" s="11" t="s">
        <v>302</v>
      </c>
      <c r="AZ28" s="11" t="s">
        <v>299</v>
      </c>
      <c r="BA28" s="11" t="s">
        <v>300</v>
      </c>
      <c r="BB28" s="11" t="s">
        <v>301</v>
      </c>
      <c r="BC28" s="13">
        <f t="shared" si="2"/>
        <v>100</v>
      </c>
      <c r="BD28" s="13" t="str">
        <f t="shared" si="3"/>
        <v>Fuerte</v>
      </c>
      <c r="BE28" s="13"/>
      <c r="BF28" s="13" t="s">
        <v>303</v>
      </c>
      <c r="BG28" s="13" t="str">
        <f t="shared" si="4"/>
        <v>Siempre se ejecuta</v>
      </c>
      <c r="BH28" s="13"/>
      <c r="BI28" s="14" t="str">
        <f t="shared" si="5"/>
        <v>FUERTE</v>
      </c>
      <c r="BJ28" s="13">
        <f t="shared" si="6"/>
        <v>100</v>
      </c>
      <c r="BK28" s="13" t="str">
        <f t="shared" si="7"/>
        <v>NO</v>
      </c>
      <c r="BL28" s="150"/>
      <c r="BM28" s="150"/>
      <c r="BN28" s="161"/>
      <c r="BO28" s="142"/>
      <c r="BP28" s="142"/>
      <c r="BQ28" s="145"/>
      <c r="BR28" s="175"/>
    </row>
    <row r="29" spans="1:70" s="1" customFormat="1" ht="102" x14ac:dyDescent="0.25">
      <c r="A29" s="61"/>
      <c r="B29" s="204"/>
      <c r="C29" s="153"/>
      <c r="D29" s="156"/>
      <c r="E29" s="153"/>
      <c r="F29" s="153"/>
      <c r="G29" s="153"/>
      <c r="H29" s="153"/>
      <c r="I29" s="209"/>
      <c r="J29" s="66">
        <v>8</v>
      </c>
      <c r="K29" s="67" t="s">
        <v>435</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475</v>
      </c>
      <c r="AO29" s="17" t="s">
        <v>470</v>
      </c>
      <c r="AP29" s="17" t="s">
        <v>280</v>
      </c>
      <c r="AQ29" s="17" t="s">
        <v>476</v>
      </c>
      <c r="AR29" s="17" t="s">
        <v>477</v>
      </c>
      <c r="AS29" s="17" t="s">
        <v>478</v>
      </c>
      <c r="AT29" s="17" t="s">
        <v>479</v>
      </c>
      <c r="AU29" s="17" t="s">
        <v>291</v>
      </c>
      <c r="AV29" s="17" t="s">
        <v>295</v>
      </c>
      <c r="AW29" s="17" t="s">
        <v>296</v>
      </c>
      <c r="AX29" s="17" t="s">
        <v>297</v>
      </c>
      <c r="AY29" s="17" t="s">
        <v>302</v>
      </c>
      <c r="AZ29" s="17" t="s">
        <v>299</v>
      </c>
      <c r="BA29" s="17" t="s">
        <v>300</v>
      </c>
      <c r="BB29" s="17" t="s">
        <v>301</v>
      </c>
      <c r="BC29" s="17">
        <f t="shared" si="2"/>
        <v>100</v>
      </c>
      <c r="BD29" s="17" t="str">
        <f t="shared" si="3"/>
        <v>Fuerte</v>
      </c>
      <c r="BE29" s="17"/>
      <c r="BF29" s="17" t="s">
        <v>303</v>
      </c>
      <c r="BG29" s="17" t="str">
        <f t="shared" si="4"/>
        <v>Siempre se ejecuta</v>
      </c>
      <c r="BH29" s="17"/>
      <c r="BI29" s="18" t="str">
        <f t="shared" si="5"/>
        <v>FUERTE</v>
      </c>
      <c r="BJ29" s="17">
        <f t="shared" si="6"/>
        <v>100</v>
      </c>
      <c r="BK29" s="17" t="str">
        <f t="shared" si="7"/>
        <v>NO</v>
      </c>
      <c r="BL29" s="150"/>
      <c r="BM29" s="150"/>
      <c r="BN29" s="161"/>
      <c r="BO29" s="142"/>
      <c r="BP29" s="142"/>
      <c r="BQ29" s="145"/>
      <c r="BR29" s="175"/>
    </row>
    <row r="30" spans="1:70" s="1" customFormat="1" ht="7.5"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7.5"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360" customHeight="1" x14ac:dyDescent="0.25">
      <c r="A32" s="61"/>
      <c r="B32" s="203" t="s">
        <v>18</v>
      </c>
      <c r="C32" s="152" t="str">
        <f>VLOOKUP(B32,'HOJA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32" s="156" t="s">
        <v>481</v>
      </c>
      <c r="E32" s="152" t="s">
        <v>264</v>
      </c>
      <c r="F32" s="152" t="s">
        <v>264</v>
      </c>
      <c r="G32" s="152" t="s">
        <v>264</v>
      </c>
      <c r="H32" s="152" t="s">
        <v>264</v>
      </c>
      <c r="I32" s="208" t="str">
        <f t="shared" ref="I32" si="22">IF(AND((E32="SI"),(F32="SI"),(G32="SI"),(H32="SI")),"Si es Riesgo de Corrupción","No es Riesgo de Corrupción")</f>
        <v>Si es Riesgo de Corrupción</v>
      </c>
      <c r="J32" s="62">
        <v>1</v>
      </c>
      <c r="K32" s="63" t="s">
        <v>482</v>
      </c>
      <c r="L32" s="158" t="s">
        <v>483</v>
      </c>
      <c r="M32" s="211">
        <v>1</v>
      </c>
      <c r="N32" s="142" t="str">
        <f>IF(M32=1,"Rara vez",IF(M32=2,"Improbable",IF(M32=3,"Posible",IF(M32=4,"Probable",IF(M32=5,"Casi seguro","← 
Definir el nivel de probabilidad")))))</f>
        <v>Rara vez</v>
      </c>
      <c r="O32" s="246" t="str">
        <f t="shared" si="0"/>
        <v>Descripción:
El evento puede ocurrir solo en circunstancias excepcionales (poco comunes o anormales)
Frecuencia:
No se ha presentado en los últimos 5 años</v>
      </c>
      <c r="P32" s="152" t="s">
        <v>264</v>
      </c>
      <c r="Q32" s="152" t="s">
        <v>264</v>
      </c>
      <c r="R32" s="152" t="s">
        <v>269</v>
      </c>
      <c r="S32" s="152" t="s">
        <v>264</v>
      </c>
      <c r="T32" s="152" t="s">
        <v>264</v>
      </c>
      <c r="U32" s="152" t="s">
        <v>264</v>
      </c>
      <c r="V32" s="152" t="s">
        <v>264</v>
      </c>
      <c r="W32" s="152" t="s">
        <v>269</v>
      </c>
      <c r="X32" s="152" t="s">
        <v>264</v>
      </c>
      <c r="Y32" s="152" t="s">
        <v>264</v>
      </c>
      <c r="Z32" s="152" t="s">
        <v>264</v>
      </c>
      <c r="AA32" s="152" t="s">
        <v>264</v>
      </c>
      <c r="AB32" s="152" t="s">
        <v>264</v>
      </c>
      <c r="AC32" s="152" t="s">
        <v>264</v>
      </c>
      <c r="AD32" s="152" t="s">
        <v>264</v>
      </c>
      <c r="AE32" s="152" t="s">
        <v>269</v>
      </c>
      <c r="AF32" s="152" t="s">
        <v>264</v>
      </c>
      <c r="AG32" s="152" t="s">
        <v>264</v>
      </c>
      <c r="AH32" s="152" t="s">
        <v>269</v>
      </c>
      <c r="AI32" s="166">
        <f t="shared" ref="AI32" si="23">IF(AE32="SI","Impacto Catastrófico por lesoines o perdida de vidas humanas",(COUNTIF(P32:AD41,"SI")+COUNTIF(AF32:AH41,"SI")))</f>
        <v>15</v>
      </c>
      <c r="AJ32" s="142" t="str">
        <f t="shared" si="1"/>
        <v>Catastrófico</v>
      </c>
      <c r="AK32" s="144" t="str">
        <f t="shared" ref="AK32" si="24">IF(AND(N32="Rara Vez",AJ32="Moderado"),"Moderado",IF(AND(N32="Rara Vez",AJ32="Mayor"),"Alto",IF(AND(N32="Improbable",AJ32="Moderado"),"Moderado",IF(AND(N32="Improbable",AJ32="Mayor"),"Alto",IF(AND(N32="Posible",AJ32="Moderado"),"Alto",IF(AND(N32="Probable",AJ32="Moderado"),"Alto","Extremo"))))))</f>
        <v>Extremo</v>
      </c>
      <c r="AL32" s="163" t="s">
        <v>69</v>
      </c>
      <c r="AM32" s="64">
        <v>1</v>
      </c>
      <c r="AN32" s="63" t="s">
        <v>484</v>
      </c>
      <c r="AO32" s="11" t="s">
        <v>485</v>
      </c>
      <c r="AP32" s="11" t="s">
        <v>280</v>
      </c>
      <c r="AQ32" s="11" t="s">
        <v>486</v>
      </c>
      <c r="AR32" s="11" t="s">
        <v>487</v>
      </c>
      <c r="AS32" s="11" t="s">
        <v>319</v>
      </c>
      <c r="AT32" s="11" t="s">
        <v>488</v>
      </c>
      <c r="AU32" s="11" t="s">
        <v>291</v>
      </c>
      <c r="AV32" s="11" t="s">
        <v>295</v>
      </c>
      <c r="AW32" s="11" t="s">
        <v>296</v>
      </c>
      <c r="AX32" s="11" t="s">
        <v>297</v>
      </c>
      <c r="AY32" s="11" t="s">
        <v>302</v>
      </c>
      <c r="AZ32" s="11" t="s">
        <v>299</v>
      </c>
      <c r="BA32" s="11" t="s">
        <v>300</v>
      </c>
      <c r="BB32" s="11" t="s">
        <v>489</v>
      </c>
      <c r="BC32" s="11">
        <f t="shared" si="2"/>
        <v>95</v>
      </c>
      <c r="BD32" s="11" t="str">
        <f t="shared" si="3"/>
        <v>Fuerte</v>
      </c>
      <c r="BE32" s="11"/>
      <c r="BF32" s="11" t="s">
        <v>303</v>
      </c>
      <c r="BG32" s="11" t="str">
        <f t="shared" si="4"/>
        <v>Siempre se ejecuta</v>
      </c>
      <c r="BH32" s="11"/>
      <c r="BI32" s="12" t="str">
        <f t="shared" si="5"/>
        <v>FUERTE</v>
      </c>
      <c r="BJ32" s="11">
        <f t="shared" si="6"/>
        <v>100</v>
      </c>
      <c r="BK32" s="11" t="str">
        <f t="shared" si="7"/>
        <v>NO</v>
      </c>
      <c r="BL32" s="150" t="str">
        <f t="shared" ref="BL32" si="25">IF(AVERAGE(BJ32:BJ41)=100,"FUERTE",IF(AND(AVERAGE(BJ32:BJ41)&lt;=99,AVERAGE(BJ32:BJ41)&gt;=50),"MODERADA",IF(AVERAGE(BJ32:BJ41)&lt;50,"DÉBIL",0)))</f>
        <v>FUERTE</v>
      </c>
      <c r="BM32" s="150" t="str">
        <f t="shared" si="9"/>
        <v>DIRECTAMENTE</v>
      </c>
      <c r="BN32" s="160">
        <f t="shared" si="10"/>
        <v>1</v>
      </c>
      <c r="BO32" s="142" t="str">
        <f t="shared" ref="BO32" si="26">IF(BN32=1,"Rara vez",IF(BN32=2,"Improbable",IF(BN32=3,"Posible",IF(BN32=4,"Probable",IF(BN32=5,"Casi Seguro",0)))))</f>
        <v>Rara vez</v>
      </c>
      <c r="BP32" s="142" t="str">
        <f t="shared" ref="BP32" si="27">AJ32</f>
        <v>Catastrófico</v>
      </c>
      <c r="BQ32" s="144" t="str">
        <f t="shared" ref="BQ32" si="28">IF(AND(BO32="Rara Vez",BP32="Moderado"),"Moderado",IF(AND(BO32="Rara Vez",BP32="Mayor"),"Alto",IF(AND(BO32="Improbable",BP32="Moderado"),"Moderado",IF(AND(BO32="Improbable",BP32="Mayor"),"Alto",IF(AND(BO32="Posible",BP32="Moderado"),"Alto",IF(AND(BO32="Probable",BP32="Moderado"),"Alto","Extremo"))))))</f>
        <v>Extremo</v>
      </c>
      <c r="BR32" s="174" t="s">
        <v>490</v>
      </c>
    </row>
    <row r="33" spans="1:70" s="1" customFormat="1" ht="6.75"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6.75"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6.75"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6.75"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6.75"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6.75"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6.75"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6.75"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6.75"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s="1" customFormat="1" ht="408.75" customHeight="1" x14ac:dyDescent="0.25">
      <c r="A42" s="61"/>
      <c r="B42" s="203" t="s">
        <v>18</v>
      </c>
      <c r="C42" s="152" t="str">
        <f>VLOOKUP(B42,'HOJA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42" s="156" t="s">
        <v>491</v>
      </c>
      <c r="E42" s="152" t="s">
        <v>264</v>
      </c>
      <c r="F42" s="152" t="s">
        <v>264</v>
      </c>
      <c r="G42" s="152" t="s">
        <v>264</v>
      </c>
      <c r="H42" s="152" t="s">
        <v>264</v>
      </c>
      <c r="I42" s="208" t="str">
        <f t="shared" ref="I42" si="29">IF(AND((E42="SI"),(F42="SI"),(G42="SI"),(H42="SI")),"Si es Riesgo de Corrupción","No es Riesgo de Corrupción")</f>
        <v>Si es Riesgo de Corrupción</v>
      </c>
      <c r="J42" s="62">
        <v>1</v>
      </c>
      <c r="K42" s="63" t="s">
        <v>492</v>
      </c>
      <c r="L42" s="158" t="s">
        <v>493</v>
      </c>
      <c r="M42" s="211">
        <v>1</v>
      </c>
      <c r="N42" s="142" t="str">
        <f t="shared" ref="N42" si="30">IF(M42=1,"Rara vez",IF(M42=2,"Improbable",IF(M42=3,"Posible",IF(M42=4,"Probable",IF(M42=5,"Casi seguro","← 
Definir el nivel de probabilidad")))))</f>
        <v>Rara vez</v>
      </c>
      <c r="O42" s="246" t="str">
        <f t="shared" ref="O42" si="31">IF(M42=5,"Descripción:
Se espera que el evento ocurra en la mayoría de las circunstancias
Frecuencia:
Más de 1 vez al año",IF(M42=4,"Descripción:
Es viable que el evento ocurra en la mayoría de las circunstancias
Frecuencia:
Al menos 1 vez en el último año",IF(M42=3,"Descripción:
El evento podrá ocurrir en algún momento
Frecuencia:
Al menos 1 vez en los últimos 2 años",IF(M42=2,"Descripción:
El evento puede ocurrir en algún momento
Frecuencia:
Al menos 1 vez en los últimos 5 años",IF(M42=1,"Descripción: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42" s="152" t="s">
        <v>264</v>
      </c>
      <c r="Q42" s="152" t="s">
        <v>264</v>
      </c>
      <c r="R42" s="152" t="s">
        <v>269</v>
      </c>
      <c r="S42" s="152" t="s">
        <v>264</v>
      </c>
      <c r="T42" s="152" t="s">
        <v>264</v>
      </c>
      <c r="U42" s="152" t="s">
        <v>264</v>
      </c>
      <c r="V42" s="152" t="s">
        <v>264</v>
      </c>
      <c r="W42" s="152" t="s">
        <v>264</v>
      </c>
      <c r="X42" s="152" t="s">
        <v>269</v>
      </c>
      <c r="Y42" s="152" t="s">
        <v>264</v>
      </c>
      <c r="Z42" s="152" t="s">
        <v>264</v>
      </c>
      <c r="AA42" s="152" t="s">
        <v>264</v>
      </c>
      <c r="AB42" s="152" t="s">
        <v>264</v>
      </c>
      <c r="AC42" s="152" t="s">
        <v>264</v>
      </c>
      <c r="AD42" s="152" t="s">
        <v>264</v>
      </c>
      <c r="AE42" s="152" t="s">
        <v>269</v>
      </c>
      <c r="AF42" s="152" t="s">
        <v>264</v>
      </c>
      <c r="AG42" s="152" t="s">
        <v>264</v>
      </c>
      <c r="AH42" s="152" t="s">
        <v>269</v>
      </c>
      <c r="AI42" s="166">
        <f t="shared" ref="AI42" si="32">IF(AE42="SI","Impacto Catastrófico por lesoines o perdida de vidas humanas",(COUNTIF(P42:AD51,"SI")+COUNTIF(AF42:AH51,"SI")))</f>
        <v>15</v>
      </c>
      <c r="AJ42" s="142" t="str">
        <f t="shared" ref="AJ42" si="33">IF(AI42=0,"",IF(AND(AI42&gt;0,AI42&lt;=5),"Moderado",IF(AND(AI42&gt;5,AI42&lt;=11),"Mayor","Catastrófico")))</f>
        <v>Catastrófico</v>
      </c>
      <c r="AK42" s="144" t="str">
        <f t="shared" ref="AK42" si="34">IF(AND(N42="Rara Vez",AJ42="Moderado"),"Moderado",IF(AND(N42="Rara Vez",AJ42="Mayor"),"Alto",IF(AND(N42="Improbable",AJ42="Moderado"),"Moderado",IF(AND(N42="Improbable",AJ42="Mayor"),"Alto",IF(AND(N42="Posible",AJ42="Moderado"),"Alto",IF(AND(N42="Probable",AJ42="Moderado"),"Alto","Extremo"))))))</f>
        <v>Extremo</v>
      </c>
      <c r="AL42" s="163" t="s">
        <v>69</v>
      </c>
      <c r="AM42" s="64">
        <v>1</v>
      </c>
      <c r="AN42" s="63" t="s">
        <v>494</v>
      </c>
      <c r="AO42" s="11" t="s">
        <v>495</v>
      </c>
      <c r="AP42" s="11" t="s">
        <v>496</v>
      </c>
      <c r="AQ42" s="11" t="s">
        <v>497</v>
      </c>
      <c r="AR42" s="11" t="s">
        <v>498</v>
      </c>
      <c r="AS42" s="11" t="s">
        <v>499</v>
      </c>
      <c r="AT42" s="11" t="s">
        <v>500</v>
      </c>
      <c r="AU42" s="11" t="s">
        <v>291</v>
      </c>
      <c r="AV42" s="11" t="s">
        <v>295</v>
      </c>
      <c r="AW42" s="11" t="s">
        <v>296</v>
      </c>
      <c r="AX42" s="11" t="s">
        <v>297</v>
      </c>
      <c r="AY42" s="11" t="s">
        <v>302</v>
      </c>
      <c r="AZ42" s="11" t="s">
        <v>299</v>
      </c>
      <c r="BA42" s="11" t="s">
        <v>300</v>
      </c>
      <c r="BB42" s="11" t="s">
        <v>301</v>
      </c>
      <c r="BC42" s="11">
        <f t="shared" ref="BC42:BC61" si="35">IF(AV42="Asignado",15,0)+IF(AW42="Adecuado",15,0)+IF(AX42="Oportuna",15,0)+IF(AY42="Prevenir",15,IF(AY42="Detectar",10,0))+IF(AZ42="Confiable",15,0)+IF(BA42="Se investigan y resuelven oportunamente",15,0)+IF(BB42="Completa",10,IF(BB42="Incompleta",5,0))</f>
        <v>100</v>
      </c>
      <c r="BD42" s="11" t="str">
        <f t="shared" ref="BD42:BD61" si="36">IF(BC42&lt;=85,"Débil",IF(AND(BC42&gt;=86,BC42&lt;=94),"Moderado","Fuerte"))</f>
        <v>Fuerte</v>
      </c>
      <c r="BE42" s="11"/>
      <c r="BF42" s="11" t="s">
        <v>303</v>
      </c>
      <c r="BG42" s="11" t="str">
        <f t="shared" ref="BG42:BG61" si="37">IF(BF42="Débil","No se ejecuta",IF(BF42="Moderado","Algunas veces se ejecuta",IF(BF42="FUERTE","Siempre se ejecuta","Casilla formulada")))</f>
        <v>Siempre se ejecuta</v>
      </c>
      <c r="BH42" s="11"/>
      <c r="BI42" s="12" t="str">
        <f t="shared" ref="BI42:BI61" si="38">IF(AND(BF42="Fuerte",BD42="Fuerte"),"FUERTE",IF(AND(BF42="Fuerte",BD42="Moderado"),"MODERADO",IF(AND(BF42="Fuerte",BD42="Débil"),"DÉBIL",IF(AND(BF42="Moderado",BD42="Fuerte"),"MODERADO",IF(AND(BF42="Moderado",BD42="Moderado"),"MODERADO",IF(AND(BF42="Moderado",BD42="Débil"),"DÉBIL",IF(AND(BF42="Débil",BD42="Fuerte"),"DÉBIL",IF(AND(BF42="Débil",BD42="Moderado"),"DÉBIL",IF(AND(BF42="Débil",BD42="Débil"),"DÉBIL","")))))))))</f>
        <v>FUERTE</v>
      </c>
      <c r="BJ42" s="11">
        <f t="shared" ref="BJ42:BJ61" si="39">IF(BI42="DÉBIL",0,IF(BI42="MODERADO",50,IF(BI42="FUERTE",100,"")))</f>
        <v>100</v>
      </c>
      <c r="BK42" s="11" t="str">
        <f t="shared" ref="BK42:BK61" si="40">IF(AND(BF42="Fuerte",BD42="Fuerte"),"NO","SI")</f>
        <v>NO</v>
      </c>
      <c r="BL42" s="150" t="str">
        <f t="shared" ref="BL42" si="41">IF(AVERAGE(BJ42:BJ51)=100,"FUERTE",IF(AND(AVERAGE(BJ42:BJ51)&lt;=99,AVERAGE(BJ42:BJ51)&gt;=50),"MODERADA",IF(AVERAGE(BJ42:BJ51)&lt;50,"DÉBIL",0)))</f>
        <v>FUERTE</v>
      </c>
      <c r="BM42" s="150" t="str">
        <f t="shared" ref="BM42" si="42">IFERROR(IF(BL42="DÉBIL","NO DISMINUYE",IF(AVERAGEIF(AU42:AU51,"Preventivo",BJ42:BJ51)&gt;=50,"DIRECTAMENTE","NO DISMINUYE")),"NO DISMINUYE")</f>
        <v>DIRECTAMENTE</v>
      </c>
      <c r="BN42" s="160">
        <f t="shared" ref="BN42" si="43">IF(M42=1,1,IF(AND(M42=2,BL42="FUERTE",BM42="DIRECTAMENTE"),M42-1,IF(AND(M42&gt;2,BL42="FUERTE",BM42="DIRECTAMENTE"),M42-2,IF(AND(M42&gt;=2,BL42="MODERADA",BM42="DIRECTAMENTE"),M42-1,M42))))</f>
        <v>1</v>
      </c>
      <c r="BO42" s="142" t="str">
        <f t="shared" ref="BO42" si="44">IF(BN42=1,"Rara vez",IF(BN42=2,"Improbable",IF(BN42=3,"Posible",IF(BN42=4,"Probable",IF(BN42=5,"Casi Seguro",0)))))</f>
        <v>Rara vez</v>
      </c>
      <c r="BP42" s="142" t="str">
        <f t="shared" ref="BP42" si="45">AJ42</f>
        <v>Catastrófico</v>
      </c>
      <c r="BQ42" s="144" t="str">
        <f t="shared" ref="BQ42" si="46">IF(AND(BO42="Rara Vez",BP42="Moderado"),"Moderado",IF(AND(BO42="Rara Vez",BP42="Mayor"),"Alto",IF(AND(BO42="Improbable",BP42="Moderado"),"Moderado",IF(AND(BO42="Improbable",BP42="Mayor"),"Alto",IF(AND(BO42="Posible",BP42="Moderado"),"Alto",IF(AND(BO42="Probable",BP42="Moderado"),"Alto","Extremo"))))))</f>
        <v>Extremo</v>
      </c>
      <c r="BR42" s="174" t="s">
        <v>501</v>
      </c>
    </row>
    <row r="43" spans="1:70" s="1" customFormat="1" ht="6.75" customHeight="1" x14ac:dyDescent="0.25">
      <c r="A43" s="61"/>
      <c r="B43" s="204"/>
      <c r="C43" s="153"/>
      <c r="D43" s="156"/>
      <c r="E43" s="153"/>
      <c r="F43" s="153"/>
      <c r="G43" s="153"/>
      <c r="H43" s="153"/>
      <c r="I43" s="209"/>
      <c r="J43" s="66">
        <v>2</v>
      </c>
      <c r="K43" s="67" t="s">
        <v>200</v>
      </c>
      <c r="L43" s="158"/>
      <c r="M43" s="211"/>
      <c r="N43" s="142"/>
      <c r="O43" s="247"/>
      <c r="P43" s="153"/>
      <c r="Q43" s="153"/>
      <c r="R43" s="153"/>
      <c r="S43" s="153"/>
      <c r="T43" s="153"/>
      <c r="U43" s="153"/>
      <c r="V43" s="153"/>
      <c r="W43" s="153"/>
      <c r="X43" s="153"/>
      <c r="Y43" s="153"/>
      <c r="Z43" s="153"/>
      <c r="AA43" s="153"/>
      <c r="AB43" s="153"/>
      <c r="AC43" s="153"/>
      <c r="AD43" s="153"/>
      <c r="AE43" s="153"/>
      <c r="AF43" s="153"/>
      <c r="AG43" s="153"/>
      <c r="AH43" s="153"/>
      <c r="AI43" s="166"/>
      <c r="AJ43" s="142"/>
      <c r="AK43" s="145"/>
      <c r="AL43" s="164"/>
      <c r="AM43" s="68">
        <v>2</v>
      </c>
      <c r="AN43" s="67" t="s">
        <v>204</v>
      </c>
      <c r="AO43" s="17"/>
      <c r="AP43" s="17" t="s">
        <v>179</v>
      </c>
      <c r="AQ43" s="17"/>
      <c r="AR43" s="17"/>
      <c r="AS43" s="17"/>
      <c r="AT43" s="17"/>
      <c r="AU43" s="17" t="s">
        <v>179</v>
      </c>
      <c r="AV43" s="17" t="s">
        <v>179</v>
      </c>
      <c r="AW43" s="17" t="s">
        <v>179</v>
      </c>
      <c r="AX43" s="17" t="s">
        <v>179</v>
      </c>
      <c r="AY43" s="17" t="s">
        <v>179</v>
      </c>
      <c r="AZ43" s="17" t="s">
        <v>179</v>
      </c>
      <c r="BA43" s="17" t="s">
        <v>179</v>
      </c>
      <c r="BB43" s="17" t="s">
        <v>179</v>
      </c>
      <c r="BC43" s="17">
        <f t="shared" si="35"/>
        <v>0</v>
      </c>
      <c r="BD43" s="17" t="str">
        <f t="shared" si="36"/>
        <v>Débil</v>
      </c>
      <c r="BE43" s="17"/>
      <c r="BF43" s="17" t="s">
        <v>179</v>
      </c>
      <c r="BG43" s="17" t="str">
        <f t="shared" si="37"/>
        <v>Casilla formulada</v>
      </c>
      <c r="BH43" s="17"/>
      <c r="BI43" s="18" t="str">
        <f t="shared" si="38"/>
        <v/>
      </c>
      <c r="BJ43" s="17" t="str">
        <f t="shared" si="39"/>
        <v/>
      </c>
      <c r="BK43" s="17" t="str">
        <f t="shared" si="40"/>
        <v>SI</v>
      </c>
      <c r="BL43" s="150"/>
      <c r="BM43" s="150"/>
      <c r="BN43" s="161"/>
      <c r="BO43" s="142"/>
      <c r="BP43" s="142"/>
      <c r="BQ43" s="145"/>
      <c r="BR43" s="175"/>
    </row>
    <row r="44" spans="1:70" s="1" customFormat="1" ht="6.75" customHeight="1" x14ac:dyDescent="0.25">
      <c r="A44" s="61"/>
      <c r="B44" s="204"/>
      <c r="C44" s="153"/>
      <c r="D44" s="156"/>
      <c r="E44" s="153"/>
      <c r="F44" s="153"/>
      <c r="G44" s="153"/>
      <c r="H44" s="153"/>
      <c r="I44" s="209"/>
      <c r="J44" s="69">
        <v>3</v>
      </c>
      <c r="K44" s="70" t="s">
        <v>200</v>
      </c>
      <c r="L44" s="158"/>
      <c r="M44" s="211"/>
      <c r="N44" s="142"/>
      <c r="O44" s="247"/>
      <c r="P44" s="153"/>
      <c r="Q44" s="153"/>
      <c r="R44" s="153"/>
      <c r="S44" s="153"/>
      <c r="T44" s="153"/>
      <c r="U44" s="153"/>
      <c r="V44" s="153"/>
      <c r="W44" s="153"/>
      <c r="X44" s="153"/>
      <c r="Y44" s="153"/>
      <c r="Z44" s="153"/>
      <c r="AA44" s="153"/>
      <c r="AB44" s="153"/>
      <c r="AC44" s="153"/>
      <c r="AD44" s="153"/>
      <c r="AE44" s="153"/>
      <c r="AF44" s="153"/>
      <c r="AG44" s="153"/>
      <c r="AH44" s="153"/>
      <c r="AI44" s="166"/>
      <c r="AJ44" s="142"/>
      <c r="AK44" s="145"/>
      <c r="AL44" s="164"/>
      <c r="AM44" s="71">
        <v>3</v>
      </c>
      <c r="AN44" s="70" t="s">
        <v>204</v>
      </c>
      <c r="AO44" s="13"/>
      <c r="AP44" s="13" t="s">
        <v>179</v>
      </c>
      <c r="AQ44" s="13"/>
      <c r="AR44" s="13"/>
      <c r="AS44" s="13"/>
      <c r="AT44" s="13"/>
      <c r="AU44" s="13" t="s">
        <v>179</v>
      </c>
      <c r="AV44" s="11" t="s">
        <v>179</v>
      </c>
      <c r="AW44" s="11" t="s">
        <v>179</v>
      </c>
      <c r="AX44" s="11" t="s">
        <v>179</v>
      </c>
      <c r="AY44" s="11" t="s">
        <v>179</v>
      </c>
      <c r="AZ44" s="11" t="s">
        <v>179</v>
      </c>
      <c r="BA44" s="11" t="s">
        <v>179</v>
      </c>
      <c r="BB44" s="11" t="s">
        <v>179</v>
      </c>
      <c r="BC44" s="13">
        <f t="shared" si="35"/>
        <v>0</v>
      </c>
      <c r="BD44" s="13" t="str">
        <f t="shared" si="36"/>
        <v>Débil</v>
      </c>
      <c r="BE44" s="13"/>
      <c r="BF44" s="13" t="s">
        <v>179</v>
      </c>
      <c r="BG44" s="13" t="str">
        <f t="shared" si="37"/>
        <v>Casilla formulada</v>
      </c>
      <c r="BH44" s="13"/>
      <c r="BI44" s="14" t="str">
        <f t="shared" si="38"/>
        <v/>
      </c>
      <c r="BJ44" s="13" t="str">
        <f t="shared" si="39"/>
        <v/>
      </c>
      <c r="BK44" s="13" t="str">
        <f t="shared" si="40"/>
        <v>SI</v>
      </c>
      <c r="BL44" s="150"/>
      <c r="BM44" s="150"/>
      <c r="BN44" s="161"/>
      <c r="BO44" s="142"/>
      <c r="BP44" s="142"/>
      <c r="BQ44" s="145"/>
      <c r="BR44" s="175"/>
    </row>
    <row r="45" spans="1:70" s="1" customFormat="1" ht="6.75" customHeight="1" x14ac:dyDescent="0.25">
      <c r="A45" s="61"/>
      <c r="B45" s="204"/>
      <c r="C45" s="153"/>
      <c r="D45" s="156"/>
      <c r="E45" s="153"/>
      <c r="F45" s="153"/>
      <c r="G45" s="153"/>
      <c r="H45" s="153"/>
      <c r="I45" s="209"/>
      <c r="J45" s="66">
        <v>4</v>
      </c>
      <c r="K45" s="67" t="s">
        <v>200</v>
      </c>
      <c r="L45" s="158"/>
      <c r="M45" s="211"/>
      <c r="N45" s="142"/>
      <c r="O45" s="247"/>
      <c r="P45" s="153"/>
      <c r="Q45" s="153"/>
      <c r="R45" s="153"/>
      <c r="S45" s="153"/>
      <c r="T45" s="153"/>
      <c r="U45" s="153"/>
      <c r="V45" s="153"/>
      <c r="W45" s="153"/>
      <c r="X45" s="153"/>
      <c r="Y45" s="153"/>
      <c r="Z45" s="153"/>
      <c r="AA45" s="153"/>
      <c r="AB45" s="153"/>
      <c r="AC45" s="153"/>
      <c r="AD45" s="153"/>
      <c r="AE45" s="153"/>
      <c r="AF45" s="153"/>
      <c r="AG45" s="153"/>
      <c r="AH45" s="153"/>
      <c r="AI45" s="166"/>
      <c r="AJ45" s="142"/>
      <c r="AK45" s="145"/>
      <c r="AL45" s="164"/>
      <c r="AM45" s="68">
        <v>4</v>
      </c>
      <c r="AN45" s="67" t="s">
        <v>204</v>
      </c>
      <c r="AO45" s="17"/>
      <c r="AP45" s="17" t="s">
        <v>179</v>
      </c>
      <c r="AQ45" s="17"/>
      <c r="AR45" s="17"/>
      <c r="AS45" s="17"/>
      <c r="AT45" s="17"/>
      <c r="AU45" s="17" t="s">
        <v>179</v>
      </c>
      <c r="AV45" s="17" t="s">
        <v>179</v>
      </c>
      <c r="AW45" s="17" t="s">
        <v>179</v>
      </c>
      <c r="AX45" s="17" t="s">
        <v>179</v>
      </c>
      <c r="AY45" s="17" t="s">
        <v>179</v>
      </c>
      <c r="AZ45" s="17" t="s">
        <v>179</v>
      </c>
      <c r="BA45" s="17" t="s">
        <v>179</v>
      </c>
      <c r="BB45" s="17" t="s">
        <v>179</v>
      </c>
      <c r="BC45" s="17">
        <f t="shared" si="35"/>
        <v>0</v>
      </c>
      <c r="BD45" s="17" t="str">
        <f t="shared" si="36"/>
        <v>Débil</v>
      </c>
      <c r="BE45" s="17"/>
      <c r="BF45" s="17" t="s">
        <v>179</v>
      </c>
      <c r="BG45" s="17" t="str">
        <f t="shared" si="37"/>
        <v>Casilla formulada</v>
      </c>
      <c r="BH45" s="17"/>
      <c r="BI45" s="18" t="str">
        <f t="shared" si="38"/>
        <v/>
      </c>
      <c r="BJ45" s="17" t="str">
        <f t="shared" si="39"/>
        <v/>
      </c>
      <c r="BK45" s="17" t="str">
        <f t="shared" si="40"/>
        <v>SI</v>
      </c>
      <c r="BL45" s="150"/>
      <c r="BM45" s="150"/>
      <c r="BN45" s="161"/>
      <c r="BO45" s="142"/>
      <c r="BP45" s="142"/>
      <c r="BQ45" s="145"/>
      <c r="BR45" s="175"/>
    </row>
    <row r="46" spans="1:70" s="1" customFormat="1" ht="6.75" customHeight="1" x14ac:dyDescent="0.25">
      <c r="A46" s="61"/>
      <c r="B46" s="204"/>
      <c r="C46" s="153"/>
      <c r="D46" s="156"/>
      <c r="E46" s="153"/>
      <c r="F46" s="153"/>
      <c r="G46" s="153"/>
      <c r="H46" s="153"/>
      <c r="I46" s="209"/>
      <c r="J46" s="69">
        <v>5</v>
      </c>
      <c r="K46" s="70" t="s">
        <v>200</v>
      </c>
      <c r="L46" s="158"/>
      <c r="M46" s="211"/>
      <c r="N46" s="142"/>
      <c r="O46" s="247"/>
      <c r="P46" s="153"/>
      <c r="Q46" s="153"/>
      <c r="R46" s="153"/>
      <c r="S46" s="153"/>
      <c r="T46" s="153"/>
      <c r="U46" s="153"/>
      <c r="V46" s="153"/>
      <c r="W46" s="153"/>
      <c r="X46" s="153"/>
      <c r="Y46" s="153"/>
      <c r="Z46" s="153"/>
      <c r="AA46" s="153"/>
      <c r="AB46" s="153"/>
      <c r="AC46" s="153"/>
      <c r="AD46" s="153"/>
      <c r="AE46" s="153"/>
      <c r="AF46" s="153"/>
      <c r="AG46" s="153"/>
      <c r="AH46" s="153"/>
      <c r="AI46" s="166"/>
      <c r="AJ46" s="142"/>
      <c r="AK46" s="145"/>
      <c r="AL46" s="164"/>
      <c r="AM46" s="71">
        <v>5</v>
      </c>
      <c r="AN46" s="70" t="s">
        <v>204</v>
      </c>
      <c r="AO46" s="13"/>
      <c r="AP46" s="13" t="s">
        <v>179</v>
      </c>
      <c r="AQ46" s="13"/>
      <c r="AR46" s="13"/>
      <c r="AS46" s="13"/>
      <c r="AT46" s="13"/>
      <c r="AU46" s="13" t="s">
        <v>179</v>
      </c>
      <c r="AV46" s="11" t="s">
        <v>179</v>
      </c>
      <c r="AW46" s="11" t="s">
        <v>179</v>
      </c>
      <c r="AX46" s="11" t="s">
        <v>179</v>
      </c>
      <c r="AY46" s="11" t="s">
        <v>179</v>
      </c>
      <c r="AZ46" s="11" t="s">
        <v>179</v>
      </c>
      <c r="BA46" s="11" t="s">
        <v>179</v>
      </c>
      <c r="BB46" s="11" t="s">
        <v>179</v>
      </c>
      <c r="BC46" s="13">
        <f t="shared" si="35"/>
        <v>0</v>
      </c>
      <c r="BD46" s="13" t="str">
        <f t="shared" si="36"/>
        <v>Débil</v>
      </c>
      <c r="BE46" s="13"/>
      <c r="BF46" s="13" t="s">
        <v>179</v>
      </c>
      <c r="BG46" s="13" t="str">
        <f t="shared" si="37"/>
        <v>Casilla formulada</v>
      </c>
      <c r="BH46" s="13"/>
      <c r="BI46" s="14" t="str">
        <f t="shared" si="38"/>
        <v/>
      </c>
      <c r="BJ46" s="13" t="str">
        <f t="shared" si="39"/>
        <v/>
      </c>
      <c r="BK46" s="13" t="str">
        <f t="shared" si="40"/>
        <v>SI</v>
      </c>
      <c r="BL46" s="150"/>
      <c r="BM46" s="150"/>
      <c r="BN46" s="161"/>
      <c r="BO46" s="142"/>
      <c r="BP46" s="142"/>
      <c r="BQ46" s="145"/>
      <c r="BR46" s="175"/>
    </row>
    <row r="47" spans="1:70" s="1" customFormat="1" ht="6.75" customHeight="1" x14ac:dyDescent="0.25">
      <c r="A47" s="61"/>
      <c r="B47" s="204"/>
      <c r="C47" s="153"/>
      <c r="D47" s="156"/>
      <c r="E47" s="153"/>
      <c r="F47" s="153"/>
      <c r="G47" s="153"/>
      <c r="H47" s="153"/>
      <c r="I47" s="209"/>
      <c r="J47" s="66">
        <v>6</v>
      </c>
      <c r="K47" s="67" t="s">
        <v>200</v>
      </c>
      <c r="L47" s="158"/>
      <c r="M47" s="211"/>
      <c r="N47" s="142"/>
      <c r="O47" s="247"/>
      <c r="P47" s="153"/>
      <c r="Q47" s="153"/>
      <c r="R47" s="153"/>
      <c r="S47" s="153"/>
      <c r="T47" s="153"/>
      <c r="U47" s="153"/>
      <c r="V47" s="153"/>
      <c r="W47" s="153"/>
      <c r="X47" s="153"/>
      <c r="Y47" s="153"/>
      <c r="Z47" s="153"/>
      <c r="AA47" s="153"/>
      <c r="AB47" s="153"/>
      <c r="AC47" s="153"/>
      <c r="AD47" s="153"/>
      <c r="AE47" s="153"/>
      <c r="AF47" s="153"/>
      <c r="AG47" s="153"/>
      <c r="AH47" s="153"/>
      <c r="AI47" s="166"/>
      <c r="AJ47" s="142"/>
      <c r="AK47" s="145"/>
      <c r="AL47" s="164"/>
      <c r="AM47" s="68">
        <v>6</v>
      </c>
      <c r="AN47" s="67" t="s">
        <v>204</v>
      </c>
      <c r="AO47" s="17"/>
      <c r="AP47" s="17" t="s">
        <v>179</v>
      </c>
      <c r="AQ47" s="17"/>
      <c r="AR47" s="17"/>
      <c r="AS47" s="17"/>
      <c r="AT47" s="17"/>
      <c r="AU47" s="17" t="s">
        <v>179</v>
      </c>
      <c r="AV47" s="17" t="s">
        <v>179</v>
      </c>
      <c r="AW47" s="17" t="s">
        <v>179</v>
      </c>
      <c r="AX47" s="17" t="s">
        <v>179</v>
      </c>
      <c r="AY47" s="17" t="s">
        <v>179</v>
      </c>
      <c r="AZ47" s="17" t="s">
        <v>179</v>
      </c>
      <c r="BA47" s="17" t="s">
        <v>179</v>
      </c>
      <c r="BB47" s="17" t="s">
        <v>179</v>
      </c>
      <c r="BC47" s="17">
        <f t="shared" si="35"/>
        <v>0</v>
      </c>
      <c r="BD47" s="17" t="str">
        <f t="shared" si="36"/>
        <v>Débil</v>
      </c>
      <c r="BE47" s="17"/>
      <c r="BF47" s="17" t="s">
        <v>179</v>
      </c>
      <c r="BG47" s="17" t="str">
        <f t="shared" si="37"/>
        <v>Casilla formulada</v>
      </c>
      <c r="BH47" s="17"/>
      <c r="BI47" s="18" t="str">
        <f t="shared" si="38"/>
        <v/>
      </c>
      <c r="BJ47" s="17" t="str">
        <f t="shared" si="39"/>
        <v/>
      </c>
      <c r="BK47" s="17" t="str">
        <f t="shared" si="40"/>
        <v>SI</v>
      </c>
      <c r="BL47" s="150"/>
      <c r="BM47" s="150"/>
      <c r="BN47" s="161"/>
      <c r="BO47" s="142"/>
      <c r="BP47" s="142"/>
      <c r="BQ47" s="145"/>
      <c r="BR47" s="175"/>
    </row>
    <row r="48" spans="1:70" s="1" customFormat="1" ht="6.75" customHeight="1" x14ac:dyDescent="0.25">
      <c r="A48" s="61"/>
      <c r="B48" s="204"/>
      <c r="C48" s="153"/>
      <c r="D48" s="156"/>
      <c r="E48" s="153"/>
      <c r="F48" s="153"/>
      <c r="G48" s="153"/>
      <c r="H48" s="153"/>
      <c r="I48" s="209"/>
      <c r="J48" s="69">
        <v>7</v>
      </c>
      <c r="K48" s="70" t="s">
        <v>200</v>
      </c>
      <c r="L48" s="158"/>
      <c r="M48" s="211"/>
      <c r="N48" s="142"/>
      <c r="O48" s="247"/>
      <c r="P48" s="153"/>
      <c r="Q48" s="153"/>
      <c r="R48" s="153"/>
      <c r="S48" s="153"/>
      <c r="T48" s="153"/>
      <c r="U48" s="153"/>
      <c r="V48" s="153"/>
      <c r="W48" s="153"/>
      <c r="X48" s="153"/>
      <c r="Y48" s="153"/>
      <c r="Z48" s="153"/>
      <c r="AA48" s="153"/>
      <c r="AB48" s="153"/>
      <c r="AC48" s="153"/>
      <c r="AD48" s="153"/>
      <c r="AE48" s="153"/>
      <c r="AF48" s="153"/>
      <c r="AG48" s="153"/>
      <c r="AH48" s="153"/>
      <c r="AI48" s="166"/>
      <c r="AJ48" s="142"/>
      <c r="AK48" s="145"/>
      <c r="AL48" s="164"/>
      <c r="AM48" s="71">
        <v>7</v>
      </c>
      <c r="AN48" s="70" t="s">
        <v>204</v>
      </c>
      <c r="AO48" s="13"/>
      <c r="AP48" s="13" t="s">
        <v>179</v>
      </c>
      <c r="AQ48" s="13"/>
      <c r="AR48" s="13"/>
      <c r="AS48" s="13"/>
      <c r="AT48" s="13"/>
      <c r="AU48" s="13" t="s">
        <v>179</v>
      </c>
      <c r="AV48" s="11" t="s">
        <v>179</v>
      </c>
      <c r="AW48" s="11" t="s">
        <v>179</v>
      </c>
      <c r="AX48" s="11" t="s">
        <v>179</v>
      </c>
      <c r="AY48" s="11" t="s">
        <v>179</v>
      </c>
      <c r="AZ48" s="11" t="s">
        <v>179</v>
      </c>
      <c r="BA48" s="11" t="s">
        <v>179</v>
      </c>
      <c r="BB48" s="11" t="s">
        <v>179</v>
      </c>
      <c r="BC48" s="13">
        <f t="shared" si="35"/>
        <v>0</v>
      </c>
      <c r="BD48" s="13" t="str">
        <f t="shared" si="36"/>
        <v>Débil</v>
      </c>
      <c r="BE48" s="13"/>
      <c r="BF48" s="13" t="s">
        <v>179</v>
      </c>
      <c r="BG48" s="13" t="str">
        <f t="shared" si="37"/>
        <v>Casilla formulada</v>
      </c>
      <c r="BH48" s="13"/>
      <c r="BI48" s="14" t="str">
        <f t="shared" si="38"/>
        <v/>
      </c>
      <c r="BJ48" s="13" t="str">
        <f t="shared" si="39"/>
        <v/>
      </c>
      <c r="BK48" s="13" t="str">
        <f t="shared" si="40"/>
        <v>SI</v>
      </c>
      <c r="BL48" s="150"/>
      <c r="BM48" s="150"/>
      <c r="BN48" s="161"/>
      <c r="BO48" s="142"/>
      <c r="BP48" s="142"/>
      <c r="BQ48" s="145"/>
      <c r="BR48" s="175"/>
    </row>
    <row r="49" spans="1:70" s="1" customFormat="1" ht="6.75" customHeight="1" x14ac:dyDescent="0.25">
      <c r="A49" s="61"/>
      <c r="B49" s="204"/>
      <c r="C49" s="153"/>
      <c r="D49" s="156"/>
      <c r="E49" s="153"/>
      <c r="F49" s="153"/>
      <c r="G49" s="153"/>
      <c r="H49" s="153"/>
      <c r="I49" s="209"/>
      <c r="J49" s="66">
        <v>8</v>
      </c>
      <c r="K49" s="67" t="s">
        <v>200</v>
      </c>
      <c r="L49" s="158"/>
      <c r="M49" s="211"/>
      <c r="N49" s="142"/>
      <c r="O49" s="247"/>
      <c r="P49" s="153"/>
      <c r="Q49" s="153"/>
      <c r="R49" s="153"/>
      <c r="S49" s="153"/>
      <c r="T49" s="153"/>
      <c r="U49" s="153"/>
      <c r="V49" s="153"/>
      <c r="W49" s="153"/>
      <c r="X49" s="153"/>
      <c r="Y49" s="153"/>
      <c r="Z49" s="153"/>
      <c r="AA49" s="153"/>
      <c r="AB49" s="153"/>
      <c r="AC49" s="153"/>
      <c r="AD49" s="153"/>
      <c r="AE49" s="153"/>
      <c r="AF49" s="153"/>
      <c r="AG49" s="153"/>
      <c r="AH49" s="153"/>
      <c r="AI49" s="166"/>
      <c r="AJ49" s="142"/>
      <c r="AK49" s="145"/>
      <c r="AL49" s="164"/>
      <c r="AM49" s="68">
        <v>8</v>
      </c>
      <c r="AN49" s="67" t="s">
        <v>204</v>
      </c>
      <c r="AO49" s="17"/>
      <c r="AP49" s="17" t="s">
        <v>179</v>
      </c>
      <c r="AQ49" s="17"/>
      <c r="AR49" s="17"/>
      <c r="AS49" s="17"/>
      <c r="AT49" s="17"/>
      <c r="AU49" s="17" t="s">
        <v>179</v>
      </c>
      <c r="AV49" s="17" t="s">
        <v>179</v>
      </c>
      <c r="AW49" s="17" t="s">
        <v>179</v>
      </c>
      <c r="AX49" s="17" t="s">
        <v>179</v>
      </c>
      <c r="AY49" s="17" t="s">
        <v>179</v>
      </c>
      <c r="AZ49" s="17" t="s">
        <v>179</v>
      </c>
      <c r="BA49" s="17" t="s">
        <v>179</v>
      </c>
      <c r="BB49" s="17" t="s">
        <v>179</v>
      </c>
      <c r="BC49" s="17">
        <f t="shared" si="35"/>
        <v>0</v>
      </c>
      <c r="BD49" s="17" t="str">
        <f t="shared" si="36"/>
        <v>Débil</v>
      </c>
      <c r="BE49" s="17"/>
      <c r="BF49" s="17" t="s">
        <v>179</v>
      </c>
      <c r="BG49" s="17" t="str">
        <f t="shared" si="37"/>
        <v>Casilla formulada</v>
      </c>
      <c r="BH49" s="17"/>
      <c r="BI49" s="18" t="str">
        <f t="shared" si="38"/>
        <v/>
      </c>
      <c r="BJ49" s="17" t="str">
        <f t="shared" si="39"/>
        <v/>
      </c>
      <c r="BK49" s="17" t="str">
        <f t="shared" si="40"/>
        <v>SI</v>
      </c>
      <c r="BL49" s="150"/>
      <c r="BM49" s="150"/>
      <c r="BN49" s="161"/>
      <c r="BO49" s="142"/>
      <c r="BP49" s="142"/>
      <c r="BQ49" s="145"/>
      <c r="BR49" s="175"/>
    </row>
    <row r="50" spans="1:70" s="1" customFormat="1" ht="6.75" customHeight="1" x14ac:dyDescent="0.25">
      <c r="A50" s="61"/>
      <c r="B50" s="204"/>
      <c r="C50" s="153"/>
      <c r="D50" s="156"/>
      <c r="E50" s="153"/>
      <c r="F50" s="153"/>
      <c r="G50" s="153"/>
      <c r="H50" s="153"/>
      <c r="I50" s="209"/>
      <c r="J50" s="69">
        <v>9</v>
      </c>
      <c r="K50" s="70" t="s">
        <v>200</v>
      </c>
      <c r="L50" s="158"/>
      <c r="M50" s="211"/>
      <c r="N50" s="142"/>
      <c r="O50" s="247"/>
      <c r="P50" s="153"/>
      <c r="Q50" s="153"/>
      <c r="R50" s="153"/>
      <c r="S50" s="153"/>
      <c r="T50" s="153"/>
      <c r="U50" s="153"/>
      <c r="V50" s="153"/>
      <c r="W50" s="153"/>
      <c r="X50" s="153"/>
      <c r="Y50" s="153"/>
      <c r="Z50" s="153"/>
      <c r="AA50" s="153"/>
      <c r="AB50" s="153"/>
      <c r="AC50" s="153"/>
      <c r="AD50" s="153"/>
      <c r="AE50" s="153"/>
      <c r="AF50" s="153"/>
      <c r="AG50" s="153"/>
      <c r="AH50" s="153"/>
      <c r="AI50" s="166"/>
      <c r="AJ50" s="142"/>
      <c r="AK50" s="145"/>
      <c r="AL50" s="164"/>
      <c r="AM50" s="71">
        <v>9</v>
      </c>
      <c r="AN50" s="70" t="s">
        <v>204</v>
      </c>
      <c r="AO50" s="13"/>
      <c r="AP50" s="13" t="s">
        <v>179</v>
      </c>
      <c r="AQ50" s="13"/>
      <c r="AR50" s="13"/>
      <c r="AS50" s="13"/>
      <c r="AT50" s="13"/>
      <c r="AU50" s="13" t="s">
        <v>179</v>
      </c>
      <c r="AV50" s="11" t="s">
        <v>179</v>
      </c>
      <c r="AW50" s="11" t="s">
        <v>179</v>
      </c>
      <c r="AX50" s="11" t="s">
        <v>179</v>
      </c>
      <c r="AY50" s="11" t="s">
        <v>179</v>
      </c>
      <c r="AZ50" s="11" t="s">
        <v>179</v>
      </c>
      <c r="BA50" s="11" t="s">
        <v>179</v>
      </c>
      <c r="BB50" s="11" t="s">
        <v>179</v>
      </c>
      <c r="BC50" s="13">
        <f t="shared" si="35"/>
        <v>0</v>
      </c>
      <c r="BD50" s="13" t="str">
        <f t="shared" si="36"/>
        <v>Débil</v>
      </c>
      <c r="BE50" s="13"/>
      <c r="BF50" s="13" t="s">
        <v>179</v>
      </c>
      <c r="BG50" s="13" t="str">
        <f t="shared" si="37"/>
        <v>Casilla formulada</v>
      </c>
      <c r="BH50" s="13"/>
      <c r="BI50" s="14" t="str">
        <f t="shared" si="38"/>
        <v/>
      </c>
      <c r="BJ50" s="13" t="str">
        <f t="shared" si="39"/>
        <v/>
      </c>
      <c r="BK50" s="13" t="str">
        <f t="shared" si="40"/>
        <v>SI</v>
      </c>
      <c r="BL50" s="150"/>
      <c r="BM50" s="150"/>
      <c r="BN50" s="161"/>
      <c r="BO50" s="142"/>
      <c r="BP50" s="142"/>
      <c r="BQ50" s="145"/>
      <c r="BR50" s="175"/>
    </row>
    <row r="51" spans="1:70" s="1" customFormat="1" ht="6.75" customHeight="1" thickBot="1" x14ac:dyDescent="0.3">
      <c r="A51" s="61"/>
      <c r="B51" s="205"/>
      <c r="C51" s="154"/>
      <c r="D51" s="157"/>
      <c r="E51" s="154"/>
      <c r="F51" s="154"/>
      <c r="G51" s="154"/>
      <c r="H51" s="154"/>
      <c r="I51" s="210"/>
      <c r="J51" s="72">
        <v>10</v>
      </c>
      <c r="K51" s="73" t="s">
        <v>200</v>
      </c>
      <c r="L51" s="159"/>
      <c r="M51" s="212"/>
      <c r="N51" s="143"/>
      <c r="O51" s="248"/>
      <c r="P51" s="154"/>
      <c r="Q51" s="154"/>
      <c r="R51" s="154"/>
      <c r="S51" s="154"/>
      <c r="T51" s="154"/>
      <c r="U51" s="154"/>
      <c r="V51" s="154"/>
      <c r="W51" s="154"/>
      <c r="X51" s="154"/>
      <c r="Y51" s="154"/>
      <c r="Z51" s="154"/>
      <c r="AA51" s="154"/>
      <c r="AB51" s="154"/>
      <c r="AC51" s="154"/>
      <c r="AD51" s="154"/>
      <c r="AE51" s="154"/>
      <c r="AF51" s="154"/>
      <c r="AG51" s="154"/>
      <c r="AH51" s="154"/>
      <c r="AI51" s="167"/>
      <c r="AJ51" s="143"/>
      <c r="AK51" s="146"/>
      <c r="AL51" s="165"/>
      <c r="AM51" s="74">
        <v>10</v>
      </c>
      <c r="AN51" s="73" t="s">
        <v>204</v>
      </c>
      <c r="AO51" s="19"/>
      <c r="AP51" s="19" t="s">
        <v>179</v>
      </c>
      <c r="AQ51" s="19"/>
      <c r="AR51" s="19"/>
      <c r="AS51" s="19"/>
      <c r="AT51" s="19"/>
      <c r="AU51" s="19" t="s">
        <v>179</v>
      </c>
      <c r="AV51" s="19" t="s">
        <v>179</v>
      </c>
      <c r="AW51" s="19" t="s">
        <v>179</v>
      </c>
      <c r="AX51" s="19" t="s">
        <v>179</v>
      </c>
      <c r="AY51" s="19" t="s">
        <v>179</v>
      </c>
      <c r="AZ51" s="19" t="s">
        <v>179</v>
      </c>
      <c r="BA51" s="19" t="s">
        <v>179</v>
      </c>
      <c r="BB51" s="19" t="s">
        <v>179</v>
      </c>
      <c r="BC51" s="19">
        <f t="shared" si="35"/>
        <v>0</v>
      </c>
      <c r="BD51" s="19" t="str">
        <f t="shared" si="36"/>
        <v>Débil</v>
      </c>
      <c r="BE51" s="19"/>
      <c r="BF51" s="19" t="s">
        <v>179</v>
      </c>
      <c r="BG51" s="19" t="str">
        <f t="shared" si="37"/>
        <v>Casilla formulada</v>
      </c>
      <c r="BH51" s="19"/>
      <c r="BI51" s="20" t="str">
        <f t="shared" si="38"/>
        <v/>
      </c>
      <c r="BJ51" s="19" t="str">
        <f t="shared" si="39"/>
        <v/>
      </c>
      <c r="BK51" s="19" t="str">
        <f t="shared" si="40"/>
        <v>SI</v>
      </c>
      <c r="BL51" s="151"/>
      <c r="BM51" s="151"/>
      <c r="BN51" s="162"/>
      <c r="BO51" s="143"/>
      <c r="BP51" s="143"/>
      <c r="BQ51" s="146"/>
      <c r="BR51" s="176"/>
    </row>
    <row r="52" spans="1:70" s="1" customFormat="1" ht="135" customHeight="1" x14ac:dyDescent="0.25">
      <c r="A52" s="61"/>
      <c r="B52" s="203" t="s">
        <v>18</v>
      </c>
      <c r="C52" s="152" t="str">
        <f>VLOOKUP(B52,'HOJA DE DATOS'!$I$13:$J$47,2,FALSE)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52" s="156" t="s">
        <v>502</v>
      </c>
      <c r="E52" s="152" t="s">
        <v>264</v>
      </c>
      <c r="F52" s="152" t="s">
        <v>264</v>
      </c>
      <c r="G52" s="152" t="s">
        <v>264</v>
      </c>
      <c r="H52" s="152" t="s">
        <v>264</v>
      </c>
      <c r="I52" s="208" t="str">
        <f t="shared" ref="I52" si="47">IF(AND((E52="SI"),(F52="SI"),(G52="SI"),(H52="SI")),"Si es Riesgo de Corrupción","No es Riesgo de Corrupción")</f>
        <v>Si es Riesgo de Corrupción</v>
      </c>
      <c r="J52" s="62">
        <v>1</v>
      </c>
      <c r="K52" s="63" t="s">
        <v>503</v>
      </c>
      <c r="L52" s="158" t="s">
        <v>507</v>
      </c>
      <c r="M52" s="211">
        <v>1</v>
      </c>
      <c r="N52" s="142" t="str">
        <f t="shared" ref="N52" si="48">IF(M52=1,"Rara vez",IF(M52=2,"Improbable",IF(M52=3,"Posible",IF(M52=4,"Probable",IF(M52=5,"Casi seguro","← 
Definir el nivel de probabilidad")))))</f>
        <v>Rara vez</v>
      </c>
      <c r="O52" s="246" t="str">
        <f t="shared" ref="O52" si="49">IF(M52=5,"Descripción:
Se espera que el evento ocurra en la mayoría de las circunstancias
Frecuencia:
Más de 1 vez al año",IF(M52=4,"Descripción:
Es viable que el evento ocurra en la mayoría de las circunstancias
Frecuencia:
Al menos 1 vez en el último año",IF(M52=3,"Descripción:
El evento podrá ocurrir en algún momento
Frecuencia:
Al menos 1 vez en los últimos 2 años",IF(M52=2,"Descripción:
El evento puede ocurrir en algún momento
Frecuencia:
Al menos 1 vez en los últimos 5 años",IF(M52=1,"Descripción: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52" s="152" t="s">
        <v>264</v>
      </c>
      <c r="Q52" s="152" t="s">
        <v>264</v>
      </c>
      <c r="R52" s="152" t="s">
        <v>269</v>
      </c>
      <c r="S52" s="152" t="s">
        <v>264</v>
      </c>
      <c r="T52" s="152" t="s">
        <v>264</v>
      </c>
      <c r="U52" s="152" t="s">
        <v>264</v>
      </c>
      <c r="V52" s="152" t="s">
        <v>264</v>
      </c>
      <c r="W52" s="152" t="s">
        <v>264</v>
      </c>
      <c r="X52" s="152" t="s">
        <v>264</v>
      </c>
      <c r="Y52" s="152" t="s">
        <v>264</v>
      </c>
      <c r="Z52" s="152" t="s">
        <v>264</v>
      </c>
      <c r="AA52" s="152" t="s">
        <v>264</v>
      </c>
      <c r="AB52" s="152" t="s">
        <v>269</v>
      </c>
      <c r="AC52" s="152" t="s">
        <v>264</v>
      </c>
      <c r="AD52" s="152" t="s">
        <v>264</v>
      </c>
      <c r="AE52" s="152" t="s">
        <v>269</v>
      </c>
      <c r="AF52" s="152" t="s">
        <v>264</v>
      </c>
      <c r="AG52" s="152" t="s">
        <v>264</v>
      </c>
      <c r="AH52" s="152" t="s">
        <v>269</v>
      </c>
      <c r="AI52" s="166">
        <f t="shared" ref="AI52" si="50">IF(AE52="SI","Impacto Catastrófico por lesoines o perdida de vidas humanas",(COUNTIF(P52:AD61,"SI")+COUNTIF(AF52:AH61,"SI")))</f>
        <v>15</v>
      </c>
      <c r="AJ52" s="142" t="str">
        <f t="shared" ref="AJ52" si="51">IF(AI52=0,"",IF(AND(AI52&gt;0,AI52&lt;=5),"Moderado",IF(AND(AI52&gt;5,AI52&lt;=11),"Mayor","Catastrófico")))</f>
        <v>Catastrófico</v>
      </c>
      <c r="AK52" s="144" t="str">
        <f t="shared" ref="AK52" si="52">IF(AND(N52="Rara Vez",AJ52="Moderado"),"Moderado",IF(AND(N52="Rara Vez",AJ52="Mayor"),"Alto",IF(AND(N52="Improbable",AJ52="Moderado"),"Moderado",IF(AND(N52="Improbable",AJ52="Mayor"),"Alto",IF(AND(N52="Posible",AJ52="Moderado"),"Alto",IF(AND(N52="Probable",AJ52="Moderado"),"Alto","Extremo"))))))</f>
        <v>Extremo</v>
      </c>
      <c r="AL52" s="163" t="s">
        <v>69</v>
      </c>
      <c r="AM52" s="64">
        <v>1</v>
      </c>
      <c r="AN52" s="63" t="s">
        <v>508</v>
      </c>
      <c r="AO52" s="11" t="s">
        <v>509</v>
      </c>
      <c r="AP52" s="11" t="s">
        <v>280</v>
      </c>
      <c r="AQ52" s="11" t="s">
        <v>510</v>
      </c>
      <c r="AR52" s="11" t="s">
        <v>511</v>
      </c>
      <c r="AS52" s="11" t="s">
        <v>512</v>
      </c>
      <c r="AT52" s="11" t="s">
        <v>513</v>
      </c>
      <c r="AU52" s="11" t="s">
        <v>291</v>
      </c>
      <c r="AV52" s="11" t="s">
        <v>295</v>
      </c>
      <c r="AW52" s="11" t="s">
        <v>296</v>
      </c>
      <c r="AX52" s="11" t="s">
        <v>297</v>
      </c>
      <c r="AY52" s="11" t="s">
        <v>302</v>
      </c>
      <c r="AZ52" s="11" t="s">
        <v>299</v>
      </c>
      <c r="BA52" s="11" t="s">
        <v>300</v>
      </c>
      <c r="BB52" s="11" t="s">
        <v>301</v>
      </c>
      <c r="BC52" s="11">
        <f t="shared" si="35"/>
        <v>100</v>
      </c>
      <c r="BD52" s="11" t="str">
        <f t="shared" si="36"/>
        <v>Fuerte</v>
      </c>
      <c r="BE52" s="11"/>
      <c r="BF52" s="11" t="s">
        <v>303</v>
      </c>
      <c r="BG52" s="11" t="str">
        <f t="shared" si="37"/>
        <v>Siempre se ejecuta</v>
      </c>
      <c r="BH52" s="11"/>
      <c r="BI52" s="12" t="str">
        <f t="shared" si="38"/>
        <v>FUERTE</v>
      </c>
      <c r="BJ52" s="11">
        <f t="shared" si="39"/>
        <v>100</v>
      </c>
      <c r="BK52" s="11" t="str">
        <f t="shared" si="40"/>
        <v>NO</v>
      </c>
      <c r="BL52" s="150" t="str">
        <f t="shared" ref="BL52" si="53">IF(AVERAGE(BJ52:BJ61)=100,"FUERTE",IF(AND(AVERAGE(BJ52:BJ61)&lt;=99,AVERAGE(BJ52:BJ61)&gt;=50),"MODERADA",IF(AVERAGE(BJ52:BJ61)&lt;50,"DÉBIL",0)))</f>
        <v>FUERTE</v>
      </c>
      <c r="BM52" s="150" t="str">
        <f t="shared" ref="BM52" si="54">IFERROR(IF(BL52="DÉBIL","NO DISMINUYE",IF(AVERAGEIF(AU52:AU61,"Preventivo",BJ52:BJ61)&gt;=50,"DIRECTAMENTE","NO DISMINUYE")),"NO DISMINUYE")</f>
        <v>DIRECTAMENTE</v>
      </c>
      <c r="BN52" s="160">
        <f t="shared" ref="BN52" si="55">IF(M52=1,1,IF(AND(M52=2,BL52="FUERTE",BM52="DIRECTAMENTE"),M52-1,IF(AND(M52&gt;2,BL52="FUERTE",BM52="DIRECTAMENTE"),M52-2,IF(AND(M52&gt;=2,BL52="MODERADA",BM52="DIRECTAMENTE"),M52-1,M52))))</f>
        <v>1</v>
      </c>
      <c r="BO52" s="142" t="str">
        <f t="shared" ref="BO52" si="56">IF(BN52=1,"Rara vez",IF(BN52=2,"Improbable",IF(BN52=3,"Posible",IF(BN52=4,"Probable",IF(BN52=5,"Casi Seguro",0)))))</f>
        <v>Rara vez</v>
      </c>
      <c r="BP52" s="142" t="str">
        <f t="shared" ref="BP52" si="57">AJ52</f>
        <v>Catastrófico</v>
      </c>
      <c r="BQ52" s="144" t="str">
        <f t="shared" ref="BQ52" si="58">IF(AND(BO52="Rara Vez",BP52="Moderado"),"Moderado",IF(AND(BO52="Rara Vez",BP52="Mayor"),"Alto",IF(AND(BO52="Improbable",BP52="Moderado"),"Moderado",IF(AND(BO52="Improbable",BP52="Mayor"),"Alto",IF(AND(BO52="Posible",BP52="Moderado"),"Alto",IF(AND(BO52="Probable",BP52="Moderado"),"Alto","Extremo"))))))</f>
        <v>Extremo</v>
      </c>
      <c r="BR52" s="174" t="s">
        <v>525</v>
      </c>
    </row>
    <row r="53" spans="1:70" s="1" customFormat="1" ht="114.75" x14ac:dyDescent="0.25">
      <c r="A53" s="61"/>
      <c r="B53" s="204"/>
      <c r="C53" s="153"/>
      <c r="D53" s="156"/>
      <c r="E53" s="153"/>
      <c r="F53" s="153"/>
      <c r="G53" s="153"/>
      <c r="H53" s="153"/>
      <c r="I53" s="209"/>
      <c r="J53" s="66">
        <v>2</v>
      </c>
      <c r="K53" s="67" t="s">
        <v>504</v>
      </c>
      <c r="L53" s="158"/>
      <c r="M53" s="211"/>
      <c r="N53" s="142"/>
      <c r="O53" s="247"/>
      <c r="P53" s="153"/>
      <c r="Q53" s="153"/>
      <c r="R53" s="153"/>
      <c r="S53" s="153"/>
      <c r="T53" s="153"/>
      <c r="U53" s="153"/>
      <c r="V53" s="153"/>
      <c r="W53" s="153"/>
      <c r="X53" s="153"/>
      <c r="Y53" s="153"/>
      <c r="Z53" s="153"/>
      <c r="AA53" s="153"/>
      <c r="AB53" s="153"/>
      <c r="AC53" s="153"/>
      <c r="AD53" s="153"/>
      <c r="AE53" s="153"/>
      <c r="AF53" s="153"/>
      <c r="AG53" s="153"/>
      <c r="AH53" s="153"/>
      <c r="AI53" s="166"/>
      <c r="AJ53" s="142"/>
      <c r="AK53" s="145"/>
      <c r="AL53" s="164"/>
      <c r="AM53" s="68">
        <v>2</v>
      </c>
      <c r="AN53" s="67" t="s">
        <v>514</v>
      </c>
      <c r="AO53" s="17" t="s">
        <v>509</v>
      </c>
      <c r="AP53" s="17" t="s">
        <v>280</v>
      </c>
      <c r="AQ53" s="17" t="s">
        <v>510</v>
      </c>
      <c r="AR53" s="17" t="s">
        <v>515</v>
      </c>
      <c r="AS53" s="17" t="s">
        <v>512</v>
      </c>
      <c r="AT53" s="17" t="s">
        <v>513</v>
      </c>
      <c r="AU53" s="17" t="s">
        <v>291</v>
      </c>
      <c r="AV53" s="17" t="s">
        <v>295</v>
      </c>
      <c r="AW53" s="17" t="s">
        <v>296</v>
      </c>
      <c r="AX53" s="17" t="s">
        <v>297</v>
      </c>
      <c r="AY53" s="17" t="s">
        <v>302</v>
      </c>
      <c r="AZ53" s="17" t="s">
        <v>299</v>
      </c>
      <c r="BA53" s="17" t="s">
        <v>300</v>
      </c>
      <c r="BB53" s="17" t="s">
        <v>301</v>
      </c>
      <c r="BC53" s="17">
        <f t="shared" si="35"/>
        <v>100</v>
      </c>
      <c r="BD53" s="17" t="str">
        <f t="shared" si="36"/>
        <v>Fuerte</v>
      </c>
      <c r="BE53" s="17"/>
      <c r="BF53" s="17" t="s">
        <v>303</v>
      </c>
      <c r="BG53" s="17" t="str">
        <f t="shared" si="37"/>
        <v>Siempre se ejecuta</v>
      </c>
      <c r="BH53" s="17"/>
      <c r="BI53" s="18" t="str">
        <f t="shared" si="38"/>
        <v>FUERTE</v>
      </c>
      <c r="BJ53" s="17">
        <f t="shared" si="39"/>
        <v>100</v>
      </c>
      <c r="BK53" s="17" t="str">
        <f t="shared" si="40"/>
        <v>NO</v>
      </c>
      <c r="BL53" s="150"/>
      <c r="BM53" s="150"/>
      <c r="BN53" s="161"/>
      <c r="BO53" s="142"/>
      <c r="BP53" s="142"/>
      <c r="BQ53" s="145"/>
      <c r="BR53" s="175"/>
    </row>
    <row r="54" spans="1:70" s="1" customFormat="1" ht="178.5" x14ac:dyDescent="0.25">
      <c r="A54" s="61"/>
      <c r="B54" s="204"/>
      <c r="C54" s="153"/>
      <c r="D54" s="156"/>
      <c r="E54" s="153"/>
      <c r="F54" s="153"/>
      <c r="G54" s="153"/>
      <c r="H54" s="153"/>
      <c r="I54" s="209"/>
      <c r="J54" s="69">
        <v>3</v>
      </c>
      <c r="K54" s="70" t="s">
        <v>505</v>
      </c>
      <c r="L54" s="158"/>
      <c r="M54" s="211"/>
      <c r="N54" s="142"/>
      <c r="O54" s="247"/>
      <c r="P54" s="153"/>
      <c r="Q54" s="153"/>
      <c r="R54" s="153"/>
      <c r="S54" s="153"/>
      <c r="T54" s="153"/>
      <c r="U54" s="153"/>
      <c r="V54" s="153"/>
      <c r="W54" s="153"/>
      <c r="X54" s="153"/>
      <c r="Y54" s="153"/>
      <c r="Z54" s="153"/>
      <c r="AA54" s="153"/>
      <c r="AB54" s="153"/>
      <c r="AC54" s="153"/>
      <c r="AD54" s="153"/>
      <c r="AE54" s="153"/>
      <c r="AF54" s="153"/>
      <c r="AG54" s="153"/>
      <c r="AH54" s="153"/>
      <c r="AI54" s="166"/>
      <c r="AJ54" s="142"/>
      <c r="AK54" s="145"/>
      <c r="AL54" s="164"/>
      <c r="AM54" s="71">
        <v>3</v>
      </c>
      <c r="AN54" s="70" t="s">
        <v>516</v>
      </c>
      <c r="AO54" s="13" t="s">
        <v>509</v>
      </c>
      <c r="AP54" s="13" t="s">
        <v>280</v>
      </c>
      <c r="AQ54" s="13" t="s">
        <v>517</v>
      </c>
      <c r="AR54" s="13" t="s">
        <v>518</v>
      </c>
      <c r="AS54" s="13" t="s">
        <v>519</v>
      </c>
      <c r="AT54" s="13" t="s">
        <v>520</v>
      </c>
      <c r="AU54" s="13" t="s">
        <v>277</v>
      </c>
      <c r="AV54" s="11" t="s">
        <v>295</v>
      </c>
      <c r="AW54" s="11" t="s">
        <v>296</v>
      </c>
      <c r="AX54" s="11" t="s">
        <v>297</v>
      </c>
      <c r="AY54" s="11" t="s">
        <v>298</v>
      </c>
      <c r="AZ54" s="11" t="s">
        <v>299</v>
      </c>
      <c r="BA54" s="11" t="s">
        <v>300</v>
      </c>
      <c r="BB54" s="11" t="s">
        <v>301</v>
      </c>
      <c r="BC54" s="13">
        <f t="shared" si="35"/>
        <v>95</v>
      </c>
      <c r="BD54" s="13" t="str">
        <f t="shared" si="36"/>
        <v>Fuerte</v>
      </c>
      <c r="BE54" s="13"/>
      <c r="BF54" s="13" t="s">
        <v>303</v>
      </c>
      <c r="BG54" s="13" t="str">
        <f t="shared" si="37"/>
        <v>Siempre se ejecuta</v>
      </c>
      <c r="BH54" s="13"/>
      <c r="BI54" s="14" t="str">
        <f t="shared" si="38"/>
        <v>FUERTE</v>
      </c>
      <c r="BJ54" s="13">
        <f t="shared" si="39"/>
        <v>100</v>
      </c>
      <c r="BK54" s="13" t="str">
        <f t="shared" si="40"/>
        <v>NO</v>
      </c>
      <c r="BL54" s="150"/>
      <c r="BM54" s="150"/>
      <c r="BN54" s="161"/>
      <c r="BO54" s="142"/>
      <c r="BP54" s="142"/>
      <c r="BQ54" s="145"/>
      <c r="BR54" s="175"/>
    </row>
    <row r="55" spans="1:70" s="1" customFormat="1" ht="178.5" x14ac:dyDescent="0.25">
      <c r="A55" s="61"/>
      <c r="B55" s="204"/>
      <c r="C55" s="153"/>
      <c r="D55" s="156"/>
      <c r="E55" s="153"/>
      <c r="F55" s="153"/>
      <c r="G55" s="153"/>
      <c r="H55" s="153"/>
      <c r="I55" s="209"/>
      <c r="J55" s="66">
        <v>4</v>
      </c>
      <c r="K55" s="67" t="s">
        <v>506</v>
      </c>
      <c r="L55" s="158"/>
      <c r="M55" s="211"/>
      <c r="N55" s="142"/>
      <c r="O55" s="247"/>
      <c r="P55" s="153"/>
      <c r="Q55" s="153"/>
      <c r="R55" s="153"/>
      <c r="S55" s="153"/>
      <c r="T55" s="153"/>
      <c r="U55" s="153"/>
      <c r="V55" s="153"/>
      <c r="W55" s="153"/>
      <c r="X55" s="153"/>
      <c r="Y55" s="153"/>
      <c r="Z55" s="153"/>
      <c r="AA55" s="153"/>
      <c r="AB55" s="153"/>
      <c r="AC55" s="153"/>
      <c r="AD55" s="153"/>
      <c r="AE55" s="153"/>
      <c r="AF55" s="153"/>
      <c r="AG55" s="153"/>
      <c r="AH55" s="153"/>
      <c r="AI55" s="166"/>
      <c r="AJ55" s="142"/>
      <c r="AK55" s="145"/>
      <c r="AL55" s="164"/>
      <c r="AM55" s="68">
        <v>4</v>
      </c>
      <c r="AN55" s="67" t="s">
        <v>521</v>
      </c>
      <c r="AO55" s="17" t="s">
        <v>509</v>
      </c>
      <c r="AP55" s="17" t="s">
        <v>280</v>
      </c>
      <c r="AQ55" s="17" t="s">
        <v>522</v>
      </c>
      <c r="AR55" s="17" t="s">
        <v>523</v>
      </c>
      <c r="AS55" s="17" t="s">
        <v>519</v>
      </c>
      <c r="AT55" s="17" t="s">
        <v>524</v>
      </c>
      <c r="AU55" s="17" t="s">
        <v>277</v>
      </c>
      <c r="AV55" s="17" t="s">
        <v>295</v>
      </c>
      <c r="AW55" s="17" t="s">
        <v>296</v>
      </c>
      <c r="AX55" s="17" t="s">
        <v>297</v>
      </c>
      <c r="AY55" s="17" t="s">
        <v>298</v>
      </c>
      <c r="AZ55" s="17" t="s">
        <v>299</v>
      </c>
      <c r="BA55" s="17" t="s">
        <v>300</v>
      </c>
      <c r="BB55" s="17" t="s">
        <v>301</v>
      </c>
      <c r="BC55" s="17">
        <f t="shared" si="35"/>
        <v>95</v>
      </c>
      <c r="BD55" s="17" t="str">
        <f t="shared" si="36"/>
        <v>Fuerte</v>
      </c>
      <c r="BE55" s="17"/>
      <c r="BF55" s="17" t="s">
        <v>303</v>
      </c>
      <c r="BG55" s="17" t="str">
        <f t="shared" si="37"/>
        <v>Siempre se ejecuta</v>
      </c>
      <c r="BH55" s="17"/>
      <c r="BI55" s="18" t="str">
        <f t="shared" si="38"/>
        <v>FUERTE</v>
      </c>
      <c r="BJ55" s="17">
        <f t="shared" si="39"/>
        <v>100</v>
      </c>
      <c r="BK55" s="17" t="str">
        <f t="shared" si="40"/>
        <v>NO</v>
      </c>
      <c r="BL55" s="150"/>
      <c r="BM55" s="150"/>
      <c r="BN55" s="161"/>
      <c r="BO55" s="142"/>
      <c r="BP55" s="142"/>
      <c r="BQ55" s="145"/>
      <c r="BR55" s="175"/>
    </row>
    <row r="56" spans="1:70" s="1" customFormat="1" ht="6.75" customHeight="1" x14ac:dyDescent="0.25">
      <c r="A56" s="61"/>
      <c r="B56" s="204"/>
      <c r="C56" s="153"/>
      <c r="D56" s="156"/>
      <c r="E56" s="153"/>
      <c r="F56" s="153"/>
      <c r="G56" s="153"/>
      <c r="H56" s="153"/>
      <c r="I56" s="209"/>
      <c r="J56" s="69">
        <v>5</v>
      </c>
      <c r="K56" s="70" t="s">
        <v>200</v>
      </c>
      <c r="L56" s="158"/>
      <c r="M56" s="211"/>
      <c r="N56" s="142"/>
      <c r="O56" s="247"/>
      <c r="P56" s="153"/>
      <c r="Q56" s="153"/>
      <c r="R56" s="153"/>
      <c r="S56" s="153"/>
      <c r="T56" s="153"/>
      <c r="U56" s="153"/>
      <c r="V56" s="153"/>
      <c r="W56" s="153"/>
      <c r="X56" s="153"/>
      <c r="Y56" s="153"/>
      <c r="Z56" s="153"/>
      <c r="AA56" s="153"/>
      <c r="AB56" s="153"/>
      <c r="AC56" s="153"/>
      <c r="AD56" s="153"/>
      <c r="AE56" s="153"/>
      <c r="AF56" s="153"/>
      <c r="AG56" s="153"/>
      <c r="AH56" s="153"/>
      <c r="AI56" s="166"/>
      <c r="AJ56" s="142"/>
      <c r="AK56" s="145"/>
      <c r="AL56" s="164"/>
      <c r="AM56" s="71">
        <v>5</v>
      </c>
      <c r="AN56" s="70" t="s">
        <v>204</v>
      </c>
      <c r="AO56" s="13"/>
      <c r="AP56" s="13" t="s">
        <v>179</v>
      </c>
      <c r="AQ56" s="13"/>
      <c r="AR56" s="13"/>
      <c r="AS56" s="13"/>
      <c r="AT56" s="13"/>
      <c r="AU56" s="13" t="s">
        <v>179</v>
      </c>
      <c r="AV56" s="11" t="s">
        <v>179</v>
      </c>
      <c r="AW56" s="11" t="s">
        <v>179</v>
      </c>
      <c r="AX56" s="11" t="s">
        <v>179</v>
      </c>
      <c r="AY56" s="11" t="s">
        <v>179</v>
      </c>
      <c r="AZ56" s="11" t="s">
        <v>179</v>
      </c>
      <c r="BA56" s="11" t="s">
        <v>179</v>
      </c>
      <c r="BB56" s="11" t="s">
        <v>179</v>
      </c>
      <c r="BC56" s="13">
        <f t="shared" si="35"/>
        <v>0</v>
      </c>
      <c r="BD56" s="13" t="str">
        <f t="shared" si="36"/>
        <v>Débil</v>
      </c>
      <c r="BE56" s="13"/>
      <c r="BF56" s="13" t="s">
        <v>179</v>
      </c>
      <c r="BG56" s="13" t="str">
        <f t="shared" si="37"/>
        <v>Casilla formulada</v>
      </c>
      <c r="BH56" s="13"/>
      <c r="BI56" s="14" t="str">
        <f t="shared" si="38"/>
        <v/>
      </c>
      <c r="BJ56" s="13" t="str">
        <f t="shared" si="39"/>
        <v/>
      </c>
      <c r="BK56" s="13" t="str">
        <f t="shared" si="40"/>
        <v>SI</v>
      </c>
      <c r="BL56" s="150"/>
      <c r="BM56" s="150"/>
      <c r="BN56" s="161"/>
      <c r="BO56" s="142"/>
      <c r="BP56" s="142"/>
      <c r="BQ56" s="145"/>
      <c r="BR56" s="175"/>
    </row>
    <row r="57" spans="1:70" s="1" customFormat="1" ht="6.75" customHeight="1" x14ac:dyDescent="0.25">
      <c r="A57" s="61"/>
      <c r="B57" s="204"/>
      <c r="C57" s="153"/>
      <c r="D57" s="156"/>
      <c r="E57" s="153"/>
      <c r="F57" s="153"/>
      <c r="G57" s="153"/>
      <c r="H57" s="153"/>
      <c r="I57" s="209"/>
      <c r="J57" s="66">
        <v>6</v>
      </c>
      <c r="K57" s="67" t="s">
        <v>200</v>
      </c>
      <c r="L57" s="158"/>
      <c r="M57" s="211"/>
      <c r="N57" s="142"/>
      <c r="O57" s="247"/>
      <c r="P57" s="153"/>
      <c r="Q57" s="153"/>
      <c r="R57" s="153"/>
      <c r="S57" s="153"/>
      <c r="T57" s="153"/>
      <c r="U57" s="153"/>
      <c r="V57" s="153"/>
      <c r="W57" s="153"/>
      <c r="X57" s="153"/>
      <c r="Y57" s="153"/>
      <c r="Z57" s="153"/>
      <c r="AA57" s="153"/>
      <c r="AB57" s="153"/>
      <c r="AC57" s="153"/>
      <c r="AD57" s="153"/>
      <c r="AE57" s="153"/>
      <c r="AF57" s="153"/>
      <c r="AG57" s="153"/>
      <c r="AH57" s="153"/>
      <c r="AI57" s="166"/>
      <c r="AJ57" s="142"/>
      <c r="AK57" s="145"/>
      <c r="AL57" s="164"/>
      <c r="AM57" s="68">
        <v>6</v>
      </c>
      <c r="AN57" s="67" t="s">
        <v>204</v>
      </c>
      <c r="AO57" s="17"/>
      <c r="AP57" s="17" t="s">
        <v>179</v>
      </c>
      <c r="AQ57" s="17"/>
      <c r="AR57" s="17"/>
      <c r="AS57" s="17"/>
      <c r="AT57" s="17"/>
      <c r="AU57" s="17" t="s">
        <v>179</v>
      </c>
      <c r="AV57" s="17" t="s">
        <v>179</v>
      </c>
      <c r="AW57" s="17" t="s">
        <v>179</v>
      </c>
      <c r="AX57" s="17" t="s">
        <v>179</v>
      </c>
      <c r="AY57" s="17" t="s">
        <v>179</v>
      </c>
      <c r="AZ57" s="17" t="s">
        <v>179</v>
      </c>
      <c r="BA57" s="17" t="s">
        <v>179</v>
      </c>
      <c r="BB57" s="17" t="s">
        <v>179</v>
      </c>
      <c r="BC57" s="17">
        <f t="shared" si="35"/>
        <v>0</v>
      </c>
      <c r="BD57" s="17" t="str">
        <f t="shared" si="36"/>
        <v>Débil</v>
      </c>
      <c r="BE57" s="17"/>
      <c r="BF57" s="17" t="s">
        <v>179</v>
      </c>
      <c r="BG57" s="17" t="str">
        <f t="shared" si="37"/>
        <v>Casilla formulada</v>
      </c>
      <c r="BH57" s="17"/>
      <c r="BI57" s="18" t="str">
        <f t="shared" si="38"/>
        <v/>
      </c>
      <c r="BJ57" s="17" t="str">
        <f t="shared" si="39"/>
        <v/>
      </c>
      <c r="BK57" s="17" t="str">
        <f t="shared" si="40"/>
        <v>SI</v>
      </c>
      <c r="BL57" s="150"/>
      <c r="BM57" s="150"/>
      <c r="BN57" s="161"/>
      <c r="BO57" s="142"/>
      <c r="BP57" s="142"/>
      <c r="BQ57" s="145"/>
      <c r="BR57" s="175"/>
    </row>
    <row r="58" spans="1:70" s="1" customFormat="1" ht="6.75" customHeight="1" x14ac:dyDescent="0.25">
      <c r="A58" s="61"/>
      <c r="B58" s="204"/>
      <c r="C58" s="153"/>
      <c r="D58" s="156"/>
      <c r="E58" s="153"/>
      <c r="F58" s="153"/>
      <c r="G58" s="153"/>
      <c r="H58" s="153"/>
      <c r="I58" s="209"/>
      <c r="J58" s="69">
        <v>7</v>
      </c>
      <c r="K58" s="70" t="s">
        <v>200</v>
      </c>
      <c r="L58" s="158"/>
      <c r="M58" s="211"/>
      <c r="N58" s="142"/>
      <c r="O58" s="247"/>
      <c r="P58" s="153"/>
      <c r="Q58" s="153"/>
      <c r="R58" s="153"/>
      <c r="S58" s="153"/>
      <c r="T58" s="153"/>
      <c r="U58" s="153"/>
      <c r="V58" s="153"/>
      <c r="W58" s="153"/>
      <c r="X58" s="153"/>
      <c r="Y58" s="153"/>
      <c r="Z58" s="153"/>
      <c r="AA58" s="153"/>
      <c r="AB58" s="153"/>
      <c r="AC58" s="153"/>
      <c r="AD58" s="153"/>
      <c r="AE58" s="153"/>
      <c r="AF58" s="153"/>
      <c r="AG58" s="153"/>
      <c r="AH58" s="153"/>
      <c r="AI58" s="166"/>
      <c r="AJ58" s="142"/>
      <c r="AK58" s="145"/>
      <c r="AL58" s="164"/>
      <c r="AM58" s="71">
        <v>7</v>
      </c>
      <c r="AN58" s="70" t="s">
        <v>204</v>
      </c>
      <c r="AO58" s="13"/>
      <c r="AP58" s="13" t="s">
        <v>179</v>
      </c>
      <c r="AQ58" s="13"/>
      <c r="AR58" s="13"/>
      <c r="AS58" s="13"/>
      <c r="AT58" s="13"/>
      <c r="AU58" s="13" t="s">
        <v>179</v>
      </c>
      <c r="AV58" s="11" t="s">
        <v>179</v>
      </c>
      <c r="AW58" s="11" t="s">
        <v>179</v>
      </c>
      <c r="AX58" s="11" t="s">
        <v>179</v>
      </c>
      <c r="AY58" s="11" t="s">
        <v>179</v>
      </c>
      <c r="AZ58" s="11" t="s">
        <v>179</v>
      </c>
      <c r="BA58" s="11" t="s">
        <v>179</v>
      </c>
      <c r="BB58" s="11" t="s">
        <v>179</v>
      </c>
      <c r="BC58" s="13">
        <f t="shared" si="35"/>
        <v>0</v>
      </c>
      <c r="BD58" s="13" t="str">
        <f t="shared" si="36"/>
        <v>Débil</v>
      </c>
      <c r="BE58" s="13"/>
      <c r="BF58" s="13" t="s">
        <v>179</v>
      </c>
      <c r="BG58" s="13" t="str">
        <f t="shared" si="37"/>
        <v>Casilla formulada</v>
      </c>
      <c r="BH58" s="13"/>
      <c r="BI58" s="14" t="str">
        <f t="shared" si="38"/>
        <v/>
      </c>
      <c r="BJ58" s="13" t="str">
        <f t="shared" si="39"/>
        <v/>
      </c>
      <c r="BK58" s="13" t="str">
        <f t="shared" si="40"/>
        <v>SI</v>
      </c>
      <c r="BL58" s="150"/>
      <c r="BM58" s="150"/>
      <c r="BN58" s="161"/>
      <c r="BO58" s="142"/>
      <c r="BP58" s="142"/>
      <c r="BQ58" s="145"/>
      <c r="BR58" s="175"/>
    </row>
    <row r="59" spans="1:70" s="1" customFormat="1" ht="6.75" customHeight="1" x14ac:dyDescent="0.25">
      <c r="A59" s="61"/>
      <c r="B59" s="204"/>
      <c r="C59" s="153"/>
      <c r="D59" s="156"/>
      <c r="E59" s="153"/>
      <c r="F59" s="153"/>
      <c r="G59" s="153"/>
      <c r="H59" s="153"/>
      <c r="I59" s="209"/>
      <c r="J59" s="66">
        <v>8</v>
      </c>
      <c r="K59" s="67" t="s">
        <v>200</v>
      </c>
      <c r="L59" s="158"/>
      <c r="M59" s="211"/>
      <c r="N59" s="142"/>
      <c r="O59" s="247"/>
      <c r="P59" s="153"/>
      <c r="Q59" s="153"/>
      <c r="R59" s="153"/>
      <c r="S59" s="153"/>
      <c r="T59" s="153"/>
      <c r="U59" s="153"/>
      <c r="V59" s="153"/>
      <c r="W59" s="153"/>
      <c r="X59" s="153"/>
      <c r="Y59" s="153"/>
      <c r="Z59" s="153"/>
      <c r="AA59" s="153"/>
      <c r="AB59" s="153"/>
      <c r="AC59" s="153"/>
      <c r="AD59" s="153"/>
      <c r="AE59" s="153"/>
      <c r="AF59" s="153"/>
      <c r="AG59" s="153"/>
      <c r="AH59" s="153"/>
      <c r="AI59" s="166"/>
      <c r="AJ59" s="142"/>
      <c r="AK59" s="145"/>
      <c r="AL59" s="164"/>
      <c r="AM59" s="68">
        <v>8</v>
      </c>
      <c r="AN59" s="67" t="s">
        <v>204</v>
      </c>
      <c r="AO59" s="17"/>
      <c r="AP59" s="17" t="s">
        <v>179</v>
      </c>
      <c r="AQ59" s="17"/>
      <c r="AR59" s="17"/>
      <c r="AS59" s="17"/>
      <c r="AT59" s="17"/>
      <c r="AU59" s="17" t="s">
        <v>179</v>
      </c>
      <c r="AV59" s="17" t="s">
        <v>179</v>
      </c>
      <c r="AW59" s="17" t="s">
        <v>179</v>
      </c>
      <c r="AX59" s="17" t="s">
        <v>179</v>
      </c>
      <c r="AY59" s="17" t="s">
        <v>179</v>
      </c>
      <c r="AZ59" s="17" t="s">
        <v>179</v>
      </c>
      <c r="BA59" s="17" t="s">
        <v>179</v>
      </c>
      <c r="BB59" s="17" t="s">
        <v>179</v>
      </c>
      <c r="BC59" s="17">
        <f t="shared" si="35"/>
        <v>0</v>
      </c>
      <c r="BD59" s="17" t="str">
        <f t="shared" si="36"/>
        <v>Débil</v>
      </c>
      <c r="BE59" s="17"/>
      <c r="BF59" s="17" t="s">
        <v>179</v>
      </c>
      <c r="BG59" s="17" t="str">
        <f t="shared" si="37"/>
        <v>Casilla formulada</v>
      </c>
      <c r="BH59" s="17"/>
      <c r="BI59" s="18" t="str">
        <f t="shared" si="38"/>
        <v/>
      </c>
      <c r="BJ59" s="17" t="str">
        <f t="shared" si="39"/>
        <v/>
      </c>
      <c r="BK59" s="17" t="str">
        <f t="shared" si="40"/>
        <v>SI</v>
      </c>
      <c r="BL59" s="150"/>
      <c r="BM59" s="150"/>
      <c r="BN59" s="161"/>
      <c r="BO59" s="142"/>
      <c r="BP59" s="142"/>
      <c r="BQ59" s="145"/>
      <c r="BR59" s="175"/>
    </row>
    <row r="60" spans="1:70" s="1" customFormat="1" ht="6.75" customHeight="1" x14ac:dyDescent="0.25">
      <c r="A60" s="61"/>
      <c r="B60" s="204"/>
      <c r="C60" s="153"/>
      <c r="D60" s="156"/>
      <c r="E60" s="153"/>
      <c r="F60" s="153"/>
      <c r="G60" s="153"/>
      <c r="H60" s="153"/>
      <c r="I60" s="209"/>
      <c r="J60" s="69">
        <v>9</v>
      </c>
      <c r="K60" s="70" t="s">
        <v>200</v>
      </c>
      <c r="L60" s="158"/>
      <c r="M60" s="211"/>
      <c r="N60" s="142"/>
      <c r="O60" s="247"/>
      <c r="P60" s="153"/>
      <c r="Q60" s="153"/>
      <c r="R60" s="153"/>
      <c r="S60" s="153"/>
      <c r="T60" s="153"/>
      <c r="U60" s="153"/>
      <c r="V60" s="153"/>
      <c r="W60" s="153"/>
      <c r="X60" s="153"/>
      <c r="Y60" s="153"/>
      <c r="Z60" s="153"/>
      <c r="AA60" s="153"/>
      <c r="AB60" s="153"/>
      <c r="AC60" s="153"/>
      <c r="AD60" s="153"/>
      <c r="AE60" s="153"/>
      <c r="AF60" s="153"/>
      <c r="AG60" s="153"/>
      <c r="AH60" s="153"/>
      <c r="AI60" s="166"/>
      <c r="AJ60" s="142"/>
      <c r="AK60" s="145"/>
      <c r="AL60" s="164"/>
      <c r="AM60" s="71">
        <v>9</v>
      </c>
      <c r="AN60" s="70" t="s">
        <v>204</v>
      </c>
      <c r="AO60" s="13"/>
      <c r="AP60" s="13" t="s">
        <v>179</v>
      </c>
      <c r="AQ60" s="13"/>
      <c r="AR60" s="13"/>
      <c r="AS60" s="13"/>
      <c r="AT60" s="13"/>
      <c r="AU60" s="13" t="s">
        <v>179</v>
      </c>
      <c r="AV60" s="11" t="s">
        <v>179</v>
      </c>
      <c r="AW60" s="11" t="s">
        <v>179</v>
      </c>
      <c r="AX60" s="11" t="s">
        <v>179</v>
      </c>
      <c r="AY60" s="11" t="s">
        <v>179</v>
      </c>
      <c r="AZ60" s="11" t="s">
        <v>179</v>
      </c>
      <c r="BA60" s="11" t="s">
        <v>179</v>
      </c>
      <c r="BB60" s="11" t="s">
        <v>179</v>
      </c>
      <c r="BC60" s="13">
        <f t="shared" si="35"/>
        <v>0</v>
      </c>
      <c r="BD60" s="13" t="str">
        <f t="shared" si="36"/>
        <v>Débil</v>
      </c>
      <c r="BE60" s="13"/>
      <c r="BF60" s="13" t="s">
        <v>179</v>
      </c>
      <c r="BG60" s="13" t="str">
        <f t="shared" si="37"/>
        <v>Casilla formulada</v>
      </c>
      <c r="BH60" s="13"/>
      <c r="BI60" s="14" t="str">
        <f t="shared" si="38"/>
        <v/>
      </c>
      <c r="BJ60" s="13" t="str">
        <f t="shared" si="39"/>
        <v/>
      </c>
      <c r="BK60" s="13" t="str">
        <f t="shared" si="40"/>
        <v>SI</v>
      </c>
      <c r="BL60" s="150"/>
      <c r="BM60" s="150"/>
      <c r="BN60" s="161"/>
      <c r="BO60" s="142"/>
      <c r="BP60" s="142"/>
      <c r="BQ60" s="145"/>
      <c r="BR60" s="175"/>
    </row>
    <row r="61" spans="1:70" s="1" customFormat="1" ht="6.75" customHeight="1" thickBot="1" x14ac:dyDescent="0.3">
      <c r="A61" s="61"/>
      <c r="B61" s="205"/>
      <c r="C61" s="154"/>
      <c r="D61" s="157"/>
      <c r="E61" s="154"/>
      <c r="F61" s="154"/>
      <c r="G61" s="154"/>
      <c r="H61" s="154"/>
      <c r="I61" s="210"/>
      <c r="J61" s="72">
        <v>10</v>
      </c>
      <c r="K61" s="73" t="s">
        <v>200</v>
      </c>
      <c r="L61" s="159"/>
      <c r="M61" s="212"/>
      <c r="N61" s="143"/>
      <c r="O61" s="248"/>
      <c r="P61" s="154"/>
      <c r="Q61" s="154"/>
      <c r="R61" s="154"/>
      <c r="S61" s="154"/>
      <c r="T61" s="154"/>
      <c r="U61" s="154"/>
      <c r="V61" s="154"/>
      <c r="W61" s="154"/>
      <c r="X61" s="154"/>
      <c r="Y61" s="154"/>
      <c r="Z61" s="154"/>
      <c r="AA61" s="154"/>
      <c r="AB61" s="154"/>
      <c r="AC61" s="154"/>
      <c r="AD61" s="154"/>
      <c r="AE61" s="154"/>
      <c r="AF61" s="154"/>
      <c r="AG61" s="154"/>
      <c r="AH61" s="154"/>
      <c r="AI61" s="167"/>
      <c r="AJ61" s="143"/>
      <c r="AK61" s="146"/>
      <c r="AL61" s="165"/>
      <c r="AM61" s="74">
        <v>10</v>
      </c>
      <c r="AN61" s="73" t="s">
        <v>204</v>
      </c>
      <c r="AO61" s="19"/>
      <c r="AP61" s="19" t="s">
        <v>179</v>
      </c>
      <c r="AQ61" s="19"/>
      <c r="AR61" s="19"/>
      <c r="AS61" s="19"/>
      <c r="AT61" s="19"/>
      <c r="AU61" s="19" t="s">
        <v>179</v>
      </c>
      <c r="AV61" s="19" t="s">
        <v>179</v>
      </c>
      <c r="AW61" s="19" t="s">
        <v>179</v>
      </c>
      <c r="AX61" s="19" t="s">
        <v>179</v>
      </c>
      <c r="AY61" s="19" t="s">
        <v>179</v>
      </c>
      <c r="AZ61" s="19" t="s">
        <v>179</v>
      </c>
      <c r="BA61" s="19" t="s">
        <v>179</v>
      </c>
      <c r="BB61" s="19" t="s">
        <v>179</v>
      </c>
      <c r="BC61" s="19">
        <f t="shared" si="35"/>
        <v>0</v>
      </c>
      <c r="BD61" s="19" t="str">
        <f t="shared" si="36"/>
        <v>Débil</v>
      </c>
      <c r="BE61" s="19"/>
      <c r="BF61" s="19" t="s">
        <v>179</v>
      </c>
      <c r="BG61" s="19" t="str">
        <f t="shared" si="37"/>
        <v>Casilla formulada</v>
      </c>
      <c r="BH61" s="19"/>
      <c r="BI61" s="20" t="str">
        <f t="shared" si="38"/>
        <v/>
      </c>
      <c r="BJ61" s="19" t="str">
        <f t="shared" si="39"/>
        <v/>
      </c>
      <c r="BK61" s="19" t="str">
        <f t="shared" si="40"/>
        <v>SI</v>
      </c>
      <c r="BL61" s="151"/>
      <c r="BM61" s="151"/>
      <c r="BN61" s="162"/>
      <c r="BO61" s="143"/>
      <c r="BP61" s="143"/>
      <c r="BQ61" s="146"/>
      <c r="BR61" s="1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bIQIbMMvbN8/enzB/E1YA9MXqqb5Tbp/2eRTCxnVoli7TAmb0bQchKmVMTEgMMpgkDJ+JgXistmdbdfj/TIt8A==" saltValue="cvyNK9SyAO+0wH1Qg5xjdQ==" spinCount="100000" sheet="1" formatCells="0" formatColumns="0" formatRows="0" autoFilter="0"/>
  <mergeCells count="260">
    <mergeCell ref="BP52:BP61"/>
    <mergeCell ref="BQ52:BQ61"/>
    <mergeCell ref="BR52:BR61"/>
    <mergeCell ref="AK52:AK61"/>
    <mergeCell ref="AL52:AL61"/>
    <mergeCell ref="BL52:BL61"/>
    <mergeCell ref="BM52:BM61"/>
    <mergeCell ref="BN52:BN61"/>
    <mergeCell ref="BO52:BO61"/>
    <mergeCell ref="AE52:AE61"/>
    <mergeCell ref="AF52:AF61"/>
    <mergeCell ref="AG52:AG61"/>
    <mergeCell ref="AH52:AH61"/>
    <mergeCell ref="AI52:AI61"/>
    <mergeCell ref="AJ52:AJ61"/>
    <mergeCell ref="Y52:Y61"/>
    <mergeCell ref="Z52:Z61"/>
    <mergeCell ref="AA52:AA61"/>
    <mergeCell ref="AB52:AB61"/>
    <mergeCell ref="AC52:AC61"/>
    <mergeCell ref="AD52:AD61"/>
    <mergeCell ref="S52:S61"/>
    <mergeCell ref="T52:T61"/>
    <mergeCell ref="U52:U61"/>
    <mergeCell ref="V52:V61"/>
    <mergeCell ref="W52:W61"/>
    <mergeCell ref="X52:X61"/>
    <mergeCell ref="M52:M61"/>
    <mergeCell ref="N52:N61"/>
    <mergeCell ref="O52:O61"/>
    <mergeCell ref="P52:P61"/>
    <mergeCell ref="Q52:Q61"/>
    <mergeCell ref="R52:R61"/>
    <mergeCell ref="BR42:BR51"/>
    <mergeCell ref="B52:B61"/>
    <mergeCell ref="C52:C61"/>
    <mergeCell ref="D52:D61"/>
    <mergeCell ref="E52:E61"/>
    <mergeCell ref="F52:F61"/>
    <mergeCell ref="G52:G61"/>
    <mergeCell ref="H52:H61"/>
    <mergeCell ref="I52:I61"/>
    <mergeCell ref="L52:L61"/>
    <mergeCell ref="BL42:BL51"/>
    <mergeCell ref="BM42:BM51"/>
    <mergeCell ref="BN42:BN51"/>
    <mergeCell ref="BO42:BO51"/>
    <mergeCell ref="BP42:BP51"/>
    <mergeCell ref="BQ42:BQ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P42:P51"/>
    <mergeCell ref="Q42:Q51"/>
    <mergeCell ref="R42:R51"/>
    <mergeCell ref="S42:S51"/>
    <mergeCell ref="T42:T51"/>
    <mergeCell ref="G42:G51"/>
    <mergeCell ref="H42:H51"/>
    <mergeCell ref="I42:I51"/>
    <mergeCell ref="L42:L51"/>
    <mergeCell ref="M42:M51"/>
    <mergeCell ref="N42:N51"/>
    <mergeCell ref="BO32:BO41"/>
    <mergeCell ref="BP32:BP41"/>
    <mergeCell ref="BQ32:BQ41"/>
    <mergeCell ref="BR32:BR41"/>
    <mergeCell ref="B42:B51"/>
    <mergeCell ref="C42:C51"/>
    <mergeCell ref="D42:D51"/>
    <mergeCell ref="E42:E51"/>
    <mergeCell ref="F42:F5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O42:O51"/>
    <mergeCell ref="AA32:AA41"/>
    <mergeCell ref="AB32:AB41"/>
    <mergeCell ref="Q32:Q41"/>
    <mergeCell ref="R32:R41"/>
    <mergeCell ref="S32:S41"/>
    <mergeCell ref="T32:T41"/>
    <mergeCell ref="U32:U41"/>
    <mergeCell ref="V32:V41"/>
    <mergeCell ref="BN32:BN41"/>
    <mergeCell ref="I32:I41"/>
    <mergeCell ref="L32:L41"/>
    <mergeCell ref="M32:M41"/>
    <mergeCell ref="N32:N41"/>
    <mergeCell ref="O32:O41"/>
    <mergeCell ref="P32:P41"/>
    <mergeCell ref="BP22:BP31"/>
    <mergeCell ref="BQ22:BQ31"/>
    <mergeCell ref="BR22:BR31"/>
    <mergeCell ref="BL22:BL31"/>
    <mergeCell ref="BM22:BM31"/>
    <mergeCell ref="BN22:BN31"/>
    <mergeCell ref="BO22:BO31"/>
    <mergeCell ref="V22:V31"/>
    <mergeCell ref="W22:W31"/>
    <mergeCell ref="X22:X31"/>
    <mergeCell ref="M22:M31"/>
    <mergeCell ref="N22:N31"/>
    <mergeCell ref="O22:O31"/>
    <mergeCell ref="P22:P31"/>
    <mergeCell ref="Q22:Q31"/>
    <mergeCell ref="R22:R31"/>
    <mergeCell ref="Y32:Y41"/>
    <mergeCell ref="Z32:Z41"/>
    <mergeCell ref="B32:B41"/>
    <mergeCell ref="C32:C41"/>
    <mergeCell ref="D32:D41"/>
    <mergeCell ref="E32:E41"/>
    <mergeCell ref="F32:F41"/>
    <mergeCell ref="G32:G41"/>
    <mergeCell ref="H32:H41"/>
    <mergeCell ref="AK22:AK31"/>
    <mergeCell ref="AL22:AL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R12:R21"/>
    <mergeCell ref="S12:S21"/>
    <mergeCell ref="T12:T21"/>
    <mergeCell ref="G12:G21"/>
    <mergeCell ref="H12:H21"/>
    <mergeCell ref="I12:I21"/>
    <mergeCell ref="L12:L21"/>
    <mergeCell ref="M12:M21"/>
    <mergeCell ref="N12:N2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AN9:AN11"/>
    <mergeCell ref="AO9:AO11"/>
    <mergeCell ref="AP9:AP11"/>
    <mergeCell ref="AQ9:AQ11"/>
    <mergeCell ref="AR9:AR11"/>
    <mergeCell ref="AS9:AS11"/>
    <mergeCell ref="BN8:BQ10"/>
    <mergeCell ref="AI10:AJ11"/>
    <mergeCell ref="AK10:AK11"/>
    <mergeCell ref="AL10:AL11"/>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s>
  <conditionalFormatting sqref="I12">
    <cfRule type="containsText" dxfId="1468" priority="107" operator="containsText" text="No es Riesgo de Corrupción">
      <formula>NOT(ISERROR(SEARCH("No es Riesgo de Corrupción",I12)))</formula>
    </cfRule>
    <cfRule type="containsText" dxfId="1467" priority="108" operator="containsText" text="Si es Riesgo de Corrupción">
      <formula>NOT(ISERROR(SEARCH("Si es Riesgo de Corrupción",I12)))</formula>
    </cfRule>
  </conditionalFormatting>
  <conditionalFormatting sqref="AK12:AK21">
    <cfRule type="containsText" dxfId="1466" priority="103" operator="containsText" text="Extremo">
      <formula>NOT(ISERROR(SEARCH("Extremo",AK12)))</formula>
    </cfRule>
    <cfRule type="containsText" dxfId="1465" priority="104" operator="containsText" text="Alto">
      <formula>NOT(ISERROR(SEARCH("Alto",AK12)))</formula>
    </cfRule>
    <cfRule type="containsText" dxfId="1464" priority="105" operator="containsText" text="Moderado">
      <formula>NOT(ISERROR(SEARCH("Moderado",AK12)))</formula>
    </cfRule>
    <cfRule type="containsText" dxfId="1463" priority="106" operator="containsText" text="Bajo">
      <formula>NOT(ISERROR(SEARCH("Bajo",AK12)))</formula>
    </cfRule>
  </conditionalFormatting>
  <conditionalFormatting sqref="BI12:BI21">
    <cfRule type="containsText" dxfId="1462" priority="100" operator="containsText" text="FUERTE">
      <formula>NOT(ISERROR(SEARCH("FUERTE",BI12)))</formula>
    </cfRule>
    <cfRule type="containsText" dxfId="1461" priority="101" operator="containsText" text="MODERADO">
      <formula>NOT(ISERROR(SEARCH("MODERADO",BI12)))</formula>
    </cfRule>
    <cfRule type="containsText" dxfId="1460" priority="102" operator="containsText" text="DÉBIL">
      <formula>NOT(ISERROR(SEARCH("DÉBIL",BI12)))</formula>
    </cfRule>
  </conditionalFormatting>
  <conditionalFormatting sqref="AL12 AL22 AL32 AL42 AL52">
    <cfRule type="containsText" dxfId="1459" priority="96" operator="containsText" text="Extremo">
      <formula>NOT(ISERROR(SEARCH("Extremo",AL12)))</formula>
    </cfRule>
    <cfRule type="containsText" dxfId="1458" priority="97" operator="containsText" text="Alto">
      <formula>NOT(ISERROR(SEARCH("Alto",AL12)))</formula>
    </cfRule>
    <cfRule type="containsText" dxfId="1457" priority="98" operator="containsText" text="Moderado">
      <formula>NOT(ISERROR(SEARCH("Moderado",AL12)))</formula>
    </cfRule>
    <cfRule type="containsText" dxfId="1456" priority="99" operator="containsText" text="Bajo">
      <formula>NOT(ISERROR(SEARCH("Bajo",AL12)))</formula>
    </cfRule>
  </conditionalFormatting>
  <conditionalFormatting sqref="BQ12:BQ21">
    <cfRule type="containsText" dxfId="1455" priority="92" operator="containsText" text="Extremo">
      <formula>NOT(ISERROR(SEARCH("Extremo",BQ12)))</formula>
    </cfRule>
    <cfRule type="containsText" dxfId="1454" priority="93" operator="containsText" text="Alto">
      <formula>NOT(ISERROR(SEARCH("Alto",BQ12)))</formula>
    </cfRule>
    <cfRule type="containsText" dxfId="1453" priority="94" operator="containsText" text="Moderado">
      <formula>NOT(ISERROR(SEARCH("Moderado",BQ12)))</formula>
    </cfRule>
    <cfRule type="containsText" dxfId="1452" priority="95" operator="containsText" text="Bajo">
      <formula>NOT(ISERROR(SEARCH("Bajo",BQ12)))</formula>
    </cfRule>
  </conditionalFormatting>
  <conditionalFormatting sqref="I22 I32">
    <cfRule type="containsText" dxfId="1451" priority="90" operator="containsText" text="No es Riesgo de Corrupción">
      <formula>NOT(ISERROR(SEARCH("No es Riesgo de Corrupción",I22)))</formula>
    </cfRule>
    <cfRule type="containsText" dxfId="1450" priority="91" operator="containsText" text="Si es Riesgo de Corrupción">
      <formula>NOT(ISERROR(SEARCH("Si es Riesgo de Corrupción",I22)))</formula>
    </cfRule>
  </conditionalFormatting>
  <conditionalFormatting sqref="AK22:AK41">
    <cfRule type="containsText" dxfId="1449" priority="86" operator="containsText" text="Extremo">
      <formula>NOT(ISERROR(SEARCH("Extremo",AK22)))</formula>
    </cfRule>
    <cfRule type="containsText" dxfId="1448" priority="87" operator="containsText" text="Alto">
      <formula>NOT(ISERROR(SEARCH("Alto",AK22)))</formula>
    </cfRule>
    <cfRule type="containsText" dxfId="1447" priority="88" operator="containsText" text="Moderado">
      <formula>NOT(ISERROR(SEARCH("Moderado",AK22)))</formula>
    </cfRule>
    <cfRule type="containsText" dxfId="1446" priority="89" operator="containsText" text="Bajo">
      <formula>NOT(ISERROR(SEARCH("Bajo",AK22)))</formula>
    </cfRule>
  </conditionalFormatting>
  <conditionalFormatting sqref="BI22:BI41">
    <cfRule type="containsText" dxfId="1445" priority="83" operator="containsText" text="FUERTE">
      <formula>NOT(ISERROR(SEARCH("FUERTE",BI22)))</formula>
    </cfRule>
    <cfRule type="containsText" dxfId="1444" priority="84" operator="containsText" text="MODERADO">
      <formula>NOT(ISERROR(SEARCH("MODERADO",BI22)))</formula>
    </cfRule>
    <cfRule type="containsText" dxfId="1443" priority="85" operator="containsText" text="DÉBIL">
      <formula>NOT(ISERROR(SEARCH("DÉBIL",BI22)))</formula>
    </cfRule>
  </conditionalFormatting>
  <conditionalFormatting sqref="BQ22:BQ41">
    <cfRule type="containsText" dxfId="1442" priority="75" operator="containsText" text="Extremo">
      <formula>NOT(ISERROR(SEARCH("Extremo",BQ22)))</formula>
    </cfRule>
    <cfRule type="containsText" dxfId="1441" priority="76" operator="containsText" text="Alto">
      <formula>NOT(ISERROR(SEARCH("Alto",BQ22)))</formula>
    </cfRule>
    <cfRule type="containsText" dxfId="1440" priority="77" operator="containsText" text="Moderado">
      <formula>NOT(ISERROR(SEARCH("Moderado",BQ22)))</formula>
    </cfRule>
    <cfRule type="containsText" dxfId="1439" priority="78" operator="containsText" text="Bajo">
      <formula>NOT(ISERROR(SEARCH("Bajo",BQ22)))</formula>
    </cfRule>
  </conditionalFormatting>
  <conditionalFormatting sqref="A1:XFD3 A5:XFD11 A4:AT4 BS4:XFD4 BH12:XFD12 A12:BF12 A13:XFD21 A62:XFD1048576 AU22:XFD41 A22:AP41 B42:B61 E42:H61 AL42:AL61">
    <cfRule type="containsText" dxfId="1438" priority="70" operator="containsText" text="REDACTAR CONTROL">
      <formula>NOT(ISERROR(SEARCH("REDACTAR CONTROL",A1)))</formula>
    </cfRule>
    <cfRule type="containsText" dxfId="1437" priority="71" operator="containsText" text="Espacio para">
      <formula>NOT(ISERROR(SEARCH("Espacio para",A1)))</formula>
    </cfRule>
    <cfRule type="containsText" dxfId="1436" priority="72" operator="containsText" text="Definir el">
      <formula>NOT(ISERROR(SEARCH("Definir el",A1)))</formula>
    </cfRule>
    <cfRule type="containsText" dxfId="1435" priority="73" operator="containsText" text="lista desplegable">
      <formula>NOT(ISERROR(SEARCH("lista desplegable",A1)))</formula>
    </cfRule>
    <cfRule type="containsText" dxfId="1434" priority="74" operator="containsText" text="Casilla formulada">
      <formula>NOT(ISERROR(SEARCH("Casilla formulada",A1)))</formula>
    </cfRule>
  </conditionalFormatting>
  <conditionalFormatting sqref="BG12">
    <cfRule type="containsText" dxfId="1433" priority="65" operator="containsText" text="REDACTAR CONTROL">
      <formula>NOT(ISERROR(SEARCH("REDACTAR CONTROL",BG12)))</formula>
    </cfRule>
    <cfRule type="containsText" dxfId="1432" priority="66" operator="containsText" text="Espacio para">
      <formula>NOT(ISERROR(SEARCH("Espacio para",BG12)))</formula>
    </cfRule>
    <cfRule type="containsText" dxfId="1431" priority="67" operator="containsText" text="Definir el">
      <formula>NOT(ISERROR(SEARCH("Definir el",BG12)))</formula>
    </cfRule>
    <cfRule type="containsText" dxfId="1430" priority="68" operator="containsText" text="lista desplegable">
      <formula>NOT(ISERROR(SEARCH("lista desplegable",BG12)))</formula>
    </cfRule>
    <cfRule type="containsText" dxfId="1429" priority="69" operator="containsText" text="Casilla formulada">
      <formula>NOT(ISERROR(SEARCH("Casilla formulada",BG12)))</formula>
    </cfRule>
  </conditionalFormatting>
  <conditionalFormatting sqref="AQ22:AT31">
    <cfRule type="containsText" dxfId="1428" priority="60" operator="containsText" text="REDACTAR CONTROL">
      <formula>NOT(ISERROR(SEARCH("REDACTAR CONTROL",AQ22)))</formula>
    </cfRule>
    <cfRule type="containsText" dxfId="1427" priority="61" operator="containsText" text="Espacio para">
      <formula>NOT(ISERROR(SEARCH("Espacio para",AQ22)))</formula>
    </cfRule>
    <cfRule type="containsText" dxfId="1426" priority="62" operator="containsText" text="Definir el">
      <formula>NOT(ISERROR(SEARCH("Definir el",AQ22)))</formula>
    </cfRule>
    <cfRule type="containsText" dxfId="1425" priority="63" operator="containsText" text="lista desplegable">
      <formula>NOT(ISERROR(SEARCH("lista desplegable",AQ22)))</formula>
    </cfRule>
    <cfRule type="containsText" dxfId="1424" priority="64" operator="containsText" text="Casilla formulada">
      <formula>NOT(ISERROR(SEARCH("Casilla formulada",AQ22)))</formula>
    </cfRule>
  </conditionalFormatting>
  <conditionalFormatting sqref="AQ32:AT41">
    <cfRule type="containsText" dxfId="1423" priority="55" operator="containsText" text="REDACTAR CONTROL">
      <formula>NOT(ISERROR(SEARCH("REDACTAR CONTROL",AQ32)))</formula>
    </cfRule>
    <cfRule type="containsText" dxfId="1422" priority="56" operator="containsText" text="Espacio para">
      <formula>NOT(ISERROR(SEARCH("Espacio para",AQ32)))</formula>
    </cfRule>
    <cfRule type="containsText" dxfId="1421" priority="57" operator="containsText" text="Definir el">
      <formula>NOT(ISERROR(SEARCH("Definir el",AQ32)))</formula>
    </cfRule>
    <cfRule type="containsText" dxfId="1420" priority="58" operator="containsText" text="lista desplegable">
      <formula>NOT(ISERROR(SEARCH("lista desplegable",AQ32)))</formula>
    </cfRule>
    <cfRule type="containsText" dxfId="1419" priority="59" operator="containsText" text="Casilla formulada">
      <formula>NOT(ISERROR(SEARCH("Casilla formulada",AQ32)))</formula>
    </cfRule>
  </conditionalFormatting>
  <conditionalFormatting sqref="I42">
    <cfRule type="containsText" dxfId="1418" priority="53" operator="containsText" text="No es Riesgo de Corrupción">
      <formula>NOT(ISERROR(SEARCH("No es Riesgo de Corrupción",I42)))</formula>
    </cfRule>
    <cfRule type="containsText" dxfId="1417" priority="54" operator="containsText" text="Si es Riesgo de Corrupción">
      <formula>NOT(ISERROR(SEARCH("Si es Riesgo de Corrupción",I42)))</formula>
    </cfRule>
  </conditionalFormatting>
  <conditionalFormatting sqref="AK42:AK51">
    <cfRule type="containsText" dxfId="1416" priority="49" operator="containsText" text="Extremo">
      <formula>NOT(ISERROR(SEARCH("Extremo",AK42)))</formula>
    </cfRule>
    <cfRule type="containsText" dxfId="1415" priority="50" operator="containsText" text="Alto">
      <formula>NOT(ISERROR(SEARCH("Alto",AK42)))</formula>
    </cfRule>
    <cfRule type="containsText" dxfId="1414" priority="51" operator="containsText" text="Moderado">
      <formula>NOT(ISERROR(SEARCH("Moderado",AK42)))</formula>
    </cfRule>
    <cfRule type="containsText" dxfId="1413" priority="52" operator="containsText" text="Bajo">
      <formula>NOT(ISERROR(SEARCH("Bajo",AK42)))</formula>
    </cfRule>
  </conditionalFormatting>
  <conditionalFormatting sqref="BI42:BI51">
    <cfRule type="containsText" dxfId="1412" priority="46" operator="containsText" text="FUERTE">
      <formula>NOT(ISERROR(SEARCH("FUERTE",BI42)))</formula>
    </cfRule>
    <cfRule type="containsText" dxfId="1411" priority="47" operator="containsText" text="MODERADO">
      <formula>NOT(ISERROR(SEARCH("MODERADO",BI42)))</formula>
    </cfRule>
    <cfRule type="containsText" dxfId="1410" priority="48" operator="containsText" text="DÉBIL">
      <formula>NOT(ISERROR(SEARCH("DÉBIL",BI42)))</formula>
    </cfRule>
  </conditionalFormatting>
  <conditionalFormatting sqref="BQ42:BQ51">
    <cfRule type="containsText" dxfId="1409" priority="38" operator="containsText" text="Extremo">
      <formula>NOT(ISERROR(SEARCH("Extremo",BQ42)))</formula>
    </cfRule>
    <cfRule type="containsText" dxfId="1408" priority="39" operator="containsText" text="Alto">
      <formula>NOT(ISERROR(SEARCH("Alto",BQ42)))</formula>
    </cfRule>
    <cfRule type="containsText" dxfId="1407" priority="40" operator="containsText" text="Moderado">
      <formula>NOT(ISERROR(SEARCH("Moderado",BQ42)))</formula>
    </cfRule>
    <cfRule type="containsText" dxfId="1406" priority="41" operator="containsText" text="Bajo">
      <formula>NOT(ISERROR(SEARCH("Bajo",BQ42)))</formula>
    </cfRule>
  </conditionalFormatting>
  <conditionalFormatting sqref="AU42:XFD51 A42:A51 C42:D51 I42:AK51 AM42:AP51">
    <cfRule type="containsText" dxfId="1405" priority="33" operator="containsText" text="REDACTAR CONTROL">
      <formula>NOT(ISERROR(SEARCH("REDACTAR CONTROL",A42)))</formula>
    </cfRule>
    <cfRule type="containsText" dxfId="1404" priority="34" operator="containsText" text="Espacio para">
      <formula>NOT(ISERROR(SEARCH("Espacio para",A42)))</formula>
    </cfRule>
    <cfRule type="containsText" dxfId="1403" priority="35" operator="containsText" text="Definir el">
      <formula>NOT(ISERROR(SEARCH("Definir el",A42)))</formula>
    </cfRule>
    <cfRule type="containsText" dxfId="1402" priority="36" operator="containsText" text="lista desplegable">
      <formula>NOT(ISERROR(SEARCH("lista desplegable",A42)))</formula>
    </cfRule>
    <cfRule type="containsText" dxfId="1401" priority="37" operator="containsText" text="Casilla formulada">
      <formula>NOT(ISERROR(SEARCH("Casilla formulada",A42)))</formula>
    </cfRule>
  </conditionalFormatting>
  <conditionalFormatting sqref="AQ42:AT51">
    <cfRule type="containsText" dxfId="1400" priority="28" operator="containsText" text="REDACTAR CONTROL">
      <formula>NOT(ISERROR(SEARCH("REDACTAR CONTROL",AQ42)))</formula>
    </cfRule>
    <cfRule type="containsText" dxfId="1399" priority="29" operator="containsText" text="Espacio para">
      <formula>NOT(ISERROR(SEARCH("Espacio para",AQ42)))</formula>
    </cfRule>
    <cfRule type="containsText" dxfId="1398" priority="30" operator="containsText" text="Definir el">
      <formula>NOT(ISERROR(SEARCH("Definir el",AQ42)))</formula>
    </cfRule>
    <cfRule type="containsText" dxfId="1397" priority="31" operator="containsText" text="lista desplegable">
      <formula>NOT(ISERROR(SEARCH("lista desplegable",AQ42)))</formula>
    </cfRule>
    <cfRule type="containsText" dxfId="1396" priority="32" operator="containsText" text="Casilla formulada">
      <formula>NOT(ISERROR(SEARCH("Casilla formulada",AQ42)))</formula>
    </cfRule>
  </conditionalFormatting>
  <conditionalFormatting sqref="I52">
    <cfRule type="containsText" dxfId="1395" priority="26" operator="containsText" text="No es Riesgo de Corrupción">
      <formula>NOT(ISERROR(SEARCH("No es Riesgo de Corrupción",I52)))</formula>
    </cfRule>
    <cfRule type="containsText" dxfId="1394" priority="27" operator="containsText" text="Si es Riesgo de Corrupción">
      <formula>NOT(ISERROR(SEARCH("Si es Riesgo de Corrupción",I52)))</formula>
    </cfRule>
  </conditionalFormatting>
  <conditionalFormatting sqref="AK52:AK61">
    <cfRule type="containsText" dxfId="1393" priority="22" operator="containsText" text="Extremo">
      <formula>NOT(ISERROR(SEARCH("Extremo",AK52)))</formula>
    </cfRule>
    <cfRule type="containsText" dxfId="1392" priority="23" operator="containsText" text="Alto">
      <formula>NOT(ISERROR(SEARCH("Alto",AK52)))</formula>
    </cfRule>
    <cfRule type="containsText" dxfId="1391" priority="24" operator="containsText" text="Moderado">
      <formula>NOT(ISERROR(SEARCH("Moderado",AK52)))</formula>
    </cfRule>
    <cfRule type="containsText" dxfId="1390" priority="25" operator="containsText" text="Bajo">
      <formula>NOT(ISERROR(SEARCH("Bajo",AK52)))</formula>
    </cfRule>
  </conditionalFormatting>
  <conditionalFormatting sqref="BI52:BI61">
    <cfRule type="containsText" dxfId="1389" priority="19" operator="containsText" text="FUERTE">
      <formula>NOT(ISERROR(SEARCH("FUERTE",BI52)))</formula>
    </cfRule>
    <cfRule type="containsText" dxfId="1388" priority="20" operator="containsText" text="MODERADO">
      <formula>NOT(ISERROR(SEARCH("MODERADO",BI52)))</formula>
    </cfRule>
    <cfRule type="containsText" dxfId="1387" priority="21" operator="containsText" text="DÉBIL">
      <formula>NOT(ISERROR(SEARCH("DÉBIL",BI52)))</formula>
    </cfRule>
  </conditionalFormatting>
  <conditionalFormatting sqref="BQ52:BQ61">
    <cfRule type="containsText" dxfId="1386" priority="11" operator="containsText" text="Extremo">
      <formula>NOT(ISERROR(SEARCH("Extremo",BQ52)))</formula>
    </cfRule>
    <cfRule type="containsText" dxfId="1385" priority="12" operator="containsText" text="Alto">
      <formula>NOT(ISERROR(SEARCH("Alto",BQ52)))</formula>
    </cfRule>
    <cfRule type="containsText" dxfId="1384" priority="13" operator="containsText" text="Moderado">
      <formula>NOT(ISERROR(SEARCH("Moderado",BQ52)))</formula>
    </cfRule>
    <cfRule type="containsText" dxfId="1383" priority="14" operator="containsText" text="Bajo">
      <formula>NOT(ISERROR(SEARCH("Bajo",BQ52)))</formula>
    </cfRule>
  </conditionalFormatting>
  <conditionalFormatting sqref="AU52:XFD61 A52:A61 C52:D61 I52:AK61 AM52:AP61">
    <cfRule type="containsText" dxfId="1382" priority="6" operator="containsText" text="REDACTAR CONTROL">
      <formula>NOT(ISERROR(SEARCH("REDACTAR CONTROL",A52)))</formula>
    </cfRule>
    <cfRule type="containsText" dxfId="1381" priority="7" operator="containsText" text="Espacio para">
      <formula>NOT(ISERROR(SEARCH("Espacio para",A52)))</formula>
    </cfRule>
    <cfRule type="containsText" dxfId="1380" priority="8" operator="containsText" text="Definir el">
      <formula>NOT(ISERROR(SEARCH("Definir el",A52)))</formula>
    </cfRule>
    <cfRule type="containsText" dxfId="1379" priority="9" operator="containsText" text="lista desplegable">
      <formula>NOT(ISERROR(SEARCH("lista desplegable",A52)))</formula>
    </cfRule>
    <cfRule type="containsText" dxfId="1378" priority="10" operator="containsText" text="Casilla formulada">
      <formula>NOT(ISERROR(SEARCH("Casilla formulada",A52)))</formula>
    </cfRule>
  </conditionalFormatting>
  <conditionalFormatting sqref="AQ52:AT61">
    <cfRule type="containsText" dxfId="1377" priority="1" operator="containsText" text="REDACTAR CONTROL">
      <formula>NOT(ISERROR(SEARCH("REDACTAR CONTROL",AQ52)))</formula>
    </cfRule>
    <cfRule type="containsText" dxfId="1376" priority="2" operator="containsText" text="Espacio para">
      <formula>NOT(ISERROR(SEARCH("Espacio para",AQ52)))</formula>
    </cfRule>
    <cfRule type="containsText" dxfId="1375" priority="3" operator="containsText" text="Definir el">
      <formula>NOT(ISERROR(SEARCH("Definir el",AQ52)))</formula>
    </cfRule>
    <cfRule type="containsText" dxfId="1374" priority="4" operator="containsText" text="lista desplegable">
      <formula>NOT(ISERROR(SEARCH("lista desplegable",AQ52)))</formula>
    </cfRule>
    <cfRule type="containsText" dxfId="1373" priority="5" operator="containsText" text="Casilla formulada">
      <formula>NOT(ISERROR(SEARCH("Casilla formulada",AQ52)))</formula>
    </cfRule>
  </conditionalFormatting>
  <dataValidations count="13">
    <dataValidation type="list" allowBlank="1" showInputMessage="1" showErrorMessage="1" sqref="BF12:BF61" xr:uid="{8F4BFE97-8AD8-4579-B5E6-1D3FD928523A}">
      <formula1>"Escoger un dato de la lista desplegable,Fuerte,Moderado,Débil"</formula1>
    </dataValidation>
    <dataValidation type="list" allowBlank="1" showInputMessage="1" showErrorMessage="1" sqref="M12:M61" xr:uid="{56FDB5A9-218E-4824-ADAB-BD5AC29DBE7D}">
      <formula1>"Escoger un dato de la lista desplegable,5,4,3,2,1"</formula1>
    </dataValidation>
    <dataValidation type="list" allowBlank="1" showInputMessage="1" showErrorMessage="1" sqref="E12:H61" xr:uid="{BD9EC13E-FFCE-4658-99B5-004EAFEE8968}">
      <formula1>"SI,NO,Escoger un dato de la lista desplegable"</formula1>
    </dataValidation>
    <dataValidation type="list" allowBlank="1" showInputMessage="1" showErrorMessage="1" sqref="P12:AH61" xr:uid="{AC8A6F85-C388-41AD-9DC1-35B530EDF48F}">
      <formula1>"SI,NO,Selecciona una respuesta en la lista desplegable"</formula1>
    </dataValidation>
    <dataValidation type="list" allowBlank="1" showInputMessage="1" showErrorMessage="1" sqref="AP12:AP61" xr:uid="{DAE92A20-8564-40D8-A95B-F51A853910F3}">
      <formula1>"Escoger un dato de la lista desplegable,Por Tramite, Diario, Semanal, Quincenal, Mensual, Bimestral, Trimestral, Semestral,Anual"</formula1>
    </dataValidation>
    <dataValidation type="list" allowBlank="1" showInputMessage="1" showErrorMessage="1" sqref="AU12:AU61" xr:uid="{FF74633B-503D-4EEF-9F9A-02BA0E89FD34}">
      <formula1>"Escoger un dato de la lista desplegable,Preventivo,Detectivo"</formula1>
    </dataValidation>
    <dataValidation type="list" allowBlank="1" showInputMessage="1" showErrorMessage="1" sqref="AV12:AV61" xr:uid="{45D84F57-4903-48E3-B5B1-8ED14E120D82}">
      <formula1>"Asignado,No Asignado,Escoger un dato de la lista desplegable"</formula1>
    </dataValidation>
    <dataValidation type="list" allowBlank="1" showInputMessage="1" showErrorMessage="1" sqref="AW12:AW61" xr:uid="{B2E4F32B-F1DA-4238-A4A3-F4944B20215E}">
      <formula1>"Adecuado,Inadecuado,Escoger un dato de la lista desplegable"</formula1>
    </dataValidation>
    <dataValidation type="list" allowBlank="1" showInputMessage="1" showErrorMessage="1" sqref="AX12:AX61" xr:uid="{655D56BC-D0E6-4290-9A41-CEBC26E9E16F}">
      <formula1>"Oportuna,Inoportuna,Escoger un dato de la lista desplegable"</formula1>
    </dataValidation>
    <dataValidation type="list" allowBlank="1" showInputMessage="1" showErrorMessage="1" sqref="AY12:AY61" xr:uid="{9939AA83-952B-4364-A181-B02A9B262D03}">
      <formula1>"Prevenir,Detectar,No es un control,Escoger un dato de la lista desplegable"</formula1>
    </dataValidation>
    <dataValidation type="list" allowBlank="1" showInputMessage="1" showErrorMessage="1" sqref="AZ12:AZ61" xr:uid="{E2A7612F-996E-4E7D-B499-4800EC989057}">
      <formula1>"Confiable,No confiable,Escoger un dato de la lista desplegable"</formula1>
    </dataValidation>
    <dataValidation type="list" allowBlank="1" showInputMessage="1" showErrorMessage="1" sqref="BA12:BA61" xr:uid="{70A11952-0919-4EFE-9C94-97B803B7570E}">
      <formula1>"Escoger un dato de la lista desplegable,Se investigan y resuelven oportunamente,No se investigan y resuelven oportunamente."</formula1>
    </dataValidation>
    <dataValidation type="list" allowBlank="1" showInputMessage="1" showErrorMessage="1" sqref="BB12:BB61" xr:uid="{9B1180A2-3FBD-4380-8758-8964D7BE5A18}">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33039DED-3D64-49F1-8976-6A6F95775B30}">
          <x14:formula1>
            <xm:f>Hoja2!$A$1:$A$4</xm:f>
          </x14:formula1>
          <xm:sqref>AL12:AL61</xm:sqref>
        </x14:dataValidation>
        <x14:dataValidation type="list" allowBlank="1" showInputMessage="1" showErrorMessage="1" xr:uid="{8703A787-410A-487A-80BA-572BAE232532}">
          <x14:formula1>
            <xm:f>'HOJA DE DATOS'!$I$13:$I$47</xm:f>
          </x14:formula1>
          <xm:sqref>B12:B61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9CD68-01EA-4619-BDF6-86C046BEA00B}">
  <sheetPr codeName="Hoja10">
    <tabColor rgb="FF53AD81"/>
    <pageSetUpPr fitToPage="1"/>
  </sheetPr>
  <dimension ref="A1:BR1048174"/>
  <sheetViews>
    <sheetView zoomScale="70" zoomScaleNormal="70" zoomScaleSheetLayoutView="100" zoomScalePageLayoutView="10" workbookViewId="0">
      <pane ySplit="11" topLeftCell="A13" activePane="bottomLeft" state="frozen"/>
      <selection pane="bottomLeft" activeCell="D12" sqref="D12:D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GSAN-4-5</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35" t="s">
        <v>55</v>
      </c>
      <c r="AW11" s="35" t="s">
        <v>56</v>
      </c>
      <c r="AX11" s="35">
        <v>2</v>
      </c>
      <c r="AY11" s="35">
        <v>3</v>
      </c>
      <c r="AZ11" s="35">
        <v>4</v>
      </c>
      <c r="BA11" s="35">
        <v>5</v>
      </c>
      <c r="BB11" s="35">
        <v>6</v>
      </c>
      <c r="BC11" s="140"/>
      <c r="BD11" s="141"/>
      <c r="BE11" s="9"/>
      <c r="BF11" s="140"/>
      <c r="BG11" s="141"/>
      <c r="BH11" s="9"/>
      <c r="BI11" s="140"/>
      <c r="BJ11" s="141"/>
      <c r="BK11" s="140"/>
      <c r="BL11" s="149"/>
      <c r="BM11" s="149"/>
      <c r="BN11" s="195" t="s">
        <v>5</v>
      </c>
      <c r="BO11" s="196"/>
      <c r="BP11" s="10" t="s">
        <v>6</v>
      </c>
      <c r="BQ11" s="10" t="s">
        <v>7</v>
      </c>
      <c r="BR11" s="198"/>
    </row>
    <row r="12" spans="1:70" s="1" customFormat="1" ht="267.75" customHeight="1" x14ac:dyDescent="0.25">
      <c r="A12" s="61"/>
      <c r="B12" s="203" t="s">
        <v>19</v>
      </c>
      <c r="C12" s="152" t="str">
        <f>VLOOKUP(B12,'HOJA DE DATOS'!$I$13:$J$47,2,FALSE)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12" s="156" t="s">
        <v>377</v>
      </c>
      <c r="E12" s="152" t="s">
        <v>264</v>
      </c>
      <c r="F12" s="152" t="s">
        <v>264</v>
      </c>
      <c r="G12" s="152" t="s">
        <v>264</v>
      </c>
      <c r="H12" s="152" t="s">
        <v>264</v>
      </c>
      <c r="I12" s="208" t="str">
        <f>IF(AND((E12="SI"),(F12="SI"),(G12="SI"),(H12="SI")),"Si es Riesgo de Corrupción","No es Riesgo de Corrupción")</f>
        <v>Si es Riesgo de Corrupción</v>
      </c>
      <c r="J12" s="62">
        <v>1</v>
      </c>
      <c r="K12" s="63" t="s">
        <v>378</v>
      </c>
      <c r="L12" s="158" t="s">
        <v>381</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264</v>
      </c>
      <c r="R12" s="152" t="s">
        <v>264</v>
      </c>
      <c r="S12" s="152" t="s">
        <v>264</v>
      </c>
      <c r="T12" s="152" t="s">
        <v>264</v>
      </c>
      <c r="U12" s="152" t="s">
        <v>269</v>
      </c>
      <c r="V12" s="152" t="s">
        <v>264</v>
      </c>
      <c r="W12" s="152" t="s">
        <v>269</v>
      </c>
      <c r="X12" s="152" t="s">
        <v>264</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15</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382</v>
      </c>
      <c r="AO12" s="11" t="s">
        <v>383</v>
      </c>
      <c r="AP12" s="11" t="s">
        <v>280</v>
      </c>
      <c r="AQ12" s="11" t="s">
        <v>384</v>
      </c>
      <c r="AR12" s="11" t="s">
        <v>385</v>
      </c>
      <c r="AS12" s="11" t="s">
        <v>386</v>
      </c>
      <c r="AT12" s="11" t="s">
        <v>387</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399</v>
      </c>
    </row>
    <row r="13" spans="1:70" s="1" customFormat="1" ht="191.25" x14ac:dyDescent="0.25">
      <c r="A13" s="61"/>
      <c r="B13" s="204"/>
      <c r="C13" s="153"/>
      <c r="D13" s="156"/>
      <c r="E13" s="153"/>
      <c r="F13" s="153"/>
      <c r="G13" s="153"/>
      <c r="H13" s="153"/>
      <c r="I13" s="209"/>
      <c r="J13" s="66">
        <v>2</v>
      </c>
      <c r="K13" s="67" t="s">
        <v>379</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388</v>
      </c>
      <c r="AO13" s="17" t="s">
        <v>383</v>
      </c>
      <c r="AP13" s="17" t="s">
        <v>280</v>
      </c>
      <c r="AQ13" s="17" t="s">
        <v>389</v>
      </c>
      <c r="AR13" s="17" t="s">
        <v>390</v>
      </c>
      <c r="AS13" s="17" t="s">
        <v>391</v>
      </c>
      <c r="AT13" s="17" t="s">
        <v>392</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127.5" x14ac:dyDescent="0.25">
      <c r="A14" s="61"/>
      <c r="B14" s="204"/>
      <c r="C14" s="153"/>
      <c r="D14" s="156"/>
      <c r="E14" s="153"/>
      <c r="F14" s="153"/>
      <c r="G14" s="153"/>
      <c r="H14" s="153"/>
      <c r="I14" s="209"/>
      <c r="J14" s="69">
        <v>3</v>
      </c>
      <c r="K14" s="70" t="s">
        <v>380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393</v>
      </c>
      <c r="AO14" s="13" t="s">
        <v>394</v>
      </c>
      <c r="AP14" s="13" t="s">
        <v>361</v>
      </c>
      <c r="AQ14" s="13" t="s">
        <v>395</v>
      </c>
      <c r="AR14" s="13" t="s">
        <v>396</v>
      </c>
      <c r="AS14" s="13" t="s">
        <v>397</v>
      </c>
      <c r="AT14" s="13" t="s">
        <v>398</v>
      </c>
      <c r="AU14" s="13" t="s">
        <v>291</v>
      </c>
      <c r="AV14" s="11" t="s">
        <v>295</v>
      </c>
      <c r="AW14" s="11" t="s">
        <v>296</v>
      </c>
      <c r="AX14" s="11" t="s">
        <v>297</v>
      </c>
      <c r="AY14" s="11" t="s">
        <v>302</v>
      </c>
      <c r="AZ14" s="11" t="s">
        <v>299</v>
      </c>
      <c r="BA14" s="11" t="s">
        <v>300</v>
      </c>
      <c r="BB14" s="11" t="s">
        <v>301</v>
      </c>
      <c r="BC14" s="13">
        <f t="shared" si="2"/>
        <v>100</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127.5" x14ac:dyDescent="0.25">
      <c r="A22" s="61"/>
      <c r="B22" s="203" t="s">
        <v>19</v>
      </c>
      <c r="C22" s="152" t="str">
        <f>VLOOKUP(B22,'HOJA DE DATOS'!$I$13:$J$47,2,FALSE)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22" s="156" t="s">
        <v>400</v>
      </c>
      <c r="E22" s="152" t="s">
        <v>264</v>
      </c>
      <c r="F22" s="152" t="s">
        <v>264</v>
      </c>
      <c r="G22" s="152" t="s">
        <v>264</v>
      </c>
      <c r="H22" s="152" t="s">
        <v>264</v>
      </c>
      <c r="I22" s="208" t="str">
        <f t="shared" ref="I22" si="14">IF(AND((E22="SI"),(F22="SI"),(G22="SI"),(H22="SI")),"Si es Riesgo de Corrupción","No es Riesgo de Corrupción")</f>
        <v>Si es Riesgo de Corrupción</v>
      </c>
      <c r="J22" s="62">
        <v>1</v>
      </c>
      <c r="K22" s="63" t="s">
        <v>401</v>
      </c>
      <c r="L22" s="158" t="s">
        <v>404</v>
      </c>
      <c r="M22" s="211">
        <v>4</v>
      </c>
      <c r="N22" s="142" t="str">
        <f t="shared" ref="N22" si="15">IF(M22=1,"Rara vez",IF(M22=2,"Improbable",IF(M22=3,"Posible",IF(M22=4,"Probable",IF(M22=5,"Casi seguro","← 
Definir el nivel de probabilidad")))))</f>
        <v>Probable</v>
      </c>
      <c r="O22" s="246" t="str">
        <f t="shared" si="0"/>
        <v>Descripción:
Es viable que el evento ocurra en la mayoría de las circunstancias
Frecuencia:
Al menos 1 vez en el último año</v>
      </c>
      <c r="P22" s="152" t="s">
        <v>264</v>
      </c>
      <c r="Q22" s="152" t="s">
        <v>264</v>
      </c>
      <c r="R22" s="152" t="s">
        <v>264</v>
      </c>
      <c r="S22" s="152" t="s">
        <v>264</v>
      </c>
      <c r="T22" s="152" t="s">
        <v>264</v>
      </c>
      <c r="U22" s="152" t="s">
        <v>269</v>
      </c>
      <c r="V22" s="152" t="s">
        <v>264</v>
      </c>
      <c r="W22" s="152" t="s">
        <v>264</v>
      </c>
      <c r="X22" s="152" t="s">
        <v>264</v>
      </c>
      <c r="Y22" s="152" t="s">
        <v>269</v>
      </c>
      <c r="Z22" s="152" t="s">
        <v>264</v>
      </c>
      <c r="AA22" s="152" t="s">
        <v>264</v>
      </c>
      <c r="AB22" s="152" t="s">
        <v>264</v>
      </c>
      <c r="AC22" s="152" t="s">
        <v>264</v>
      </c>
      <c r="AD22" s="152" t="s">
        <v>264</v>
      </c>
      <c r="AE22" s="152" t="s">
        <v>269</v>
      </c>
      <c r="AF22" s="152" t="s">
        <v>264</v>
      </c>
      <c r="AG22" s="152" t="s">
        <v>264</v>
      </c>
      <c r="AH22" s="152" t="s">
        <v>269</v>
      </c>
      <c r="AI22" s="166">
        <f t="shared" ref="AI22" si="16">IF(AE22="SI","Impacto Catastrófico por lesoines o perdida de vidas humanas",(COUNTIF(P22:AD31,"SI")+COUNTIF(AF22:AH31,"SI")))</f>
        <v>15</v>
      </c>
      <c r="AJ22" s="142" t="str">
        <f t="shared" si="1"/>
        <v>Catastrófico</v>
      </c>
      <c r="AK22" s="144" t="str">
        <f t="shared" ref="AK22" si="17">IF(AND(N22="Rara Vez",AJ22="Moderado"),"Moderado",IF(AND(N22="Rara Vez",AJ22="Mayor"),"Alto",IF(AND(N22="Improbable",AJ22="Moderado"),"Moderado",IF(AND(N22="Improbable",AJ22="Mayor"),"Alto",IF(AND(N22="Posible",AJ22="Moderado"),"Alto",IF(AND(N22="Probable",AJ22="Moderado"),"Alto","Extremo"))))))</f>
        <v>Extremo</v>
      </c>
      <c r="AL22" s="163" t="s">
        <v>69</v>
      </c>
      <c r="AM22" s="64">
        <v>1</v>
      </c>
      <c r="AN22" s="63" t="s">
        <v>405</v>
      </c>
      <c r="AO22" s="11" t="s">
        <v>383</v>
      </c>
      <c r="AP22" s="11" t="s">
        <v>280</v>
      </c>
      <c r="AQ22" s="11" t="s">
        <v>406</v>
      </c>
      <c r="AR22" s="11" t="s">
        <v>407</v>
      </c>
      <c r="AS22" s="11" t="s">
        <v>408</v>
      </c>
      <c r="AT22" s="11" t="s">
        <v>409</v>
      </c>
      <c r="AU22" s="11" t="s">
        <v>291</v>
      </c>
      <c r="AV22" s="11" t="s">
        <v>295</v>
      </c>
      <c r="AW22" s="11" t="s">
        <v>296</v>
      </c>
      <c r="AX22" s="11" t="s">
        <v>297</v>
      </c>
      <c r="AY22" s="11" t="s">
        <v>302</v>
      </c>
      <c r="AZ22" s="11" t="s">
        <v>299</v>
      </c>
      <c r="BA22" s="11" t="s">
        <v>300</v>
      </c>
      <c r="BB22" s="11" t="s">
        <v>301</v>
      </c>
      <c r="BC22" s="11">
        <f t="shared" si="2"/>
        <v>100</v>
      </c>
      <c r="BD22" s="11" t="str">
        <f t="shared" si="3"/>
        <v>Fuerte</v>
      </c>
      <c r="BE22" s="11"/>
      <c r="BF22" s="11" t="s">
        <v>303</v>
      </c>
      <c r="BG22" s="11" t="str">
        <f t="shared" si="4"/>
        <v>Siempre se ejecuta</v>
      </c>
      <c r="BH22" s="11"/>
      <c r="BI22" s="12" t="str">
        <f t="shared" si="5"/>
        <v>FUERTE</v>
      </c>
      <c r="BJ22" s="11">
        <f t="shared" si="6"/>
        <v>100</v>
      </c>
      <c r="BK22" s="11" t="str">
        <f t="shared" si="7"/>
        <v>NO</v>
      </c>
      <c r="BL22" s="150" t="str">
        <f t="shared" ref="BL22" si="18">IF(AVERAGE(BJ22:BJ31)=100,"FUERTE",IF(AND(AVERAGE(BJ22:BJ31)&lt;=99,AVERAGE(BJ22:BJ31)&gt;=50),"MODERADA",IF(AVERAGE(BJ22:BJ31)&lt;50,"DÉBIL",0)))</f>
        <v>MODERADA</v>
      </c>
      <c r="BM22" s="150" t="str">
        <f t="shared" si="9"/>
        <v>DIRECTAMENTE</v>
      </c>
      <c r="BN22" s="160">
        <f t="shared" si="10"/>
        <v>3</v>
      </c>
      <c r="BO22" s="142" t="str">
        <f t="shared" ref="BO22" si="19">IF(BN22=1,"Rara vez",IF(BN22=2,"Improbable",IF(BN22=3,"Posible",IF(BN22=4,"Probable",IF(BN22=5,"Casi Seguro",0)))))</f>
        <v>Posible</v>
      </c>
      <c r="BP22" s="142" t="str">
        <f t="shared" ref="BP22" si="20">AJ22</f>
        <v>Catastrófico</v>
      </c>
      <c r="BQ22" s="144" t="str">
        <f t="shared" ref="BQ22" si="21">IF(AND(BO22="Rara Vez",BP22="Moderado"),"Moderado",IF(AND(BO22="Rara Vez",BP22="Mayor"),"Alto",IF(AND(BO22="Improbable",BP22="Moderado"),"Moderado",IF(AND(BO22="Improbable",BP22="Mayor"),"Alto",IF(AND(BO22="Posible",BP22="Moderado"),"Alto",IF(AND(BO22="Probable",BP22="Moderado"),"Alto","Extremo"))))))</f>
        <v>Extremo</v>
      </c>
      <c r="BR22" s="174" t="s">
        <v>414</v>
      </c>
    </row>
    <row r="23" spans="1:70" s="1" customFormat="1" ht="76.5" x14ac:dyDescent="0.25">
      <c r="A23" s="61"/>
      <c r="B23" s="204"/>
      <c r="C23" s="153"/>
      <c r="D23" s="156"/>
      <c r="E23" s="153"/>
      <c r="F23" s="153"/>
      <c r="G23" s="153"/>
      <c r="H23" s="153"/>
      <c r="I23" s="209"/>
      <c r="J23" s="66">
        <v>2</v>
      </c>
      <c r="K23" s="67" t="s">
        <v>402</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410</v>
      </c>
      <c r="AO23" s="17" t="s">
        <v>394</v>
      </c>
      <c r="AP23" s="17" t="s">
        <v>280</v>
      </c>
      <c r="AQ23" s="17" t="s">
        <v>411</v>
      </c>
      <c r="AR23" s="17" t="s">
        <v>412</v>
      </c>
      <c r="AS23" s="17" t="s">
        <v>408</v>
      </c>
      <c r="AT23" s="17" t="s">
        <v>413</v>
      </c>
      <c r="AU23" s="17" t="s">
        <v>291</v>
      </c>
      <c r="AV23" s="17" t="s">
        <v>295</v>
      </c>
      <c r="AW23" s="17" t="s">
        <v>296</v>
      </c>
      <c r="AX23" s="17" t="s">
        <v>297</v>
      </c>
      <c r="AY23" s="17" t="s">
        <v>302</v>
      </c>
      <c r="AZ23" s="17" t="s">
        <v>299</v>
      </c>
      <c r="BA23" s="17" t="s">
        <v>300</v>
      </c>
      <c r="BB23" s="17" t="s">
        <v>301</v>
      </c>
      <c r="BC23" s="17">
        <f t="shared" si="2"/>
        <v>100</v>
      </c>
      <c r="BD23" s="17" t="str">
        <f t="shared" si="3"/>
        <v>Fuerte</v>
      </c>
      <c r="BE23" s="17"/>
      <c r="BF23" s="17" t="s">
        <v>96</v>
      </c>
      <c r="BG23" s="17" t="str">
        <f t="shared" si="4"/>
        <v>Algunas veces se ejecuta</v>
      </c>
      <c r="BH23" s="17"/>
      <c r="BI23" s="18" t="str">
        <f t="shared" si="5"/>
        <v>MODERADO</v>
      </c>
      <c r="BJ23" s="17">
        <f t="shared" si="6"/>
        <v>50</v>
      </c>
      <c r="BK23" s="17" t="str">
        <f t="shared" si="7"/>
        <v>SI</v>
      </c>
      <c r="BL23" s="150"/>
      <c r="BM23" s="150"/>
      <c r="BN23" s="161"/>
      <c r="BO23" s="142"/>
      <c r="BP23" s="142"/>
      <c r="BQ23" s="145"/>
      <c r="BR23" s="175"/>
    </row>
    <row r="24" spans="1:70" s="1" customFormat="1" ht="127.5" x14ac:dyDescent="0.25">
      <c r="A24" s="61"/>
      <c r="B24" s="204"/>
      <c r="C24" s="153"/>
      <c r="D24" s="156"/>
      <c r="E24" s="153"/>
      <c r="F24" s="153"/>
      <c r="G24" s="153"/>
      <c r="H24" s="153"/>
      <c r="I24" s="209"/>
      <c r="J24" s="69">
        <v>3</v>
      </c>
      <c r="K24" s="70" t="s">
        <v>403</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393</v>
      </c>
      <c r="AO24" s="13" t="s">
        <v>394</v>
      </c>
      <c r="AP24" s="13" t="s">
        <v>361</v>
      </c>
      <c r="AQ24" s="13" t="s">
        <v>395</v>
      </c>
      <c r="AR24" s="13" t="s">
        <v>396</v>
      </c>
      <c r="AS24" s="13" t="s">
        <v>397</v>
      </c>
      <c r="AT24" s="13" t="s">
        <v>398</v>
      </c>
      <c r="AU24" s="13" t="s">
        <v>291</v>
      </c>
      <c r="AV24" s="11" t="s">
        <v>295</v>
      </c>
      <c r="AW24" s="11" t="s">
        <v>296</v>
      </c>
      <c r="AX24" s="11" t="s">
        <v>297</v>
      </c>
      <c r="AY24" s="11" t="s">
        <v>302</v>
      </c>
      <c r="AZ24" s="11" t="s">
        <v>299</v>
      </c>
      <c r="BA24" s="11" t="s">
        <v>300</v>
      </c>
      <c r="BB24" s="11" t="s">
        <v>301</v>
      </c>
      <c r="BC24" s="13">
        <f t="shared" si="2"/>
        <v>100</v>
      </c>
      <c r="BD24" s="13" t="str">
        <f t="shared" si="3"/>
        <v>Fuerte</v>
      </c>
      <c r="BE24" s="13"/>
      <c r="BF24" s="13" t="s">
        <v>96</v>
      </c>
      <c r="BG24" s="13" t="str">
        <f t="shared" si="4"/>
        <v>Algunas veces se ejecuta</v>
      </c>
      <c r="BH24" s="13"/>
      <c r="BI24" s="14" t="str">
        <f t="shared" si="5"/>
        <v>MODERADO</v>
      </c>
      <c r="BJ24" s="13">
        <f t="shared" si="6"/>
        <v>50</v>
      </c>
      <c r="BK24" s="13" t="str">
        <f t="shared" si="7"/>
        <v>SI</v>
      </c>
      <c r="BL24" s="150"/>
      <c r="BM24" s="150"/>
      <c r="BN24" s="161"/>
      <c r="BO24" s="142"/>
      <c r="BP24" s="142"/>
      <c r="BQ24" s="145"/>
      <c r="BR24" s="175"/>
    </row>
    <row r="25" spans="1:70" s="1" customFormat="1" ht="7.5"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7.5"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7.5"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7.5"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7.5"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7.5"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7.5"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hidden="1" x14ac:dyDescent="0.25">
      <c r="AO42" s="61"/>
    </row>
    <row r="43" spans="1:70" hidden="1"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IJV0nQm2TvDxgjZvXzxtr8WG0C2alxEhCAMigLZGB3f7FF3bSxd8J5eu5dwWBXbWDYK5gmXlmJHUYiVbiXwylA==" saltValue="EWSBJYqtXWe/uH3CNR+29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372" priority="53" operator="containsText" text="No es Riesgo de Corrupción">
      <formula>NOT(ISERROR(SEARCH("No es Riesgo de Corrupción",I12)))</formula>
    </cfRule>
    <cfRule type="containsText" dxfId="1371" priority="54" operator="containsText" text="Si es Riesgo de Corrupción">
      <formula>NOT(ISERROR(SEARCH("Si es Riesgo de Corrupción",I12)))</formula>
    </cfRule>
  </conditionalFormatting>
  <conditionalFormatting sqref="AK12:AK21">
    <cfRule type="containsText" dxfId="1370" priority="49" operator="containsText" text="Extremo">
      <formula>NOT(ISERROR(SEARCH("Extremo",AK12)))</formula>
    </cfRule>
    <cfRule type="containsText" dxfId="1369" priority="50" operator="containsText" text="Alto">
      <formula>NOT(ISERROR(SEARCH("Alto",AK12)))</formula>
    </cfRule>
    <cfRule type="containsText" dxfId="1368" priority="51" operator="containsText" text="Moderado">
      <formula>NOT(ISERROR(SEARCH("Moderado",AK12)))</formula>
    </cfRule>
    <cfRule type="containsText" dxfId="1367" priority="52" operator="containsText" text="Bajo">
      <formula>NOT(ISERROR(SEARCH("Bajo",AK12)))</formula>
    </cfRule>
  </conditionalFormatting>
  <conditionalFormatting sqref="BI12:BI21">
    <cfRule type="containsText" dxfId="1366" priority="46" operator="containsText" text="FUERTE">
      <formula>NOT(ISERROR(SEARCH("FUERTE",BI12)))</formula>
    </cfRule>
    <cfRule type="containsText" dxfId="1365" priority="47" operator="containsText" text="MODERADO">
      <formula>NOT(ISERROR(SEARCH("MODERADO",BI12)))</formula>
    </cfRule>
    <cfRule type="containsText" dxfId="1364" priority="48" operator="containsText" text="DÉBIL">
      <formula>NOT(ISERROR(SEARCH("DÉBIL",BI12)))</formula>
    </cfRule>
  </conditionalFormatting>
  <conditionalFormatting sqref="AL12 AL22">
    <cfRule type="containsText" dxfId="1363" priority="42" operator="containsText" text="Extremo">
      <formula>NOT(ISERROR(SEARCH("Extremo",AL12)))</formula>
    </cfRule>
    <cfRule type="containsText" dxfId="1362" priority="43" operator="containsText" text="Alto">
      <formula>NOT(ISERROR(SEARCH("Alto",AL12)))</formula>
    </cfRule>
    <cfRule type="containsText" dxfId="1361" priority="44" operator="containsText" text="Moderado">
      <formula>NOT(ISERROR(SEARCH("Moderado",AL12)))</formula>
    </cfRule>
    <cfRule type="containsText" dxfId="1360" priority="45" operator="containsText" text="Bajo">
      <formula>NOT(ISERROR(SEARCH("Bajo",AL12)))</formula>
    </cfRule>
  </conditionalFormatting>
  <conditionalFormatting sqref="BQ12:BQ21">
    <cfRule type="containsText" dxfId="1359" priority="38" operator="containsText" text="Extremo">
      <formula>NOT(ISERROR(SEARCH("Extremo",BQ12)))</formula>
    </cfRule>
    <cfRule type="containsText" dxfId="1358" priority="39" operator="containsText" text="Alto">
      <formula>NOT(ISERROR(SEARCH("Alto",BQ12)))</formula>
    </cfRule>
    <cfRule type="containsText" dxfId="1357" priority="40" operator="containsText" text="Moderado">
      <formula>NOT(ISERROR(SEARCH("Moderado",BQ12)))</formula>
    </cfRule>
    <cfRule type="containsText" dxfId="1356" priority="41" operator="containsText" text="Bajo">
      <formula>NOT(ISERROR(SEARCH("Bajo",BQ12)))</formula>
    </cfRule>
  </conditionalFormatting>
  <conditionalFormatting sqref="I22 I32">
    <cfRule type="containsText" dxfId="1355" priority="36" operator="containsText" text="No es Riesgo de Corrupción">
      <formula>NOT(ISERROR(SEARCH("No es Riesgo de Corrupción",I22)))</formula>
    </cfRule>
    <cfRule type="containsText" dxfId="1354" priority="37" operator="containsText" text="Si es Riesgo de Corrupción">
      <formula>NOT(ISERROR(SEARCH("Si es Riesgo de Corrupción",I22)))</formula>
    </cfRule>
  </conditionalFormatting>
  <conditionalFormatting sqref="AK22:AK41">
    <cfRule type="containsText" dxfId="1353" priority="32" operator="containsText" text="Extremo">
      <formula>NOT(ISERROR(SEARCH("Extremo",AK22)))</formula>
    </cfRule>
    <cfRule type="containsText" dxfId="1352" priority="33" operator="containsText" text="Alto">
      <formula>NOT(ISERROR(SEARCH("Alto",AK22)))</formula>
    </cfRule>
    <cfRule type="containsText" dxfId="1351" priority="34" operator="containsText" text="Moderado">
      <formula>NOT(ISERROR(SEARCH("Moderado",AK22)))</formula>
    </cfRule>
    <cfRule type="containsText" dxfId="1350" priority="35" operator="containsText" text="Bajo">
      <formula>NOT(ISERROR(SEARCH("Bajo",AK22)))</formula>
    </cfRule>
  </conditionalFormatting>
  <conditionalFormatting sqref="BI22:BI41">
    <cfRule type="containsText" dxfId="1349" priority="29" operator="containsText" text="FUERTE">
      <formula>NOT(ISERROR(SEARCH("FUERTE",BI22)))</formula>
    </cfRule>
    <cfRule type="containsText" dxfId="1348" priority="30" operator="containsText" text="MODERADO">
      <formula>NOT(ISERROR(SEARCH("MODERADO",BI22)))</formula>
    </cfRule>
    <cfRule type="containsText" dxfId="1347" priority="31" operator="containsText" text="DÉBIL">
      <formula>NOT(ISERROR(SEARCH("DÉBIL",BI22)))</formula>
    </cfRule>
  </conditionalFormatting>
  <conditionalFormatting sqref="AL32">
    <cfRule type="containsText" dxfId="1346" priority="25" operator="containsText" text="Extremo">
      <formula>NOT(ISERROR(SEARCH("Extremo",AL32)))</formula>
    </cfRule>
    <cfRule type="containsText" dxfId="1345" priority="26" operator="containsText" text="Alto">
      <formula>NOT(ISERROR(SEARCH("Alto",AL32)))</formula>
    </cfRule>
    <cfRule type="containsText" dxfId="1344" priority="27" operator="containsText" text="Moderado">
      <formula>NOT(ISERROR(SEARCH("Moderado",AL32)))</formula>
    </cfRule>
    <cfRule type="containsText" dxfId="1343" priority="28" operator="containsText" text="Bajo">
      <formula>NOT(ISERROR(SEARCH("Bajo",AL32)))</formula>
    </cfRule>
  </conditionalFormatting>
  <conditionalFormatting sqref="BQ22:BQ41">
    <cfRule type="containsText" dxfId="1342" priority="21" operator="containsText" text="Extremo">
      <formula>NOT(ISERROR(SEARCH("Extremo",BQ22)))</formula>
    </cfRule>
    <cfRule type="containsText" dxfId="1341" priority="22" operator="containsText" text="Alto">
      <formula>NOT(ISERROR(SEARCH("Alto",BQ22)))</formula>
    </cfRule>
    <cfRule type="containsText" dxfId="1340" priority="23" operator="containsText" text="Moderado">
      <formula>NOT(ISERROR(SEARCH("Moderado",BQ22)))</formula>
    </cfRule>
    <cfRule type="containsText" dxfId="1339" priority="24" operator="containsText" text="Bajo">
      <formula>NOT(ISERROR(SEARCH("Bajo",BQ22)))</formula>
    </cfRule>
  </conditionalFormatting>
  <conditionalFormatting sqref="A1:XFD3 A5:XFD11 A4:AT4 BS4:XFD4 BH12:XFD12 A12:AA21 A42:XFD1048576 AU22:XFD41 AB12:BF12 AB13:XFD21 A22:AP41">
    <cfRule type="containsText" dxfId="1338" priority="16" operator="containsText" text="REDACTAR CONTROL">
      <formula>NOT(ISERROR(SEARCH("REDACTAR CONTROL",A1)))</formula>
    </cfRule>
    <cfRule type="containsText" dxfId="1337" priority="17" operator="containsText" text="Espacio para">
      <formula>NOT(ISERROR(SEARCH("Espacio para",A1)))</formula>
    </cfRule>
    <cfRule type="containsText" dxfId="1336" priority="18" operator="containsText" text="Definir el">
      <formula>NOT(ISERROR(SEARCH("Definir el",A1)))</formula>
    </cfRule>
    <cfRule type="containsText" dxfId="1335" priority="19" operator="containsText" text="lista desplegable">
      <formula>NOT(ISERROR(SEARCH("lista desplegable",A1)))</formula>
    </cfRule>
    <cfRule type="containsText" dxfId="1334" priority="20" operator="containsText" text="Casilla formulada">
      <formula>NOT(ISERROR(SEARCH("Casilla formulada",A1)))</formula>
    </cfRule>
  </conditionalFormatting>
  <conditionalFormatting sqref="BG12">
    <cfRule type="containsText" dxfId="1333" priority="11" operator="containsText" text="REDACTAR CONTROL">
      <formula>NOT(ISERROR(SEARCH("REDACTAR CONTROL",BG12)))</formula>
    </cfRule>
    <cfRule type="containsText" dxfId="1332" priority="12" operator="containsText" text="Espacio para">
      <formula>NOT(ISERROR(SEARCH("Espacio para",BG12)))</formula>
    </cfRule>
    <cfRule type="containsText" dxfId="1331" priority="13" operator="containsText" text="Definir el">
      <formula>NOT(ISERROR(SEARCH("Definir el",BG12)))</formula>
    </cfRule>
    <cfRule type="containsText" dxfId="1330" priority="14" operator="containsText" text="lista desplegable">
      <formula>NOT(ISERROR(SEARCH("lista desplegable",BG12)))</formula>
    </cfRule>
    <cfRule type="containsText" dxfId="1329" priority="15" operator="containsText" text="Casilla formulada">
      <formula>NOT(ISERROR(SEARCH("Casilla formulada",BG12)))</formula>
    </cfRule>
  </conditionalFormatting>
  <conditionalFormatting sqref="AQ22:AT31">
    <cfRule type="containsText" dxfId="1328" priority="6" operator="containsText" text="REDACTAR CONTROL">
      <formula>NOT(ISERROR(SEARCH("REDACTAR CONTROL",AQ22)))</formula>
    </cfRule>
    <cfRule type="containsText" dxfId="1327" priority="7" operator="containsText" text="Espacio para">
      <formula>NOT(ISERROR(SEARCH("Espacio para",AQ22)))</formula>
    </cfRule>
    <cfRule type="containsText" dxfId="1326" priority="8" operator="containsText" text="Definir el">
      <formula>NOT(ISERROR(SEARCH("Definir el",AQ22)))</formula>
    </cfRule>
    <cfRule type="containsText" dxfId="1325" priority="9" operator="containsText" text="lista desplegable">
      <formula>NOT(ISERROR(SEARCH("lista desplegable",AQ22)))</formula>
    </cfRule>
    <cfRule type="containsText" dxfId="1324" priority="10" operator="containsText" text="Casilla formulada">
      <formula>NOT(ISERROR(SEARCH("Casilla formulada",AQ22)))</formula>
    </cfRule>
  </conditionalFormatting>
  <conditionalFormatting sqref="AQ32:AT41">
    <cfRule type="containsText" dxfId="1323" priority="1" operator="containsText" text="REDACTAR CONTROL">
      <formula>NOT(ISERROR(SEARCH("REDACTAR CONTROL",AQ32)))</formula>
    </cfRule>
    <cfRule type="containsText" dxfId="1322" priority="2" operator="containsText" text="Espacio para">
      <formula>NOT(ISERROR(SEARCH("Espacio para",AQ32)))</formula>
    </cfRule>
    <cfRule type="containsText" dxfId="1321" priority="3" operator="containsText" text="Definir el">
      <formula>NOT(ISERROR(SEARCH("Definir el",AQ32)))</formula>
    </cfRule>
    <cfRule type="containsText" dxfId="1320" priority="4" operator="containsText" text="lista desplegable">
      <formula>NOT(ISERROR(SEARCH("lista desplegable",AQ32)))</formula>
    </cfRule>
    <cfRule type="containsText" dxfId="1319" priority="5" operator="containsText" text="Casilla formulada">
      <formula>NOT(ISERROR(SEARCH("Casilla formulada",AQ32)))</formula>
    </cfRule>
  </conditionalFormatting>
  <dataValidations count="13">
    <dataValidation type="list" allowBlank="1" showInputMessage="1" showErrorMessage="1" sqref="BB12:BB41" xr:uid="{223E8AD3-0AB6-4D54-9EA7-41C936EEA821}">
      <formula1>"Escoger un dato de la lista desplegable,Completa,Incompleta,No existe"</formula1>
    </dataValidation>
    <dataValidation type="list" allowBlank="1" showInputMessage="1" showErrorMessage="1" sqref="BA12:BA41" xr:uid="{3B06C674-ED3D-49C2-8978-1195F633C2D4}">
      <formula1>"Escoger un dato de la lista desplegable,Se investigan y resuelven oportunamente,No se investigan y resuelven oportunamente."</formula1>
    </dataValidation>
    <dataValidation type="list" allowBlank="1" showInputMessage="1" showErrorMessage="1" sqref="AZ12:AZ41" xr:uid="{BA30645D-EF35-4EF7-B302-00FC84B3D62B}">
      <formula1>"Confiable,No confiable,Escoger un dato de la lista desplegable"</formula1>
    </dataValidation>
    <dataValidation type="list" allowBlank="1" showInputMessage="1" showErrorMessage="1" sqref="AY12:AY41" xr:uid="{7C0D16AB-0750-461F-87BD-F914AF5D962E}">
      <formula1>"Prevenir,Detectar,No es un control,Escoger un dato de la lista desplegable"</formula1>
    </dataValidation>
    <dataValidation type="list" allowBlank="1" showInputMessage="1" showErrorMessage="1" sqref="AX12:AX41" xr:uid="{7C74E53B-E40E-4229-B7F6-DC15BE3EFB78}">
      <formula1>"Oportuna,Inoportuna,Escoger un dato de la lista desplegable"</formula1>
    </dataValidation>
    <dataValidation type="list" allowBlank="1" showInputMessage="1" showErrorMessage="1" sqref="AW12:AW41" xr:uid="{588C4E91-C494-4BB0-82B0-9E13DFD490A7}">
      <formula1>"Adecuado,Inadecuado,Escoger un dato de la lista desplegable"</formula1>
    </dataValidation>
    <dataValidation type="list" allowBlank="1" showInputMessage="1" showErrorMessage="1" sqref="AV12:AV41" xr:uid="{61A9E45D-0244-4D4D-BCF3-81519A3CC489}">
      <formula1>"Asignado,No Asignado,Escoger un dato de la lista desplegable"</formula1>
    </dataValidation>
    <dataValidation type="list" allowBlank="1" showInputMessage="1" showErrorMessage="1" sqref="AU12:AU41" xr:uid="{C97B2D3F-B826-4A1A-BC96-62D654F2AA28}">
      <formula1>"Escoger un dato de la lista desplegable,Preventivo,Detectivo"</formula1>
    </dataValidation>
    <dataValidation type="list" allowBlank="1" showInputMessage="1" showErrorMessage="1" sqref="AP12:AP41" xr:uid="{6D0CE16D-8488-4D19-B619-7D405E529FFF}">
      <formula1>"Escoger un dato de la lista desplegable,Por Tramite, Diario, Semanal, Quincenal, Mensual, Bimestral, Trimestral, Semestral,Anual"</formula1>
    </dataValidation>
    <dataValidation type="list" allowBlank="1" showInputMessage="1" showErrorMessage="1" sqref="P12:AH41" xr:uid="{4ED17176-F529-495D-A84D-E75A8BAC8282}">
      <formula1>"SI,NO,Selecciona una respuesta en la lista desplegable"</formula1>
    </dataValidation>
    <dataValidation type="list" allowBlank="1" showInputMessage="1" showErrorMessage="1" sqref="E12:H41" xr:uid="{B7FD0CE9-F1F6-4176-8B4D-B59FF5AE2CA7}">
      <formula1>"SI,NO,Escoger un dato de la lista desplegable"</formula1>
    </dataValidation>
    <dataValidation type="list" allowBlank="1" showInputMessage="1" showErrorMessage="1" sqref="M12:M41" xr:uid="{9D263F14-7F7B-46B8-9715-110753F99850}">
      <formula1>"Escoger un dato de la lista desplegable,5,4,3,2,1"</formula1>
    </dataValidation>
    <dataValidation type="list" allowBlank="1" showInputMessage="1" showErrorMessage="1" sqref="BF12:BF41" xr:uid="{593A31F6-AE4C-4777-BED4-CE7D9689702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F8C22DB-6227-4A62-BB9D-7635BBA7D0A9}">
          <x14:formula1>
            <xm:f>'HOJA DE DATOS'!$I$13:$I$47</xm:f>
          </x14:formula1>
          <xm:sqref>B12:B41</xm:sqref>
        </x14:dataValidation>
        <x14:dataValidation type="list" allowBlank="1" showInputMessage="1" showErrorMessage="1" xr:uid="{F64C3B5F-C8E3-4224-B018-29F04000750E}">
          <x14:formula1>
            <xm:f>Hoja2!$A$1:$A$4</xm:f>
          </x14:formula1>
          <xm:sqref>AL12:AL41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B3C-1124-4E1D-82A8-65C84C2E522A}">
  <sheetPr codeName="Hoja12">
    <tabColor rgb="FF0BB9D0"/>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GSAN-1-1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9" t="s">
        <v>55</v>
      </c>
      <c r="AW11" s="79" t="s">
        <v>56</v>
      </c>
      <c r="AX11" s="79">
        <v>2</v>
      </c>
      <c r="AY11" s="79">
        <v>3</v>
      </c>
      <c r="AZ11" s="79">
        <v>4</v>
      </c>
      <c r="BA11" s="79">
        <v>5</v>
      </c>
      <c r="BB11" s="79">
        <v>6</v>
      </c>
      <c r="BC11" s="140"/>
      <c r="BD11" s="141"/>
      <c r="BE11" s="9"/>
      <c r="BF11" s="140"/>
      <c r="BG11" s="141"/>
      <c r="BH11" s="9"/>
      <c r="BI11" s="140"/>
      <c r="BJ11" s="141"/>
      <c r="BK11" s="140"/>
      <c r="BL11" s="149"/>
      <c r="BM11" s="149"/>
      <c r="BN11" s="195" t="s">
        <v>5</v>
      </c>
      <c r="BO11" s="196"/>
      <c r="BP11" s="10" t="s">
        <v>6</v>
      </c>
      <c r="BQ11" s="10" t="s">
        <v>7</v>
      </c>
      <c r="BR11" s="198"/>
    </row>
    <row r="12" spans="1:70" s="1" customFormat="1" ht="91.5" customHeight="1" x14ac:dyDescent="0.25">
      <c r="A12" s="61"/>
      <c r="B12" s="203" t="s">
        <v>34</v>
      </c>
      <c r="C12" s="152" t="str">
        <f>VLOOKUP(B12,'HOJA DE DATOS'!$I$13:$J$47,2,FALSE)</f>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
      <c r="D12" s="156" t="s">
        <v>654</v>
      </c>
      <c r="E12" s="152" t="s">
        <v>264</v>
      </c>
      <c r="F12" s="152" t="s">
        <v>264</v>
      </c>
      <c r="G12" s="152" t="s">
        <v>264</v>
      </c>
      <c r="H12" s="152" t="s">
        <v>264</v>
      </c>
      <c r="I12" s="208" t="str">
        <f>IF(AND((E12="SI"),(F12="SI"),(G12="SI"),(H12="SI")),"Si es Riesgo de Corrupción","No es Riesgo de Corrupción")</f>
        <v>Si es Riesgo de Corrupción</v>
      </c>
      <c r="J12" s="62">
        <v>1</v>
      </c>
      <c r="K12" s="63" t="s">
        <v>655</v>
      </c>
      <c r="L12" s="158" t="s">
        <v>657</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9" t="s">
        <v>264</v>
      </c>
      <c r="Q12" s="249" t="s">
        <v>264</v>
      </c>
      <c r="R12" s="249" t="s">
        <v>264</v>
      </c>
      <c r="S12" s="249" t="s">
        <v>269</v>
      </c>
      <c r="T12" s="249" t="s">
        <v>264</v>
      </c>
      <c r="U12" s="249" t="s">
        <v>264</v>
      </c>
      <c r="V12" s="249" t="s">
        <v>264</v>
      </c>
      <c r="W12" s="249" t="s">
        <v>269</v>
      </c>
      <c r="X12" s="249" t="s">
        <v>269</v>
      </c>
      <c r="Y12" s="249" t="s">
        <v>264</v>
      </c>
      <c r="Z12" s="249" t="s">
        <v>264</v>
      </c>
      <c r="AA12" s="249" t="s">
        <v>264</v>
      </c>
      <c r="AB12" s="249" t="s">
        <v>269</v>
      </c>
      <c r="AC12" s="249" t="s">
        <v>264</v>
      </c>
      <c r="AD12" s="249" t="s">
        <v>264</v>
      </c>
      <c r="AE12" s="249" t="s">
        <v>269</v>
      </c>
      <c r="AF12" s="249" t="s">
        <v>264</v>
      </c>
      <c r="AG12" s="249" t="s">
        <v>264</v>
      </c>
      <c r="AH12" s="249" t="s">
        <v>269</v>
      </c>
      <c r="AI12" s="166">
        <f>IF(AE12="SI","Impacto Catastrófico por lesoines o perdida de vidas humanas",(COUNTIF(P12:AD21,"SI")+COUNTIF(AF12:AH21,"SI")))</f>
        <v>13</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658</v>
      </c>
      <c r="AO12" s="11" t="s">
        <v>659</v>
      </c>
      <c r="AP12" s="11" t="s">
        <v>280</v>
      </c>
      <c r="AQ12" s="11" t="s">
        <v>660</v>
      </c>
      <c r="AR12" s="11" t="s">
        <v>661</v>
      </c>
      <c r="AS12" s="11" t="s">
        <v>662</v>
      </c>
      <c r="AT12" s="11" t="s">
        <v>663</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96</v>
      </c>
      <c r="BG12" s="65" t="str">
        <f t="shared" ref="BG12:BG41" si="4">IF(BF12="Débil","No se ejecuta",IF(BF12="Moderado","Algunas veces se ejecuta",IF(BF12="FUERTE","Siempre se ejecuta","Casilla formulada")))</f>
        <v>Algunas veces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1">
        <f t="shared" ref="BJ12:BJ41" si="6">IF(BI12="DÉBIL",0,IF(BI12="MODERADO",50,IF(BI12="FUERTE",100,"")))</f>
        <v>50</v>
      </c>
      <c r="BK12" s="11" t="str">
        <f t="shared" ref="BK12:BK41" si="7">IF(AND(BF12="Fuerte",BD12="Fuerte"),"NO","SI")</f>
        <v>SI</v>
      </c>
      <c r="BL12" s="150" t="str">
        <f t="shared" ref="BL12" si="8">IF(AVERAGE(BJ12:BJ21)=100,"FUERTE",IF(AND(AVERAGE(BJ12:BJ21)&lt;=99,AVERAGE(BJ12:BJ21)&gt;=50),"MODERADA",IF(AVERAGE(BJ12:BJ21)&lt;50,"DÉBIL",0)))</f>
        <v>MODERADA</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664</v>
      </c>
    </row>
    <row r="13" spans="1:70" s="1" customFormat="1" ht="91.5" customHeight="1" x14ac:dyDescent="0.25">
      <c r="A13" s="61"/>
      <c r="B13" s="204"/>
      <c r="C13" s="153"/>
      <c r="D13" s="156"/>
      <c r="E13" s="153"/>
      <c r="F13" s="153"/>
      <c r="G13" s="153"/>
      <c r="H13" s="153"/>
      <c r="I13" s="209"/>
      <c r="J13" s="66">
        <v>2</v>
      </c>
      <c r="K13" s="67" t="s">
        <v>656</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658</v>
      </c>
      <c r="AO13" s="17" t="s">
        <v>659</v>
      </c>
      <c r="AP13" s="17" t="s">
        <v>280</v>
      </c>
      <c r="AQ13" s="17" t="s">
        <v>660</v>
      </c>
      <c r="AR13" s="17" t="s">
        <v>661</v>
      </c>
      <c r="AS13" s="17" t="s">
        <v>662</v>
      </c>
      <c r="AT13" s="17" t="s">
        <v>663</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96</v>
      </c>
      <c r="BG13" s="17" t="str">
        <f t="shared" si="4"/>
        <v>Algunas veces se ejecuta</v>
      </c>
      <c r="BH13" s="17"/>
      <c r="BI13" s="18" t="str">
        <f t="shared" si="5"/>
        <v>MODERADO</v>
      </c>
      <c r="BJ13" s="17">
        <f t="shared" si="6"/>
        <v>50</v>
      </c>
      <c r="BK13" s="17" t="str">
        <f t="shared" si="7"/>
        <v>SI</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RVUZ4nNDnAgcBo3In1h0vncLAP8cNggrC3XKCLIfG2x8ShivxC4mkR+2kd4aj2qRvv7CACItVkZaQejFHR0SEw==" saltValue="ZFOgMe4XYSuazzSMIq4rR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318" priority="58" operator="containsText" text="No es Riesgo de Corrupción">
      <formula>NOT(ISERROR(SEARCH("No es Riesgo de Corrupción",I12)))</formula>
    </cfRule>
    <cfRule type="containsText" dxfId="1317" priority="59" operator="containsText" text="Si es Riesgo de Corrupción">
      <formula>NOT(ISERROR(SEARCH("Si es Riesgo de Corrupción",I12)))</formula>
    </cfRule>
  </conditionalFormatting>
  <conditionalFormatting sqref="AK12:AK21">
    <cfRule type="containsText" dxfId="1316" priority="54" operator="containsText" text="Extremo">
      <formula>NOT(ISERROR(SEARCH("Extremo",AK12)))</formula>
    </cfRule>
    <cfRule type="containsText" dxfId="1315" priority="55" operator="containsText" text="Alto">
      <formula>NOT(ISERROR(SEARCH("Alto",AK12)))</formula>
    </cfRule>
    <cfRule type="containsText" dxfId="1314" priority="56" operator="containsText" text="Moderado">
      <formula>NOT(ISERROR(SEARCH("Moderado",AK12)))</formula>
    </cfRule>
    <cfRule type="containsText" dxfId="1313" priority="57" operator="containsText" text="Bajo">
      <formula>NOT(ISERROR(SEARCH("Bajo",AK12)))</formula>
    </cfRule>
  </conditionalFormatting>
  <conditionalFormatting sqref="BI12:BI21">
    <cfRule type="containsText" dxfId="1312" priority="51" operator="containsText" text="FUERTE">
      <formula>NOT(ISERROR(SEARCH("FUERTE",BI12)))</formula>
    </cfRule>
    <cfRule type="containsText" dxfId="1311" priority="52" operator="containsText" text="MODERADO">
      <formula>NOT(ISERROR(SEARCH("MODERADO",BI12)))</formula>
    </cfRule>
    <cfRule type="containsText" dxfId="1310" priority="53" operator="containsText" text="DÉBIL">
      <formula>NOT(ISERROR(SEARCH("DÉBIL",BI12)))</formula>
    </cfRule>
  </conditionalFormatting>
  <conditionalFormatting sqref="AL12">
    <cfRule type="containsText" dxfId="1309" priority="47" operator="containsText" text="Extremo">
      <formula>NOT(ISERROR(SEARCH("Extremo",AL12)))</formula>
    </cfRule>
    <cfRule type="containsText" dxfId="1308" priority="48" operator="containsText" text="Alto">
      <formula>NOT(ISERROR(SEARCH("Alto",AL12)))</formula>
    </cfRule>
    <cfRule type="containsText" dxfId="1307" priority="49" operator="containsText" text="Moderado">
      <formula>NOT(ISERROR(SEARCH("Moderado",AL12)))</formula>
    </cfRule>
    <cfRule type="containsText" dxfId="1306" priority="50" operator="containsText" text="Bajo">
      <formula>NOT(ISERROR(SEARCH("Bajo",AL12)))</formula>
    </cfRule>
  </conditionalFormatting>
  <conditionalFormatting sqref="BQ12:BQ21">
    <cfRule type="containsText" dxfId="1305" priority="43" operator="containsText" text="Extremo">
      <formula>NOT(ISERROR(SEARCH("Extremo",BQ12)))</formula>
    </cfRule>
    <cfRule type="containsText" dxfId="1304" priority="44" operator="containsText" text="Alto">
      <formula>NOT(ISERROR(SEARCH("Alto",BQ12)))</formula>
    </cfRule>
    <cfRule type="containsText" dxfId="1303" priority="45" operator="containsText" text="Moderado">
      <formula>NOT(ISERROR(SEARCH("Moderado",BQ12)))</formula>
    </cfRule>
    <cfRule type="containsText" dxfId="1302" priority="46" operator="containsText" text="Bajo">
      <formula>NOT(ISERROR(SEARCH("Bajo",BQ12)))</formula>
    </cfRule>
  </conditionalFormatting>
  <conditionalFormatting sqref="I22 I32">
    <cfRule type="containsText" dxfId="1301" priority="41" operator="containsText" text="No es Riesgo de Corrupción">
      <formula>NOT(ISERROR(SEARCH("No es Riesgo de Corrupción",I22)))</formula>
    </cfRule>
    <cfRule type="containsText" dxfId="1300" priority="42" operator="containsText" text="Si es Riesgo de Corrupción">
      <formula>NOT(ISERROR(SEARCH("Si es Riesgo de Corrupción",I22)))</formula>
    </cfRule>
  </conditionalFormatting>
  <conditionalFormatting sqref="AK22:AK41">
    <cfRule type="containsText" dxfId="1299" priority="37" operator="containsText" text="Extremo">
      <formula>NOT(ISERROR(SEARCH("Extremo",AK22)))</formula>
    </cfRule>
    <cfRule type="containsText" dxfId="1298" priority="38" operator="containsText" text="Alto">
      <formula>NOT(ISERROR(SEARCH("Alto",AK22)))</formula>
    </cfRule>
    <cfRule type="containsText" dxfId="1297" priority="39" operator="containsText" text="Moderado">
      <formula>NOT(ISERROR(SEARCH("Moderado",AK22)))</formula>
    </cfRule>
    <cfRule type="containsText" dxfId="1296" priority="40" operator="containsText" text="Bajo">
      <formula>NOT(ISERROR(SEARCH("Bajo",AK22)))</formula>
    </cfRule>
  </conditionalFormatting>
  <conditionalFormatting sqref="BI22:BI41">
    <cfRule type="containsText" dxfId="1295" priority="34" operator="containsText" text="FUERTE">
      <formula>NOT(ISERROR(SEARCH("FUERTE",BI22)))</formula>
    </cfRule>
    <cfRule type="containsText" dxfId="1294" priority="35" operator="containsText" text="MODERADO">
      <formula>NOT(ISERROR(SEARCH("MODERADO",BI22)))</formula>
    </cfRule>
    <cfRule type="containsText" dxfId="1293" priority="36" operator="containsText" text="DÉBIL">
      <formula>NOT(ISERROR(SEARCH("DÉBIL",BI22)))</formula>
    </cfRule>
  </conditionalFormatting>
  <conditionalFormatting sqref="AL22 AL32">
    <cfRule type="containsText" dxfId="1292" priority="30" operator="containsText" text="Extremo">
      <formula>NOT(ISERROR(SEARCH("Extremo",AL22)))</formula>
    </cfRule>
    <cfRule type="containsText" dxfId="1291" priority="31" operator="containsText" text="Alto">
      <formula>NOT(ISERROR(SEARCH("Alto",AL22)))</formula>
    </cfRule>
    <cfRule type="containsText" dxfId="1290" priority="32" operator="containsText" text="Moderado">
      <formula>NOT(ISERROR(SEARCH("Moderado",AL22)))</formula>
    </cfRule>
    <cfRule type="containsText" dxfId="1289" priority="33" operator="containsText" text="Bajo">
      <formula>NOT(ISERROR(SEARCH("Bajo",AL22)))</formula>
    </cfRule>
  </conditionalFormatting>
  <conditionalFormatting sqref="BQ22:BQ41">
    <cfRule type="containsText" dxfId="1288" priority="26" operator="containsText" text="Extremo">
      <formula>NOT(ISERROR(SEARCH("Extremo",BQ22)))</formula>
    </cfRule>
    <cfRule type="containsText" dxfId="1287" priority="27" operator="containsText" text="Alto">
      <formula>NOT(ISERROR(SEARCH("Alto",BQ22)))</formula>
    </cfRule>
    <cfRule type="containsText" dxfId="1286" priority="28" operator="containsText" text="Moderado">
      <formula>NOT(ISERROR(SEARCH("Moderado",BQ22)))</formula>
    </cfRule>
    <cfRule type="containsText" dxfId="1285" priority="29" operator="containsText" text="Bajo">
      <formula>NOT(ISERROR(SEARCH("Bajo",BQ22)))</formula>
    </cfRule>
  </conditionalFormatting>
  <conditionalFormatting sqref="A1:XFD3 A5:XFD11 A4:AT4 BS4:XFD4 BH12:XFD12 A12:O21 A42:XFD1048576 A22:AP41 AU22:XFD41 AI13:XFD21 AI12:BF12">
    <cfRule type="containsText" dxfId="1284" priority="21" operator="containsText" text="REDACTAR CONTROL">
      <formula>NOT(ISERROR(SEARCH("REDACTAR CONTROL",A1)))</formula>
    </cfRule>
    <cfRule type="containsText" dxfId="1283" priority="22" operator="containsText" text="Espacio para">
      <formula>NOT(ISERROR(SEARCH("Espacio para",A1)))</formula>
    </cfRule>
    <cfRule type="containsText" dxfId="1282" priority="23" operator="containsText" text="Definir el">
      <formula>NOT(ISERROR(SEARCH("Definir el",A1)))</formula>
    </cfRule>
    <cfRule type="containsText" dxfId="1281" priority="24" operator="containsText" text="lista desplegable">
      <formula>NOT(ISERROR(SEARCH("lista desplegable",A1)))</formula>
    </cfRule>
    <cfRule type="containsText" dxfId="1280" priority="25" operator="containsText" text="Casilla formulada">
      <formula>NOT(ISERROR(SEARCH("Casilla formulada",A1)))</formula>
    </cfRule>
  </conditionalFormatting>
  <conditionalFormatting sqref="BG12">
    <cfRule type="containsText" dxfId="1279" priority="16" operator="containsText" text="REDACTAR CONTROL">
      <formula>NOT(ISERROR(SEARCH("REDACTAR CONTROL",BG12)))</formula>
    </cfRule>
    <cfRule type="containsText" dxfId="1278" priority="17" operator="containsText" text="Espacio para">
      <formula>NOT(ISERROR(SEARCH("Espacio para",BG12)))</formula>
    </cfRule>
    <cfRule type="containsText" dxfId="1277" priority="18" operator="containsText" text="Definir el">
      <formula>NOT(ISERROR(SEARCH("Definir el",BG12)))</formula>
    </cfRule>
    <cfRule type="containsText" dxfId="1276" priority="19" operator="containsText" text="lista desplegable">
      <formula>NOT(ISERROR(SEARCH("lista desplegable",BG12)))</formula>
    </cfRule>
    <cfRule type="containsText" dxfId="1275" priority="20" operator="containsText" text="Casilla formulada">
      <formula>NOT(ISERROR(SEARCH("Casilla formulada",BG12)))</formula>
    </cfRule>
  </conditionalFormatting>
  <conditionalFormatting sqref="AQ22:AT31">
    <cfRule type="containsText" dxfId="1274" priority="11" operator="containsText" text="REDACTAR CONTROL">
      <formula>NOT(ISERROR(SEARCH("REDACTAR CONTROL",AQ22)))</formula>
    </cfRule>
    <cfRule type="containsText" dxfId="1273" priority="12" operator="containsText" text="Espacio para">
      <formula>NOT(ISERROR(SEARCH("Espacio para",AQ22)))</formula>
    </cfRule>
    <cfRule type="containsText" dxfId="1272" priority="13" operator="containsText" text="Definir el">
      <formula>NOT(ISERROR(SEARCH("Definir el",AQ22)))</formula>
    </cfRule>
    <cfRule type="containsText" dxfId="1271" priority="14" operator="containsText" text="lista desplegable">
      <formula>NOT(ISERROR(SEARCH("lista desplegable",AQ22)))</formula>
    </cfRule>
    <cfRule type="containsText" dxfId="1270" priority="15" operator="containsText" text="Casilla formulada">
      <formula>NOT(ISERROR(SEARCH("Casilla formulada",AQ22)))</formula>
    </cfRule>
  </conditionalFormatting>
  <conditionalFormatting sqref="AQ32:AT41">
    <cfRule type="containsText" dxfId="1269" priority="6" operator="containsText" text="REDACTAR CONTROL">
      <formula>NOT(ISERROR(SEARCH("REDACTAR CONTROL",AQ32)))</formula>
    </cfRule>
    <cfRule type="containsText" dxfId="1268" priority="7" operator="containsText" text="Espacio para">
      <formula>NOT(ISERROR(SEARCH("Espacio para",AQ32)))</formula>
    </cfRule>
    <cfRule type="containsText" dxfId="1267" priority="8" operator="containsText" text="Definir el">
      <formula>NOT(ISERROR(SEARCH("Definir el",AQ32)))</formula>
    </cfRule>
    <cfRule type="containsText" dxfId="1266" priority="9" operator="containsText" text="lista desplegable">
      <formula>NOT(ISERROR(SEARCH("lista desplegable",AQ32)))</formula>
    </cfRule>
    <cfRule type="containsText" dxfId="1265" priority="10" operator="containsText" text="Casilla formulada">
      <formula>NOT(ISERROR(SEARCH("Casilla formulada",AQ32)))</formula>
    </cfRule>
  </conditionalFormatting>
  <conditionalFormatting sqref="P12:AH21">
    <cfRule type="containsText" dxfId="1264" priority="1" operator="containsText" text="REDACTAR CONTROL">
      <formula>NOT(ISERROR(SEARCH("REDACTAR CONTROL",P12)))</formula>
    </cfRule>
    <cfRule type="containsText" dxfId="1263" priority="2" operator="containsText" text="Espacio para">
      <formula>NOT(ISERROR(SEARCH("Espacio para",P12)))</formula>
    </cfRule>
    <cfRule type="containsText" dxfId="1262" priority="3" operator="containsText" text="Definir el">
      <formula>NOT(ISERROR(SEARCH("Definir el",P12)))</formula>
    </cfRule>
    <cfRule type="containsText" dxfId="1261" priority="4" operator="containsText" text="lista desplegable">
      <formula>NOT(ISERROR(SEARCH("lista desplegable",P12)))</formula>
    </cfRule>
    <cfRule type="containsText" dxfId="1260" priority="5" operator="containsText" text="Casilla formulada">
      <formula>NOT(ISERROR(SEARCH("Casilla formulada",P12)))</formula>
    </cfRule>
  </conditionalFormatting>
  <dataValidations count="13">
    <dataValidation type="list" allowBlank="1" showInputMessage="1" showErrorMessage="1" sqref="BB12:BB41" xr:uid="{EFC1FDCA-B0BF-4A41-A7F6-A5624BFE57F7}">
      <formula1>"Escoger un dato de la lista desplegable,Completa,Incompleta,No existe"</formula1>
    </dataValidation>
    <dataValidation type="list" allowBlank="1" showInputMessage="1" showErrorMessage="1" sqref="BA12:BA41" xr:uid="{4CFAEF36-ADB4-4908-9899-0CF44024FD16}">
      <formula1>"Escoger un dato de la lista desplegable,Se investigan y resuelven oportunamente,No se investigan y resuelven oportunamente."</formula1>
    </dataValidation>
    <dataValidation type="list" allowBlank="1" showInputMessage="1" showErrorMessage="1" sqref="AZ12:AZ41" xr:uid="{223B5D4F-D6D6-42D9-8910-BE3750D3E49C}">
      <formula1>"Confiable,No confiable,Escoger un dato de la lista desplegable"</formula1>
    </dataValidation>
    <dataValidation type="list" allowBlank="1" showInputMessage="1" showErrorMessage="1" sqref="AY12:AY41" xr:uid="{07EC3242-57B3-4380-B829-A2335DA98114}">
      <formula1>"Prevenir,Detectar,No es un control,Escoger un dato de la lista desplegable"</formula1>
    </dataValidation>
    <dataValidation type="list" allowBlank="1" showInputMessage="1" showErrorMessage="1" sqref="AX12:AX41" xr:uid="{CD53E63E-0E1A-4163-A1F1-2631721C5E40}">
      <formula1>"Oportuna,Inoportuna,Escoger un dato de la lista desplegable"</formula1>
    </dataValidation>
    <dataValidation type="list" allowBlank="1" showInputMessage="1" showErrorMessage="1" sqref="AW12:AW41" xr:uid="{843B04CE-A9C9-406B-AE9D-8F202F3283A9}">
      <formula1>"Adecuado,Inadecuado,Escoger un dato de la lista desplegable"</formula1>
    </dataValidation>
    <dataValidation type="list" allowBlank="1" showInputMessage="1" showErrorMessage="1" sqref="AV12:AV41" xr:uid="{5AB1A71D-CDC3-489B-BC2E-FFFE01B7533E}">
      <formula1>"Asignado,No Asignado,Escoger un dato de la lista desplegable"</formula1>
    </dataValidation>
    <dataValidation type="list" allowBlank="1" showInputMessage="1" showErrorMessage="1" sqref="AU12:AU41" xr:uid="{939B447A-4302-47D4-BB69-F060087853F2}">
      <formula1>"Escoger un dato de la lista desplegable,Preventivo,Detectivo"</formula1>
    </dataValidation>
    <dataValidation type="list" allowBlank="1" showInputMessage="1" showErrorMessage="1" sqref="AP12:AP41" xr:uid="{D2DDF421-59E2-4AA5-9B8C-69E4FD0B18FD}">
      <formula1>"Escoger un dato de la lista desplegable,Por Tramite, Diario, Semanal, Quincenal, Mensual, Bimestral, Trimestral, Semestral,Anual"</formula1>
    </dataValidation>
    <dataValidation type="list" allowBlank="1" showInputMessage="1" showErrorMessage="1" sqref="P12:AH41" xr:uid="{3B7A3F23-7015-481A-9C0D-4168CF96501A}">
      <formula1>"SI,NO,Selecciona una respuesta en la lista desplegable"</formula1>
    </dataValidation>
    <dataValidation type="list" allowBlank="1" showInputMessage="1" showErrorMessage="1" sqref="E12:H41" xr:uid="{0FAD1AA2-B347-4D1A-93DF-268692AB08B4}">
      <formula1>"SI,NO,Escoger un dato de la lista desplegable"</formula1>
    </dataValidation>
    <dataValidation type="list" allowBlank="1" showInputMessage="1" showErrorMessage="1" sqref="M12:M41" xr:uid="{CA6C52E8-3AC2-4DED-8CF9-6E290F66127E}">
      <formula1>"Escoger un dato de la lista desplegable,5,4,3,2,1"</formula1>
    </dataValidation>
    <dataValidation type="list" allowBlank="1" showInputMessage="1" showErrorMessage="1" sqref="BF12:BF41" xr:uid="{244C93C5-4E13-4640-A5FF-3400D5963779}">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18C5894-7D48-42F8-9F33-146AB6CAABA9}">
          <x14:formula1>
            <xm:f>'HOJA DE DATOS'!$I$13:$I$47</xm:f>
          </x14:formula1>
          <xm:sqref>B12:B41</xm:sqref>
        </x14:dataValidation>
        <x14:dataValidation type="list" allowBlank="1" showInputMessage="1" showErrorMessage="1" xr:uid="{66EDC448-5159-4E1F-8CB5-55644ED194C5}">
          <x14:formula1>
            <xm:f>Hoja2!$A$1:$A$4</xm:f>
          </x14:formula1>
          <xm:sqref>AL12:AL41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DC4F-14A0-44C9-9952-0D9A18CF169A}">
  <sheetPr>
    <tabColor rgb="FF0BB9D0"/>
    <pageSetUpPr fitToPage="1"/>
  </sheetPr>
  <dimension ref="A1:BR1048174"/>
  <sheetViews>
    <sheetView zoomScale="70" zoomScaleNormal="70" zoomScaleSheetLayoutView="100" zoomScalePageLayoutView="10" workbookViewId="0">
      <pane ySplit="11" topLeftCell="A12" activePane="bottomLeft" state="frozen"/>
      <selection pane="bottomLeft" activeCell="B12" sqref="B12:B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GSAN-2-2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6" t="s">
        <v>55</v>
      </c>
      <c r="AW11" s="86" t="s">
        <v>56</v>
      </c>
      <c r="AX11" s="86">
        <v>2</v>
      </c>
      <c r="AY11" s="86">
        <v>3</v>
      </c>
      <c r="AZ11" s="86">
        <v>4</v>
      </c>
      <c r="BA11" s="86">
        <v>5</v>
      </c>
      <c r="BB11" s="86">
        <v>6</v>
      </c>
      <c r="BC11" s="140"/>
      <c r="BD11" s="141"/>
      <c r="BE11" s="9"/>
      <c r="BF11" s="140"/>
      <c r="BG11" s="141"/>
      <c r="BH11" s="9"/>
      <c r="BI11" s="140"/>
      <c r="BJ11" s="141"/>
      <c r="BK11" s="140"/>
      <c r="BL11" s="149"/>
      <c r="BM11" s="149"/>
      <c r="BN11" s="195" t="s">
        <v>5</v>
      </c>
      <c r="BO11" s="196"/>
      <c r="BP11" s="10" t="s">
        <v>6</v>
      </c>
      <c r="BQ11" s="10" t="s">
        <v>7</v>
      </c>
      <c r="BR11" s="198"/>
    </row>
    <row r="12" spans="1:70" s="1" customFormat="1" ht="233.45" customHeight="1" x14ac:dyDescent="0.25">
      <c r="A12" s="61"/>
      <c r="B12" s="203" t="s">
        <v>16</v>
      </c>
      <c r="C12" s="152" t="str">
        <f>VLOOKUP(B12,'HOJA DE DATOS'!$I$13:$J$47,2,FALSE)</f>
        <v>Prestar los servicios de información / Datos Aeronáuticos a las partes interesadas del proceso para asegurar el cumplimiento de los estándares de seguridad requeridos para la navegación aérea.</v>
      </c>
      <c r="D12" s="156" t="s">
        <v>998</v>
      </c>
      <c r="E12" s="152" t="s">
        <v>264</v>
      </c>
      <c r="F12" s="152" t="s">
        <v>264</v>
      </c>
      <c r="G12" s="152" t="s">
        <v>264</v>
      </c>
      <c r="H12" s="152" t="s">
        <v>264</v>
      </c>
      <c r="I12" s="208" t="str">
        <f>IF(AND((E12="SI"),(F12="SI"),(G12="SI"),(H12="SI")),"Si es Riesgo de Corrupción","No es Riesgo de Corrupción")</f>
        <v>Si es Riesgo de Corrupción</v>
      </c>
      <c r="J12" s="62">
        <v>1</v>
      </c>
      <c r="K12" s="63" t="s">
        <v>999</v>
      </c>
      <c r="L12" s="158" t="s">
        <v>1000</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9" t="s">
        <v>264</v>
      </c>
      <c r="Q12" s="249" t="s">
        <v>264</v>
      </c>
      <c r="R12" s="249" t="s">
        <v>264</v>
      </c>
      <c r="S12" s="249" t="s">
        <v>269</v>
      </c>
      <c r="T12" s="249" t="s">
        <v>264</v>
      </c>
      <c r="U12" s="249" t="s">
        <v>264</v>
      </c>
      <c r="V12" s="249" t="s">
        <v>264</v>
      </c>
      <c r="W12" s="249" t="s">
        <v>264</v>
      </c>
      <c r="X12" s="249" t="s">
        <v>264</v>
      </c>
      <c r="Y12" s="249" t="s">
        <v>264</v>
      </c>
      <c r="Z12" s="249" t="s">
        <v>264</v>
      </c>
      <c r="AA12" s="249" t="s">
        <v>264</v>
      </c>
      <c r="AB12" s="249" t="s">
        <v>264</v>
      </c>
      <c r="AC12" s="249" t="s">
        <v>264</v>
      </c>
      <c r="AD12" s="249" t="s">
        <v>264</v>
      </c>
      <c r="AE12" s="249" t="s">
        <v>264</v>
      </c>
      <c r="AF12" s="249" t="s">
        <v>264</v>
      </c>
      <c r="AG12" s="249" t="s">
        <v>264</v>
      </c>
      <c r="AH12" s="249" t="s">
        <v>269</v>
      </c>
      <c r="AI12" s="166" t="str">
        <f>IF(AE12="SI","Impacto Catastrófico por lesoines o perdida de vidas humanas",(COUNTIF(P12:AD21,"SI")+COUNTIF(AF12:AH21,"SI")))</f>
        <v>Impacto Catastrófico por lesoines o perdida de vidas humanas</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1001</v>
      </c>
      <c r="AO12" s="11" t="s">
        <v>1002</v>
      </c>
      <c r="AP12" s="11" t="s">
        <v>347</v>
      </c>
      <c r="AQ12" s="11" t="s">
        <v>1003</v>
      </c>
      <c r="AR12" s="11" t="s">
        <v>1004</v>
      </c>
      <c r="AS12" s="11" t="s">
        <v>1005</v>
      </c>
      <c r="AT12" s="11" t="s">
        <v>1006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1007</v>
      </c>
    </row>
    <row r="13" spans="1:70" s="1" customFormat="1" ht="6.6" customHeight="1" x14ac:dyDescent="0.25">
      <c r="A13" s="61"/>
      <c r="B13" s="204"/>
      <c r="C13" s="153"/>
      <c r="D13" s="156"/>
      <c r="E13" s="153"/>
      <c r="F13" s="153"/>
      <c r="G13" s="153"/>
      <c r="H13" s="153"/>
      <c r="I13" s="209"/>
      <c r="J13" s="66">
        <v>2</v>
      </c>
      <c r="K13" s="67" t="s">
        <v>200</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WbE6m+k0aNcpj69tMTY/4bocuEBMa9j41pHPBnw7i/tB9156hVcuUUMHPqhz3ukeKisPLnkMEkgZ/xEJ+Ibslw==" saltValue="56lxsYT3j5i66sOSqyde0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259" priority="58" operator="containsText" text="No es Riesgo de Corrupción">
      <formula>NOT(ISERROR(SEARCH("No es Riesgo de Corrupción",I12)))</formula>
    </cfRule>
    <cfRule type="containsText" dxfId="1258" priority="59" operator="containsText" text="Si es Riesgo de Corrupción">
      <formula>NOT(ISERROR(SEARCH("Si es Riesgo de Corrupción",I12)))</formula>
    </cfRule>
  </conditionalFormatting>
  <conditionalFormatting sqref="AK12:AK21">
    <cfRule type="containsText" dxfId="1257" priority="54" operator="containsText" text="Extremo">
      <formula>NOT(ISERROR(SEARCH("Extremo",AK12)))</formula>
    </cfRule>
    <cfRule type="containsText" dxfId="1256" priority="55" operator="containsText" text="Alto">
      <formula>NOT(ISERROR(SEARCH("Alto",AK12)))</formula>
    </cfRule>
    <cfRule type="containsText" dxfId="1255" priority="56" operator="containsText" text="Moderado">
      <formula>NOT(ISERROR(SEARCH("Moderado",AK12)))</formula>
    </cfRule>
    <cfRule type="containsText" dxfId="1254" priority="57" operator="containsText" text="Bajo">
      <formula>NOT(ISERROR(SEARCH("Bajo",AK12)))</formula>
    </cfRule>
  </conditionalFormatting>
  <conditionalFormatting sqref="BI12:BI21">
    <cfRule type="containsText" dxfId="1253" priority="51" operator="containsText" text="FUERTE">
      <formula>NOT(ISERROR(SEARCH("FUERTE",BI12)))</formula>
    </cfRule>
    <cfRule type="containsText" dxfId="1252" priority="52" operator="containsText" text="MODERADO">
      <formula>NOT(ISERROR(SEARCH("MODERADO",BI12)))</formula>
    </cfRule>
    <cfRule type="containsText" dxfId="1251" priority="53" operator="containsText" text="DÉBIL">
      <formula>NOT(ISERROR(SEARCH("DÉBIL",BI12)))</formula>
    </cfRule>
  </conditionalFormatting>
  <conditionalFormatting sqref="AL12">
    <cfRule type="containsText" dxfId="1250" priority="47" operator="containsText" text="Extremo">
      <formula>NOT(ISERROR(SEARCH("Extremo",AL12)))</formula>
    </cfRule>
    <cfRule type="containsText" dxfId="1249" priority="48" operator="containsText" text="Alto">
      <formula>NOT(ISERROR(SEARCH("Alto",AL12)))</formula>
    </cfRule>
    <cfRule type="containsText" dxfId="1248" priority="49" operator="containsText" text="Moderado">
      <formula>NOT(ISERROR(SEARCH("Moderado",AL12)))</formula>
    </cfRule>
    <cfRule type="containsText" dxfId="1247" priority="50" operator="containsText" text="Bajo">
      <formula>NOT(ISERROR(SEARCH("Bajo",AL12)))</formula>
    </cfRule>
  </conditionalFormatting>
  <conditionalFormatting sqref="BQ12:BQ21">
    <cfRule type="containsText" dxfId="1246" priority="43" operator="containsText" text="Extremo">
      <formula>NOT(ISERROR(SEARCH("Extremo",BQ12)))</formula>
    </cfRule>
    <cfRule type="containsText" dxfId="1245" priority="44" operator="containsText" text="Alto">
      <formula>NOT(ISERROR(SEARCH("Alto",BQ12)))</formula>
    </cfRule>
    <cfRule type="containsText" dxfId="1244" priority="45" operator="containsText" text="Moderado">
      <formula>NOT(ISERROR(SEARCH("Moderado",BQ12)))</formula>
    </cfRule>
    <cfRule type="containsText" dxfId="1243" priority="46" operator="containsText" text="Bajo">
      <formula>NOT(ISERROR(SEARCH("Bajo",BQ12)))</formula>
    </cfRule>
  </conditionalFormatting>
  <conditionalFormatting sqref="I22 I32">
    <cfRule type="containsText" dxfId="1242" priority="41" operator="containsText" text="No es Riesgo de Corrupción">
      <formula>NOT(ISERROR(SEARCH("No es Riesgo de Corrupción",I22)))</formula>
    </cfRule>
    <cfRule type="containsText" dxfId="1241" priority="42" operator="containsText" text="Si es Riesgo de Corrupción">
      <formula>NOT(ISERROR(SEARCH("Si es Riesgo de Corrupción",I22)))</formula>
    </cfRule>
  </conditionalFormatting>
  <conditionalFormatting sqref="AK22:AK41">
    <cfRule type="containsText" dxfId="1240" priority="37" operator="containsText" text="Extremo">
      <formula>NOT(ISERROR(SEARCH("Extremo",AK22)))</formula>
    </cfRule>
    <cfRule type="containsText" dxfId="1239" priority="38" operator="containsText" text="Alto">
      <formula>NOT(ISERROR(SEARCH("Alto",AK22)))</formula>
    </cfRule>
    <cfRule type="containsText" dxfId="1238" priority="39" operator="containsText" text="Moderado">
      <formula>NOT(ISERROR(SEARCH("Moderado",AK22)))</formula>
    </cfRule>
    <cfRule type="containsText" dxfId="1237" priority="40" operator="containsText" text="Bajo">
      <formula>NOT(ISERROR(SEARCH("Bajo",AK22)))</formula>
    </cfRule>
  </conditionalFormatting>
  <conditionalFormatting sqref="BI22:BI41">
    <cfRule type="containsText" dxfId="1236" priority="34" operator="containsText" text="FUERTE">
      <formula>NOT(ISERROR(SEARCH("FUERTE",BI22)))</formula>
    </cfRule>
    <cfRule type="containsText" dxfId="1235" priority="35" operator="containsText" text="MODERADO">
      <formula>NOT(ISERROR(SEARCH("MODERADO",BI22)))</formula>
    </cfRule>
    <cfRule type="containsText" dxfId="1234" priority="36" operator="containsText" text="DÉBIL">
      <formula>NOT(ISERROR(SEARCH("DÉBIL",BI22)))</formula>
    </cfRule>
  </conditionalFormatting>
  <conditionalFormatting sqref="AL22 AL32">
    <cfRule type="containsText" dxfId="1233" priority="30" operator="containsText" text="Extremo">
      <formula>NOT(ISERROR(SEARCH("Extremo",AL22)))</formula>
    </cfRule>
    <cfRule type="containsText" dxfId="1232" priority="31" operator="containsText" text="Alto">
      <formula>NOT(ISERROR(SEARCH("Alto",AL22)))</formula>
    </cfRule>
    <cfRule type="containsText" dxfId="1231" priority="32" operator="containsText" text="Moderado">
      <formula>NOT(ISERROR(SEARCH("Moderado",AL22)))</formula>
    </cfRule>
    <cfRule type="containsText" dxfId="1230" priority="33" operator="containsText" text="Bajo">
      <formula>NOT(ISERROR(SEARCH("Bajo",AL22)))</formula>
    </cfRule>
  </conditionalFormatting>
  <conditionalFormatting sqref="BQ22:BQ41">
    <cfRule type="containsText" dxfId="1229" priority="26" operator="containsText" text="Extremo">
      <formula>NOT(ISERROR(SEARCH("Extremo",BQ22)))</formula>
    </cfRule>
    <cfRule type="containsText" dxfId="1228" priority="27" operator="containsText" text="Alto">
      <formula>NOT(ISERROR(SEARCH("Alto",BQ22)))</formula>
    </cfRule>
    <cfRule type="containsText" dxfId="1227" priority="28" operator="containsText" text="Moderado">
      <formula>NOT(ISERROR(SEARCH("Moderado",BQ22)))</formula>
    </cfRule>
    <cfRule type="containsText" dxfId="1226" priority="29" operator="containsText" text="Bajo">
      <formula>NOT(ISERROR(SEARCH("Bajo",BQ22)))</formula>
    </cfRule>
  </conditionalFormatting>
  <conditionalFormatting sqref="A1:XFD3 A5:XFD11 A4:AT4 BS4:XFD4 BH12:XFD12 A12:O21 A42:XFD1048576 A22:AP41 AU22:XFD41 AI13:XFD21 AI12:BF12">
    <cfRule type="containsText" dxfId="1225" priority="21" operator="containsText" text="REDACTAR CONTROL">
      <formula>NOT(ISERROR(SEARCH("REDACTAR CONTROL",A1)))</formula>
    </cfRule>
    <cfRule type="containsText" dxfId="1224" priority="22" operator="containsText" text="Espacio para">
      <formula>NOT(ISERROR(SEARCH("Espacio para",A1)))</formula>
    </cfRule>
    <cfRule type="containsText" dxfId="1223" priority="23" operator="containsText" text="Definir el">
      <formula>NOT(ISERROR(SEARCH("Definir el",A1)))</formula>
    </cfRule>
    <cfRule type="containsText" dxfId="1222" priority="24" operator="containsText" text="lista desplegable">
      <formula>NOT(ISERROR(SEARCH("lista desplegable",A1)))</formula>
    </cfRule>
    <cfRule type="containsText" dxfId="1221" priority="25" operator="containsText" text="Casilla formulada">
      <formula>NOT(ISERROR(SEARCH("Casilla formulada",A1)))</formula>
    </cfRule>
  </conditionalFormatting>
  <conditionalFormatting sqref="BG12">
    <cfRule type="containsText" dxfId="1220" priority="16" operator="containsText" text="REDACTAR CONTROL">
      <formula>NOT(ISERROR(SEARCH("REDACTAR CONTROL",BG12)))</formula>
    </cfRule>
    <cfRule type="containsText" dxfId="1219" priority="17" operator="containsText" text="Espacio para">
      <formula>NOT(ISERROR(SEARCH("Espacio para",BG12)))</formula>
    </cfRule>
    <cfRule type="containsText" dxfId="1218" priority="18" operator="containsText" text="Definir el">
      <formula>NOT(ISERROR(SEARCH("Definir el",BG12)))</formula>
    </cfRule>
    <cfRule type="containsText" dxfId="1217" priority="19" operator="containsText" text="lista desplegable">
      <formula>NOT(ISERROR(SEARCH("lista desplegable",BG12)))</formula>
    </cfRule>
    <cfRule type="containsText" dxfId="1216" priority="20" operator="containsText" text="Casilla formulada">
      <formula>NOT(ISERROR(SEARCH("Casilla formulada",BG12)))</formula>
    </cfRule>
  </conditionalFormatting>
  <conditionalFormatting sqref="AQ22:AT31">
    <cfRule type="containsText" dxfId="1215" priority="11" operator="containsText" text="REDACTAR CONTROL">
      <formula>NOT(ISERROR(SEARCH("REDACTAR CONTROL",AQ22)))</formula>
    </cfRule>
    <cfRule type="containsText" dxfId="1214" priority="12" operator="containsText" text="Espacio para">
      <formula>NOT(ISERROR(SEARCH("Espacio para",AQ22)))</formula>
    </cfRule>
    <cfRule type="containsText" dxfId="1213" priority="13" operator="containsText" text="Definir el">
      <formula>NOT(ISERROR(SEARCH("Definir el",AQ22)))</formula>
    </cfRule>
    <cfRule type="containsText" dxfId="1212" priority="14" operator="containsText" text="lista desplegable">
      <formula>NOT(ISERROR(SEARCH("lista desplegable",AQ22)))</formula>
    </cfRule>
    <cfRule type="containsText" dxfId="1211" priority="15" operator="containsText" text="Casilla formulada">
      <formula>NOT(ISERROR(SEARCH("Casilla formulada",AQ22)))</formula>
    </cfRule>
  </conditionalFormatting>
  <conditionalFormatting sqref="AQ32:AT41">
    <cfRule type="containsText" dxfId="1210" priority="6" operator="containsText" text="REDACTAR CONTROL">
      <formula>NOT(ISERROR(SEARCH("REDACTAR CONTROL",AQ32)))</formula>
    </cfRule>
    <cfRule type="containsText" dxfId="1209" priority="7" operator="containsText" text="Espacio para">
      <formula>NOT(ISERROR(SEARCH("Espacio para",AQ32)))</formula>
    </cfRule>
    <cfRule type="containsText" dxfId="1208" priority="8" operator="containsText" text="Definir el">
      <formula>NOT(ISERROR(SEARCH("Definir el",AQ32)))</formula>
    </cfRule>
    <cfRule type="containsText" dxfId="1207" priority="9" operator="containsText" text="lista desplegable">
      <formula>NOT(ISERROR(SEARCH("lista desplegable",AQ32)))</formula>
    </cfRule>
    <cfRule type="containsText" dxfId="1206" priority="10" operator="containsText" text="Casilla formulada">
      <formula>NOT(ISERROR(SEARCH("Casilla formulada",AQ32)))</formula>
    </cfRule>
  </conditionalFormatting>
  <conditionalFormatting sqref="P12:AH21">
    <cfRule type="containsText" dxfId="1205" priority="1" operator="containsText" text="REDACTAR CONTROL">
      <formula>NOT(ISERROR(SEARCH("REDACTAR CONTROL",P12)))</formula>
    </cfRule>
    <cfRule type="containsText" dxfId="1204" priority="2" operator="containsText" text="Espacio para">
      <formula>NOT(ISERROR(SEARCH("Espacio para",P12)))</formula>
    </cfRule>
    <cfRule type="containsText" dxfId="1203" priority="3" operator="containsText" text="Definir el">
      <formula>NOT(ISERROR(SEARCH("Definir el",P12)))</formula>
    </cfRule>
    <cfRule type="containsText" dxfId="1202" priority="4" operator="containsText" text="lista desplegable">
      <formula>NOT(ISERROR(SEARCH("lista desplegable",P12)))</formula>
    </cfRule>
    <cfRule type="containsText" dxfId="1201" priority="5" operator="containsText" text="Casilla formulada">
      <formula>NOT(ISERROR(SEARCH("Casilla formulada",P12)))</formula>
    </cfRule>
  </conditionalFormatting>
  <dataValidations count="13">
    <dataValidation type="list" allowBlank="1" showInputMessage="1" showErrorMessage="1" sqref="BF12:BF41" xr:uid="{D57740F2-A98C-4A3F-95B1-A548AB4A9EED}">
      <formula1>"Escoger un dato de la lista desplegable,Fuerte,Moderado,Débil"</formula1>
    </dataValidation>
    <dataValidation type="list" allowBlank="1" showInputMessage="1" showErrorMessage="1" sqref="M12:M41" xr:uid="{E2EC1505-3FF4-4D3A-AA17-20221CDB6D24}">
      <formula1>"Escoger un dato de la lista desplegable,5,4,3,2,1"</formula1>
    </dataValidation>
    <dataValidation type="list" allowBlank="1" showInputMessage="1" showErrorMessage="1" sqref="E12:H41" xr:uid="{6D68D4A1-AA49-4370-AC20-4A4FDE97167F}">
      <formula1>"SI,NO,Escoger un dato de la lista desplegable"</formula1>
    </dataValidation>
    <dataValidation type="list" allowBlank="1" showInputMessage="1" showErrorMessage="1" sqref="P12:AH41" xr:uid="{11444A0D-1D94-4861-A6A2-C474501AB535}">
      <formula1>"SI,NO,Selecciona una respuesta en la lista desplegable"</formula1>
    </dataValidation>
    <dataValidation type="list" allowBlank="1" showInputMessage="1" showErrorMessage="1" sqref="AP12:AP41" xr:uid="{CE300661-FADF-44E1-BA22-610AD09C0F86}">
      <formula1>"Escoger un dato de la lista desplegable,Por Tramite, Diario, Semanal, Quincenal, Mensual, Bimestral, Trimestral, Semestral,Anual"</formula1>
    </dataValidation>
    <dataValidation type="list" allowBlank="1" showInputMessage="1" showErrorMessage="1" sqref="AU12:AU41" xr:uid="{BD2CF379-36D3-4E5E-B34A-D8FEED0D92AC}">
      <formula1>"Escoger un dato de la lista desplegable,Preventivo,Detectivo"</formula1>
    </dataValidation>
    <dataValidation type="list" allowBlank="1" showInputMessage="1" showErrorMessage="1" sqref="AV12:AV41" xr:uid="{9FA5F24E-8ACC-449F-BC5E-934C7DB274FB}">
      <formula1>"Asignado,No Asignado,Escoger un dato de la lista desplegable"</formula1>
    </dataValidation>
    <dataValidation type="list" allowBlank="1" showInputMessage="1" showErrorMessage="1" sqref="AW12:AW41" xr:uid="{10585F1C-85CA-4F8E-9920-B7988831442F}">
      <formula1>"Adecuado,Inadecuado,Escoger un dato de la lista desplegable"</formula1>
    </dataValidation>
    <dataValidation type="list" allowBlank="1" showInputMessage="1" showErrorMessage="1" sqref="AX12:AX41" xr:uid="{956DC61F-8D4A-4807-AF25-00403AF48D3F}">
      <formula1>"Oportuna,Inoportuna,Escoger un dato de la lista desplegable"</formula1>
    </dataValidation>
    <dataValidation type="list" allowBlank="1" showInputMessage="1" showErrorMessage="1" sqref="AY12:AY41" xr:uid="{BD9E0FF3-D0CD-4B20-98B1-ECE5054A9893}">
      <formula1>"Prevenir,Detectar,No es un control,Escoger un dato de la lista desplegable"</formula1>
    </dataValidation>
    <dataValidation type="list" allowBlank="1" showInputMessage="1" showErrorMessage="1" sqref="AZ12:AZ41" xr:uid="{AAF8D115-B60C-44D8-8298-015D26B38D8A}">
      <formula1>"Confiable,No confiable,Escoger un dato de la lista desplegable"</formula1>
    </dataValidation>
    <dataValidation type="list" allowBlank="1" showInputMessage="1" showErrorMessage="1" sqref="BA12:BA41" xr:uid="{FEFC1B57-9031-4460-9467-7966184C4D7E}">
      <formula1>"Escoger un dato de la lista desplegable,Se investigan y resuelven oportunamente,No se investigan y resuelven oportunamente."</formula1>
    </dataValidation>
    <dataValidation type="list" allowBlank="1" showInputMessage="1" showErrorMessage="1" sqref="BB12:BB41" xr:uid="{88607807-B8C3-46C7-876E-37DD77BB3C07}">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D9CDAE1-F106-4AED-97BE-7C8E3CC6A5FF}">
          <x14:formula1>
            <xm:f>Hoja2!$A$1:$A$4</xm:f>
          </x14:formula1>
          <xm:sqref>AL12:AL41</xm:sqref>
        </x14:dataValidation>
        <x14:dataValidation type="list" allowBlank="1" showInputMessage="1" showErrorMessage="1" xr:uid="{44EB84D1-5234-4A12-9246-5B256F7596D3}">
          <x14:formula1>
            <xm:f>'HOJA DE DATOS'!$I$13:$I$47</xm:f>
          </x14:formula1>
          <xm:sqref>B12:B41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2E1D5-7741-4635-9F77-C7B2192AC9AA}">
  <sheetPr codeName="Hoja11">
    <tabColor rgb="FF0BB9D0"/>
    <pageSetUpPr fitToPage="1"/>
  </sheetPr>
  <dimension ref="A1:BR1048174"/>
  <sheetViews>
    <sheetView zoomScale="70" zoomScaleNormal="70" zoomScaleSheetLayoutView="100" zoomScalePageLayoutView="10" workbookViewId="0">
      <pane ySplit="11" topLeftCell="A12" activePane="bottomLeft" state="frozen"/>
      <selection pane="bottomLeft" activeCell="Y22" sqref="A2:BR3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GSAN-1-3</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9" t="s">
        <v>55</v>
      </c>
      <c r="AW11" s="79" t="s">
        <v>56</v>
      </c>
      <c r="AX11" s="79">
        <v>2</v>
      </c>
      <c r="AY11" s="79">
        <v>3</v>
      </c>
      <c r="AZ11" s="79">
        <v>4</v>
      </c>
      <c r="BA11" s="79">
        <v>5</v>
      </c>
      <c r="BB11" s="79">
        <v>6</v>
      </c>
      <c r="BC11" s="140"/>
      <c r="BD11" s="141"/>
      <c r="BE11" s="9"/>
      <c r="BF11" s="140"/>
      <c r="BG11" s="141"/>
      <c r="BH11" s="9"/>
      <c r="BI11" s="140"/>
      <c r="BJ11" s="141"/>
      <c r="BK11" s="140"/>
      <c r="BL11" s="149"/>
      <c r="BM11" s="149"/>
      <c r="BN11" s="195" t="s">
        <v>5</v>
      </c>
      <c r="BO11" s="196"/>
      <c r="BP11" s="10" t="s">
        <v>6</v>
      </c>
      <c r="BQ11" s="10" t="s">
        <v>7</v>
      </c>
      <c r="BR11" s="198"/>
    </row>
    <row r="12" spans="1:70" s="1" customFormat="1" ht="267.75" x14ac:dyDescent="0.25">
      <c r="A12" s="61"/>
      <c r="B12" s="203" t="s">
        <v>30</v>
      </c>
      <c r="C12" s="152" t="str">
        <f>VLOOKUP(B12,'HOJA DE DATOS'!$I$13:$J$47,2,FALSE)</f>
        <v>Gestionar el suministro y la afluencia de los servicios de tránsito aéreo en concordancia con la reglamentación nacional e internacional con el fin de facilitar la operación aérea en Colombia de forma segura, ordenada y ágil.</v>
      </c>
      <c r="D12" s="156" t="s">
        <v>682</v>
      </c>
      <c r="E12" s="152" t="s">
        <v>264</v>
      </c>
      <c r="F12" s="152" t="s">
        <v>264</v>
      </c>
      <c r="G12" s="152" t="s">
        <v>264</v>
      </c>
      <c r="H12" s="152" t="s">
        <v>264</v>
      </c>
      <c r="I12" s="208" t="str">
        <f>IF(AND((E12="SI"),(F12="SI"),(G12="SI"),(H12="SI")),"Si es Riesgo de Corrupción","No es Riesgo de Corrupción")</f>
        <v>Si es Riesgo de Corrupción</v>
      </c>
      <c r="J12" s="62">
        <v>1</v>
      </c>
      <c r="K12" s="63" t="s">
        <v>683</v>
      </c>
      <c r="L12" s="158" t="s">
        <v>685</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9" t="s">
        <v>264</v>
      </c>
      <c r="Q12" s="249" t="s">
        <v>264</v>
      </c>
      <c r="R12" s="249" t="s">
        <v>264</v>
      </c>
      <c r="S12" s="249" t="s">
        <v>269</v>
      </c>
      <c r="T12" s="249" t="s">
        <v>264</v>
      </c>
      <c r="U12" s="249" t="s">
        <v>264</v>
      </c>
      <c r="V12" s="249" t="s">
        <v>264</v>
      </c>
      <c r="W12" s="249" t="s">
        <v>264</v>
      </c>
      <c r="X12" s="249" t="s">
        <v>269</v>
      </c>
      <c r="Y12" s="249" t="s">
        <v>269</v>
      </c>
      <c r="Z12" s="249" t="s">
        <v>264</v>
      </c>
      <c r="AA12" s="249" t="s">
        <v>264</v>
      </c>
      <c r="AB12" s="249" t="s">
        <v>264</v>
      </c>
      <c r="AC12" s="249" t="s">
        <v>264</v>
      </c>
      <c r="AD12" s="249" t="s">
        <v>269</v>
      </c>
      <c r="AE12" s="249" t="s">
        <v>264</v>
      </c>
      <c r="AF12" s="249" t="s">
        <v>269</v>
      </c>
      <c r="AG12" s="249" t="s">
        <v>269</v>
      </c>
      <c r="AH12" s="249" t="s">
        <v>269</v>
      </c>
      <c r="AI12" s="166" t="str">
        <f>IF(AE12="SI","Impacto Catastrófico por lesoines o perdida de vidas humanas",(COUNTIF(P12:AD21,"SI")+COUNTIF(AF12:AH21,"SI")))</f>
        <v>Impacto Catastrófico por lesoines o perdida de vidas humanas</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686</v>
      </c>
      <c r="AO12" s="11" t="s">
        <v>687</v>
      </c>
      <c r="AP12" s="11" t="s">
        <v>688</v>
      </c>
      <c r="AQ12" s="11" t="s">
        <v>689</v>
      </c>
      <c r="AR12" s="11" t="s">
        <v>690</v>
      </c>
      <c r="AS12" s="11" t="s">
        <v>691</v>
      </c>
      <c r="AT12" s="11" t="s">
        <v>692</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699</v>
      </c>
    </row>
    <row r="13" spans="1:70" s="1" customFormat="1" ht="127.5" x14ac:dyDescent="0.25">
      <c r="A13" s="61"/>
      <c r="B13" s="204"/>
      <c r="C13" s="153"/>
      <c r="D13" s="156"/>
      <c r="E13" s="153"/>
      <c r="F13" s="153"/>
      <c r="G13" s="153"/>
      <c r="H13" s="153"/>
      <c r="I13" s="209"/>
      <c r="J13" s="66">
        <v>2</v>
      </c>
      <c r="K13" s="67" t="s">
        <v>684</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693</v>
      </c>
      <c r="AO13" s="17" t="s">
        <v>694</v>
      </c>
      <c r="AP13" s="17" t="s">
        <v>326</v>
      </c>
      <c r="AQ13" s="17" t="s">
        <v>695</v>
      </c>
      <c r="AR13" s="17" t="s">
        <v>696</v>
      </c>
      <c r="AS13" s="17" t="s">
        <v>697</v>
      </c>
      <c r="AT13" s="17" t="s">
        <v>698</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160.5" customHeight="1" x14ac:dyDescent="0.25">
      <c r="A22" s="61"/>
      <c r="B22" s="203" t="s">
        <v>30</v>
      </c>
      <c r="C22" s="152" t="str">
        <f>VLOOKUP(B22,'HOJA DE DATOS'!$I$13:$J$47,2,FALSE)</f>
        <v>Gestionar el suministro y la afluencia de los servicios de tránsito aéreo en concordancia con la reglamentación nacional e internacional con el fin de facilitar la operación aérea en Colombia de forma segura, ordenada y ágil.</v>
      </c>
      <c r="D22" s="156" t="s">
        <v>700</v>
      </c>
      <c r="E22" s="152" t="s">
        <v>264</v>
      </c>
      <c r="F22" s="152" t="s">
        <v>264</v>
      </c>
      <c r="G22" s="152" t="s">
        <v>264</v>
      </c>
      <c r="H22" s="152" t="s">
        <v>264</v>
      </c>
      <c r="I22" s="208" t="str">
        <f t="shared" ref="I22" si="14">IF(AND((E22="SI"),(F22="SI"),(G22="SI"),(H22="SI")),"Si es Riesgo de Corrupción","No es Riesgo de Corrupción")</f>
        <v>Si es Riesgo de Corrupción</v>
      </c>
      <c r="J22" s="62">
        <v>1</v>
      </c>
      <c r="K22" s="63" t="s">
        <v>701</v>
      </c>
      <c r="L22" s="158" t="s">
        <v>702</v>
      </c>
      <c r="M22" s="211">
        <v>2</v>
      </c>
      <c r="N22" s="142" t="str">
        <f t="shared" ref="N22" si="15">IF(M22=1,"Rara vez",IF(M22=2,"Improbable",IF(M22=3,"Posible",IF(M22=4,"Probable",IF(M22=5,"Casi seguro","← 
Definir el nivel de probabilidad")))))</f>
        <v>Improbable</v>
      </c>
      <c r="O22" s="246" t="str">
        <f t="shared" si="0"/>
        <v>Descripción:
El evento puede ocurrir en algún momento
Frecuencia:
Al menos 1 vez en los últimos 5 años</v>
      </c>
      <c r="P22" s="152" t="s">
        <v>264</v>
      </c>
      <c r="Q22" s="152" t="s">
        <v>264</v>
      </c>
      <c r="R22" s="152" t="s">
        <v>264</v>
      </c>
      <c r="S22" s="152" t="s">
        <v>264</v>
      </c>
      <c r="T22" s="152" t="s">
        <v>264</v>
      </c>
      <c r="U22" s="152" t="s">
        <v>264</v>
      </c>
      <c r="V22" s="152" t="s">
        <v>269</v>
      </c>
      <c r="W22" s="152" t="s">
        <v>264</v>
      </c>
      <c r="X22" s="152" t="s">
        <v>269</v>
      </c>
      <c r="Y22" s="152" t="s">
        <v>264</v>
      </c>
      <c r="Z22" s="152" t="s">
        <v>264</v>
      </c>
      <c r="AA22" s="152" t="s">
        <v>264</v>
      </c>
      <c r="AB22" s="152" t="s">
        <v>264</v>
      </c>
      <c r="AC22" s="152" t="s">
        <v>264</v>
      </c>
      <c r="AD22" s="152" t="s">
        <v>264</v>
      </c>
      <c r="AE22" s="152" t="s">
        <v>264</v>
      </c>
      <c r="AF22" s="152" t="s">
        <v>264</v>
      </c>
      <c r="AG22" s="152" t="s">
        <v>264</v>
      </c>
      <c r="AH22" s="152" t="s">
        <v>264</v>
      </c>
      <c r="AI22" s="166" t="str">
        <f t="shared" ref="AI22" si="16">IF(AE22="SI","Impacto Catastrófico por lesoines o perdida de vidas humanas",(COUNTIF(P22:AD31,"SI")+COUNTIF(AF22:AH31,"SI")))</f>
        <v>Impacto Catastrófico por lesoines o perdida de vidas humanas</v>
      </c>
      <c r="AJ22" s="142" t="str">
        <f t="shared" si="1"/>
        <v>Catastrófico</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703</v>
      </c>
      <c r="AO22" s="11" t="s">
        <v>704</v>
      </c>
      <c r="AP22" s="11" t="s">
        <v>280</v>
      </c>
      <c r="AQ22" s="11" t="s">
        <v>705</v>
      </c>
      <c r="AR22" s="11" t="s">
        <v>706</v>
      </c>
      <c r="AS22" s="11" t="s">
        <v>707</v>
      </c>
      <c r="AT22" s="11" t="s">
        <v>708</v>
      </c>
      <c r="AU22" s="11" t="s">
        <v>291</v>
      </c>
      <c r="AV22" s="11" t="s">
        <v>295</v>
      </c>
      <c r="AW22" s="11" t="s">
        <v>296</v>
      </c>
      <c r="AX22" s="11" t="s">
        <v>297</v>
      </c>
      <c r="AY22" s="11" t="s">
        <v>302</v>
      </c>
      <c r="AZ22" s="11" t="s">
        <v>299</v>
      </c>
      <c r="BA22" s="11" t="s">
        <v>300</v>
      </c>
      <c r="BB22" s="11" t="s">
        <v>301</v>
      </c>
      <c r="BC22" s="11">
        <f t="shared" si="2"/>
        <v>100</v>
      </c>
      <c r="BD22" s="11" t="str">
        <f t="shared" si="3"/>
        <v>Fuerte</v>
      </c>
      <c r="BE22" s="11"/>
      <c r="BF22" s="11" t="s">
        <v>303</v>
      </c>
      <c r="BG22" s="11" t="str">
        <f t="shared" si="4"/>
        <v>Siempre se ejecuta</v>
      </c>
      <c r="BH22" s="11"/>
      <c r="BI22" s="12" t="str">
        <f t="shared" si="5"/>
        <v>FUERTE</v>
      </c>
      <c r="BJ22" s="11">
        <f t="shared" si="6"/>
        <v>100</v>
      </c>
      <c r="BK22" s="11" t="str">
        <f t="shared" si="7"/>
        <v>NO</v>
      </c>
      <c r="BL22" s="150" t="str">
        <f t="shared" ref="BL22" si="18">IF(AVERAGE(BJ22:BJ31)=100,"FUERTE",IF(AND(AVERAGE(BJ22:BJ31)&lt;=99,AVERAGE(BJ22:BJ31)&gt;=50),"MODERADA",IF(AVERAGE(BJ22:BJ31)&lt;50,"DÉBIL",0)))</f>
        <v>FUERTE</v>
      </c>
      <c r="BM22" s="150" t="str">
        <f t="shared" si="9"/>
        <v>DIRECTAMENTE</v>
      </c>
      <c r="BN22" s="160">
        <f t="shared" si="10"/>
        <v>1</v>
      </c>
      <c r="BO22" s="142" t="str">
        <f t="shared" ref="BO22" si="19">IF(BN22=1,"Rara vez",IF(BN22=2,"Improbable",IF(BN22=3,"Posible",IF(BN22=4,"Probable",IF(BN22=5,"Casi Seguro",0)))))</f>
        <v>Rara vez</v>
      </c>
      <c r="BP22" s="142" t="str">
        <f t="shared" ref="BP22" si="20">AJ22</f>
        <v>Catastrófico</v>
      </c>
      <c r="BQ22" s="144" t="str">
        <f t="shared" ref="BQ22" si="21">IF(AND(BO22="Rara Vez",BP22="Moderado"),"Moderado",IF(AND(BO22="Rara Vez",BP22="Mayor"),"Alto",IF(AND(BO22="Improbable",BP22="Moderado"),"Moderado",IF(AND(BO22="Improbable",BP22="Mayor"),"Alto",IF(AND(BO22="Posible",BP22="Moderado"),"Alto",IF(AND(BO22="Probable",BP22="Moderado"),"Alto","Extremo"))))))</f>
        <v>Extremo</v>
      </c>
      <c r="BR22" s="174" t="s">
        <v>709</v>
      </c>
    </row>
    <row r="23" spans="1:70" s="1" customFormat="1" ht="7.5"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7.5"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7.5"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7.5"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7.5"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7.5"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7.5"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7.5"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7.5"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hidden="1" x14ac:dyDescent="0.25">
      <c r="AO42" s="61"/>
    </row>
    <row r="43" spans="1:70" hidden="1" x14ac:dyDescent="0.25">
      <c r="AO43" s="61"/>
    </row>
    <row r="44" spans="1:70" hidden="1" x14ac:dyDescent="0.25">
      <c r="AO44" s="61"/>
    </row>
    <row r="45" spans="1:70" hidden="1" x14ac:dyDescent="0.25">
      <c r="AO45" s="61"/>
    </row>
    <row r="46" spans="1:70" hidden="1" x14ac:dyDescent="0.25">
      <c r="AO46" s="61"/>
    </row>
    <row r="47" spans="1:70" hidden="1" x14ac:dyDescent="0.25">
      <c r="AO47" s="61"/>
    </row>
    <row r="48" spans="1:70" hidden="1" x14ac:dyDescent="0.25">
      <c r="AO48" s="61"/>
    </row>
    <row r="49" spans="41:41" hidden="1" x14ac:dyDescent="0.25">
      <c r="AO49" s="61"/>
    </row>
    <row r="50" spans="41:41" hidden="1" x14ac:dyDescent="0.25">
      <c r="AO50" s="61"/>
    </row>
    <row r="51" spans="41:41" hidden="1" x14ac:dyDescent="0.25">
      <c r="AO51" s="61"/>
    </row>
    <row r="52" spans="41:41" hidden="1" x14ac:dyDescent="0.25"/>
    <row r="53" spans="41:41" hidden="1" x14ac:dyDescent="0.25"/>
    <row r="54" spans="41:41" hidden="1" x14ac:dyDescent="0.25"/>
    <row r="55" spans="41:41" hidden="1" x14ac:dyDescent="0.25"/>
    <row r="56" spans="41:41" hidden="1" x14ac:dyDescent="0.25"/>
    <row r="57" spans="41:41" hidden="1" x14ac:dyDescent="0.25"/>
    <row r="58" spans="41:41" hidden="1" x14ac:dyDescent="0.25"/>
    <row r="59" spans="41:41" hidden="1" x14ac:dyDescent="0.25"/>
    <row r="60" spans="41:41" hidden="1" x14ac:dyDescent="0.25"/>
    <row r="61" spans="41:41" hidden="1" x14ac:dyDescent="0.25"/>
    <row r="62" spans="41:41" hidden="1" x14ac:dyDescent="0.25"/>
    <row r="63" spans="41:41" hidden="1" x14ac:dyDescent="0.25"/>
    <row r="64" spans="41:4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ZHgihjxzS9uhzxHnxfbon9l/Shtaj5MPPHZBSXUYU10e1jg27pILj1UJa2WTJhtW1DR1zjQRzuFXXCrq+FFSUg==" saltValue="WkNCHY/bLOnyqmvtYhcP4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200" priority="58" operator="containsText" text="No es Riesgo de Corrupción">
      <formula>NOT(ISERROR(SEARCH("No es Riesgo de Corrupción",I12)))</formula>
    </cfRule>
    <cfRule type="containsText" dxfId="1199" priority="59" operator="containsText" text="Si es Riesgo de Corrupción">
      <formula>NOT(ISERROR(SEARCH("Si es Riesgo de Corrupción",I12)))</formula>
    </cfRule>
  </conditionalFormatting>
  <conditionalFormatting sqref="AK12:AK21">
    <cfRule type="containsText" dxfId="1198" priority="54" operator="containsText" text="Extremo">
      <formula>NOT(ISERROR(SEARCH("Extremo",AK12)))</formula>
    </cfRule>
    <cfRule type="containsText" dxfId="1197" priority="55" operator="containsText" text="Alto">
      <formula>NOT(ISERROR(SEARCH("Alto",AK12)))</formula>
    </cfRule>
    <cfRule type="containsText" dxfId="1196" priority="56" operator="containsText" text="Moderado">
      <formula>NOT(ISERROR(SEARCH("Moderado",AK12)))</formula>
    </cfRule>
    <cfRule type="containsText" dxfId="1195" priority="57" operator="containsText" text="Bajo">
      <formula>NOT(ISERROR(SEARCH("Bajo",AK12)))</formula>
    </cfRule>
  </conditionalFormatting>
  <conditionalFormatting sqref="BI12:BI21">
    <cfRule type="containsText" dxfId="1194" priority="51" operator="containsText" text="FUERTE">
      <formula>NOT(ISERROR(SEARCH("FUERTE",BI12)))</formula>
    </cfRule>
    <cfRule type="containsText" dxfId="1193" priority="52" operator="containsText" text="MODERADO">
      <formula>NOT(ISERROR(SEARCH("MODERADO",BI12)))</formula>
    </cfRule>
    <cfRule type="containsText" dxfId="1192" priority="53" operator="containsText" text="DÉBIL">
      <formula>NOT(ISERROR(SEARCH("DÉBIL",BI12)))</formula>
    </cfRule>
  </conditionalFormatting>
  <conditionalFormatting sqref="AL12">
    <cfRule type="containsText" dxfId="1191" priority="47" operator="containsText" text="Extremo">
      <formula>NOT(ISERROR(SEARCH("Extremo",AL12)))</formula>
    </cfRule>
    <cfRule type="containsText" dxfId="1190" priority="48" operator="containsText" text="Alto">
      <formula>NOT(ISERROR(SEARCH("Alto",AL12)))</formula>
    </cfRule>
    <cfRule type="containsText" dxfId="1189" priority="49" operator="containsText" text="Moderado">
      <formula>NOT(ISERROR(SEARCH("Moderado",AL12)))</formula>
    </cfRule>
    <cfRule type="containsText" dxfId="1188" priority="50" operator="containsText" text="Bajo">
      <formula>NOT(ISERROR(SEARCH("Bajo",AL12)))</formula>
    </cfRule>
  </conditionalFormatting>
  <conditionalFormatting sqref="BQ12:BQ21">
    <cfRule type="containsText" dxfId="1187" priority="43" operator="containsText" text="Extremo">
      <formula>NOT(ISERROR(SEARCH("Extremo",BQ12)))</formula>
    </cfRule>
    <cfRule type="containsText" dxfId="1186" priority="44" operator="containsText" text="Alto">
      <formula>NOT(ISERROR(SEARCH("Alto",BQ12)))</formula>
    </cfRule>
    <cfRule type="containsText" dxfId="1185" priority="45" operator="containsText" text="Moderado">
      <formula>NOT(ISERROR(SEARCH("Moderado",BQ12)))</formula>
    </cfRule>
    <cfRule type="containsText" dxfId="1184" priority="46" operator="containsText" text="Bajo">
      <formula>NOT(ISERROR(SEARCH("Bajo",BQ12)))</formula>
    </cfRule>
  </conditionalFormatting>
  <conditionalFormatting sqref="I22 I32">
    <cfRule type="containsText" dxfId="1183" priority="41" operator="containsText" text="No es Riesgo de Corrupción">
      <formula>NOT(ISERROR(SEARCH("No es Riesgo de Corrupción",I22)))</formula>
    </cfRule>
    <cfRule type="containsText" dxfId="1182" priority="42" operator="containsText" text="Si es Riesgo de Corrupción">
      <formula>NOT(ISERROR(SEARCH("Si es Riesgo de Corrupción",I22)))</formula>
    </cfRule>
  </conditionalFormatting>
  <conditionalFormatting sqref="AK22:AK41">
    <cfRule type="containsText" dxfId="1181" priority="37" operator="containsText" text="Extremo">
      <formula>NOT(ISERROR(SEARCH("Extremo",AK22)))</formula>
    </cfRule>
    <cfRule type="containsText" dxfId="1180" priority="38" operator="containsText" text="Alto">
      <formula>NOT(ISERROR(SEARCH("Alto",AK22)))</formula>
    </cfRule>
    <cfRule type="containsText" dxfId="1179" priority="39" operator="containsText" text="Moderado">
      <formula>NOT(ISERROR(SEARCH("Moderado",AK22)))</formula>
    </cfRule>
    <cfRule type="containsText" dxfId="1178" priority="40" operator="containsText" text="Bajo">
      <formula>NOT(ISERROR(SEARCH("Bajo",AK22)))</formula>
    </cfRule>
  </conditionalFormatting>
  <conditionalFormatting sqref="BI22:BI41">
    <cfRule type="containsText" dxfId="1177" priority="34" operator="containsText" text="FUERTE">
      <formula>NOT(ISERROR(SEARCH("FUERTE",BI22)))</formula>
    </cfRule>
    <cfRule type="containsText" dxfId="1176" priority="35" operator="containsText" text="MODERADO">
      <formula>NOT(ISERROR(SEARCH("MODERADO",BI22)))</formula>
    </cfRule>
    <cfRule type="containsText" dxfId="1175" priority="36" operator="containsText" text="DÉBIL">
      <formula>NOT(ISERROR(SEARCH("DÉBIL",BI22)))</formula>
    </cfRule>
  </conditionalFormatting>
  <conditionalFormatting sqref="AL22 AL32">
    <cfRule type="containsText" dxfId="1174" priority="30" operator="containsText" text="Extremo">
      <formula>NOT(ISERROR(SEARCH("Extremo",AL22)))</formula>
    </cfRule>
    <cfRule type="containsText" dxfId="1173" priority="31" operator="containsText" text="Alto">
      <formula>NOT(ISERROR(SEARCH("Alto",AL22)))</formula>
    </cfRule>
    <cfRule type="containsText" dxfId="1172" priority="32" operator="containsText" text="Moderado">
      <formula>NOT(ISERROR(SEARCH("Moderado",AL22)))</formula>
    </cfRule>
    <cfRule type="containsText" dxfId="1171" priority="33" operator="containsText" text="Bajo">
      <formula>NOT(ISERROR(SEARCH("Bajo",AL22)))</formula>
    </cfRule>
  </conditionalFormatting>
  <conditionalFormatting sqref="BQ22:BQ41">
    <cfRule type="containsText" dxfId="1170" priority="26" operator="containsText" text="Extremo">
      <formula>NOT(ISERROR(SEARCH("Extremo",BQ22)))</formula>
    </cfRule>
    <cfRule type="containsText" dxfId="1169" priority="27" operator="containsText" text="Alto">
      <formula>NOT(ISERROR(SEARCH("Alto",BQ22)))</formula>
    </cfRule>
    <cfRule type="containsText" dxfId="1168" priority="28" operator="containsText" text="Moderado">
      <formula>NOT(ISERROR(SEARCH("Moderado",BQ22)))</formula>
    </cfRule>
    <cfRule type="containsText" dxfId="1167" priority="29" operator="containsText" text="Bajo">
      <formula>NOT(ISERROR(SEARCH("Bajo",BQ22)))</formula>
    </cfRule>
  </conditionalFormatting>
  <conditionalFormatting sqref="A1:XFD3 A5:XFD11 A4:AT4 BS4:XFD4 BH12:XFD12 A12:O21 A42:XFD1048576 A22:AP41 AU22:XFD41 AI13:XFD21 AI12:BF12">
    <cfRule type="containsText" dxfId="1166" priority="21" operator="containsText" text="REDACTAR CONTROL">
      <formula>NOT(ISERROR(SEARCH("REDACTAR CONTROL",A1)))</formula>
    </cfRule>
    <cfRule type="containsText" dxfId="1165" priority="22" operator="containsText" text="Espacio para">
      <formula>NOT(ISERROR(SEARCH("Espacio para",A1)))</formula>
    </cfRule>
    <cfRule type="containsText" dxfId="1164" priority="23" operator="containsText" text="Definir el">
      <formula>NOT(ISERROR(SEARCH("Definir el",A1)))</formula>
    </cfRule>
    <cfRule type="containsText" dxfId="1163" priority="24" operator="containsText" text="lista desplegable">
      <formula>NOT(ISERROR(SEARCH("lista desplegable",A1)))</formula>
    </cfRule>
    <cfRule type="containsText" dxfId="1162" priority="25" operator="containsText" text="Casilla formulada">
      <formula>NOT(ISERROR(SEARCH("Casilla formulada",A1)))</formula>
    </cfRule>
  </conditionalFormatting>
  <conditionalFormatting sqref="BG12">
    <cfRule type="containsText" dxfId="1161" priority="16" operator="containsText" text="REDACTAR CONTROL">
      <formula>NOT(ISERROR(SEARCH("REDACTAR CONTROL",BG12)))</formula>
    </cfRule>
    <cfRule type="containsText" dxfId="1160" priority="17" operator="containsText" text="Espacio para">
      <formula>NOT(ISERROR(SEARCH("Espacio para",BG12)))</formula>
    </cfRule>
    <cfRule type="containsText" dxfId="1159" priority="18" operator="containsText" text="Definir el">
      <formula>NOT(ISERROR(SEARCH("Definir el",BG12)))</formula>
    </cfRule>
    <cfRule type="containsText" dxfId="1158" priority="19" operator="containsText" text="lista desplegable">
      <formula>NOT(ISERROR(SEARCH("lista desplegable",BG12)))</formula>
    </cfRule>
    <cfRule type="containsText" dxfId="1157" priority="20" operator="containsText" text="Casilla formulada">
      <formula>NOT(ISERROR(SEARCH("Casilla formulada",BG12)))</formula>
    </cfRule>
  </conditionalFormatting>
  <conditionalFormatting sqref="AQ22:AT31">
    <cfRule type="containsText" dxfId="1156" priority="11" operator="containsText" text="REDACTAR CONTROL">
      <formula>NOT(ISERROR(SEARCH("REDACTAR CONTROL",AQ22)))</formula>
    </cfRule>
    <cfRule type="containsText" dxfId="1155" priority="12" operator="containsText" text="Espacio para">
      <formula>NOT(ISERROR(SEARCH("Espacio para",AQ22)))</formula>
    </cfRule>
    <cfRule type="containsText" dxfId="1154" priority="13" operator="containsText" text="Definir el">
      <formula>NOT(ISERROR(SEARCH("Definir el",AQ22)))</formula>
    </cfRule>
    <cfRule type="containsText" dxfId="1153" priority="14" operator="containsText" text="lista desplegable">
      <formula>NOT(ISERROR(SEARCH("lista desplegable",AQ22)))</formula>
    </cfRule>
    <cfRule type="containsText" dxfId="1152" priority="15" operator="containsText" text="Casilla formulada">
      <formula>NOT(ISERROR(SEARCH("Casilla formulada",AQ22)))</formula>
    </cfRule>
  </conditionalFormatting>
  <conditionalFormatting sqref="AQ32:AT41">
    <cfRule type="containsText" dxfId="1151" priority="6" operator="containsText" text="REDACTAR CONTROL">
      <formula>NOT(ISERROR(SEARCH("REDACTAR CONTROL",AQ32)))</formula>
    </cfRule>
    <cfRule type="containsText" dxfId="1150" priority="7" operator="containsText" text="Espacio para">
      <formula>NOT(ISERROR(SEARCH("Espacio para",AQ32)))</formula>
    </cfRule>
    <cfRule type="containsText" dxfId="1149" priority="8" operator="containsText" text="Definir el">
      <formula>NOT(ISERROR(SEARCH("Definir el",AQ32)))</formula>
    </cfRule>
    <cfRule type="containsText" dxfId="1148" priority="9" operator="containsText" text="lista desplegable">
      <formula>NOT(ISERROR(SEARCH("lista desplegable",AQ32)))</formula>
    </cfRule>
    <cfRule type="containsText" dxfId="1147" priority="10" operator="containsText" text="Casilla formulada">
      <formula>NOT(ISERROR(SEARCH("Casilla formulada",AQ32)))</formula>
    </cfRule>
  </conditionalFormatting>
  <conditionalFormatting sqref="P12:AH21">
    <cfRule type="containsText" dxfId="1146" priority="1" operator="containsText" text="REDACTAR CONTROL">
      <formula>NOT(ISERROR(SEARCH("REDACTAR CONTROL",P12)))</formula>
    </cfRule>
    <cfRule type="containsText" dxfId="1145" priority="2" operator="containsText" text="Espacio para">
      <formula>NOT(ISERROR(SEARCH("Espacio para",P12)))</formula>
    </cfRule>
    <cfRule type="containsText" dxfId="1144" priority="3" operator="containsText" text="Definir el">
      <formula>NOT(ISERROR(SEARCH("Definir el",P12)))</formula>
    </cfRule>
    <cfRule type="containsText" dxfId="1143" priority="4" operator="containsText" text="lista desplegable">
      <formula>NOT(ISERROR(SEARCH("lista desplegable",P12)))</formula>
    </cfRule>
    <cfRule type="containsText" dxfId="1142" priority="5" operator="containsText" text="Casilla formulada">
      <formula>NOT(ISERROR(SEARCH("Casilla formulada",P12)))</formula>
    </cfRule>
  </conditionalFormatting>
  <dataValidations count="13">
    <dataValidation type="list" allowBlank="1" showInputMessage="1" showErrorMessage="1" sqref="BF12:BF41" xr:uid="{CE0956BD-71B5-4BA4-BBB4-7008402FAC99}">
      <formula1>"Escoger un dato de la lista desplegable,Fuerte,Moderado,Débil"</formula1>
    </dataValidation>
    <dataValidation type="list" allowBlank="1" showInputMessage="1" showErrorMessage="1" sqref="M12:M41" xr:uid="{9D119F61-ED25-4A8A-A0C8-0DCB8D9A1E15}">
      <formula1>"Escoger un dato de la lista desplegable,5,4,3,2,1"</formula1>
    </dataValidation>
    <dataValidation type="list" allowBlank="1" showInputMessage="1" showErrorMessage="1" sqref="E12:H41" xr:uid="{9FBA7DC1-EA9A-45B0-8FBA-6F7AA07C1308}">
      <formula1>"SI,NO,Escoger un dato de la lista desplegable"</formula1>
    </dataValidation>
    <dataValidation type="list" allowBlank="1" showInputMessage="1" showErrorMessage="1" sqref="P12:AH41" xr:uid="{ADB668D8-A9C2-425C-841A-B294A29F57E0}">
      <formula1>"SI,NO,Selecciona una respuesta en la lista desplegable"</formula1>
    </dataValidation>
    <dataValidation type="list" allowBlank="1" showInputMessage="1" showErrorMessage="1" sqref="AP12:AP41" xr:uid="{80AB006C-9B5B-435D-A572-1A1F02D7F0BC}">
      <formula1>"Escoger un dato de la lista desplegable,Por Tramite, Diario, Semanal, Quincenal, Mensual, Bimestral, Trimestral, Semestral,Anual"</formula1>
    </dataValidation>
    <dataValidation type="list" allowBlank="1" showInputMessage="1" showErrorMessage="1" sqref="AU12:AU41" xr:uid="{2D167107-4F2E-4DA3-9601-9B83F1C212BF}">
      <formula1>"Escoger un dato de la lista desplegable,Preventivo,Detectivo"</formula1>
    </dataValidation>
    <dataValidation type="list" allowBlank="1" showInputMessage="1" showErrorMessage="1" sqref="AV12:AV41" xr:uid="{D767D56D-A686-4F20-B912-0BD94A78C14E}">
      <formula1>"Asignado,No Asignado,Escoger un dato de la lista desplegable"</formula1>
    </dataValidation>
    <dataValidation type="list" allowBlank="1" showInputMessage="1" showErrorMessage="1" sqref="AW12:AW41" xr:uid="{B8F3E258-AA8C-48E3-AA5F-F549B33FB23F}">
      <formula1>"Adecuado,Inadecuado,Escoger un dato de la lista desplegable"</formula1>
    </dataValidation>
    <dataValidation type="list" allowBlank="1" showInputMessage="1" showErrorMessage="1" sqref="AX12:AX41" xr:uid="{018CF82C-136B-4D55-B670-B537ACF3C5AA}">
      <formula1>"Oportuna,Inoportuna,Escoger un dato de la lista desplegable"</formula1>
    </dataValidation>
    <dataValidation type="list" allowBlank="1" showInputMessage="1" showErrorMessage="1" sqref="AY12:AY41" xr:uid="{AB96A257-1DC8-4749-81B3-2B9A6082453F}">
      <formula1>"Prevenir,Detectar,No es un control,Escoger un dato de la lista desplegable"</formula1>
    </dataValidation>
    <dataValidation type="list" allowBlank="1" showInputMessage="1" showErrorMessage="1" sqref="AZ12:AZ41" xr:uid="{D688FC42-0459-472A-BA49-ECEBB70AF8FA}">
      <formula1>"Confiable,No confiable,Escoger un dato de la lista desplegable"</formula1>
    </dataValidation>
    <dataValidation type="list" allowBlank="1" showInputMessage="1" showErrorMessage="1" sqref="BA12:BA41" xr:uid="{967C90A9-6454-4703-B279-5B4C7FC3AC7D}">
      <formula1>"Escoger un dato de la lista desplegable,Se investigan y resuelven oportunamente,No se investigan y resuelven oportunamente."</formula1>
    </dataValidation>
    <dataValidation type="list" allowBlank="1" showInputMessage="1" showErrorMessage="1" sqref="BB12:BB41" xr:uid="{43C63481-B156-4394-8D4F-2AC11771ED2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2AC38DA1-F871-4E1D-9B8F-6DAA3C1EFE62}">
          <x14:formula1>
            <xm:f>Hoja2!$A$1:$A$4</xm:f>
          </x14:formula1>
          <xm:sqref>AL12:AL41</xm:sqref>
        </x14:dataValidation>
        <x14:dataValidation type="list" allowBlank="1" showInputMessage="1" showErrorMessage="1" xr:uid="{B7F1A544-92D3-4EAD-B2F7-8D00C2C3455F}">
          <x14:formula1>
            <xm:f>'HOJA DE DATOS'!$I$13:$I$47</xm:f>
          </x14:formula1>
          <xm:sqref>B12:B41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21717-E649-49EB-85B6-79A51B8795BC}">
  <sheetPr codeName="Hoja13">
    <tabColor rgb="FF0BB9D0"/>
    <pageSetUpPr fitToPage="1"/>
  </sheetPr>
  <dimension ref="A1:BR1048174"/>
  <sheetViews>
    <sheetView zoomScale="70" zoomScaleNormal="70" zoomScaleSheetLayoutView="100" zoomScalePageLayoutView="10" workbookViewId="0">
      <pane ySplit="11" topLeftCell="A15"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GSAN-3-4</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9" t="s">
        <v>55</v>
      </c>
      <c r="AW11" s="79" t="s">
        <v>56</v>
      </c>
      <c r="AX11" s="79">
        <v>2</v>
      </c>
      <c r="AY11" s="79">
        <v>3</v>
      </c>
      <c r="AZ11" s="79">
        <v>4</v>
      </c>
      <c r="BA11" s="79">
        <v>5</v>
      </c>
      <c r="BB11" s="79">
        <v>6</v>
      </c>
      <c r="BC11" s="140"/>
      <c r="BD11" s="141"/>
      <c r="BE11" s="9"/>
      <c r="BF11" s="140"/>
      <c r="BG11" s="141"/>
      <c r="BH11" s="9"/>
      <c r="BI11" s="140"/>
      <c r="BJ11" s="141"/>
      <c r="BK11" s="140"/>
      <c r="BL11" s="149"/>
      <c r="BM11" s="149"/>
      <c r="BN11" s="195" t="s">
        <v>5</v>
      </c>
      <c r="BO11" s="196"/>
      <c r="BP11" s="10" t="s">
        <v>6</v>
      </c>
      <c r="BQ11" s="10" t="s">
        <v>7</v>
      </c>
      <c r="BR11" s="198"/>
    </row>
    <row r="12" spans="1:70" s="1" customFormat="1" ht="114.75" x14ac:dyDescent="0.25">
      <c r="A12" s="61"/>
      <c r="B12" s="203" t="s">
        <v>32</v>
      </c>
      <c r="C12" s="152" t="str">
        <f>VLOOKUP(B12,'HOJA DE DATOS'!$I$13:$J$47,2,FALSE)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12" s="156" t="s">
        <v>745</v>
      </c>
      <c r="E12" s="152" t="s">
        <v>264</v>
      </c>
      <c r="F12" s="152" t="s">
        <v>264</v>
      </c>
      <c r="G12" s="152" t="s">
        <v>264</v>
      </c>
      <c r="H12" s="152" t="s">
        <v>264</v>
      </c>
      <c r="I12" s="208" t="str">
        <f>IF(AND((E12="SI"),(F12="SI"),(G12="SI"),(H12="SI")),"Si es Riesgo de Corrupción","No es Riesgo de Corrupción")</f>
        <v>Si es Riesgo de Corrupción</v>
      </c>
      <c r="J12" s="62">
        <v>1</v>
      </c>
      <c r="K12" s="63" t="s">
        <v>746</v>
      </c>
      <c r="L12" s="158" t="s">
        <v>749</v>
      </c>
      <c r="M12" s="211">
        <v>3</v>
      </c>
      <c r="N12" s="155" t="str">
        <f>IF(M12=1,"Rara vez",IF(M12=2,"Improbable",IF(M12=3,"Posible",IF(M12=4,"Probable",IF(M12=5,"Casi seguro","← 
Definir el nivel de probabilidad")))))</f>
        <v>Posible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249" t="s">
        <v>264</v>
      </c>
      <c r="Q12" s="249" t="s">
        <v>264</v>
      </c>
      <c r="R12" s="249" t="s">
        <v>264</v>
      </c>
      <c r="S12" s="249" t="s">
        <v>264</v>
      </c>
      <c r="T12" s="249" t="s">
        <v>264</v>
      </c>
      <c r="U12" s="249" t="s">
        <v>264</v>
      </c>
      <c r="V12" s="249" t="s">
        <v>264</v>
      </c>
      <c r="W12" s="249" t="s">
        <v>264</v>
      </c>
      <c r="X12" s="249" t="s">
        <v>269</v>
      </c>
      <c r="Y12" s="249" t="s">
        <v>264</v>
      </c>
      <c r="Z12" s="249" t="s">
        <v>264</v>
      </c>
      <c r="AA12" s="249" t="s">
        <v>264</v>
      </c>
      <c r="AB12" s="249" t="s">
        <v>264</v>
      </c>
      <c r="AC12" s="249" t="s">
        <v>264</v>
      </c>
      <c r="AD12" s="249" t="s">
        <v>264</v>
      </c>
      <c r="AE12" s="249" t="s">
        <v>269</v>
      </c>
      <c r="AF12" s="249" t="s">
        <v>264</v>
      </c>
      <c r="AG12" s="249" t="s">
        <v>264</v>
      </c>
      <c r="AH12" s="249" t="s">
        <v>269</v>
      </c>
      <c r="AI12" s="166">
        <f>IF(AE12="SI","Impacto Catastrófico por lesoines o perdida de vidas humanas",(COUNTIF(P12:AD21,"SI")+COUNTIF(AF12:AH21,"SI")))</f>
        <v>16</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750</v>
      </c>
      <c r="AO12" s="11" t="s">
        <v>751</v>
      </c>
      <c r="AP12" s="11" t="s">
        <v>280</v>
      </c>
      <c r="AQ12" s="11" t="s">
        <v>752</v>
      </c>
      <c r="AR12" s="11" t="s">
        <v>753</v>
      </c>
      <c r="AS12" s="11" t="s">
        <v>754</v>
      </c>
      <c r="AT12" s="11" t="s">
        <v>755</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768</v>
      </c>
    </row>
    <row r="13" spans="1:70" s="1" customFormat="1" ht="127.5" x14ac:dyDescent="0.25">
      <c r="A13" s="61"/>
      <c r="B13" s="204"/>
      <c r="C13" s="153"/>
      <c r="D13" s="156"/>
      <c r="E13" s="153"/>
      <c r="F13" s="153"/>
      <c r="G13" s="153"/>
      <c r="H13" s="153"/>
      <c r="I13" s="209"/>
      <c r="J13" s="66">
        <v>2</v>
      </c>
      <c r="K13" s="67" t="s">
        <v>747</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756</v>
      </c>
      <c r="AO13" s="17" t="s">
        <v>757</v>
      </c>
      <c r="AP13" s="17" t="s">
        <v>280</v>
      </c>
      <c r="AQ13" s="17" t="s">
        <v>758</v>
      </c>
      <c r="AR13" s="17" t="s">
        <v>759</v>
      </c>
      <c r="AS13" s="17" t="s">
        <v>760</v>
      </c>
      <c r="AT13" s="17" t="s">
        <v>761</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86.25" customHeight="1" x14ac:dyDescent="0.25">
      <c r="A14" s="61"/>
      <c r="B14" s="204"/>
      <c r="C14" s="153"/>
      <c r="D14" s="156"/>
      <c r="E14" s="153"/>
      <c r="F14" s="153"/>
      <c r="G14" s="153"/>
      <c r="H14" s="153"/>
      <c r="I14" s="209"/>
      <c r="J14" s="69">
        <v>3</v>
      </c>
      <c r="K14" s="70" t="s">
        <v>748</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762</v>
      </c>
      <c r="AO14" s="13" t="s">
        <v>763</v>
      </c>
      <c r="AP14" s="13" t="s">
        <v>280</v>
      </c>
      <c r="AQ14" s="13" t="s">
        <v>764</v>
      </c>
      <c r="AR14" s="13" t="s">
        <v>765</v>
      </c>
      <c r="AS14" s="13" t="s">
        <v>766</v>
      </c>
      <c r="AT14" s="13" t="s">
        <v>767</v>
      </c>
      <c r="AU14" s="13" t="s">
        <v>291</v>
      </c>
      <c r="AV14" s="11" t="s">
        <v>295</v>
      </c>
      <c r="AW14" s="11" t="s">
        <v>296</v>
      </c>
      <c r="AX14" s="11" t="s">
        <v>297</v>
      </c>
      <c r="AY14" s="11" t="s">
        <v>302</v>
      </c>
      <c r="AZ14" s="11" t="s">
        <v>299</v>
      </c>
      <c r="BA14" s="11" t="s">
        <v>300</v>
      </c>
      <c r="BB14" s="11" t="s">
        <v>301</v>
      </c>
      <c r="BC14" s="13">
        <f t="shared" si="2"/>
        <v>100</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150.75" customHeight="1" x14ac:dyDescent="0.25">
      <c r="A22" s="61"/>
      <c r="B22" s="203" t="s">
        <v>32</v>
      </c>
      <c r="C22" s="152" t="str">
        <f>VLOOKUP(B22,'HOJA DE DATOS'!$I$13:$J$47,2,FALSE)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22" s="156" t="s">
        <v>769</v>
      </c>
      <c r="E22" s="152" t="s">
        <v>264</v>
      </c>
      <c r="F22" s="152" t="s">
        <v>264</v>
      </c>
      <c r="G22" s="152" t="s">
        <v>264</v>
      </c>
      <c r="H22" s="152" t="s">
        <v>264</v>
      </c>
      <c r="I22" s="208" t="str">
        <f t="shared" ref="I22" si="14">IF(AND((E22="SI"),(F22="SI"),(G22="SI"),(H22="SI")),"Si es Riesgo de Corrupción","No es Riesgo de Corrupción")</f>
        <v>Si es Riesgo de Corrupción</v>
      </c>
      <c r="J22" s="62">
        <v>1</v>
      </c>
      <c r="K22" s="63" t="s">
        <v>770</v>
      </c>
      <c r="L22" s="158" t="s">
        <v>771</v>
      </c>
      <c r="M22" s="211">
        <v>3</v>
      </c>
      <c r="N22" s="142" t="str">
        <f t="shared" ref="N22" si="15">IF(M22=1,"Rara vez",IF(M22=2,"Improbable",IF(M22=3,"Posible",IF(M22=4,"Probable",IF(M22=5,"Casi seguro","← 
Definir el nivel de probabilidad")))))</f>
        <v>Posible</v>
      </c>
      <c r="O22" s="246" t="str">
        <f t="shared" si="0"/>
        <v>Descripción:
El evento podrá ocurrir en algún momento
Frecuencia:
Al menos 1 vez en los últimos 2 años</v>
      </c>
      <c r="P22" s="249" t="s">
        <v>264</v>
      </c>
      <c r="Q22" s="249" t="s">
        <v>264</v>
      </c>
      <c r="R22" s="249" t="s">
        <v>264</v>
      </c>
      <c r="S22" s="249" t="s">
        <v>264</v>
      </c>
      <c r="T22" s="249" t="s">
        <v>264</v>
      </c>
      <c r="U22" s="249" t="s">
        <v>264</v>
      </c>
      <c r="V22" s="249" t="s">
        <v>264</v>
      </c>
      <c r="W22" s="249" t="s">
        <v>264</v>
      </c>
      <c r="X22" s="249" t="s">
        <v>269</v>
      </c>
      <c r="Y22" s="249" t="s">
        <v>264</v>
      </c>
      <c r="Z22" s="249" t="s">
        <v>264</v>
      </c>
      <c r="AA22" s="249" t="s">
        <v>264</v>
      </c>
      <c r="AB22" s="249" t="s">
        <v>264</v>
      </c>
      <c r="AC22" s="249" t="s">
        <v>264</v>
      </c>
      <c r="AD22" s="249" t="s">
        <v>264</v>
      </c>
      <c r="AE22" s="249" t="s">
        <v>269</v>
      </c>
      <c r="AF22" s="249" t="s">
        <v>264</v>
      </c>
      <c r="AG22" s="249" t="s">
        <v>264</v>
      </c>
      <c r="AH22" s="249" t="s">
        <v>269</v>
      </c>
      <c r="AI22" s="166">
        <f t="shared" ref="AI22" si="16">IF(AE22="SI","Impacto Catastrófico por lesoines o perdida de vidas humanas",(COUNTIF(P22:AD31,"SI")+COUNTIF(AF22:AH31,"SI")))</f>
        <v>16</v>
      </c>
      <c r="AJ22" s="142" t="str">
        <f t="shared" si="1"/>
        <v>Catastrófico</v>
      </c>
      <c r="AK22" s="144" t="str">
        <f t="shared" ref="AK22" si="17">IF(AND(N22="Rara Vez",AJ22="Moderado"),"Moderado",IF(AND(N22="Rara Vez",AJ22="Mayor"),"Alto",IF(AND(N22="Improbable",AJ22="Moderado"),"Moderado",IF(AND(N22="Improbable",AJ22="Mayor"),"Alto",IF(AND(N22="Posible",AJ22="Moderado"),"Alto",IF(AND(N22="Probable",AJ22="Moderado"),"Alto","Extremo"))))))</f>
        <v>Extremo</v>
      </c>
      <c r="AL22" s="163" t="s">
        <v>69</v>
      </c>
      <c r="AM22" s="64">
        <v>1</v>
      </c>
      <c r="AN22" s="63" t="s">
        <v>772</v>
      </c>
      <c r="AO22" s="11" t="s">
        <v>773</v>
      </c>
      <c r="AP22" s="11" t="s">
        <v>280</v>
      </c>
      <c r="AQ22" s="11" t="s">
        <v>774</v>
      </c>
      <c r="AR22" s="11" t="s">
        <v>775</v>
      </c>
      <c r="AS22" s="11" t="s">
        <v>776</v>
      </c>
      <c r="AT22" s="11" t="s">
        <v>777</v>
      </c>
      <c r="AU22" s="11" t="s">
        <v>291</v>
      </c>
      <c r="AV22" s="11" t="s">
        <v>295</v>
      </c>
      <c r="AW22" s="11" t="s">
        <v>296</v>
      </c>
      <c r="AX22" s="11" t="s">
        <v>297</v>
      </c>
      <c r="AY22" s="11" t="s">
        <v>302</v>
      </c>
      <c r="AZ22" s="11" t="s">
        <v>299</v>
      </c>
      <c r="BA22" s="11" t="s">
        <v>300</v>
      </c>
      <c r="BB22" s="11" t="s">
        <v>301</v>
      </c>
      <c r="BC22" s="11">
        <f t="shared" si="2"/>
        <v>100</v>
      </c>
      <c r="BD22" s="11" t="str">
        <f t="shared" si="3"/>
        <v>Fuerte</v>
      </c>
      <c r="BE22" s="11"/>
      <c r="BF22" s="11" t="s">
        <v>303</v>
      </c>
      <c r="BG22" s="11" t="str">
        <f t="shared" si="4"/>
        <v>Siempre se ejecuta</v>
      </c>
      <c r="BH22" s="11"/>
      <c r="BI22" s="12" t="str">
        <f t="shared" si="5"/>
        <v>FUERTE</v>
      </c>
      <c r="BJ22" s="11">
        <f t="shared" si="6"/>
        <v>100</v>
      </c>
      <c r="BK22" s="11" t="str">
        <f t="shared" si="7"/>
        <v>NO</v>
      </c>
      <c r="BL22" s="150" t="str">
        <f t="shared" ref="BL22" si="18">IF(AVERAGE(BJ22:BJ31)=100,"FUERTE",IF(AND(AVERAGE(BJ22:BJ31)&lt;=99,AVERAGE(BJ22:BJ31)&gt;=50),"MODERADA",IF(AVERAGE(BJ22:BJ31)&lt;50,"DÉBIL",0)))</f>
        <v>FUERTE</v>
      </c>
      <c r="BM22" s="150" t="str">
        <f t="shared" si="9"/>
        <v>DIRECTAMENTE</v>
      </c>
      <c r="BN22" s="160">
        <f t="shared" si="10"/>
        <v>1</v>
      </c>
      <c r="BO22" s="142" t="str">
        <f t="shared" ref="BO22" si="19">IF(BN22=1,"Rara vez",IF(BN22=2,"Improbable",IF(BN22=3,"Posible",IF(BN22=4,"Probable",IF(BN22=5,"Casi Seguro",0)))))</f>
        <v>Rara vez</v>
      </c>
      <c r="BP22" s="142" t="str">
        <f t="shared" ref="BP22" si="20">AJ22</f>
        <v>Catastrófico</v>
      </c>
      <c r="BQ22" s="144" t="str">
        <f t="shared" ref="BQ22" si="21">IF(AND(BO22="Rara Vez",BP22="Moderado"),"Moderado",IF(AND(BO22="Rara Vez",BP22="Mayor"),"Alto",IF(AND(BO22="Improbable",BP22="Moderado"),"Moderado",IF(AND(BO22="Improbable",BP22="Mayor"),"Alto",IF(AND(BO22="Posible",BP22="Moderado"),"Alto",IF(AND(BO22="Probable",BP22="Moderado"),"Alto","Extremo"))))))</f>
        <v>Extremo</v>
      </c>
      <c r="BR22" s="174" t="s">
        <v>784</v>
      </c>
    </row>
    <row r="23" spans="1:70" s="1" customFormat="1" ht="150.75" customHeight="1" x14ac:dyDescent="0.25">
      <c r="A23" s="61"/>
      <c r="B23" s="204"/>
      <c r="C23" s="153"/>
      <c r="D23" s="156"/>
      <c r="E23" s="153"/>
      <c r="F23" s="153"/>
      <c r="G23" s="153"/>
      <c r="H23" s="153"/>
      <c r="I23" s="209"/>
      <c r="J23" s="66">
        <v>2</v>
      </c>
      <c r="K23" s="67" t="s">
        <v>770</v>
      </c>
      <c r="L23" s="158"/>
      <c r="M23" s="211"/>
      <c r="N23" s="142"/>
      <c r="O23" s="247"/>
      <c r="P23" s="250"/>
      <c r="Q23" s="250"/>
      <c r="R23" s="250"/>
      <c r="S23" s="250"/>
      <c r="T23" s="250"/>
      <c r="U23" s="250"/>
      <c r="V23" s="250"/>
      <c r="W23" s="250"/>
      <c r="X23" s="250"/>
      <c r="Y23" s="250"/>
      <c r="Z23" s="250"/>
      <c r="AA23" s="250"/>
      <c r="AB23" s="250"/>
      <c r="AC23" s="250"/>
      <c r="AD23" s="250"/>
      <c r="AE23" s="250"/>
      <c r="AF23" s="250"/>
      <c r="AG23" s="250"/>
      <c r="AH23" s="250"/>
      <c r="AI23" s="166"/>
      <c r="AJ23" s="142"/>
      <c r="AK23" s="145"/>
      <c r="AL23" s="164"/>
      <c r="AM23" s="68">
        <v>2</v>
      </c>
      <c r="AN23" s="67" t="s">
        <v>778</v>
      </c>
      <c r="AO23" s="17" t="s">
        <v>779</v>
      </c>
      <c r="AP23" s="17" t="s">
        <v>280</v>
      </c>
      <c r="AQ23" s="17" t="s">
        <v>780</v>
      </c>
      <c r="AR23" s="17" t="s">
        <v>781</v>
      </c>
      <c r="AS23" s="17" t="s">
        <v>782</v>
      </c>
      <c r="AT23" s="17" t="s">
        <v>783</v>
      </c>
      <c r="AU23" s="17" t="s">
        <v>291</v>
      </c>
      <c r="AV23" s="17" t="s">
        <v>295</v>
      </c>
      <c r="AW23" s="17" t="s">
        <v>296</v>
      </c>
      <c r="AX23" s="17" t="s">
        <v>297</v>
      </c>
      <c r="AY23" s="17" t="s">
        <v>302</v>
      </c>
      <c r="AZ23" s="17" t="s">
        <v>299</v>
      </c>
      <c r="BA23" s="17" t="s">
        <v>300</v>
      </c>
      <c r="BB23" s="17" t="s">
        <v>301</v>
      </c>
      <c r="BC23" s="17">
        <f t="shared" si="2"/>
        <v>100</v>
      </c>
      <c r="BD23" s="17" t="str">
        <f t="shared" si="3"/>
        <v>Fuerte</v>
      </c>
      <c r="BE23" s="17"/>
      <c r="BF23" s="17" t="s">
        <v>303</v>
      </c>
      <c r="BG23" s="17" t="str">
        <f t="shared" si="4"/>
        <v>Siempre se ejecuta</v>
      </c>
      <c r="BH23" s="17"/>
      <c r="BI23" s="18" t="str">
        <f t="shared" si="5"/>
        <v>FUERTE</v>
      </c>
      <c r="BJ23" s="17">
        <f t="shared" si="6"/>
        <v>100</v>
      </c>
      <c r="BK23" s="17" t="str">
        <f t="shared" si="7"/>
        <v>NO</v>
      </c>
      <c r="BL23" s="150"/>
      <c r="BM23" s="150"/>
      <c r="BN23" s="161"/>
      <c r="BO23" s="142"/>
      <c r="BP23" s="142"/>
      <c r="BQ23" s="145"/>
      <c r="BR23" s="175"/>
    </row>
    <row r="24" spans="1:70" s="1" customFormat="1" ht="7.5" customHeight="1" x14ac:dyDescent="0.25">
      <c r="A24" s="61"/>
      <c r="B24" s="204"/>
      <c r="C24" s="153"/>
      <c r="D24" s="156"/>
      <c r="E24" s="153"/>
      <c r="F24" s="153"/>
      <c r="G24" s="153"/>
      <c r="H24" s="153"/>
      <c r="I24" s="209"/>
      <c r="J24" s="69">
        <v>3</v>
      </c>
      <c r="K24" s="70" t="s">
        <v>200</v>
      </c>
      <c r="L24" s="158"/>
      <c r="M24" s="211"/>
      <c r="N24" s="142"/>
      <c r="O24" s="247"/>
      <c r="P24" s="250"/>
      <c r="Q24" s="250"/>
      <c r="R24" s="250"/>
      <c r="S24" s="250"/>
      <c r="T24" s="250"/>
      <c r="U24" s="250"/>
      <c r="V24" s="250"/>
      <c r="W24" s="250"/>
      <c r="X24" s="250"/>
      <c r="Y24" s="250"/>
      <c r="Z24" s="250"/>
      <c r="AA24" s="250"/>
      <c r="AB24" s="250"/>
      <c r="AC24" s="250"/>
      <c r="AD24" s="250"/>
      <c r="AE24" s="250"/>
      <c r="AF24" s="250"/>
      <c r="AG24" s="250"/>
      <c r="AH24" s="250"/>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7.5" customHeight="1" x14ac:dyDescent="0.25">
      <c r="A25" s="61"/>
      <c r="B25" s="204"/>
      <c r="C25" s="153"/>
      <c r="D25" s="156"/>
      <c r="E25" s="153"/>
      <c r="F25" s="153"/>
      <c r="G25" s="153"/>
      <c r="H25" s="153"/>
      <c r="I25" s="209"/>
      <c r="J25" s="66">
        <v>4</v>
      </c>
      <c r="K25" s="67" t="s">
        <v>200</v>
      </c>
      <c r="L25" s="158"/>
      <c r="M25" s="211"/>
      <c r="N25" s="142"/>
      <c r="O25" s="247"/>
      <c r="P25" s="250"/>
      <c r="Q25" s="250"/>
      <c r="R25" s="250"/>
      <c r="S25" s="250"/>
      <c r="T25" s="250"/>
      <c r="U25" s="250"/>
      <c r="V25" s="250"/>
      <c r="W25" s="250"/>
      <c r="X25" s="250"/>
      <c r="Y25" s="250"/>
      <c r="Z25" s="250"/>
      <c r="AA25" s="250"/>
      <c r="AB25" s="250"/>
      <c r="AC25" s="250"/>
      <c r="AD25" s="250"/>
      <c r="AE25" s="250"/>
      <c r="AF25" s="250"/>
      <c r="AG25" s="250"/>
      <c r="AH25" s="250"/>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7.5" customHeight="1" x14ac:dyDescent="0.25">
      <c r="A26" s="61"/>
      <c r="B26" s="204"/>
      <c r="C26" s="153"/>
      <c r="D26" s="156"/>
      <c r="E26" s="153"/>
      <c r="F26" s="153"/>
      <c r="G26" s="153"/>
      <c r="H26" s="153"/>
      <c r="I26" s="209"/>
      <c r="J26" s="69">
        <v>5</v>
      </c>
      <c r="K26" s="70" t="s">
        <v>200</v>
      </c>
      <c r="L26" s="158"/>
      <c r="M26" s="211"/>
      <c r="N26" s="142"/>
      <c r="O26" s="247"/>
      <c r="P26" s="250"/>
      <c r="Q26" s="250"/>
      <c r="R26" s="250"/>
      <c r="S26" s="250"/>
      <c r="T26" s="250"/>
      <c r="U26" s="250"/>
      <c r="V26" s="250"/>
      <c r="W26" s="250"/>
      <c r="X26" s="250"/>
      <c r="Y26" s="250"/>
      <c r="Z26" s="250"/>
      <c r="AA26" s="250"/>
      <c r="AB26" s="250"/>
      <c r="AC26" s="250"/>
      <c r="AD26" s="250"/>
      <c r="AE26" s="250"/>
      <c r="AF26" s="250"/>
      <c r="AG26" s="250"/>
      <c r="AH26" s="250"/>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7.5" customHeight="1" x14ac:dyDescent="0.25">
      <c r="A27" s="61"/>
      <c r="B27" s="204"/>
      <c r="C27" s="153"/>
      <c r="D27" s="156"/>
      <c r="E27" s="153"/>
      <c r="F27" s="153"/>
      <c r="G27" s="153"/>
      <c r="H27" s="153"/>
      <c r="I27" s="209"/>
      <c r="J27" s="66">
        <v>6</v>
      </c>
      <c r="K27" s="67" t="s">
        <v>200</v>
      </c>
      <c r="L27" s="158"/>
      <c r="M27" s="211"/>
      <c r="N27" s="142"/>
      <c r="O27" s="247"/>
      <c r="P27" s="250"/>
      <c r="Q27" s="250"/>
      <c r="R27" s="250"/>
      <c r="S27" s="250"/>
      <c r="T27" s="250"/>
      <c r="U27" s="250"/>
      <c r="V27" s="250"/>
      <c r="W27" s="250"/>
      <c r="X27" s="250"/>
      <c r="Y27" s="250"/>
      <c r="Z27" s="250"/>
      <c r="AA27" s="250"/>
      <c r="AB27" s="250"/>
      <c r="AC27" s="250"/>
      <c r="AD27" s="250"/>
      <c r="AE27" s="250"/>
      <c r="AF27" s="250"/>
      <c r="AG27" s="250"/>
      <c r="AH27" s="250"/>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7.5" customHeight="1" x14ac:dyDescent="0.25">
      <c r="A28" s="61"/>
      <c r="B28" s="204"/>
      <c r="C28" s="153"/>
      <c r="D28" s="156"/>
      <c r="E28" s="153"/>
      <c r="F28" s="153"/>
      <c r="G28" s="153"/>
      <c r="H28" s="153"/>
      <c r="I28" s="209"/>
      <c r="J28" s="69">
        <v>7</v>
      </c>
      <c r="K28" s="70" t="s">
        <v>200</v>
      </c>
      <c r="L28" s="158"/>
      <c r="M28" s="211"/>
      <c r="N28" s="142"/>
      <c r="O28" s="247"/>
      <c r="P28" s="250"/>
      <c r="Q28" s="250"/>
      <c r="R28" s="250"/>
      <c r="S28" s="250"/>
      <c r="T28" s="250"/>
      <c r="U28" s="250"/>
      <c r="V28" s="250"/>
      <c r="W28" s="250"/>
      <c r="X28" s="250"/>
      <c r="Y28" s="250"/>
      <c r="Z28" s="250"/>
      <c r="AA28" s="250"/>
      <c r="AB28" s="250"/>
      <c r="AC28" s="250"/>
      <c r="AD28" s="250"/>
      <c r="AE28" s="250"/>
      <c r="AF28" s="250"/>
      <c r="AG28" s="250"/>
      <c r="AH28" s="250"/>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7.5" customHeight="1" x14ac:dyDescent="0.25">
      <c r="A29" s="61"/>
      <c r="B29" s="204"/>
      <c r="C29" s="153"/>
      <c r="D29" s="156"/>
      <c r="E29" s="153"/>
      <c r="F29" s="153"/>
      <c r="G29" s="153"/>
      <c r="H29" s="153"/>
      <c r="I29" s="209"/>
      <c r="J29" s="66">
        <v>8</v>
      </c>
      <c r="K29" s="67" t="s">
        <v>200</v>
      </c>
      <c r="L29" s="158"/>
      <c r="M29" s="211"/>
      <c r="N29" s="142"/>
      <c r="O29" s="247"/>
      <c r="P29" s="250"/>
      <c r="Q29" s="250"/>
      <c r="R29" s="250"/>
      <c r="S29" s="250"/>
      <c r="T29" s="250"/>
      <c r="U29" s="250"/>
      <c r="V29" s="250"/>
      <c r="W29" s="250"/>
      <c r="X29" s="250"/>
      <c r="Y29" s="250"/>
      <c r="Z29" s="250"/>
      <c r="AA29" s="250"/>
      <c r="AB29" s="250"/>
      <c r="AC29" s="250"/>
      <c r="AD29" s="250"/>
      <c r="AE29" s="250"/>
      <c r="AF29" s="250"/>
      <c r="AG29" s="250"/>
      <c r="AH29" s="250"/>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7.5" customHeight="1" x14ac:dyDescent="0.25">
      <c r="A30" s="61"/>
      <c r="B30" s="204"/>
      <c r="C30" s="153"/>
      <c r="D30" s="156"/>
      <c r="E30" s="153"/>
      <c r="F30" s="153"/>
      <c r="G30" s="153"/>
      <c r="H30" s="153"/>
      <c r="I30" s="209"/>
      <c r="J30" s="69">
        <v>9</v>
      </c>
      <c r="K30" s="70" t="s">
        <v>200</v>
      </c>
      <c r="L30" s="158"/>
      <c r="M30" s="211"/>
      <c r="N30" s="142"/>
      <c r="O30" s="247"/>
      <c r="P30" s="250"/>
      <c r="Q30" s="250"/>
      <c r="R30" s="250"/>
      <c r="S30" s="250"/>
      <c r="T30" s="250"/>
      <c r="U30" s="250"/>
      <c r="V30" s="250"/>
      <c r="W30" s="250"/>
      <c r="X30" s="250"/>
      <c r="Y30" s="250"/>
      <c r="Z30" s="250"/>
      <c r="AA30" s="250"/>
      <c r="AB30" s="250"/>
      <c r="AC30" s="250"/>
      <c r="AD30" s="250"/>
      <c r="AE30" s="250"/>
      <c r="AF30" s="250"/>
      <c r="AG30" s="250"/>
      <c r="AH30" s="250"/>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7.5" customHeight="1" thickBot="1" x14ac:dyDescent="0.3">
      <c r="A31" s="61"/>
      <c r="B31" s="205"/>
      <c r="C31" s="154"/>
      <c r="D31" s="157"/>
      <c r="E31" s="154"/>
      <c r="F31" s="154"/>
      <c r="G31" s="154"/>
      <c r="H31" s="154"/>
      <c r="I31" s="210"/>
      <c r="J31" s="72">
        <v>10</v>
      </c>
      <c r="K31" s="73" t="s">
        <v>200</v>
      </c>
      <c r="L31" s="159"/>
      <c r="M31" s="212"/>
      <c r="N31" s="143"/>
      <c r="O31" s="248"/>
      <c r="P31" s="251"/>
      <c r="Q31" s="251"/>
      <c r="R31" s="251"/>
      <c r="S31" s="251"/>
      <c r="T31" s="251"/>
      <c r="U31" s="251"/>
      <c r="V31" s="251"/>
      <c r="W31" s="251"/>
      <c r="X31" s="251"/>
      <c r="Y31" s="251"/>
      <c r="Z31" s="251"/>
      <c r="AA31" s="251"/>
      <c r="AB31" s="251"/>
      <c r="AC31" s="251"/>
      <c r="AD31" s="251"/>
      <c r="AE31" s="251"/>
      <c r="AF31" s="251"/>
      <c r="AG31" s="251"/>
      <c r="AH31" s="251"/>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hidden="1"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WjkpPDClf7CvrYt+il787ETcMnkR/XNDyvBPCt9N6Ad9VwXzoibCcqyfYv9x37hCLPaaPHxt1rwFskkkt75ZBA==" saltValue="fKDL8rfIoYtNTbd+xelVs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141" priority="68" operator="containsText" text="No es Riesgo de Corrupción">
      <formula>NOT(ISERROR(SEARCH("No es Riesgo de Corrupción",I12)))</formula>
    </cfRule>
    <cfRule type="containsText" dxfId="1140" priority="69" operator="containsText" text="Si es Riesgo de Corrupción">
      <formula>NOT(ISERROR(SEARCH("Si es Riesgo de Corrupción",I12)))</formula>
    </cfRule>
  </conditionalFormatting>
  <conditionalFormatting sqref="AK12:AK21">
    <cfRule type="containsText" dxfId="1139" priority="64" operator="containsText" text="Extremo">
      <formula>NOT(ISERROR(SEARCH("Extremo",AK12)))</formula>
    </cfRule>
    <cfRule type="containsText" dxfId="1138" priority="65" operator="containsText" text="Alto">
      <formula>NOT(ISERROR(SEARCH("Alto",AK12)))</formula>
    </cfRule>
    <cfRule type="containsText" dxfId="1137" priority="66" operator="containsText" text="Moderado">
      <formula>NOT(ISERROR(SEARCH("Moderado",AK12)))</formula>
    </cfRule>
    <cfRule type="containsText" dxfId="1136" priority="67" operator="containsText" text="Bajo">
      <formula>NOT(ISERROR(SEARCH("Bajo",AK12)))</formula>
    </cfRule>
  </conditionalFormatting>
  <conditionalFormatting sqref="BI12:BI21">
    <cfRule type="containsText" dxfId="1135" priority="61" operator="containsText" text="FUERTE">
      <formula>NOT(ISERROR(SEARCH("FUERTE",BI12)))</formula>
    </cfRule>
    <cfRule type="containsText" dxfId="1134" priority="62" operator="containsText" text="MODERADO">
      <formula>NOT(ISERROR(SEARCH("MODERADO",BI12)))</formula>
    </cfRule>
    <cfRule type="containsText" dxfId="1133" priority="63" operator="containsText" text="DÉBIL">
      <formula>NOT(ISERROR(SEARCH("DÉBIL",BI12)))</formula>
    </cfRule>
  </conditionalFormatting>
  <conditionalFormatting sqref="AL12 AL22">
    <cfRule type="containsText" dxfId="1132" priority="57" operator="containsText" text="Extremo">
      <formula>NOT(ISERROR(SEARCH("Extremo",AL12)))</formula>
    </cfRule>
    <cfRule type="containsText" dxfId="1131" priority="58" operator="containsText" text="Alto">
      <formula>NOT(ISERROR(SEARCH("Alto",AL12)))</formula>
    </cfRule>
    <cfRule type="containsText" dxfId="1130" priority="59" operator="containsText" text="Moderado">
      <formula>NOT(ISERROR(SEARCH("Moderado",AL12)))</formula>
    </cfRule>
    <cfRule type="containsText" dxfId="1129" priority="60" operator="containsText" text="Bajo">
      <formula>NOT(ISERROR(SEARCH("Bajo",AL12)))</formula>
    </cfRule>
  </conditionalFormatting>
  <conditionalFormatting sqref="BQ12:BQ21">
    <cfRule type="containsText" dxfId="1128" priority="53" operator="containsText" text="Extremo">
      <formula>NOT(ISERROR(SEARCH("Extremo",BQ12)))</formula>
    </cfRule>
    <cfRule type="containsText" dxfId="1127" priority="54" operator="containsText" text="Alto">
      <formula>NOT(ISERROR(SEARCH("Alto",BQ12)))</formula>
    </cfRule>
    <cfRule type="containsText" dxfId="1126" priority="55" operator="containsText" text="Moderado">
      <formula>NOT(ISERROR(SEARCH("Moderado",BQ12)))</formula>
    </cfRule>
    <cfRule type="containsText" dxfId="1125" priority="56" operator="containsText" text="Bajo">
      <formula>NOT(ISERROR(SEARCH("Bajo",BQ12)))</formula>
    </cfRule>
  </conditionalFormatting>
  <conditionalFormatting sqref="I22 I32">
    <cfRule type="containsText" dxfId="1124" priority="51" operator="containsText" text="No es Riesgo de Corrupción">
      <formula>NOT(ISERROR(SEARCH("No es Riesgo de Corrupción",I22)))</formula>
    </cfRule>
    <cfRule type="containsText" dxfId="1123" priority="52" operator="containsText" text="Si es Riesgo de Corrupción">
      <formula>NOT(ISERROR(SEARCH("Si es Riesgo de Corrupción",I22)))</formula>
    </cfRule>
  </conditionalFormatting>
  <conditionalFormatting sqref="AK22:AK41">
    <cfRule type="containsText" dxfId="1122" priority="47" operator="containsText" text="Extremo">
      <formula>NOT(ISERROR(SEARCH("Extremo",AK22)))</formula>
    </cfRule>
    <cfRule type="containsText" dxfId="1121" priority="48" operator="containsText" text="Alto">
      <formula>NOT(ISERROR(SEARCH("Alto",AK22)))</formula>
    </cfRule>
    <cfRule type="containsText" dxfId="1120" priority="49" operator="containsText" text="Moderado">
      <formula>NOT(ISERROR(SEARCH("Moderado",AK22)))</formula>
    </cfRule>
    <cfRule type="containsText" dxfId="1119" priority="50" operator="containsText" text="Bajo">
      <formula>NOT(ISERROR(SEARCH("Bajo",AK22)))</formula>
    </cfRule>
  </conditionalFormatting>
  <conditionalFormatting sqref="BI22:BI41">
    <cfRule type="containsText" dxfId="1118" priority="44" operator="containsText" text="FUERTE">
      <formula>NOT(ISERROR(SEARCH("FUERTE",BI22)))</formula>
    </cfRule>
    <cfRule type="containsText" dxfId="1117" priority="45" operator="containsText" text="MODERADO">
      <formula>NOT(ISERROR(SEARCH("MODERADO",BI22)))</formula>
    </cfRule>
    <cfRule type="containsText" dxfId="1116" priority="46" operator="containsText" text="DÉBIL">
      <formula>NOT(ISERROR(SEARCH("DÉBIL",BI22)))</formula>
    </cfRule>
  </conditionalFormatting>
  <conditionalFormatting sqref="AL32">
    <cfRule type="containsText" dxfId="1115" priority="40" operator="containsText" text="Extremo">
      <formula>NOT(ISERROR(SEARCH("Extremo",AL32)))</formula>
    </cfRule>
    <cfRule type="containsText" dxfId="1114" priority="41" operator="containsText" text="Alto">
      <formula>NOT(ISERROR(SEARCH("Alto",AL32)))</formula>
    </cfRule>
    <cfRule type="containsText" dxfId="1113" priority="42" operator="containsText" text="Moderado">
      <formula>NOT(ISERROR(SEARCH("Moderado",AL32)))</formula>
    </cfRule>
    <cfRule type="containsText" dxfId="1112" priority="43" operator="containsText" text="Bajo">
      <formula>NOT(ISERROR(SEARCH("Bajo",AL32)))</formula>
    </cfRule>
  </conditionalFormatting>
  <conditionalFormatting sqref="BQ22:BQ41">
    <cfRule type="containsText" dxfId="1111" priority="36" operator="containsText" text="Extremo">
      <formula>NOT(ISERROR(SEARCH("Extremo",BQ22)))</formula>
    </cfRule>
    <cfRule type="containsText" dxfId="1110" priority="37" operator="containsText" text="Alto">
      <formula>NOT(ISERROR(SEARCH("Alto",BQ22)))</formula>
    </cfRule>
    <cfRule type="containsText" dxfId="1109" priority="38" operator="containsText" text="Moderado">
      <formula>NOT(ISERROR(SEARCH("Moderado",BQ22)))</formula>
    </cfRule>
    <cfRule type="containsText" dxfId="1108" priority="39" operator="containsText" text="Bajo">
      <formula>NOT(ISERROR(SEARCH("Bajo",BQ22)))</formula>
    </cfRule>
  </conditionalFormatting>
  <conditionalFormatting sqref="A1:XFD3 A5:XFD11 A4:AT4 BS4:XFD4 BH12:XFD12 A42:XFD1048576 AU22:XFD41 AI13:XFD21 AI12:BF12 A32:AP41 A12:O31 AI22:AP31">
    <cfRule type="containsText" dxfId="1107" priority="31" operator="containsText" text="REDACTAR CONTROL">
      <formula>NOT(ISERROR(SEARCH("REDACTAR CONTROL",A1)))</formula>
    </cfRule>
    <cfRule type="containsText" dxfId="1106" priority="32" operator="containsText" text="Espacio para">
      <formula>NOT(ISERROR(SEARCH("Espacio para",A1)))</formula>
    </cfRule>
    <cfRule type="containsText" dxfId="1105" priority="33" operator="containsText" text="Definir el">
      <formula>NOT(ISERROR(SEARCH("Definir el",A1)))</formula>
    </cfRule>
    <cfRule type="containsText" dxfId="1104" priority="34" operator="containsText" text="lista desplegable">
      <formula>NOT(ISERROR(SEARCH("lista desplegable",A1)))</formula>
    </cfRule>
    <cfRule type="containsText" dxfId="1103" priority="35" operator="containsText" text="Casilla formulada">
      <formula>NOT(ISERROR(SEARCH("Casilla formulada",A1)))</formula>
    </cfRule>
  </conditionalFormatting>
  <conditionalFormatting sqref="BG12">
    <cfRule type="containsText" dxfId="1102" priority="26" operator="containsText" text="REDACTAR CONTROL">
      <formula>NOT(ISERROR(SEARCH("REDACTAR CONTROL",BG12)))</formula>
    </cfRule>
    <cfRule type="containsText" dxfId="1101" priority="27" operator="containsText" text="Espacio para">
      <formula>NOT(ISERROR(SEARCH("Espacio para",BG12)))</formula>
    </cfRule>
    <cfRule type="containsText" dxfId="1100" priority="28" operator="containsText" text="Definir el">
      <formula>NOT(ISERROR(SEARCH("Definir el",BG12)))</formula>
    </cfRule>
    <cfRule type="containsText" dxfId="1099" priority="29" operator="containsText" text="lista desplegable">
      <formula>NOT(ISERROR(SEARCH("lista desplegable",BG12)))</formula>
    </cfRule>
    <cfRule type="containsText" dxfId="1098" priority="30" operator="containsText" text="Casilla formulada">
      <formula>NOT(ISERROR(SEARCH("Casilla formulada",BG12)))</formula>
    </cfRule>
  </conditionalFormatting>
  <conditionalFormatting sqref="AQ22:AT31">
    <cfRule type="containsText" dxfId="1097" priority="21" operator="containsText" text="REDACTAR CONTROL">
      <formula>NOT(ISERROR(SEARCH("REDACTAR CONTROL",AQ22)))</formula>
    </cfRule>
    <cfRule type="containsText" dxfId="1096" priority="22" operator="containsText" text="Espacio para">
      <formula>NOT(ISERROR(SEARCH("Espacio para",AQ22)))</formula>
    </cfRule>
    <cfRule type="containsText" dxfId="1095" priority="23" operator="containsText" text="Definir el">
      <formula>NOT(ISERROR(SEARCH("Definir el",AQ22)))</formula>
    </cfRule>
    <cfRule type="containsText" dxfId="1094" priority="24" operator="containsText" text="lista desplegable">
      <formula>NOT(ISERROR(SEARCH("lista desplegable",AQ22)))</formula>
    </cfRule>
    <cfRule type="containsText" dxfId="1093" priority="25" operator="containsText" text="Casilla formulada">
      <formula>NOT(ISERROR(SEARCH("Casilla formulada",AQ22)))</formula>
    </cfRule>
  </conditionalFormatting>
  <conditionalFormatting sqref="AQ32:AT41">
    <cfRule type="containsText" dxfId="1092" priority="16" operator="containsText" text="REDACTAR CONTROL">
      <formula>NOT(ISERROR(SEARCH("REDACTAR CONTROL",AQ32)))</formula>
    </cfRule>
    <cfRule type="containsText" dxfId="1091" priority="17" operator="containsText" text="Espacio para">
      <formula>NOT(ISERROR(SEARCH("Espacio para",AQ32)))</formula>
    </cfRule>
    <cfRule type="containsText" dxfId="1090" priority="18" operator="containsText" text="Definir el">
      <formula>NOT(ISERROR(SEARCH("Definir el",AQ32)))</formula>
    </cfRule>
    <cfRule type="containsText" dxfId="1089" priority="19" operator="containsText" text="lista desplegable">
      <formula>NOT(ISERROR(SEARCH("lista desplegable",AQ32)))</formula>
    </cfRule>
    <cfRule type="containsText" dxfId="1088" priority="20" operator="containsText" text="Casilla formulada">
      <formula>NOT(ISERROR(SEARCH("Casilla formulada",AQ32)))</formula>
    </cfRule>
  </conditionalFormatting>
  <conditionalFormatting sqref="P12:AH21">
    <cfRule type="containsText" dxfId="1087" priority="6" operator="containsText" text="REDACTAR CONTROL">
      <formula>NOT(ISERROR(SEARCH("REDACTAR CONTROL",P12)))</formula>
    </cfRule>
    <cfRule type="containsText" dxfId="1086" priority="7" operator="containsText" text="Espacio para">
      <formula>NOT(ISERROR(SEARCH("Espacio para",P12)))</formula>
    </cfRule>
    <cfRule type="containsText" dxfId="1085" priority="8" operator="containsText" text="Definir el">
      <formula>NOT(ISERROR(SEARCH("Definir el",P12)))</formula>
    </cfRule>
    <cfRule type="containsText" dxfId="1084" priority="9" operator="containsText" text="lista desplegable">
      <formula>NOT(ISERROR(SEARCH("lista desplegable",P12)))</formula>
    </cfRule>
    <cfRule type="containsText" dxfId="1083" priority="10" operator="containsText" text="Casilla formulada">
      <formula>NOT(ISERROR(SEARCH("Casilla formulada",P12)))</formula>
    </cfRule>
  </conditionalFormatting>
  <conditionalFormatting sqref="P22:AH31">
    <cfRule type="containsText" dxfId="1082" priority="1" operator="containsText" text="REDACTAR CONTROL">
      <formula>NOT(ISERROR(SEARCH("REDACTAR CONTROL",P22)))</formula>
    </cfRule>
    <cfRule type="containsText" dxfId="1081" priority="2" operator="containsText" text="Espacio para">
      <formula>NOT(ISERROR(SEARCH("Espacio para",P22)))</formula>
    </cfRule>
    <cfRule type="containsText" dxfId="1080" priority="3" operator="containsText" text="Definir el">
      <formula>NOT(ISERROR(SEARCH("Definir el",P22)))</formula>
    </cfRule>
    <cfRule type="containsText" dxfId="1079" priority="4" operator="containsText" text="lista desplegable">
      <formula>NOT(ISERROR(SEARCH("lista desplegable",P22)))</formula>
    </cfRule>
    <cfRule type="containsText" dxfId="1078" priority="5" operator="containsText" text="Casilla formulada">
      <formula>NOT(ISERROR(SEARCH("Casilla formulada",P22)))</formula>
    </cfRule>
  </conditionalFormatting>
  <dataValidations count="13">
    <dataValidation type="list" allowBlank="1" showInputMessage="1" showErrorMessage="1" sqref="BF12:BF41" xr:uid="{77B6BF84-85E1-4BAD-B118-7FE38629445D}">
      <formula1>"Escoger un dato de la lista desplegable,Fuerte,Moderado,Débil"</formula1>
    </dataValidation>
    <dataValidation type="list" allowBlank="1" showInputMessage="1" showErrorMessage="1" sqref="M12:M41" xr:uid="{752AF7C6-4A15-4CA3-8278-4BE453F0A8B8}">
      <formula1>"Escoger un dato de la lista desplegable,5,4,3,2,1"</formula1>
    </dataValidation>
    <dataValidation type="list" allowBlank="1" showInputMessage="1" showErrorMessage="1" sqref="E12:H41" xr:uid="{F0F86CCB-6E0A-48AD-BC1F-73DA69211FFA}">
      <formula1>"SI,NO,Escoger un dato de la lista desplegable"</formula1>
    </dataValidation>
    <dataValidation type="list" allowBlank="1" showInputMessage="1" showErrorMessage="1" sqref="P12:AH41" xr:uid="{2D12792E-35EB-4D04-AE94-47C36514DD58}">
      <formula1>"SI,NO,Selecciona una respuesta en la lista desplegable"</formula1>
    </dataValidation>
    <dataValidation type="list" allowBlank="1" showInputMessage="1" showErrorMessage="1" sqref="AP12:AP41" xr:uid="{D2E450FB-43A8-40E4-BEFC-36CB715ABD37}">
      <formula1>"Escoger un dato de la lista desplegable,Por Tramite, Diario, Semanal, Quincenal, Mensual, Bimestral, Trimestral, Semestral,Anual"</formula1>
    </dataValidation>
    <dataValidation type="list" allowBlank="1" showInputMessage="1" showErrorMessage="1" sqref="AU12:AU41" xr:uid="{9598CF02-28C7-4280-8349-91318A34468A}">
      <formula1>"Escoger un dato de la lista desplegable,Preventivo,Detectivo"</formula1>
    </dataValidation>
    <dataValidation type="list" allowBlank="1" showInputMessage="1" showErrorMessage="1" sqref="AV12:AV41" xr:uid="{BE015230-9F90-4622-8519-CA93C0C23C10}">
      <formula1>"Asignado,No Asignado,Escoger un dato de la lista desplegable"</formula1>
    </dataValidation>
    <dataValidation type="list" allowBlank="1" showInputMessage="1" showErrorMessage="1" sqref="AW12:AW41" xr:uid="{219978B7-9A6F-4319-A8C7-FE9BD748D3E7}">
      <formula1>"Adecuado,Inadecuado,Escoger un dato de la lista desplegable"</formula1>
    </dataValidation>
    <dataValidation type="list" allowBlank="1" showInputMessage="1" showErrorMessage="1" sqref="AX12:AX41" xr:uid="{D8CAE7C0-6989-4201-8FEC-A01C1B2C243D}">
      <formula1>"Oportuna,Inoportuna,Escoger un dato de la lista desplegable"</formula1>
    </dataValidation>
    <dataValidation type="list" allowBlank="1" showInputMessage="1" showErrorMessage="1" sqref="AY12:AY41" xr:uid="{4F12AFF4-8F5A-4E45-9849-D9D371ED8E1A}">
      <formula1>"Prevenir,Detectar,No es un control,Escoger un dato de la lista desplegable"</formula1>
    </dataValidation>
    <dataValidation type="list" allowBlank="1" showInputMessage="1" showErrorMessage="1" sqref="AZ12:AZ41" xr:uid="{799BF182-D705-4314-B24E-AB99539C0937}">
      <formula1>"Confiable,No confiable,Escoger un dato de la lista desplegable"</formula1>
    </dataValidation>
    <dataValidation type="list" allowBlank="1" showInputMessage="1" showErrorMessage="1" sqref="BA12:BA41" xr:uid="{6508DC2D-E374-468A-BC78-6229ED730ED8}">
      <formula1>"Escoger un dato de la lista desplegable,Se investigan y resuelven oportunamente,No se investigan y resuelven oportunamente."</formula1>
    </dataValidation>
    <dataValidation type="list" allowBlank="1" showInputMessage="1" showErrorMessage="1" sqref="BB12:BB41" xr:uid="{1E84C495-530C-4C88-A90F-7BA873AFF2F0}">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61DC873-DD8D-4565-A708-33230E0774C4}">
          <x14:formula1>
            <xm:f>Hoja2!$A$1:$A$4</xm:f>
          </x14:formula1>
          <xm:sqref>AL12:AL41</xm:sqref>
        </x14:dataValidation>
        <x14:dataValidation type="list" allowBlank="1" showInputMessage="1" showErrorMessage="1" xr:uid="{81AFA867-027F-473F-B14B-826F33D9D600}">
          <x14:formula1>
            <xm:f>'HOJA DE DATOS'!$I$13:$I$47</xm:f>
          </x14:formula1>
          <xm:sqref>B12:B41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C4FC9-2C37-40FB-93E0-EF92F53FDB29}">
  <sheetPr>
    <tabColor rgb="FF0BB9D0"/>
    <pageSetUpPr fitToPage="1"/>
  </sheetPr>
  <dimension ref="A1:BR1048174"/>
  <sheetViews>
    <sheetView zoomScale="50" zoomScaleNormal="50" zoomScaleSheetLayoutView="100" zoomScalePageLayoutView="10" workbookViewId="0">
      <pane ySplit="11" topLeftCell="A12"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GSAN-4-2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6" t="s">
        <v>55</v>
      </c>
      <c r="AW11" s="86" t="s">
        <v>56</v>
      </c>
      <c r="AX11" s="86">
        <v>2</v>
      </c>
      <c r="AY11" s="86">
        <v>3</v>
      </c>
      <c r="AZ11" s="86">
        <v>4</v>
      </c>
      <c r="BA11" s="86">
        <v>5</v>
      </c>
      <c r="BB11" s="86">
        <v>6</v>
      </c>
      <c r="BC11" s="140"/>
      <c r="BD11" s="141"/>
      <c r="BE11" s="9"/>
      <c r="BF11" s="140"/>
      <c r="BG11" s="141"/>
      <c r="BH11" s="9"/>
      <c r="BI11" s="140"/>
      <c r="BJ11" s="141"/>
      <c r="BK11" s="140"/>
      <c r="BL11" s="149"/>
      <c r="BM11" s="149"/>
      <c r="BN11" s="195" t="s">
        <v>5</v>
      </c>
      <c r="BO11" s="196"/>
      <c r="BP11" s="10" t="s">
        <v>6</v>
      </c>
      <c r="BQ11" s="10" t="s">
        <v>7</v>
      </c>
      <c r="BR11" s="198"/>
    </row>
    <row r="12" spans="1:70" s="1" customFormat="1" ht="120" customHeight="1" x14ac:dyDescent="0.25">
      <c r="A12" s="61"/>
      <c r="B12" s="203" t="s">
        <v>13</v>
      </c>
      <c r="C12" s="152" t="str">
        <f>VLOOKUP(B12,'HOJA DE DATOS'!$I$13:$J$47,2,FALSE)</f>
        <v>Coordinar los Servicios de búsqueda y Salvamento SAR de las aeronaves civiles extraviadas o accidentadas en el territorio colombiano , para que se establezcan y se presten prontamente servicios SAR dentro de la región de Búsqueda y Salvamento (SRR) asignada a Colombia</v>
      </c>
      <c r="D12" s="156" t="s">
        <v>983</v>
      </c>
      <c r="E12" s="152" t="s">
        <v>264</v>
      </c>
      <c r="F12" s="152" t="s">
        <v>264</v>
      </c>
      <c r="G12" s="152" t="s">
        <v>264</v>
      </c>
      <c r="H12" s="152" t="s">
        <v>264</v>
      </c>
      <c r="I12" s="208" t="str">
        <f>IF(AND((E12="SI"),(F12="SI"),(G12="SI"),(H12="SI")),"Si es Riesgo de Corrupción","No es Riesgo de Corrupción")</f>
        <v>Si es Riesgo de Corrupción</v>
      </c>
      <c r="J12" s="62">
        <v>1</v>
      </c>
      <c r="K12" s="63" t="s">
        <v>984</v>
      </c>
      <c r="L12" s="158" t="s">
        <v>985</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9" t="s">
        <v>264</v>
      </c>
      <c r="Q12" s="249" t="s">
        <v>264</v>
      </c>
      <c r="R12" s="249" t="s">
        <v>264</v>
      </c>
      <c r="S12" s="249" t="s">
        <v>264</v>
      </c>
      <c r="T12" s="249" t="s">
        <v>264</v>
      </c>
      <c r="U12" s="249" t="s">
        <v>264</v>
      </c>
      <c r="V12" s="249" t="s">
        <v>264</v>
      </c>
      <c r="W12" s="249" t="s">
        <v>264</v>
      </c>
      <c r="X12" s="249" t="s">
        <v>264</v>
      </c>
      <c r="Y12" s="249" t="s">
        <v>264</v>
      </c>
      <c r="Z12" s="249" t="s">
        <v>264</v>
      </c>
      <c r="AA12" s="249" t="s">
        <v>264</v>
      </c>
      <c r="AB12" s="249" t="s">
        <v>264</v>
      </c>
      <c r="AC12" s="249" t="s">
        <v>264</v>
      </c>
      <c r="AD12" s="249" t="s">
        <v>264</v>
      </c>
      <c r="AE12" s="249" t="s">
        <v>264</v>
      </c>
      <c r="AF12" s="249" t="s">
        <v>264</v>
      </c>
      <c r="AG12" s="249" t="s">
        <v>264</v>
      </c>
      <c r="AH12" s="249" t="s">
        <v>269</v>
      </c>
      <c r="AI12" s="166" t="str">
        <f>IF(AE12="SI","Impacto Catastrófico por lesoines o perdida de vidas humanas",(COUNTIF(P12:AD21,"SI")+COUNTIF(AF12:AH21,"SI")))</f>
        <v>Impacto Catastrófico por lesoines o perdida de vidas humanas</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986</v>
      </c>
      <c r="AO12" s="11" t="s">
        <v>987</v>
      </c>
      <c r="AP12" s="11" t="s">
        <v>347</v>
      </c>
      <c r="AQ12" s="11" t="s">
        <v>988</v>
      </c>
      <c r="AR12" s="11" t="s">
        <v>989</v>
      </c>
      <c r="AS12" s="11" t="s">
        <v>990</v>
      </c>
      <c r="AT12" s="11" t="s">
        <v>991</v>
      </c>
      <c r="AU12" s="11" t="s">
        <v>291</v>
      </c>
      <c r="AV12" s="11" t="s">
        <v>295</v>
      </c>
      <c r="AW12" s="11" t="s">
        <v>296</v>
      </c>
      <c r="AX12" s="11" t="s">
        <v>297</v>
      </c>
      <c r="AY12" s="11" t="s">
        <v>302</v>
      </c>
      <c r="AZ12" s="11" t="s">
        <v>299</v>
      </c>
      <c r="BA12" s="11" t="s">
        <v>300</v>
      </c>
      <c r="BB12" s="11" t="s">
        <v>489</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997</v>
      </c>
    </row>
    <row r="13" spans="1:70" s="1" customFormat="1" ht="120" customHeight="1" x14ac:dyDescent="0.25">
      <c r="A13" s="61"/>
      <c r="B13" s="204"/>
      <c r="C13" s="153"/>
      <c r="D13" s="156"/>
      <c r="E13" s="153"/>
      <c r="F13" s="153"/>
      <c r="G13" s="153"/>
      <c r="H13" s="153"/>
      <c r="I13" s="209"/>
      <c r="J13" s="66">
        <v>2</v>
      </c>
      <c r="K13" s="67" t="s">
        <v>984</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992</v>
      </c>
      <c r="AO13" s="17" t="s">
        <v>987</v>
      </c>
      <c r="AP13" s="17" t="s">
        <v>496</v>
      </c>
      <c r="AQ13" s="17" t="s">
        <v>993</v>
      </c>
      <c r="AR13" s="17" t="s">
        <v>994</v>
      </c>
      <c r="AS13" s="17" t="s">
        <v>995</v>
      </c>
      <c r="AT13" s="17" t="s">
        <v>996</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5.4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150.75" hidden="1" customHeight="1" x14ac:dyDescent="0.25">
      <c r="A22" s="61"/>
      <c r="B22" s="203" t="s">
        <v>177</v>
      </c>
      <c r="C22" s="152" t="str">
        <f>VLOOKUP(B22,'HOJA DE DATOS'!$I$13:$J$47,2,FALSE)</f>
        <v>Casilla formulada</v>
      </c>
      <c r="D22" s="156"/>
      <c r="E22" s="152"/>
      <c r="F22" s="152"/>
      <c r="G22" s="152"/>
      <c r="H22" s="152"/>
      <c r="I22" s="208" t="str">
        <f t="shared" ref="I22" si="14">IF(AND((E22="SI"),(F22="SI"),(G22="SI"),(H22="SI")),"Si es Riesgo de Corrupción","No es Riesgo de Corrupción")</f>
        <v>No es Riesgo de Corrupción</v>
      </c>
      <c r="J22" s="62">
        <v>1</v>
      </c>
      <c r="K22" s="63" t="s">
        <v>200</v>
      </c>
      <c r="L22" s="158"/>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249" t="s">
        <v>203</v>
      </c>
      <c r="Q22" s="249" t="s">
        <v>203</v>
      </c>
      <c r="R22" s="249" t="s">
        <v>203</v>
      </c>
      <c r="S22" s="249" t="s">
        <v>203</v>
      </c>
      <c r="T22" s="249" t="s">
        <v>203</v>
      </c>
      <c r="U22" s="249" t="s">
        <v>203</v>
      </c>
      <c r="V22" s="249" t="s">
        <v>203</v>
      </c>
      <c r="W22" s="249" t="s">
        <v>203</v>
      </c>
      <c r="X22" s="249" t="s">
        <v>203</v>
      </c>
      <c r="Y22" s="249" t="s">
        <v>203</v>
      </c>
      <c r="Z22" s="249" t="s">
        <v>203</v>
      </c>
      <c r="AA22" s="249" t="s">
        <v>203</v>
      </c>
      <c r="AB22" s="249" t="s">
        <v>203</v>
      </c>
      <c r="AC22" s="249" t="s">
        <v>203</v>
      </c>
      <c r="AD22" s="249" t="s">
        <v>203</v>
      </c>
      <c r="AE22" s="249" t="s">
        <v>203</v>
      </c>
      <c r="AF22" s="249" t="s">
        <v>203</v>
      </c>
      <c r="AG22" s="249" t="s">
        <v>203</v>
      </c>
      <c r="AH22" s="249"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150.75" hidden="1" customHeight="1" x14ac:dyDescent="0.25">
      <c r="A23" s="61"/>
      <c r="B23" s="204"/>
      <c r="C23" s="153"/>
      <c r="D23" s="156"/>
      <c r="E23" s="153"/>
      <c r="F23" s="153"/>
      <c r="G23" s="153"/>
      <c r="H23" s="153"/>
      <c r="I23" s="209"/>
      <c r="J23" s="66">
        <v>2</v>
      </c>
      <c r="K23" s="67" t="s">
        <v>200</v>
      </c>
      <c r="L23" s="158"/>
      <c r="M23" s="211"/>
      <c r="N23" s="142"/>
      <c r="O23" s="247"/>
      <c r="P23" s="250"/>
      <c r="Q23" s="250"/>
      <c r="R23" s="250"/>
      <c r="S23" s="250"/>
      <c r="T23" s="250"/>
      <c r="U23" s="250"/>
      <c r="V23" s="250"/>
      <c r="W23" s="250"/>
      <c r="X23" s="250"/>
      <c r="Y23" s="250"/>
      <c r="Z23" s="250"/>
      <c r="AA23" s="250"/>
      <c r="AB23" s="250"/>
      <c r="AC23" s="250"/>
      <c r="AD23" s="250"/>
      <c r="AE23" s="250"/>
      <c r="AF23" s="250"/>
      <c r="AG23" s="250"/>
      <c r="AH23" s="250"/>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7.5" hidden="1" customHeight="1" x14ac:dyDescent="0.25">
      <c r="A24" s="61"/>
      <c r="B24" s="204"/>
      <c r="C24" s="153"/>
      <c r="D24" s="156"/>
      <c r="E24" s="153"/>
      <c r="F24" s="153"/>
      <c r="G24" s="153"/>
      <c r="H24" s="153"/>
      <c r="I24" s="209"/>
      <c r="J24" s="69">
        <v>3</v>
      </c>
      <c r="K24" s="70" t="s">
        <v>200</v>
      </c>
      <c r="L24" s="158"/>
      <c r="M24" s="211"/>
      <c r="N24" s="142"/>
      <c r="O24" s="247"/>
      <c r="P24" s="250"/>
      <c r="Q24" s="250"/>
      <c r="R24" s="250"/>
      <c r="S24" s="250"/>
      <c r="T24" s="250"/>
      <c r="U24" s="250"/>
      <c r="V24" s="250"/>
      <c r="W24" s="250"/>
      <c r="X24" s="250"/>
      <c r="Y24" s="250"/>
      <c r="Z24" s="250"/>
      <c r="AA24" s="250"/>
      <c r="AB24" s="250"/>
      <c r="AC24" s="250"/>
      <c r="AD24" s="250"/>
      <c r="AE24" s="250"/>
      <c r="AF24" s="250"/>
      <c r="AG24" s="250"/>
      <c r="AH24" s="250"/>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7.5" hidden="1" customHeight="1" x14ac:dyDescent="0.25">
      <c r="A25" s="61"/>
      <c r="B25" s="204"/>
      <c r="C25" s="153"/>
      <c r="D25" s="156"/>
      <c r="E25" s="153"/>
      <c r="F25" s="153"/>
      <c r="G25" s="153"/>
      <c r="H25" s="153"/>
      <c r="I25" s="209"/>
      <c r="J25" s="66">
        <v>4</v>
      </c>
      <c r="K25" s="67" t="s">
        <v>200</v>
      </c>
      <c r="L25" s="158"/>
      <c r="M25" s="211"/>
      <c r="N25" s="142"/>
      <c r="O25" s="247"/>
      <c r="P25" s="250"/>
      <c r="Q25" s="250"/>
      <c r="R25" s="250"/>
      <c r="S25" s="250"/>
      <c r="T25" s="250"/>
      <c r="U25" s="250"/>
      <c r="V25" s="250"/>
      <c r="W25" s="250"/>
      <c r="X25" s="250"/>
      <c r="Y25" s="250"/>
      <c r="Z25" s="250"/>
      <c r="AA25" s="250"/>
      <c r="AB25" s="250"/>
      <c r="AC25" s="250"/>
      <c r="AD25" s="250"/>
      <c r="AE25" s="250"/>
      <c r="AF25" s="250"/>
      <c r="AG25" s="250"/>
      <c r="AH25" s="250"/>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7.5" hidden="1" customHeight="1" x14ac:dyDescent="0.25">
      <c r="A26" s="61"/>
      <c r="B26" s="204"/>
      <c r="C26" s="153"/>
      <c r="D26" s="156"/>
      <c r="E26" s="153"/>
      <c r="F26" s="153"/>
      <c r="G26" s="153"/>
      <c r="H26" s="153"/>
      <c r="I26" s="209"/>
      <c r="J26" s="69">
        <v>5</v>
      </c>
      <c r="K26" s="70" t="s">
        <v>200</v>
      </c>
      <c r="L26" s="158"/>
      <c r="M26" s="211"/>
      <c r="N26" s="142"/>
      <c r="O26" s="247"/>
      <c r="P26" s="250"/>
      <c r="Q26" s="250"/>
      <c r="R26" s="250"/>
      <c r="S26" s="250"/>
      <c r="T26" s="250"/>
      <c r="U26" s="250"/>
      <c r="V26" s="250"/>
      <c r="W26" s="250"/>
      <c r="X26" s="250"/>
      <c r="Y26" s="250"/>
      <c r="Z26" s="250"/>
      <c r="AA26" s="250"/>
      <c r="AB26" s="250"/>
      <c r="AC26" s="250"/>
      <c r="AD26" s="250"/>
      <c r="AE26" s="250"/>
      <c r="AF26" s="250"/>
      <c r="AG26" s="250"/>
      <c r="AH26" s="250"/>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7.5" hidden="1" customHeight="1" x14ac:dyDescent="0.25">
      <c r="A27" s="61"/>
      <c r="B27" s="204"/>
      <c r="C27" s="153"/>
      <c r="D27" s="156"/>
      <c r="E27" s="153"/>
      <c r="F27" s="153"/>
      <c r="G27" s="153"/>
      <c r="H27" s="153"/>
      <c r="I27" s="209"/>
      <c r="J27" s="66">
        <v>6</v>
      </c>
      <c r="K27" s="67" t="s">
        <v>200</v>
      </c>
      <c r="L27" s="158"/>
      <c r="M27" s="211"/>
      <c r="N27" s="142"/>
      <c r="O27" s="247"/>
      <c r="P27" s="250"/>
      <c r="Q27" s="250"/>
      <c r="R27" s="250"/>
      <c r="S27" s="250"/>
      <c r="T27" s="250"/>
      <c r="U27" s="250"/>
      <c r="V27" s="250"/>
      <c r="W27" s="250"/>
      <c r="X27" s="250"/>
      <c r="Y27" s="250"/>
      <c r="Z27" s="250"/>
      <c r="AA27" s="250"/>
      <c r="AB27" s="250"/>
      <c r="AC27" s="250"/>
      <c r="AD27" s="250"/>
      <c r="AE27" s="250"/>
      <c r="AF27" s="250"/>
      <c r="AG27" s="250"/>
      <c r="AH27" s="250"/>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7.5" hidden="1" customHeight="1" x14ac:dyDescent="0.25">
      <c r="A28" s="61"/>
      <c r="B28" s="204"/>
      <c r="C28" s="153"/>
      <c r="D28" s="156"/>
      <c r="E28" s="153"/>
      <c r="F28" s="153"/>
      <c r="G28" s="153"/>
      <c r="H28" s="153"/>
      <c r="I28" s="209"/>
      <c r="J28" s="69">
        <v>7</v>
      </c>
      <c r="K28" s="70" t="s">
        <v>200</v>
      </c>
      <c r="L28" s="158"/>
      <c r="M28" s="211"/>
      <c r="N28" s="142"/>
      <c r="O28" s="247"/>
      <c r="P28" s="250"/>
      <c r="Q28" s="250"/>
      <c r="R28" s="250"/>
      <c r="S28" s="250"/>
      <c r="T28" s="250"/>
      <c r="U28" s="250"/>
      <c r="V28" s="250"/>
      <c r="W28" s="250"/>
      <c r="X28" s="250"/>
      <c r="Y28" s="250"/>
      <c r="Z28" s="250"/>
      <c r="AA28" s="250"/>
      <c r="AB28" s="250"/>
      <c r="AC28" s="250"/>
      <c r="AD28" s="250"/>
      <c r="AE28" s="250"/>
      <c r="AF28" s="250"/>
      <c r="AG28" s="250"/>
      <c r="AH28" s="250"/>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7.5" hidden="1" customHeight="1" x14ac:dyDescent="0.25">
      <c r="A29" s="61"/>
      <c r="B29" s="204"/>
      <c r="C29" s="153"/>
      <c r="D29" s="156"/>
      <c r="E29" s="153"/>
      <c r="F29" s="153"/>
      <c r="G29" s="153"/>
      <c r="H29" s="153"/>
      <c r="I29" s="209"/>
      <c r="J29" s="66">
        <v>8</v>
      </c>
      <c r="K29" s="67" t="s">
        <v>200</v>
      </c>
      <c r="L29" s="158"/>
      <c r="M29" s="211"/>
      <c r="N29" s="142"/>
      <c r="O29" s="247"/>
      <c r="P29" s="250"/>
      <c r="Q29" s="250"/>
      <c r="R29" s="250"/>
      <c r="S29" s="250"/>
      <c r="T29" s="250"/>
      <c r="U29" s="250"/>
      <c r="V29" s="250"/>
      <c r="W29" s="250"/>
      <c r="X29" s="250"/>
      <c r="Y29" s="250"/>
      <c r="Z29" s="250"/>
      <c r="AA29" s="250"/>
      <c r="AB29" s="250"/>
      <c r="AC29" s="250"/>
      <c r="AD29" s="250"/>
      <c r="AE29" s="250"/>
      <c r="AF29" s="250"/>
      <c r="AG29" s="250"/>
      <c r="AH29" s="250"/>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7.5" hidden="1" customHeight="1" x14ac:dyDescent="0.25">
      <c r="A30" s="61"/>
      <c r="B30" s="204"/>
      <c r="C30" s="153"/>
      <c r="D30" s="156"/>
      <c r="E30" s="153"/>
      <c r="F30" s="153"/>
      <c r="G30" s="153"/>
      <c r="H30" s="153"/>
      <c r="I30" s="209"/>
      <c r="J30" s="69">
        <v>9</v>
      </c>
      <c r="K30" s="70" t="s">
        <v>200</v>
      </c>
      <c r="L30" s="158"/>
      <c r="M30" s="211"/>
      <c r="N30" s="142"/>
      <c r="O30" s="247"/>
      <c r="P30" s="250"/>
      <c r="Q30" s="250"/>
      <c r="R30" s="250"/>
      <c r="S30" s="250"/>
      <c r="T30" s="250"/>
      <c r="U30" s="250"/>
      <c r="V30" s="250"/>
      <c r="W30" s="250"/>
      <c r="X30" s="250"/>
      <c r="Y30" s="250"/>
      <c r="Z30" s="250"/>
      <c r="AA30" s="250"/>
      <c r="AB30" s="250"/>
      <c r="AC30" s="250"/>
      <c r="AD30" s="250"/>
      <c r="AE30" s="250"/>
      <c r="AF30" s="250"/>
      <c r="AG30" s="250"/>
      <c r="AH30" s="250"/>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7.5" hidden="1" customHeight="1" thickBot="1" x14ac:dyDescent="0.3">
      <c r="A31" s="61"/>
      <c r="B31" s="205"/>
      <c r="C31" s="154"/>
      <c r="D31" s="157"/>
      <c r="E31" s="154"/>
      <c r="F31" s="154"/>
      <c r="G31" s="154"/>
      <c r="H31" s="154"/>
      <c r="I31" s="210"/>
      <c r="J31" s="72">
        <v>10</v>
      </c>
      <c r="K31" s="73" t="s">
        <v>200</v>
      </c>
      <c r="L31" s="159"/>
      <c r="M31" s="212"/>
      <c r="N31" s="143"/>
      <c r="O31" s="248"/>
      <c r="P31" s="251"/>
      <c r="Q31" s="251"/>
      <c r="R31" s="251"/>
      <c r="S31" s="251"/>
      <c r="T31" s="251"/>
      <c r="U31" s="251"/>
      <c r="V31" s="251"/>
      <c r="W31" s="251"/>
      <c r="X31" s="251"/>
      <c r="Y31" s="251"/>
      <c r="Z31" s="251"/>
      <c r="AA31" s="251"/>
      <c r="AB31" s="251"/>
      <c r="AC31" s="251"/>
      <c r="AD31" s="251"/>
      <c r="AE31" s="251"/>
      <c r="AF31" s="251"/>
      <c r="AG31" s="251"/>
      <c r="AH31" s="251"/>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hidden="1"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lJD6eXDsZuPqLJ1B1TmqvHZ20+EK2e9Wvj3pkULhLQUe8nhrRaemQ9ELLHyuELQXQ5doYHp/OBg+/6ZRw+fcQg==" saltValue="1sjTcXOYuHUBu5uhWBY5+g=="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077" priority="63" operator="containsText" text="No es Riesgo de Corrupción">
      <formula>NOT(ISERROR(SEARCH("No es Riesgo de Corrupción",I12)))</formula>
    </cfRule>
    <cfRule type="containsText" dxfId="1076" priority="64" operator="containsText" text="Si es Riesgo de Corrupción">
      <formula>NOT(ISERROR(SEARCH("Si es Riesgo de Corrupción",I12)))</formula>
    </cfRule>
  </conditionalFormatting>
  <conditionalFormatting sqref="AK12:AK21">
    <cfRule type="containsText" dxfId="1075" priority="59" operator="containsText" text="Extremo">
      <formula>NOT(ISERROR(SEARCH("Extremo",AK12)))</formula>
    </cfRule>
    <cfRule type="containsText" dxfId="1074" priority="60" operator="containsText" text="Alto">
      <formula>NOT(ISERROR(SEARCH("Alto",AK12)))</formula>
    </cfRule>
    <cfRule type="containsText" dxfId="1073" priority="61" operator="containsText" text="Moderado">
      <formula>NOT(ISERROR(SEARCH("Moderado",AK12)))</formula>
    </cfRule>
    <cfRule type="containsText" dxfId="1072" priority="62" operator="containsText" text="Bajo">
      <formula>NOT(ISERROR(SEARCH("Bajo",AK12)))</formula>
    </cfRule>
  </conditionalFormatting>
  <conditionalFormatting sqref="BI12:BI21">
    <cfRule type="containsText" dxfId="1071" priority="56" operator="containsText" text="FUERTE">
      <formula>NOT(ISERROR(SEARCH("FUERTE",BI12)))</formula>
    </cfRule>
    <cfRule type="containsText" dxfId="1070" priority="57" operator="containsText" text="MODERADO">
      <formula>NOT(ISERROR(SEARCH("MODERADO",BI12)))</formula>
    </cfRule>
    <cfRule type="containsText" dxfId="1069" priority="58" operator="containsText" text="DÉBIL">
      <formula>NOT(ISERROR(SEARCH("DÉBIL",BI12)))</formula>
    </cfRule>
  </conditionalFormatting>
  <conditionalFormatting sqref="AL12 AL22">
    <cfRule type="containsText" dxfId="1068" priority="52" operator="containsText" text="Extremo">
      <formula>NOT(ISERROR(SEARCH("Extremo",AL12)))</formula>
    </cfRule>
    <cfRule type="containsText" dxfId="1067" priority="53" operator="containsText" text="Alto">
      <formula>NOT(ISERROR(SEARCH("Alto",AL12)))</formula>
    </cfRule>
    <cfRule type="containsText" dxfId="1066" priority="54" operator="containsText" text="Moderado">
      <formula>NOT(ISERROR(SEARCH("Moderado",AL12)))</formula>
    </cfRule>
    <cfRule type="containsText" dxfId="1065" priority="55" operator="containsText" text="Bajo">
      <formula>NOT(ISERROR(SEARCH("Bajo",AL12)))</formula>
    </cfRule>
  </conditionalFormatting>
  <conditionalFormatting sqref="BQ12:BQ21">
    <cfRule type="containsText" dxfId="1064" priority="48" operator="containsText" text="Extremo">
      <formula>NOT(ISERROR(SEARCH("Extremo",BQ12)))</formula>
    </cfRule>
    <cfRule type="containsText" dxfId="1063" priority="49" operator="containsText" text="Alto">
      <formula>NOT(ISERROR(SEARCH("Alto",BQ12)))</formula>
    </cfRule>
    <cfRule type="containsText" dxfId="1062" priority="50" operator="containsText" text="Moderado">
      <formula>NOT(ISERROR(SEARCH("Moderado",BQ12)))</formula>
    </cfRule>
    <cfRule type="containsText" dxfId="1061" priority="51" operator="containsText" text="Bajo">
      <formula>NOT(ISERROR(SEARCH("Bajo",BQ12)))</formula>
    </cfRule>
  </conditionalFormatting>
  <conditionalFormatting sqref="I22 I32">
    <cfRule type="containsText" dxfId="1060" priority="46" operator="containsText" text="No es Riesgo de Corrupción">
      <formula>NOT(ISERROR(SEARCH("No es Riesgo de Corrupción",I22)))</formula>
    </cfRule>
    <cfRule type="containsText" dxfId="1059" priority="47" operator="containsText" text="Si es Riesgo de Corrupción">
      <formula>NOT(ISERROR(SEARCH("Si es Riesgo de Corrupción",I22)))</formula>
    </cfRule>
  </conditionalFormatting>
  <conditionalFormatting sqref="AK22:AK41">
    <cfRule type="containsText" dxfId="1058" priority="42" operator="containsText" text="Extremo">
      <formula>NOT(ISERROR(SEARCH("Extremo",AK22)))</formula>
    </cfRule>
    <cfRule type="containsText" dxfId="1057" priority="43" operator="containsText" text="Alto">
      <formula>NOT(ISERROR(SEARCH("Alto",AK22)))</formula>
    </cfRule>
    <cfRule type="containsText" dxfId="1056" priority="44" operator="containsText" text="Moderado">
      <formula>NOT(ISERROR(SEARCH("Moderado",AK22)))</formula>
    </cfRule>
    <cfRule type="containsText" dxfId="1055" priority="45" operator="containsText" text="Bajo">
      <formula>NOT(ISERROR(SEARCH("Bajo",AK22)))</formula>
    </cfRule>
  </conditionalFormatting>
  <conditionalFormatting sqref="BI22:BI41">
    <cfRule type="containsText" dxfId="1054" priority="39" operator="containsText" text="FUERTE">
      <formula>NOT(ISERROR(SEARCH("FUERTE",BI22)))</formula>
    </cfRule>
    <cfRule type="containsText" dxfId="1053" priority="40" operator="containsText" text="MODERADO">
      <formula>NOT(ISERROR(SEARCH("MODERADO",BI22)))</formula>
    </cfRule>
    <cfRule type="containsText" dxfId="1052" priority="41" operator="containsText" text="DÉBIL">
      <formula>NOT(ISERROR(SEARCH("DÉBIL",BI22)))</formula>
    </cfRule>
  </conditionalFormatting>
  <conditionalFormatting sqref="AL32">
    <cfRule type="containsText" dxfId="1051" priority="35" operator="containsText" text="Extremo">
      <formula>NOT(ISERROR(SEARCH("Extremo",AL32)))</formula>
    </cfRule>
    <cfRule type="containsText" dxfId="1050" priority="36" operator="containsText" text="Alto">
      <formula>NOT(ISERROR(SEARCH("Alto",AL32)))</formula>
    </cfRule>
    <cfRule type="containsText" dxfId="1049" priority="37" operator="containsText" text="Moderado">
      <formula>NOT(ISERROR(SEARCH("Moderado",AL32)))</formula>
    </cfRule>
    <cfRule type="containsText" dxfId="1048" priority="38" operator="containsText" text="Bajo">
      <formula>NOT(ISERROR(SEARCH("Bajo",AL32)))</formula>
    </cfRule>
  </conditionalFormatting>
  <conditionalFormatting sqref="BQ22:BQ41">
    <cfRule type="containsText" dxfId="1047" priority="31" operator="containsText" text="Extremo">
      <formula>NOT(ISERROR(SEARCH("Extremo",BQ22)))</formula>
    </cfRule>
    <cfRule type="containsText" dxfId="1046" priority="32" operator="containsText" text="Alto">
      <formula>NOT(ISERROR(SEARCH("Alto",BQ22)))</formula>
    </cfRule>
    <cfRule type="containsText" dxfId="1045" priority="33" operator="containsText" text="Moderado">
      <formula>NOT(ISERROR(SEARCH("Moderado",BQ22)))</formula>
    </cfRule>
    <cfRule type="containsText" dxfId="1044" priority="34" operator="containsText" text="Bajo">
      <formula>NOT(ISERROR(SEARCH("Bajo",BQ22)))</formula>
    </cfRule>
  </conditionalFormatting>
  <conditionalFormatting sqref="A1:XFD3 A5:XFD11 A4:AT4 BS4:XFD4 BH12:XFD12 A42:XFD1048576 AU22:XFD41 AI13:XFD21 AI12:BF12 A32:AP41 A12:O31 AI22:AP31">
    <cfRule type="containsText" dxfId="1043" priority="26" operator="containsText" text="REDACTAR CONTROL">
      <formula>NOT(ISERROR(SEARCH("REDACTAR CONTROL",A1)))</formula>
    </cfRule>
    <cfRule type="containsText" dxfId="1042" priority="27" operator="containsText" text="Espacio para">
      <formula>NOT(ISERROR(SEARCH("Espacio para",A1)))</formula>
    </cfRule>
    <cfRule type="containsText" dxfId="1041" priority="28" operator="containsText" text="Definir el">
      <formula>NOT(ISERROR(SEARCH("Definir el",A1)))</formula>
    </cfRule>
    <cfRule type="containsText" dxfId="1040" priority="29" operator="containsText" text="lista desplegable">
      <formula>NOT(ISERROR(SEARCH("lista desplegable",A1)))</formula>
    </cfRule>
    <cfRule type="containsText" dxfId="1039" priority="30" operator="containsText" text="Casilla formulada">
      <formula>NOT(ISERROR(SEARCH("Casilla formulada",A1)))</formula>
    </cfRule>
  </conditionalFormatting>
  <conditionalFormatting sqref="BG12">
    <cfRule type="containsText" dxfId="1038" priority="21" operator="containsText" text="REDACTAR CONTROL">
      <formula>NOT(ISERROR(SEARCH("REDACTAR CONTROL",BG12)))</formula>
    </cfRule>
    <cfRule type="containsText" dxfId="1037" priority="22" operator="containsText" text="Espacio para">
      <formula>NOT(ISERROR(SEARCH("Espacio para",BG12)))</formula>
    </cfRule>
    <cfRule type="containsText" dxfId="1036" priority="23" operator="containsText" text="Definir el">
      <formula>NOT(ISERROR(SEARCH("Definir el",BG12)))</formula>
    </cfRule>
    <cfRule type="containsText" dxfId="1035" priority="24" operator="containsText" text="lista desplegable">
      <formula>NOT(ISERROR(SEARCH("lista desplegable",BG12)))</formula>
    </cfRule>
    <cfRule type="containsText" dxfId="1034" priority="25" operator="containsText" text="Casilla formulada">
      <formula>NOT(ISERROR(SEARCH("Casilla formulada",BG12)))</formula>
    </cfRule>
  </conditionalFormatting>
  <conditionalFormatting sqref="AQ22:AT31">
    <cfRule type="containsText" dxfId="1033" priority="16" operator="containsText" text="REDACTAR CONTROL">
      <formula>NOT(ISERROR(SEARCH("REDACTAR CONTROL",AQ22)))</formula>
    </cfRule>
    <cfRule type="containsText" dxfId="1032" priority="17" operator="containsText" text="Espacio para">
      <formula>NOT(ISERROR(SEARCH("Espacio para",AQ22)))</formula>
    </cfRule>
    <cfRule type="containsText" dxfId="1031" priority="18" operator="containsText" text="Definir el">
      <formula>NOT(ISERROR(SEARCH("Definir el",AQ22)))</formula>
    </cfRule>
    <cfRule type="containsText" dxfId="1030" priority="19" operator="containsText" text="lista desplegable">
      <formula>NOT(ISERROR(SEARCH("lista desplegable",AQ22)))</formula>
    </cfRule>
    <cfRule type="containsText" dxfId="1029" priority="20" operator="containsText" text="Casilla formulada">
      <formula>NOT(ISERROR(SEARCH("Casilla formulada",AQ22)))</formula>
    </cfRule>
  </conditionalFormatting>
  <conditionalFormatting sqref="AQ32:AT41">
    <cfRule type="containsText" dxfId="1028" priority="11" operator="containsText" text="REDACTAR CONTROL">
      <formula>NOT(ISERROR(SEARCH("REDACTAR CONTROL",AQ32)))</formula>
    </cfRule>
    <cfRule type="containsText" dxfId="1027" priority="12" operator="containsText" text="Espacio para">
      <formula>NOT(ISERROR(SEARCH("Espacio para",AQ32)))</formula>
    </cfRule>
    <cfRule type="containsText" dxfId="1026" priority="13" operator="containsText" text="Definir el">
      <formula>NOT(ISERROR(SEARCH("Definir el",AQ32)))</formula>
    </cfRule>
    <cfRule type="containsText" dxfId="1025" priority="14" operator="containsText" text="lista desplegable">
      <formula>NOT(ISERROR(SEARCH("lista desplegable",AQ32)))</formula>
    </cfRule>
    <cfRule type="containsText" dxfId="1024" priority="15" operator="containsText" text="Casilla formulada">
      <formula>NOT(ISERROR(SEARCH("Casilla formulada",AQ32)))</formula>
    </cfRule>
  </conditionalFormatting>
  <conditionalFormatting sqref="P12:AH21">
    <cfRule type="containsText" dxfId="1023" priority="6" operator="containsText" text="REDACTAR CONTROL">
      <formula>NOT(ISERROR(SEARCH("REDACTAR CONTROL",P12)))</formula>
    </cfRule>
    <cfRule type="containsText" dxfId="1022" priority="7" operator="containsText" text="Espacio para">
      <formula>NOT(ISERROR(SEARCH("Espacio para",P12)))</formula>
    </cfRule>
    <cfRule type="containsText" dxfId="1021" priority="8" operator="containsText" text="Definir el">
      <formula>NOT(ISERROR(SEARCH("Definir el",P12)))</formula>
    </cfRule>
    <cfRule type="containsText" dxfId="1020" priority="9" operator="containsText" text="lista desplegable">
      <formula>NOT(ISERROR(SEARCH("lista desplegable",P12)))</formula>
    </cfRule>
    <cfRule type="containsText" dxfId="1019" priority="10" operator="containsText" text="Casilla formulada">
      <formula>NOT(ISERROR(SEARCH("Casilla formulada",P12)))</formula>
    </cfRule>
  </conditionalFormatting>
  <conditionalFormatting sqref="P22:AH31">
    <cfRule type="containsText" dxfId="1018" priority="1" operator="containsText" text="REDACTAR CONTROL">
      <formula>NOT(ISERROR(SEARCH("REDACTAR CONTROL",P22)))</formula>
    </cfRule>
    <cfRule type="containsText" dxfId="1017" priority="2" operator="containsText" text="Espacio para">
      <formula>NOT(ISERROR(SEARCH("Espacio para",P22)))</formula>
    </cfRule>
    <cfRule type="containsText" dxfId="1016" priority="3" operator="containsText" text="Definir el">
      <formula>NOT(ISERROR(SEARCH("Definir el",P22)))</formula>
    </cfRule>
    <cfRule type="containsText" dxfId="1015" priority="4" operator="containsText" text="lista desplegable">
      <formula>NOT(ISERROR(SEARCH("lista desplegable",P22)))</formula>
    </cfRule>
    <cfRule type="containsText" dxfId="1014" priority="5" operator="containsText" text="Casilla formulada">
      <formula>NOT(ISERROR(SEARCH("Casilla formulada",P22)))</formula>
    </cfRule>
  </conditionalFormatting>
  <dataValidations count="13">
    <dataValidation type="list" allowBlank="1" showInputMessage="1" showErrorMessage="1" sqref="BB12:BB41" xr:uid="{AC66AA27-B6DB-4119-B6C9-91C3002338AE}">
      <formula1>"Escoger un dato de la lista desplegable,Completa,Incompleta,No existe"</formula1>
    </dataValidation>
    <dataValidation type="list" allowBlank="1" showInputMessage="1" showErrorMessage="1" sqref="BA12:BA41" xr:uid="{9A0265B5-CC51-41FB-9EEC-B45BE2AC5C98}">
      <formula1>"Escoger un dato de la lista desplegable,Se investigan y resuelven oportunamente,No se investigan y resuelven oportunamente."</formula1>
    </dataValidation>
    <dataValidation type="list" allowBlank="1" showInputMessage="1" showErrorMessage="1" sqref="AZ12:AZ41" xr:uid="{5F3A93A0-61FF-4816-80A8-4289B3F8C0F4}">
      <formula1>"Confiable,No confiable,Escoger un dato de la lista desplegable"</formula1>
    </dataValidation>
    <dataValidation type="list" allowBlank="1" showInputMessage="1" showErrorMessage="1" sqref="AY12:AY41" xr:uid="{8B14FD39-81E1-4F4F-A531-65655ADDDEA1}">
      <formula1>"Prevenir,Detectar,No es un control,Escoger un dato de la lista desplegable"</formula1>
    </dataValidation>
    <dataValidation type="list" allowBlank="1" showInputMessage="1" showErrorMessage="1" sqref="AX12:AX41" xr:uid="{12B7CC20-AA9C-4962-A46B-249F49E66CA9}">
      <formula1>"Oportuna,Inoportuna,Escoger un dato de la lista desplegable"</formula1>
    </dataValidation>
    <dataValidation type="list" allowBlank="1" showInputMessage="1" showErrorMessage="1" sqref="AW12:AW41" xr:uid="{0458DDAF-F0F0-4C6F-AB60-799BDB15B744}">
      <formula1>"Adecuado,Inadecuado,Escoger un dato de la lista desplegable"</formula1>
    </dataValidation>
    <dataValidation type="list" allowBlank="1" showInputMessage="1" showErrorMessage="1" sqref="AV12:AV41" xr:uid="{62D82F8B-77CA-442C-84D6-263D655E9EAD}">
      <formula1>"Asignado,No Asignado,Escoger un dato de la lista desplegable"</formula1>
    </dataValidation>
    <dataValidation type="list" allowBlank="1" showInputMessage="1" showErrorMessage="1" sqref="AU12:AU41" xr:uid="{9805BEA5-F7B8-48F1-B9A2-3E1F8B5CC31C}">
      <formula1>"Escoger un dato de la lista desplegable,Preventivo,Detectivo"</formula1>
    </dataValidation>
    <dataValidation type="list" allowBlank="1" showInputMessage="1" showErrorMessage="1" sqref="AP12:AP41" xr:uid="{E911030D-FB7E-4F78-A661-84DD0144A95D}">
      <formula1>"Escoger un dato de la lista desplegable,Por Tramite, Diario, Semanal, Quincenal, Mensual, Bimestral, Trimestral, Semestral,Anual"</formula1>
    </dataValidation>
    <dataValidation type="list" allowBlank="1" showInputMessage="1" showErrorMessage="1" sqref="P12:AH41" xr:uid="{792C4C31-B880-4347-B058-3F7EF7A5BA09}">
      <formula1>"SI,NO,Selecciona una respuesta en la lista desplegable"</formula1>
    </dataValidation>
    <dataValidation type="list" allowBlank="1" showInputMessage="1" showErrorMessage="1" sqref="E12:H41" xr:uid="{38D7E0C7-ACD1-44E9-9602-61758AA3BF07}">
      <formula1>"SI,NO,Escoger un dato de la lista desplegable"</formula1>
    </dataValidation>
    <dataValidation type="list" allowBlank="1" showInputMessage="1" showErrorMessage="1" sqref="M12:M41" xr:uid="{0762C4E9-F1BA-4D8E-8945-ABBFA4195AAD}">
      <formula1>"Escoger un dato de la lista desplegable,5,4,3,2,1"</formula1>
    </dataValidation>
    <dataValidation type="list" allowBlank="1" showInputMessage="1" showErrorMessage="1" sqref="BF12:BF41" xr:uid="{E4EBF5B9-C946-4DBA-9C40-8D7836AA9C08}">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42FBFEEC-7C95-48C1-A0C4-C5A8910D8637}">
          <x14:formula1>
            <xm:f>'HOJA DE DATOS'!$I$13:$I$47</xm:f>
          </x14:formula1>
          <xm:sqref>B12:B41</xm:sqref>
        </x14:dataValidation>
        <x14:dataValidation type="list" allowBlank="1" showInputMessage="1" showErrorMessage="1" xr:uid="{591E6DF9-F099-4E0A-9CCD-1587248A40D7}">
          <x14:formula1>
            <xm:f>Hoja2!$A$1:$A$4</xm:f>
          </x14:formula1>
          <xm:sqref>AL12:AL41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E1C8-256F-44D6-8249-F87EB49111F5}">
  <sheetPr codeName="Hoja14">
    <tabColor rgb="FFEB652F"/>
    <pageSetUpPr fitToPage="1"/>
  </sheetPr>
  <dimension ref="A1:BR1048174"/>
  <sheetViews>
    <sheetView zoomScale="55" zoomScaleNormal="55" zoomScaleSheetLayoutView="100" zoomScalePageLayoutView="10" workbookViewId="0">
      <pane ySplit="11" topLeftCell="A12" activePane="bottomLeft" state="frozen"/>
      <selection pane="bottomLeft" activeCell="D61" sqref="C42:D6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GSAP-1.0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8" t="s">
        <v>55</v>
      </c>
      <c r="AW11" s="78" t="s">
        <v>56</v>
      </c>
      <c r="AX11" s="78">
        <v>2</v>
      </c>
      <c r="AY11" s="78">
        <v>3</v>
      </c>
      <c r="AZ11" s="78">
        <v>4</v>
      </c>
      <c r="BA11" s="78">
        <v>5</v>
      </c>
      <c r="BB11" s="78">
        <v>6</v>
      </c>
      <c r="BC11" s="140"/>
      <c r="BD11" s="141"/>
      <c r="BE11" s="9"/>
      <c r="BF11" s="140"/>
      <c r="BG11" s="141"/>
      <c r="BH11" s="9"/>
      <c r="BI11" s="140"/>
      <c r="BJ11" s="141"/>
      <c r="BK11" s="140"/>
      <c r="BL11" s="149"/>
      <c r="BM11" s="149"/>
      <c r="BN11" s="195" t="s">
        <v>5</v>
      </c>
      <c r="BO11" s="196"/>
      <c r="BP11" s="10" t="s">
        <v>6</v>
      </c>
      <c r="BQ11" s="10" t="s">
        <v>7</v>
      </c>
      <c r="BR11" s="198"/>
    </row>
    <row r="12" spans="1:70" s="1" customFormat="1" ht="306.75" customHeight="1" x14ac:dyDescent="0.25">
      <c r="A12" s="61"/>
      <c r="B12" s="203" t="s">
        <v>17</v>
      </c>
      <c r="C12" s="152" t="str">
        <f>VLOOKUP(B12,'HOJA DE DATOS'!$I$13:$J$47,2,FALSE)</f>
        <v>Planear, Elaborar, Gestionar la contratación, Evaluar y Controlar la ejecución de proyectos de construcción o mantenimiento de infraestructura, Aeroportuaria, atendiendo necesidades que fortalezcan la seguridad en la operación aeroportuaria.</v>
      </c>
      <c r="D12" s="156" t="s">
        <v>333</v>
      </c>
      <c r="E12" s="152" t="s">
        <v>264</v>
      </c>
      <c r="F12" s="152" t="s">
        <v>264</v>
      </c>
      <c r="G12" s="152" t="s">
        <v>264</v>
      </c>
      <c r="H12" s="152" t="s">
        <v>264</v>
      </c>
      <c r="I12" s="208" t="str">
        <f>IF(AND((E12="SI"),(F12="SI"),(G12="SI"),(H12="SI")),"Si es Riesgo de Corrupción","No es Riesgo de Corrupción")</f>
        <v>Si es Riesgo de Corrupción</v>
      </c>
      <c r="J12" s="62">
        <v>1</v>
      </c>
      <c r="K12" s="63" t="s">
        <v>334</v>
      </c>
      <c r="L12" s="158" t="s">
        <v>335</v>
      </c>
      <c r="M12" s="211">
        <v>3</v>
      </c>
      <c r="N12" s="155" t="str">
        <f>IF(M12=1,"Rara vez",IF(M12=2,"Improbable",IF(M12=3,"Posible",IF(M12=4,"Probable",IF(M12=5,"Casi seguro","← 
Definir el nivel de probabilidad")))))</f>
        <v>Posible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52" t="s">
        <v>264</v>
      </c>
      <c r="Q12" s="152" t="s">
        <v>264</v>
      </c>
      <c r="R12" s="152" t="s">
        <v>264</v>
      </c>
      <c r="S12" s="152" t="s">
        <v>264</v>
      </c>
      <c r="T12" s="152" t="s">
        <v>264</v>
      </c>
      <c r="U12" s="152" t="s">
        <v>264</v>
      </c>
      <c r="V12" s="152" t="s">
        <v>264</v>
      </c>
      <c r="W12" s="152" t="s">
        <v>264</v>
      </c>
      <c r="X12" s="152" t="s">
        <v>269</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16</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336</v>
      </c>
      <c r="AO12" s="11" t="s">
        <v>337</v>
      </c>
      <c r="AP12" s="11" t="s">
        <v>280</v>
      </c>
      <c r="AQ12" s="11" t="s">
        <v>338</v>
      </c>
      <c r="AR12" s="11" t="s">
        <v>341</v>
      </c>
      <c r="AS12" s="11" t="s">
        <v>339</v>
      </c>
      <c r="AT12" s="11" t="s">
        <v>340</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342</v>
      </c>
    </row>
    <row r="13" spans="1:70" s="1" customFormat="1" ht="7.5" customHeight="1" x14ac:dyDescent="0.25">
      <c r="A13" s="61"/>
      <c r="B13" s="204"/>
      <c r="C13" s="153"/>
      <c r="D13" s="156"/>
      <c r="E13" s="153"/>
      <c r="F13" s="153"/>
      <c r="G13" s="153"/>
      <c r="H13" s="153"/>
      <c r="I13" s="209"/>
      <c r="J13" s="66">
        <v>2</v>
      </c>
      <c r="K13" s="67" t="s">
        <v>200</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253.5" customHeight="1" x14ac:dyDescent="0.25">
      <c r="A22" s="61"/>
      <c r="B22" s="203" t="s">
        <v>17</v>
      </c>
      <c r="C22" s="152" t="str">
        <f>VLOOKUP(B22,'HOJA DE DATOS'!$I$13:$J$47,2,FALSE)</f>
        <v>Planear, Elaborar, Gestionar la contratación, Evaluar y Controlar la ejecución de proyectos de construcción o mantenimiento de infraestructura, Aeroportuaria, atendiendo necesidades que fortalezcan la seguridad en la operación aeroportuaria.</v>
      </c>
      <c r="D22" s="156" t="s">
        <v>343</v>
      </c>
      <c r="E22" s="152" t="s">
        <v>264</v>
      </c>
      <c r="F22" s="152" t="s">
        <v>264</v>
      </c>
      <c r="G22" s="152" t="s">
        <v>264</v>
      </c>
      <c r="H22" s="152" t="s">
        <v>264</v>
      </c>
      <c r="I22" s="208" t="str">
        <f t="shared" ref="I22" si="14">IF(AND((E22="SI"),(F22="SI"),(G22="SI"),(H22="SI")),"Si es Riesgo de Corrupción","No es Riesgo de Corrupción")</f>
        <v>Si es Riesgo de Corrupción</v>
      </c>
      <c r="J22" s="62">
        <v>1</v>
      </c>
      <c r="K22" s="63" t="s">
        <v>344</v>
      </c>
      <c r="L22" s="158" t="s">
        <v>345</v>
      </c>
      <c r="M22" s="211">
        <v>3</v>
      </c>
      <c r="N22" s="142" t="str">
        <f t="shared" ref="N22" si="15">IF(M22=1,"Rara vez",IF(M22=2,"Improbable",IF(M22=3,"Posible",IF(M22=4,"Probable",IF(M22=5,"Casi seguro","← 
Definir el nivel de probabilidad")))))</f>
        <v>Posible</v>
      </c>
      <c r="O22" s="246" t="str">
        <f t="shared" si="0"/>
        <v>Descripción:
El evento podrá ocurrir en algún momento
Frecuencia:
Al menos 1 vez en los últimos 2 años</v>
      </c>
      <c r="P22" s="152" t="s">
        <v>264</v>
      </c>
      <c r="Q22" s="152" t="s">
        <v>264</v>
      </c>
      <c r="R22" s="152" t="s">
        <v>264</v>
      </c>
      <c r="S22" s="152" t="s">
        <v>264</v>
      </c>
      <c r="T22" s="152" t="s">
        <v>264</v>
      </c>
      <c r="U22" s="152" t="s">
        <v>264</v>
      </c>
      <c r="V22" s="152" t="s">
        <v>264</v>
      </c>
      <c r="W22" s="152" t="s">
        <v>264</v>
      </c>
      <c r="X22" s="152" t="s">
        <v>269</v>
      </c>
      <c r="Y22" s="152" t="s">
        <v>264</v>
      </c>
      <c r="Z22" s="152" t="s">
        <v>264</v>
      </c>
      <c r="AA22" s="152" t="s">
        <v>264</v>
      </c>
      <c r="AB22" s="152" t="s">
        <v>264</v>
      </c>
      <c r="AC22" s="152" t="s">
        <v>264</v>
      </c>
      <c r="AD22" s="152" t="s">
        <v>264</v>
      </c>
      <c r="AE22" s="152" t="s">
        <v>269</v>
      </c>
      <c r="AF22" s="152" t="s">
        <v>264</v>
      </c>
      <c r="AG22" s="152" t="s">
        <v>264</v>
      </c>
      <c r="AH22" s="152" t="s">
        <v>269</v>
      </c>
      <c r="AI22" s="166">
        <f t="shared" ref="AI22" si="16">IF(AE22="SI","Impacto Catastrófico por lesoines o perdida de vidas humanas",(COUNTIF(P22:AD31,"SI")+COUNTIF(AF22:AH31,"SI")))</f>
        <v>16</v>
      </c>
      <c r="AJ22" s="142" t="str">
        <f t="shared" si="1"/>
        <v>Catastrófico</v>
      </c>
      <c r="AK22" s="144" t="str">
        <f t="shared" ref="AK22" si="17">IF(AND(N22="Rara Vez",AJ22="Moderado"),"Moderado",IF(AND(N22="Rara Vez",AJ22="Mayor"),"Alto",IF(AND(N22="Improbable",AJ22="Moderado"),"Moderado",IF(AND(N22="Improbable",AJ22="Mayor"),"Alto",IF(AND(N22="Posible",AJ22="Moderado"),"Alto",IF(AND(N22="Probable",AJ22="Moderado"),"Alto","Extremo"))))))</f>
        <v>Extremo</v>
      </c>
      <c r="AL22" s="163" t="s">
        <v>69</v>
      </c>
      <c r="AM22" s="64">
        <v>1</v>
      </c>
      <c r="AN22" s="63" t="s">
        <v>353</v>
      </c>
      <c r="AO22" s="11" t="s">
        <v>346</v>
      </c>
      <c r="AP22" s="11" t="s">
        <v>347</v>
      </c>
      <c r="AQ22" s="11" t="s">
        <v>348</v>
      </c>
      <c r="AR22" s="11" t="s">
        <v>349</v>
      </c>
      <c r="AS22" s="11" t="s">
        <v>350</v>
      </c>
      <c r="AT22" s="11" t="s">
        <v>351</v>
      </c>
      <c r="AU22" s="11" t="s">
        <v>277</v>
      </c>
      <c r="AV22" s="11" t="s">
        <v>295</v>
      </c>
      <c r="AW22" s="11" t="s">
        <v>296</v>
      </c>
      <c r="AX22" s="11" t="s">
        <v>297</v>
      </c>
      <c r="AY22" s="11" t="s">
        <v>298</v>
      </c>
      <c r="AZ22" s="11" t="s">
        <v>299</v>
      </c>
      <c r="BA22" s="11" t="s">
        <v>300</v>
      </c>
      <c r="BB22" s="11" t="s">
        <v>301</v>
      </c>
      <c r="BC22" s="11">
        <f t="shared" si="2"/>
        <v>95</v>
      </c>
      <c r="BD22" s="11" t="str">
        <f t="shared" si="3"/>
        <v>Fuerte</v>
      </c>
      <c r="BE22" s="11"/>
      <c r="BF22" s="11" t="s">
        <v>303</v>
      </c>
      <c r="BG22" s="11" t="str">
        <f t="shared" si="4"/>
        <v>Siempre se ejecuta</v>
      </c>
      <c r="BH22" s="11"/>
      <c r="BI22" s="12" t="str">
        <f t="shared" si="5"/>
        <v>FUERTE</v>
      </c>
      <c r="BJ22" s="11">
        <f t="shared" si="6"/>
        <v>100</v>
      </c>
      <c r="BK22" s="11" t="str">
        <f t="shared" si="7"/>
        <v>NO</v>
      </c>
      <c r="BL22" s="150" t="str">
        <f t="shared" ref="BL22" si="18">IF(AVERAGE(BJ22:BJ31)=100,"FUERTE",IF(AND(AVERAGE(BJ22:BJ31)&lt;=99,AVERAGE(BJ22:BJ31)&gt;=50),"MODERADA",IF(AVERAGE(BJ22:BJ31)&lt;50,"DÉBIL",0)))</f>
        <v>FUERTE</v>
      </c>
      <c r="BM22" s="150" t="str">
        <f t="shared" si="9"/>
        <v>NO DISMINUYE</v>
      </c>
      <c r="BN22" s="160">
        <f t="shared" si="10"/>
        <v>3</v>
      </c>
      <c r="BO22" s="142" t="str">
        <f t="shared" ref="BO22" si="19">IF(BN22=1,"Rara vez",IF(BN22=2,"Improbable",IF(BN22=3,"Posible",IF(BN22=4,"Probable",IF(BN22=5,"Casi Seguro",0)))))</f>
        <v>Posible</v>
      </c>
      <c r="BP22" s="142" t="str">
        <f t="shared" ref="BP22" si="20">AJ22</f>
        <v>Catastrófico</v>
      </c>
      <c r="BQ22" s="144" t="str">
        <f t="shared" ref="BQ22" si="21">IF(AND(BO22="Rara Vez",BP22="Moderado"),"Moderado",IF(AND(BO22="Rara Vez",BP22="Mayor"),"Alto",IF(AND(BO22="Improbable",BP22="Moderado"),"Moderado",IF(AND(BO22="Improbable",BP22="Mayor"),"Alto",IF(AND(BO22="Posible",BP22="Moderado"),"Alto",IF(AND(BO22="Probable",BP22="Moderado"),"Alto","Extremo"))))))</f>
        <v>Extremo</v>
      </c>
      <c r="BR22" s="174" t="s">
        <v>352</v>
      </c>
    </row>
    <row r="23" spans="1:70" s="1" customFormat="1" ht="8.25"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8.25"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8.25"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8.25"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8.25"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8.25"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8.25"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8.25"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8.25"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E1nqAIc97jvt+La3oLj39KETsP6ZxC4akXZNbq1F3E5kesonboJJNz2L1KcDbQZMVpB2UG75J5GmLo7e5Kf7Yg==" saltValue="cxGdsCvHzY/slt65gFW8cw=="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013" priority="58" operator="containsText" text="No es Riesgo de Corrupción">
      <formula>NOT(ISERROR(SEARCH("No es Riesgo de Corrupción",I12)))</formula>
    </cfRule>
    <cfRule type="containsText" dxfId="1012" priority="59" operator="containsText" text="Si es Riesgo de Corrupción">
      <formula>NOT(ISERROR(SEARCH("Si es Riesgo de Corrupción",I12)))</formula>
    </cfRule>
  </conditionalFormatting>
  <conditionalFormatting sqref="AK12:AK21">
    <cfRule type="containsText" dxfId="1011" priority="54" operator="containsText" text="Extremo">
      <formula>NOT(ISERROR(SEARCH("Extremo",AK12)))</formula>
    </cfRule>
    <cfRule type="containsText" dxfId="1010" priority="55" operator="containsText" text="Alto">
      <formula>NOT(ISERROR(SEARCH("Alto",AK12)))</formula>
    </cfRule>
    <cfRule type="containsText" dxfId="1009" priority="56" operator="containsText" text="Moderado">
      <formula>NOT(ISERROR(SEARCH("Moderado",AK12)))</formula>
    </cfRule>
    <cfRule type="containsText" dxfId="1008" priority="57" operator="containsText" text="Bajo">
      <formula>NOT(ISERROR(SEARCH("Bajo",AK12)))</formula>
    </cfRule>
  </conditionalFormatting>
  <conditionalFormatting sqref="BI12:BI21">
    <cfRule type="containsText" dxfId="1007" priority="51" operator="containsText" text="FUERTE">
      <formula>NOT(ISERROR(SEARCH("FUERTE",BI12)))</formula>
    </cfRule>
    <cfRule type="containsText" dxfId="1006" priority="52" operator="containsText" text="MODERADO">
      <formula>NOT(ISERROR(SEARCH("MODERADO",BI12)))</formula>
    </cfRule>
    <cfRule type="containsText" dxfId="1005" priority="53" operator="containsText" text="DÉBIL">
      <formula>NOT(ISERROR(SEARCH("DÉBIL",BI12)))</formula>
    </cfRule>
  </conditionalFormatting>
  <conditionalFormatting sqref="AL12 AL22">
    <cfRule type="containsText" dxfId="1004" priority="47" operator="containsText" text="Extremo">
      <formula>NOT(ISERROR(SEARCH("Extremo",AL12)))</formula>
    </cfRule>
    <cfRule type="containsText" dxfId="1003" priority="48" operator="containsText" text="Alto">
      <formula>NOT(ISERROR(SEARCH("Alto",AL12)))</formula>
    </cfRule>
    <cfRule type="containsText" dxfId="1002" priority="49" operator="containsText" text="Moderado">
      <formula>NOT(ISERROR(SEARCH("Moderado",AL12)))</formula>
    </cfRule>
    <cfRule type="containsText" dxfId="1001" priority="50" operator="containsText" text="Bajo">
      <formula>NOT(ISERROR(SEARCH("Bajo",AL12)))</formula>
    </cfRule>
  </conditionalFormatting>
  <conditionalFormatting sqref="BQ12:BQ21">
    <cfRule type="containsText" dxfId="1000" priority="43" operator="containsText" text="Extremo">
      <formula>NOT(ISERROR(SEARCH("Extremo",BQ12)))</formula>
    </cfRule>
    <cfRule type="containsText" dxfId="999" priority="44" operator="containsText" text="Alto">
      <formula>NOT(ISERROR(SEARCH("Alto",BQ12)))</formula>
    </cfRule>
    <cfRule type="containsText" dxfId="998" priority="45" operator="containsText" text="Moderado">
      <formula>NOT(ISERROR(SEARCH("Moderado",BQ12)))</formula>
    </cfRule>
    <cfRule type="containsText" dxfId="997" priority="46" operator="containsText" text="Bajo">
      <formula>NOT(ISERROR(SEARCH("Bajo",BQ12)))</formula>
    </cfRule>
  </conditionalFormatting>
  <conditionalFormatting sqref="I22 I32">
    <cfRule type="containsText" dxfId="996" priority="41" operator="containsText" text="No es Riesgo de Corrupción">
      <formula>NOT(ISERROR(SEARCH("No es Riesgo de Corrupción",I22)))</formula>
    </cfRule>
    <cfRule type="containsText" dxfId="995" priority="42" operator="containsText" text="Si es Riesgo de Corrupción">
      <formula>NOT(ISERROR(SEARCH("Si es Riesgo de Corrupción",I22)))</formula>
    </cfRule>
  </conditionalFormatting>
  <conditionalFormatting sqref="AK22:AK41">
    <cfRule type="containsText" dxfId="994" priority="37" operator="containsText" text="Extremo">
      <formula>NOT(ISERROR(SEARCH("Extremo",AK22)))</formula>
    </cfRule>
    <cfRule type="containsText" dxfId="993" priority="38" operator="containsText" text="Alto">
      <formula>NOT(ISERROR(SEARCH("Alto",AK22)))</formula>
    </cfRule>
    <cfRule type="containsText" dxfId="992" priority="39" operator="containsText" text="Moderado">
      <formula>NOT(ISERROR(SEARCH("Moderado",AK22)))</formula>
    </cfRule>
    <cfRule type="containsText" dxfId="991" priority="40" operator="containsText" text="Bajo">
      <formula>NOT(ISERROR(SEARCH("Bajo",AK22)))</formula>
    </cfRule>
  </conditionalFormatting>
  <conditionalFormatting sqref="BI22:BI41">
    <cfRule type="containsText" dxfId="990" priority="34" operator="containsText" text="FUERTE">
      <formula>NOT(ISERROR(SEARCH("FUERTE",BI22)))</formula>
    </cfRule>
    <cfRule type="containsText" dxfId="989" priority="35" operator="containsText" text="MODERADO">
      <formula>NOT(ISERROR(SEARCH("MODERADO",BI22)))</formula>
    </cfRule>
    <cfRule type="containsText" dxfId="988" priority="36" operator="containsText" text="DÉBIL">
      <formula>NOT(ISERROR(SEARCH("DÉBIL",BI22)))</formula>
    </cfRule>
  </conditionalFormatting>
  <conditionalFormatting sqref="AL32">
    <cfRule type="containsText" dxfId="987" priority="30" operator="containsText" text="Extremo">
      <formula>NOT(ISERROR(SEARCH("Extremo",AL32)))</formula>
    </cfRule>
    <cfRule type="containsText" dxfId="986" priority="31" operator="containsText" text="Alto">
      <formula>NOT(ISERROR(SEARCH("Alto",AL32)))</formula>
    </cfRule>
    <cfRule type="containsText" dxfId="985" priority="32" operator="containsText" text="Moderado">
      <formula>NOT(ISERROR(SEARCH("Moderado",AL32)))</formula>
    </cfRule>
    <cfRule type="containsText" dxfId="984" priority="33" operator="containsText" text="Bajo">
      <formula>NOT(ISERROR(SEARCH("Bajo",AL32)))</formula>
    </cfRule>
  </conditionalFormatting>
  <conditionalFormatting sqref="BQ22:BQ41">
    <cfRule type="containsText" dxfId="983" priority="26" operator="containsText" text="Extremo">
      <formula>NOT(ISERROR(SEARCH("Extremo",BQ22)))</formula>
    </cfRule>
    <cfRule type="containsText" dxfId="982" priority="27" operator="containsText" text="Alto">
      <formula>NOT(ISERROR(SEARCH("Alto",BQ22)))</formula>
    </cfRule>
    <cfRule type="containsText" dxfId="981" priority="28" operator="containsText" text="Moderado">
      <formula>NOT(ISERROR(SEARCH("Moderado",BQ22)))</formula>
    </cfRule>
    <cfRule type="containsText" dxfId="980" priority="29" operator="containsText" text="Bajo">
      <formula>NOT(ISERROR(SEARCH("Bajo",BQ22)))</formula>
    </cfRule>
  </conditionalFormatting>
  <conditionalFormatting sqref="A1:XFD3 A5:XFD11 A4:AT4 BS4:XFD4 BH12:XFD12 A42:XFD1048576 AU22:XFD41 A12:Y21 Z12:BF12 Z13:XFD21 A32:AP41 A22:AD31 AI22:AP31">
    <cfRule type="containsText" dxfId="979" priority="21" operator="containsText" text="REDACTAR CONTROL">
      <formula>NOT(ISERROR(SEARCH("REDACTAR CONTROL",A1)))</formula>
    </cfRule>
    <cfRule type="containsText" dxfId="978" priority="22" operator="containsText" text="Espacio para">
      <formula>NOT(ISERROR(SEARCH("Espacio para",A1)))</formula>
    </cfRule>
    <cfRule type="containsText" dxfId="977" priority="23" operator="containsText" text="Definir el">
      <formula>NOT(ISERROR(SEARCH("Definir el",A1)))</formula>
    </cfRule>
    <cfRule type="containsText" dxfId="976" priority="24" operator="containsText" text="lista desplegable">
      <formula>NOT(ISERROR(SEARCH("lista desplegable",A1)))</formula>
    </cfRule>
    <cfRule type="containsText" dxfId="975" priority="25" operator="containsText" text="Casilla formulada">
      <formula>NOT(ISERROR(SEARCH("Casilla formulada",A1)))</formula>
    </cfRule>
  </conditionalFormatting>
  <conditionalFormatting sqref="BG12">
    <cfRule type="containsText" dxfId="974" priority="16" operator="containsText" text="REDACTAR CONTROL">
      <formula>NOT(ISERROR(SEARCH("REDACTAR CONTROL",BG12)))</formula>
    </cfRule>
    <cfRule type="containsText" dxfId="973" priority="17" operator="containsText" text="Espacio para">
      <formula>NOT(ISERROR(SEARCH("Espacio para",BG12)))</formula>
    </cfRule>
    <cfRule type="containsText" dxfId="972" priority="18" operator="containsText" text="Definir el">
      <formula>NOT(ISERROR(SEARCH("Definir el",BG12)))</formula>
    </cfRule>
    <cfRule type="containsText" dxfId="971" priority="19" operator="containsText" text="lista desplegable">
      <formula>NOT(ISERROR(SEARCH("lista desplegable",BG12)))</formula>
    </cfRule>
    <cfRule type="containsText" dxfId="970" priority="20" operator="containsText" text="Casilla formulada">
      <formula>NOT(ISERROR(SEARCH("Casilla formulada",BG12)))</formula>
    </cfRule>
  </conditionalFormatting>
  <conditionalFormatting sqref="AQ22:AT31">
    <cfRule type="containsText" dxfId="969" priority="11" operator="containsText" text="REDACTAR CONTROL">
      <formula>NOT(ISERROR(SEARCH("REDACTAR CONTROL",AQ22)))</formula>
    </cfRule>
    <cfRule type="containsText" dxfId="968" priority="12" operator="containsText" text="Espacio para">
      <formula>NOT(ISERROR(SEARCH("Espacio para",AQ22)))</formula>
    </cfRule>
    <cfRule type="containsText" dxfId="967" priority="13" operator="containsText" text="Definir el">
      <formula>NOT(ISERROR(SEARCH("Definir el",AQ22)))</formula>
    </cfRule>
    <cfRule type="containsText" dxfId="966" priority="14" operator="containsText" text="lista desplegable">
      <formula>NOT(ISERROR(SEARCH("lista desplegable",AQ22)))</formula>
    </cfRule>
    <cfRule type="containsText" dxfId="965" priority="15" operator="containsText" text="Casilla formulada">
      <formula>NOT(ISERROR(SEARCH("Casilla formulada",AQ22)))</formula>
    </cfRule>
  </conditionalFormatting>
  <conditionalFormatting sqref="AQ32:AT41">
    <cfRule type="containsText" dxfId="964" priority="6" operator="containsText" text="REDACTAR CONTROL">
      <formula>NOT(ISERROR(SEARCH("REDACTAR CONTROL",AQ32)))</formula>
    </cfRule>
    <cfRule type="containsText" dxfId="963" priority="7" operator="containsText" text="Espacio para">
      <formula>NOT(ISERROR(SEARCH("Espacio para",AQ32)))</formula>
    </cfRule>
    <cfRule type="containsText" dxfId="962" priority="8" operator="containsText" text="Definir el">
      <formula>NOT(ISERROR(SEARCH("Definir el",AQ32)))</formula>
    </cfRule>
    <cfRule type="containsText" dxfId="961" priority="9" operator="containsText" text="lista desplegable">
      <formula>NOT(ISERROR(SEARCH("lista desplegable",AQ32)))</formula>
    </cfRule>
    <cfRule type="containsText" dxfId="960" priority="10" operator="containsText" text="Casilla formulada">
      <formula>NOT(ISERROR(SEARCH("Casilla formulada",AQ32)))</formula>
    </cfRule>
  </conditionalFormatting>
  <conditionalFormatting sqref="AE22:AH31">
    <cfRule type="containsText" dxfId="959" priority="1" operator="containsText" text="REDACTAR CONTROL">
      <formula>NOT(ISERROR(SEARCH("REDACTAR CONTROL",AE22)))</formula>
    </cfRule>
    <cfRule type="containsText" dxfId="958" priority="2" operator="containsText" text="Espacio para">
      <formula>NOT(ISERROR(SEARCH("Espacio para",AE22)))</formula>
    </cfRule>
    <cfRule type="containsText" dxfId="957" priority="3" operator="containsText" text="Definir el">
      <formula>NOT(ISERROR(SEARCH("Definir el",AE22)))</formula>
    </cfRule>
    <cfRule type="containsText" dxfId="956" priority="4" operator="containsText" text="lista desplegable">
      <formula>NOT(ISERROR(SEARCH("lista desplegable",AE22)))</formula>
    </cfRule>
    <cfRule type="containsText" dxfId="955" priority="5" operator="containsText" text="Casilla formulada">
      <formula>NOT(ISERROR(SEARCH("Casilla formulada",AE22)))</formula>
    </cfRule>
  </conditionalFormatting>
  <dataValidations count="13">
    <dataValidation type="list" allowBlank="1" showInputMessage="1" showErrorMessage="1" sqref="BB12:BB41" xr:uid="{CDFCB5C3-59EE-47A4-BA5C-0BDD9B733FEB}">
      <formula1>"Escoger un dato de la lista desplegable,Completa,Incompleta,No existe"</formula1>
    </dataValidation>
    <dataValidation type="list" allowBlank="1" showInputMessage="1" showErrorMessage="1" sqref="BA12:BA41" xr:uid="{FBABB298-F568-4947-8D93-8881223D1A8A}">
      <formula1>"Escoger un dato de la lista desplegable,Se investigan y resuelven oportunamente,No se investigan y resuelven oportunamente."</formula1>
    </dataValidation>
    <dataValidation type="list" allowBlank="1" showInputMessage="1" showErrorMessage="1" sqref="AZ12:AZ41" xr:uid="{60A05447-8AC9-4693-A959-61AC5FD4656E}">
      <formula1>"Confiable,No confiable,Escoger un dato de la lista desplegable"</formula1>
    </dataValidation>
    <dataValidation type="list" allowBlank="1" showInputMessage="1" showErrorMessage="1" sqref="AY12:AY41" xr:uid="{E101523B-1677-436F-95CE-1C3BAC261791}">
      <formula1>"Prevenir,Detectar,No es un control,Escoger un dato de la lista desplegable"</formula1>
    </dataValidation>
    <dataValidation type="list" allowBlank="1" showInputMessage="1" showErrorMessage="1" sqref="AX12:AX41" xr:uid="{B5F38963-8EE5-4627-B8A4-D3261400ACBC}">
      <formula1>"Oportuna,Inoportuna,Escoger un dato de la lista desplegable"</formula1>
    </dataValidation>
    <dataValidation type="list" allowBlank="1" showInputMessage="1" showErrorMessage="1" sqref="AW12:AW41" xr:uid="{C623E2B4-2DCF-4329-A2BB-2F881BDE05B8}">
      <formula1>"Adecuado,Inadecuado,Escoger un dato de la lista desplegable"</formula1>
    </dataValidation>
    <dataValidation type="list" allowBlank="1" showInputMessage="1" showErrorMessage="1" sqref="AV12:AV41" xr:uid="{153ED7E4-361F-4D63-9C61-5C3D9919C369}">
      <formula1>"Asignado,No Asignado,Escoger un dato de la lista desplegable"</formula1>
    </dataValidation>
    <dataValidation type="list" allowBlank="1" showInputMessage="1" showErrorMessage="1" sqref="AU12:AU41" xr:uid="{4143F367-9E92-45CC-946F-CBF2AA9CDF34}">
      <formula1>"Escoger un dato de la lista desplegable,Preventivo,Detectivo"</formula1>
    </dataValidation>
    <dataValidation type="list" allowBlank="1" showInputMessage="1" showErrorMessage="1" sqref="AP12:AP41" xr:uid="{6838F19F-12D3-4E7D-A648-44347906D7A2}">
      <formula1>"Escoger un dato de la lista desplegable,Por Tramite, Diario, Semanal, Quincenal, Mensual, Bimestral, Trimestral, Semestral,Anual"</formula1>
    </dataValidation>
    <dataValidation type="list" allowBlank="1" showInputMessage="1" showErrorMessage="1" sqref="P12:AH41" xr:uid="{39179265-0D5F-4144-BF65-C89A207CD674}">
      <formula1>"SI,NO,Selecciona una respuesta en la lista desplegable"</formula1>
    </dataValidation>
    <dataValidation type="list" allowBlank="1" showInputMessage="1" showErrorMessage="1" sqref="E12:H41" xr:uid="{6A469CA2-E70A-4464-A76D-01871E8D13A1}">
      <formula1>"SI,NO,Escoger un dato de la lista desplegable"</formula1>
    </dataValidation>
    <dataValidation type="list" allowBlank="1" showInputMessage="1" showErrorMessage="1" sqref="M12:M41" xr:uid="{2E641A08-F15E-4048-8E73-89470309D528}">
      <formula1>"Escoger un dato de la lista desplegable,5,4,3,2,1"</formula1>
    </dataValidation>
    <dataValidation type="list" allowBlank="1" showInputMessage="1" showErrorMessage="1" sqref="BF12:BF41" xr:uid="{D51F9354-44ED-4068-8FAE-5EE21BF2603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18B1418-2E48-4ACA-9062-00C4E077A07D}">
          <x14:formula1>
            <xm:f>'HOJA DE DATOS'!$I$13:$I$47</xm:f>
          </x14:formula1>
          <xm:sqref>B12:B41</xm:sqref>
        </x14:dataValidation>
        <x14:dataValidation type="list" allowBlank="1" showInputMessage="1" showErrorMessage="1" xr:uid="{0771F5EF-888C-492A-976E-5C0BCEF4CABF}">
          <x14:formula1>
            <xm:f>Hoja2!$A$1:$A$4</xm:f>
          </x14:formula1>
          <xm:sqref>AL12:AL41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C8C78-5C89-4848-BECE-C1C40B62E9E9}">
  <sheetPr>
    <tabColor rgb="FFEB652F"/>
    <pageSetUpPr fitToPage="1"/>
  </sheetPr>
  <dimension ref="A1:BR1048174"/>
  <sheetViews>
    <sheetView zoomScale="70" zoomScaleNormal="70" zoomScaleSheetLayoutView="100" zoomScalePageLayoutView="10" workbookViewId="0">
      <pane ySplit="11" topLeftCell="A12" activePane="bottomLeft" state="frozen"/>
      <selection pane="bottomLeft" activeCell="C9" sqref="C9:C1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41.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GSAP-2.1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8" t="s">
        <v>55</v>
      </c>
      <c r="AW11" s="88" t="s">
        <v>56</v>
      </c>
      <c r="AX11" s="88">
        <v>2</v>
      </c>
      <c r="AY11" s="88">
        <v>3</v>
      </c>
      <c r="AZ11" s="88">
        <v>4</v>
      </c>
      <c r="BA11" s="88">
        <v>5</v>
      </c>
      <c r="BB11" s="88">
        <v>6</v>
      </c>
      <c r="BC11" s="140"/>
      <c r="BD11" s="141"/>
      <c r="BE11" s="9"/>
      <c r="BF11" s="140"/>
      <c r="BG11" s="141"/>
      <c r="BH11" s="9"/>
      <c r="BI11" s="140"/>
      <c r="BJ11" s="141"/>
      <c r="BK11" s="140"/>
      <c r="BL11" s="149"/>
      <c r="BM11" s="149"/>
      <c r="BN11" s="195" t="s">
        <v>5</v>
      </c>
      <c r="BO11" s="196"/>
      <c r="BP11" s="10" t="s">
        <v>6</v>
      </c>
      <c r="BQ11" s="10" t="s">
        <v>7</v>
      </c>
      <c r="BR11" s="198"/>
    </row>
    <row r="12" spans="1:70" s="1" customFormat="1" ht="127.5" x14ac:dyDescent="0.25">
      <c r="A12" s="61"/>
      <c r="B12" s="203" t="s">
        <v>29</v>
      </c>
      <c r="C12" s="152" t="str">
        <f>VLOOKUP(B12,'HOJA DE DATOS'!$I$13:$J$47,2,FALSE)</f>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
      <c r="D12" s="156" t="s">
        <v>1029</v>
      </c>
      <c r="E12" s="152" t="s">
        <v>264</v>
      </c>
      <c r="F12" s="152" t="s">
        <v>264</v>
      </c>
      <c r="G12" s="152" t="s">
        <v>264</v>
      </c>
      <c r="H12" s="152" t="s">
        <v>264</v>
      </c>
      <c r="I12" s="208" t="str">
        <f>IF(AND((E12="SI"),(F12="SI"),(G12="SI"),(H12="SI")),"Si es Riesgo de Corrupción","No es Riesgo de Corrupción")</f>
        <v>Si es Riesgo de Corrupción</v>
      </c>
      <c r="J12" s="62">
        <v>1</v>
      </c>
      <c r="K12" s="63" t="s">
        <v>1030</v>
      </c>
      <c r="L12" s="158" t="s">
        <v>1032</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52" t="s">
        <v>264</v>
      </c>
      <c r="Q12" s="152" t="s">
        <v>264</v>
      </c>
      <c r="R12" s="152" t="s">
        <v>264</v>
      </c>
      <c r="S12" s="152" t="s">
        <v>264</v>
      </c>
      <c r="T12" s="152" t="s">
        <v>264</v>
      </c>
      <c r="U12" s="152" t="s">
        <v>264</v>
      </c>
      <c r="V12" s="152" t="s">
        <v>264</v>
      </c>
      <c r="W12" s="152" t="s">
        <v>264</v>
      </c>
      <c r="X12" s="152" t="s">
        <v>264</v>
      </c>
      <c r="Y12" s="152" t="s">
        <v>264</v>
      </c>
      <c r="Z12" s="152" t="s">
        <v>264</v>
      </c>
      <c r="AA12" s="152" t="s">
        <v>264</v>
      </c>
      <c r="AB12" s="152" t="s">
        <v>264</v>
      </c>
      <c r="AC12" s="152" t="s">
        <v>264</v>
      </c>
      <c r="AD12" s="152" t="s">
        <v>264</v>
      </c>
      <c r="AE12" s="152" t="s">
        <v>264</v>
      </c>
      <c r="AF12" s="152" t="s">
        <v>264</v>
      </c>
      <c r="AG12" s="152" t="s">
        <v>264</v>
      </c>
      <c r="AH12" s="152" t="s">
        <v>269</v>
      </c>
      <c r="AI12" s="166" t="str">
        <f>IF(AE12="SI","Impacto Catastrófico por lesoines o perdida de vidas humanas",(COUNTIF(P12:AD21,"SI")+COUNTIF(AF12:AH21,"SI")))</f>
        <v>Impacto Catastrófico por lesoines o perdida de vidas humanas</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1033</v>
      </c>
      <c r="AO12" s="11" t="s">
        <v>1034</v>
      </c>
      <c r="AP12" s="11" t="s">
        <v>280</v>
      </c>
      <c r="AQ12" s="11" t="s">
        <v>1035</v>
      </c>
      <c r="AR12" s="11" t="s">
        <v>1036</v>
      </c>
      <c r="AS12" s="11" t="s">
        <v>1037</v>
      </c>
      <c r="AT12" s="11" t="s">
        <v>1038</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1045</v>
      </c>
    </row>
    <row r="13" spans="1:70" s="1" customFormat="1" ht="127.5" x14ac:dyDescent="0.25">
      <c r="A13" s="61"/>
      <c r="B13" s="204"/>
      <c r="C13" s="153"/>
      <c r="D13" s="156"/>
      <c r="E13" s="153"/>
      <c r="F13" s="153"/>
      <c r="G13" s="153"/>
      <c r="H13" s="153"/>
      <c r="I13" s="209"/>
      <c r="J13" s="66">
        <v>2</v>
      </c>
      <c r="K13" s="67" t="s">
        <v>1031</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1039</v>
      </c>
      <c r="AO13" s="17" t="s">
        <v>1040</v>
      </c>
      <c r="AP13" s="17" t="s">
        <v>280</v>
      </c>
      <c r="AQ13" s="17" t="s">
        <v>1041</v>
      </c>
      <c r="AR13" s="17" t="s">
        <v>1042</v>
      </c>
      <c r="AS13" s="17" t="s">
        <v>1043</v>
      </c>
      <c r="AT13" s="17" t="s">
        <v>1044</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I8VA5tbSyGnXPtusSDAhkXl2LlZjNDwjtRRTt1ypO8LzXx+Rh/HLqmHVkRBjbzUIcuF8tSnhTdGXPRlXxHU6FQ==" saltValue="bvzWlKuOvqwnQZrRQNoaT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U22:U31"/>
    <mergeCell ref="V22:V31"/>
    <mergeCell ref="W22:W31"/>
    <mergeCell ref="X22:X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954" priority="53" operator="containsText" text="No es Riesgo de Corrupción">
      <formula>NOT(ISERROR(SEARCH("No es Riesgo de Corrupción",I12)))</formula>
    </cfRule>
    <cfRule type="containsText" dxfId="953" priority="54" operator="containsText" text="Si es Riesgo de Corrupción">
      <formula>NOT(ISERROR(SEARCH("Si es Riesgo de Corrupción",I12)))</formula>
    </cfRule>
  </conditionalFormatting>
  <conditionalFormatting sqref="AK12:AK21">
    <cfRule type="containsText" dxfId="952" priority="49" operator="containsText" text="Extremo">
      <formula>NOT(ISERROR(SEARCH("Extremo",AK12)))</formula>
    </cfRule>
    <cfRule type="containsText" dxfId="951" priority="50" operator="containsText" text="Alto">
      <formula>NOT(ISERROR(SEARCH("Alto",AK12)))</formula>
    </cfRule>
    <cfRule type="containsText" dxfId="950" priority="51" operator="containsText" text="Moderado">
      <formula>NOT(ISERROR(SEARCH("Moderado",AK12)))</formula>
    </cfRule>
    <cfRule type="containsText" dxfId="949" priority="52" operator="containsText" text="Bajo">
      <formula>NOT(ISERROR(SEARCH("Bajo",AK12)))</formula>
    </cfRule>
  </conditionalFormatting>
  <conditionalFormatting sqref="BI12:BI21">
    <cfRule type="containsText" dxfId="948" priority="46" operator="containsText" text="FUERTE">
      <formula>NOT(ISERROR(SEARCH("FUERTE",BI12)))</formula>
    </cfRule>
    <cfRule type="containsText" dxfId="947" priority="47" operator="containsText" text="MODERADO">
      <formula>NOT(ISERROR(SEARCH("MODERADO",BI12)))</formula>
    </cfRule>
    <cfRule type="containsText" dxfId="946" priority="48" operator="containsText" text="DÉBIL">
      <formula>NOT(ISERROR(SEARCH("DÉBIL",BI12)))</formula>
    </cfRule>
  </conditionalFormatting>
  <conditionalFormatting sqref="AL12">
    <cfRule type="containsText" dxfId="945" priority="42" operator="containsText" text="Extremo">
      <formula>NOT(ISERROR(SEARCH("Extremo",AL12)))</formula>
    </cfRule>
    <cfRule type="containsText" dxfId="944" priority="43" operator="containsText" text="Alto">
      <formula>NOT(ISERROR(SEARCH("Alto",AL12)))</formula>
    </cfRule>
    <cfRule type="containsText" dxfId="943" priority="44" operator="containsText" text="Moderado">
      <formula>NOT(ISERROR(SEARCH("Moderado",AL12)))</formula>
    </cfRule>
    <cfRule type="containsText" dxfId="942" priority="45" operator="containsText" text="Bajo">
      <formula>NOT(ISERROR(SEARCH("Bajo",AL12)))</formula>
    </cfRule>
  </conditionalFormatting>
  <conditionalFormatting sqref="BQ12:BQ21">
    <cfRule type="containsText" dxfId="941" priority="38" operator="containsText" text="Extremo">
      <formula>NOT(ISERROR(SEARCH("Extremo",BQ12)))</formula>
    </cfRule>
    <cfRule type="containsText" dxfId="940" priority="39" operator="containsText" text="Alto">
      <formula>NOT(ISERROR(SEARCH("Alto",BQ12)))</formula>
    </cfRule>
    <cfRule type="containsText" dxfId="939" priority="40" operator="containsText" text="Moderado">
      <formula>NOT(ISERROR(SEARCH("Moderado",BQ12)))</formula>
    </cfRule>
    <cfRule type="containsText" dxfId="938" priority="41" operator="containsText" text="Bajo">
      <formula>NOT(ISERROR(SEARCH("Bajo",BQ12)))</formula>
    </cfRule>
  </conditionalFormatting>
  <conditionalFormatting sqref="I22 I32">
    <cfRule type="containsText" dxfId="937" priority="36" operator="containsText" text="No es Riesgo de Corrupción">
      <formula>NOT(ISERROR(SEARCH("No es Riesgo de Corrupción",I22)))</formula>
    </cfRule>
    <cfRule type="containsText" dxfId="936" priority="37" operator="containsText" text="Si es Riesgo de Corrupción">
      <formula>NOT(ISERROR(SEARCH("Si es Riesgo de Corrupción",I22)))</formula>
    </cfRule>
  </conditionalFormatting>
  <conditionalFormatting sqref="AK22:AK41">
    <cfRule type="containsText" dxfId="935" priority="32" operator="containsText" text="Extremo">
      <formula>NOT(ISERROR(SEARCH("Extremo",AK22)))</formula>
    </cfRule>
    <cfRule type="containsText" dxfId="934" priority="33" operator="containsText" text="Alto">
      <formula>NOT(ISERROR(SEARCH("Alto",AK22)))</formula>
    </cfRule>
    <cfRule type="containsText" dxfId="933" priority="34" operator="containsText" text="Moderado">
      <formula>NOT(ISERROR(SEARCH("Moderado",AK22)))</formula>
    </cfRule>
    <cfRule type="containsText" dxfId="932" priority="35" operator="containsText" text="Bajo">
      <formula>NOT(ISERROR(SEARCH("Bajo",AK22)))</formula>
    </cfRule>
  </conditionalFormatting>
  <conditionalFormatting sqref="BI22:BI41">
    <cfRule type="containsText" dxfId="931" priority="29" operator="containsText" text="FUERTE">
      <formula>NOT(ISERROR(SEARCH("FUERTE",BI22)))</formula>
    </cfRule>
    <cfRule type="containsText" dxfId="930" priority="30" operator="containsText" text="MODERADO">
      <formula>NOT(ISERROR(SEARCH("MODERADO",BI22)))</formula>
    </cfRule>
    <cfRule type="containsText" dxfId="929" priority="31" operator="containsText" text="DÉBIL">
      <formula>NOT(ISERROR(SEARCH("DÉBIL",BI22)))</formula>
    </cfRule>
  </conditionalFormatting>
  <conditionalFormatting sqref="AL22 AL32">
    <cfRule type="containsText" dxfId="928" priority="25" operator="containsText" text="Extremo">
      <formula>NOT(ISERROR(SEARCH("Extremo",AL22)))</formula>
    </cfRule>
    <cfRule type="containsText" dxfId="927" priority="26" operator="containsText" text="Alto">
      <formula>NOT(ISERROR(SEARCH("Alto",AL22)))</formula>
    </cfRule>
    <cfRule type="containsText" dxfId="926" priority="27" operator="containsText" text="Moderado">
      <formula>NOT(ISERROR(SEARCH("Moderado",AL22)))</formula>
    </cfRule>
    <cfRule type="containsText" dxfId="925" priority="28" operator="containsText" text="Bajo">
      <formula>NOT(ISERROR(SEARCH("Bajo",AL22)))</formula>
    </cfRule>
  </conditionalFormatting>
  <conditionalFormatting sqref="BQ22:BQ41">
    <cfRule type="containsText" dxfId="924" priority="21" operator="containsText" text="Extremo">
      <formula>NOT(ISERROR(SEARCH("Extremo",BQ22)))</formula>
    </cfRule>
    <cfRule type="containsText" dxfId="923" priority="22" operator="containsText" text="Alto">
      <formula>NOT(ISERROR(SEARCH("Alto",BQ22)))</formula>
    </cfRule>
    <cfRule type="containsText" dxfId="922" priority="23" operator="containsText" text="Moderado">
      <formula>NOT(ISERROR(SEARCH("Moderado",BQ22)))</formula>
    </cfRule>
    <cfRule type="containsText" dxfId="921" priority="24" operator="containsText" text="Bajo">
      <formula>NOT(ISERROR(SEARCH("Bajo",BQ22)))</formula>
    </cfRule>
  </conditionalFormatting>
  <conditionalFormatting sqref="A1:XFD3 A5:XFD11 A4:AT4 BS4:XFD4 BH12:XFD12 A12:BF12 A13:XFD21 A42:XFD1048576 A22:AP41 AU22:XFD41">
    <cfRule type="containsText" dxfId="920" priority="16" operator="containsText" text="REDACTAR CONTROL">
      <formula>NOT(ISERROR(SEARCH("REDACTAR CONTROL",A1)))</formula>
    </cfRule>
    <cfRule type="containsText" dxfId="919" priority="17" operator="containsText" text="Espacio para">
      <formula>NOT(ISERROR(SEARCH("Espacio para",A1)))</formula>
    </cfRule>
    <cfRule type="containsText" dxfId="918" priority="18" operator="containsText" text="Definir el">
      <formula>NOT(ISERROR(SEARCH("Definir el",A1)))</formula>
    </cfRule>
    <cfRule type="containsText" dxfId="917" priority="19" operator="containsText" text="lista desplegable">
      <formula>NOT(ISERROR(SEARCH("lista desplegable",A1)))</formula>
    </cfRule>
    <cfRule type="containsText" dxfId="916" priority="20" operator="containsText" text="Casilla formulada">
      <formula>NOT(ISERROR(SEARCH("Casilla formulada",A1)))</formula>
    </cfRule>
  </conditionalFormatting>
  <conditionalFormatting sqref="BG12">
    <cfRule type="containsText" dxfId="915" priority="11" operator="containsText" text="REDACTAR CONTROL">
      <formula>NOT(ISERROR(SEARCH("REDACTAR CONTROL",BG12)))</formula>
    </cfRule>
    <cfRule type="containsText" dxfId="914" priority="12" operator="containsText" text="Espacio para">
      <formula>NOT(ISERROR(SEARCH("Espacio para",BG12)))</formula>
    </cfRule>
    <cfRule type="containsText" dxfId="913" priority="13" operator="containsText" text="Definir el">
      <formula>NOT(ISERROR(SEARCH("Definir el",BG12)))</formula>
    </cfRule>
    <cfRule type="containsText" dxfId="912" priority="14" operator="containsText" text="lista desplegable">
      <formula>NOT(ISERROR(SEARCH("lista desplegable",BG12)))</formula>
    </cfRule>
    <cfRule type="containsText" dxfId="911" priority="15" operator="containsText" text="Casilla formulada">
      <formula>NOT(ISERROR(SEARCH("Casilla formulada",BG12)))</formula>
    </cfRule>
  </conditionalFormatting>
  <conditionalFormatting sqref="AQ22:AT31">
    <cfRule type="containsText" dxfId="910" priority="6" operator="containsText" text="REDACTAR CONTROL">
      <formula>NOT(ISERROR(SEARCH("REDACTAR CONTROL",AQ22)))</formula>
    </cfRule>
    <cfRule type="containsText" dxfId="909" priority="7" operator="containsText" text="Espacio para">
      <formula>NOT(ISERROR(SEARCH("Espacio para",AQ22)))</formula>
    </cfRule>
    <cfRule type="containsText" dxfId="908" priority="8" operator="containsText" text="Definir el">
      <formula>NOT(ISERROR(SEARCH("Definir el",AQ22)))</formula>
    </cfRule>
    <cfRule type="containsText" dxfId="907" priority="9" operator="containsText" text="lista desplegable">
      <formula>NOT(ISERROR(SEARCH("lista desplegable",AQ22)))</formula>
    </cfRule>
    <cfRule type="containsText" dxfId="906" priority="10" operator="containsText" text="Casilla formulada">
      <formula>NOT(ISERROR(SEARCH("Casilla formulada",AQ22)))</formula>
    </cfRule>
  </conditionalFormatting>
  <conditionalFormatting sqref="AQ32:AT41">
    <cfRule type="containsText" dxfId="905" priority="1" operator="containsText" text="REDACTAR CONTROL">
      <formula>NOT(ISERROR(SEARCH("REDACTAR CONTROL",AQ32)))</formula>
    </cfRule>
    <cfRule type="containsText" dxfId="904" priority="2" operator="containsText" text="Espacio para">
      <formula>NOT(ISERROR(SEARCH("Espacio para",AQ32)))</formula>
    </cfRule>
    <cfRule type="containsText" dxfId="903" priority="3" operator="containsText" text="Definir el">
      <formula>NOT(ISERROR(SEARCH("Definir el",AQ32)))</formula>
    </cfRule>
    <cfRule type="containsText" dxfId="902" priority="4" operator="containsText" text="lista desplegable">
      <formula>NOT(ISERROR(SEARCH("lista desplegable",AQ32)))</formula>
    </cfRule>
    <cfRule type="containsText" dxfId="901" priority="5" operator="containsText" text="Casilla formulada">
      <formula>NOT(ISERROR(SEARCH("Casilla formulada",AQ32)))</formula>
    </cfRule>
  </conditionalFormatting>
  <dataValidations count="13">
    <dataValidation type="list" allowBlank="1" showInputMessage="1" showErrorMessage="1" sqref="BB12:BB41" xr:uid="{F8BFFC0E-B8D9-4EC1-A530-E513A5BA3A11}">
      <formula1>"Escoger un dato de la lista desplegable,Completa,Incompleta,No existe"</formula1>
    </dataValidation>
    <dataValidation type="list" allowBlank="1" showInputMessage="1" showErrorMessage="1" sqref="BA12:BA41" xr:uid="{6A5B1162-53FF-465B-9E41-90DB1D717755}">
      <formula1>"Escoger un dato de la lista desplegable,Se investigan y resuelven oportunamente,No se investigan y resuelven oportunamente."</formula1>
    </dataValidation>
    <dataValidation type="list" allowBlank="1" showInputMessage="1" showErrorMessage="1" sqref="AZ12:AZ41" xr:uid="{B13AE22C-2E97-42EB-84CA-49F0C2CAE81B}">
      <formula1>"Confiable,No confiable,Escoger un dato de la lista desplegable"</formula1>
    </dataValidation>
    <dataValidation type="list" allowBlank="1" showInputMessage="1" showErrorMessage="1" sqref="AY12:AY41" xr:uid="{A29BFDE0-B1D4-4E63-92A9-4D2F932420F3}">
      <formula1>"Prevenir,Detectar,No es un control,Escoger un dato de la lista desplegable"</formula1>
    </dataValidation>
    <dataValidation type="list" allowBlank="1" showInputMessage="1" showErrorMessage="1" sqref="AX12:AX41" xr:uid="{89CF8550-D968-42F5-A304-519E2CF00BE6}">
      <formula1>"Oportuna,Inoportuna,Escoger un dato de la lista desplegable"</formula1>
    </dataValidation>
    <dataValidation type="list" allowBlank="1" showInputMessage="1" showErrorMessage="1" sqref="AW12:AW41" xr:uid="{0A2EB35A-6494-4EE1-BA59-B1EB51992BE5}">
      <formula1>"Adecuado,Inadecuado,Escoger un dato de la lista desplegable"</formula1>
    </dataValidation>
    <dataValidation type="list" allowBlank="1" showInputMessage="1" showErrorMessage="1" sqref="AV12:AV41" xr:uid="{EFC6BD27-88B3-440A-998A-A67FC17770CE}">
      <formula1>"Asignado,No Asignado,Escoger un dato de la lista desplegable"</formula1>
    </dataValidation>
    <dataValidation type="list" allowBlank="1" showInputMessage="1" showErrorMessage="1" sqref="AU12:AU41" xr:uid="{A15BEA6F-EACC-47DF-A7A0-1A2677957E3E}">
      <formula1>"Escoger un dato de la lista desplegable,Preventivo,Detectivo"</formula1>
    </dataValidation>
    <dataValidation type="list" allowBlank="1" showInputMessage="1" showErrorMessage="1" sqref="AP12:AP41" xr:uid="{C76AA7C3-93E9-4697-917C-744880380C9D}">
      <formula1>"Escoger un dato de la lista desplegable,Por Tramite, Diario, Semanal, Quincenal, Mensual, Bimestral, Trimestral, Semestral,Anual"</formula1>
    </dataValidation>
    <dataValidation type="list" allowBlank="1" showInputMessage="1" showErrorMessage="1" sqref="P12:AH41" xr:uid="{79908B34-2AAD-45CC-B307-F8625F2B4E86}">
      <formula1>"SI,NO,Selecciona una respuesta en la lista desplegable"</formula1>
    </dataValidation>
    <dataValidation type="list" allowBlank="1" showInputMessage="1" showErrorMessage="1" sqref="E12:H41" xr:uid="{F316427B-C3D9-497F-9DDA-1AD6D34CD142}">
      <formula1>"SI,NO,Escoger un dato de la lista desplegable"</formula1>
    </dataValidation>
    <dataValidation type="list" allowBlank="1" showInputMessage="1" showErrorMessage="1" sqref="M12:M41" xr:uid="{87E585C6-8331-4EB0-938C-20FF3D85C618}">
      <formula1>"Escoger un dato de la lista desplegable,5,4,3,2,1"</formula1>
    </dataValidation>
    <dataValidation type="list" allowBlank="1" showInputMessage="1" showErrorMessage="1" sqref="BF12:BF41" xr:uid="{48F54A89-1816-42CB-A8A2-357C4CF41AAF}">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04D4405-0D8B-4E1B-A502-CA6BD5998484}">
          <x14:formula1>
            <xm:f>'HOJA DE DATOS'!$I$13:$I$47</xm:f>
          </x14:formula1>
          <xm:sqref>B12:B41</xm:sqref>
        </x14:dataValidation>
        <x14:dataValidation type="list" allowBlank="1" showInputMessage="1" showErrorMessage="1" xr:uid="{9FB1EDC7-D90D-4F83-A39C-4D89EC01EE03}">
          <x14:formula1>
            <xm:f>Hoja2!$A$1:$A$4</xm:f>
          </x14:formula1>
          <xm:sqref>AL12:AL41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AF5881"/>
    <pageSetUpPr fitToPage="1"/>
  </sheetPr>
  <dimension ref="A1:BR1048174"/>
  <sheetViews>
    <sheetView zoomScale="70" zoomScaleNormal="70" zoomScaleSheetLayoutView="100" zoomScalePageLayoutView="10" workbookViewId="0">
      <pane ySplit="11" topLeftCell="A12"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5.710937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418</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419</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35" t="s">
        <v>55</v>
      </c>
      <c r="AW11" s="35" t="s">
        <v>56</v>
      </c>
      <c r="AX11" s="35">
        <v>2</v>
      </c>
      <c r="AY11" s="35">
        <v>3</v>
      </c>
      <c r="AZ11" s="35">
        <v>4</v>
      </c>
      <c r="BA11" s="35">
        <v>5</v>
      </c>
      <c r="BB11" s="35">
        <v>6</v>
      </c>
      <c r="BC11" s="140"/>
      <c r="BD11" s="141"/>
      <c r="BE11" s="9"/>
      <c r="BF11" s="140"/>
      <c r="BG11" s="141"/>
      <c r="BH11" s="9"/>
      <c r="BI11" s="140"/>
      <c r="BJ11" s="141"/>
      <c r="BK11" s="140"/>
      <c r="BL11" s="149"/>
      <c r="BM11" s="149"/>
      <c r="BN11" s="195" t="s">
        <v>5</v>
      </c>
      <c r="BO11" s="196"/>
      <c r="BP11" s="10" t="s">
        <v>6</v>
      </c>
      <c r="BQ11" s="10" t="s">
        <v>7</v>
      </c>
      <c r="BR11" s="198"/>
    </row>
    <row r="12" spans="1:70" s="1" customFormat="1" ht="255" x14ac:dyDescent="0.25">
      <c r="A12" s="61"/>
      <c r="B12" s="203" t="s">
        <v>10</v>
      </c>
      <c r="C12" s="152" t="str">
        <f>VLOOKUP(B12,'HOJA DE DATOS'!$I$13:$J$47,2,FALSE)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12" s="156" t="s">
        <v>263</v>
      </c>
      <c r="E12" s="152" t="s">
        <v>264</v>
      </c>
      <c r="F12" s="152" t="s">
        <v>264</v>
      </c>
      <c r="G12" s="152" t="s">
        <v>264</v>
      </c>
      <c r="H12" s="152" t="s">
        <v>264</v>
      </c>
      <c r="I12" s="208" t="str">
        <f>IF(AND((E12="SI"),(F12="SI"),(G12="SI"),(H12="SI")),"Si es Riesgo de Corrupción","No es Riesgo de Corrupción")</f>
        <v>Si es Riesgo de Corrupción</v>
      </c>
      <c r="J12" s="62">
        <v>1</v>
      </c>
      <c r="K12" s="63" t="s">
        <v>265</v>
      </c>
      <c r="L12" s="158" t="s">
        <v>268</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264</v>
      </c>
      <c r="R12" s="152" t="s">
        <v>264</v>
      </c>
      <c r="S12" s="152" t="s">
        <v>264</v>
      </c>
      <c r="T12" s="152" t="s">
        <v>264</v>
      </c>
      <c r="U12" s="152" t="s">
        <v>264</v>
      </c>
      <c r="V12" s="152" t="s">
        <v>264</v>
      </c>
      <c r="W12" s="152" t="s">
        <v>264</v>
      </c>
      <c r="X12" s="152" t="s">
        <v>269</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16</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270</v>
      </c>
      <c r="AO12" s="11" t="s">
        <v>271</v>
      </c>
      <c r="AP12" s="11" t="s">
        <v>272</v>
      </c>
      <c r="AQ12" s="11" t="s">
        <v>273</v>
      </c>
      <c r="AR12" s="11" t="s">
        <v>274</v>
      </c>
      <c r="AS12" s="11" t="s">
        <v>275</v>
      </c>
      <c r="AT12" s="11" t="s">
        <v>276</v>
      </c>
      <c r="AU12" s="11" t="s">
        <v>277</v>
      </c>
      <c r="AV12" s="11" t="s">
        <v>295</v>
      </c>
      <c r="AW12" s="11" t="s">
        <v>296</v>
      </c>
      <c r="AX12" s="11" t="s">
        <v>297</v>
      </c>
      <c r="AY12" s="11" t="s">
        <v>298</v>
      </c>
      <c r="AZ12" s="11" t="s">
        <v>299</v>
      </c>
      <c r="BA12" s="11" t="s">
        <v>300</v>
      </c>
      <c r="BB12" s="11" t="s">
        <v>301</v>
      </c>
      <c r="BC12" s="11">
        <f t="shared" ref="BC12:BC2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21" si="6">IF(BI12="DÉBIL",0,IF(BI12="MODERADO",50,IF(BI12="FUERTE",100,"")))</f>
        <v>100</v>
      </c>
      <c r="BK12" s="11" t="str">
        <f t="shared" ref="BK12:BK2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304</v>
      </c>
    </row>
    <row r="13" spans="1:70" s="1" customFormat="1" ht="178.5" x14ac:dyDescent="0.25">
      <c r="A13" s="61"/>
      <c r="B13" s="204"/>
      <c r="C13" s="153"/>
      <c r="D13" s="156"/>
      <c r="E13" s="153"/>
      <c r="F13" s="153"/>
      <c r="G13" s="153"/>
      <c r="H13" s="153"/>
      <c r="I13" s="209"/>
      <c r="J13" s="66">
        <v>2</v>
      </c>
      <c r="K13" s="67" t="s">
        <v>266</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278</v>
      </c>
      <c r="AO13" s="17" t="s">
        <v>279</v>
      </c>
      <c r="AP13" s="17" t="s">
        <v>280</v>
      </c>
      <c r="AQ13" s="17" t="s">
        <v>281</v>
      </c>
      <c r="AR13" s="17" t="s">
        <v>282</v>
      </c>
      <c r="AS13" s="17" t="s">
        <v>283</v>
      </c>
      <c r="AT13" s="17" t="s">
        <v>284</v>
      </c>
      <c r="AU13" s="17" t="s">
        <v>277</v>
      </c>
      <c r="AV13" s="17" t="s">
        <v>295</v>
      </c>
      <c r="AW13" s="17" t="s">
        <v>296</v>
      </c>
      <c r="AX13" s="17" t="s">
        <v>297</v>
      </c>
      <c r="AY13" s="17" t="s">
        <v>298</v>
      </c>
      <c r="AZ13" s="17" t="s">
        <v>299</v>
      </c>
      <c r="BA13" s="17" t="s">
        <v>300</v>
      </c>
      <c r="BB13" s="17" t="s">
        <v>301</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280.5" x14ac:dyDescent="0.25">
      <c r="A14" s="61"/>
      <c r="B14" s="204"/>
      <c r="C14" s="153"/>
      <c r="D14" s="156"/>
      <c r="E14" s="153"/>
      <c r="F14" s="153"/>
      <c r="G14" s="153"/>
      <c r="H14" s="153"/>
      <c r="I14" s="209"/>
      <c r="J14" s="69">
        <v>3</v>
      </c>
      <c r="K14" s="70" t="s">
        <v>267</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285</v>
      </c>
      <c r="AO14" s="13" t="s">
        <v>286</v>
      </c>
      <c r="AP14" s="13" t="s">
        <v>272</v>
      </c>
      <c r="AQ14" s="13" t="s">
        <v>287</v>
      </c>
      <c r="AR14" s="13" t="s">
        <v>288</v>
      </c>
      <c r="AS14" s="13" t="s">
        <v>289</v>
      </c>
      <c r="AT14" s="13" t="s">
        <v>290</v>
      </c>
      <c r="AU14" s="13" t="s">
        <v>291</v>
      </c>
      <c r="AV14" s="11" t="s">
        <v>295</v>
      </c>
      <c r="AW14" s="11" t="s">
        <v>296</v>
      </c>
      <c r="AX14" s="11" t="s">
        <v>297</v>
      </c>
      <c r="AY14" s="11" t="s">
        <v>302</v>
      </c>
      <c r="AZ14" s="11" t="s">
        <v>299</v>
      </c>
      <c r="BA14" s="11" t="s">
        <v>300</v>
      </c>
      <c r="BB14" s="11" t="s">
        <v>301</v>
      </c>
      <c r="BC14" s="13">
        <f t="shared" si="2"/>
        <v>100</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255" x14ac:dyDescent="0.25">
      <c r="A15" s="61"/>
      <c r="B15" s="204"/>
      <c r="C15" s="153"/>
      <c r="D15" s="156"/>
      <c r="E15" s="153"/>
      <c r="F15" s="153"/>
      <c r="G15" s="153"/>
      <c r="H15" s="153"/>
      <c r="I15" s="209"/>
      <c r="J15" s="66">
        <v>4</v>
      </c>
      <c r="K15" s="67" t="s">
        <v>265</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415</v>
      </c>
      <c r="AO15" s="17" t="s">
        <v>292</v>
      </c>
      <c r="AP15" s="17" t="s">
        <v>280</v>
      </c>
      <c r="AQ15" s="17" t="s">
        <v>293</v>
      </c>
      <c r="AR15" s="17" t="s">
        <v>416</v>
      </c>
      <c r="AS15" s="17" t="s">
        <v>417</v>
      </c>
      <c r="AT15" s="17" t="s">
        <v>294</v>
      </c>
      <c r="AU15" s="17" t="s">
        <v>291</v>
      </c>
      <c r="AV15" s="17" t="s">
        <v>295</v>
      </c>
      <c r="AW15" s="17" t="s">
        <v>296</v>
      </c>
      <c r="AX15" s="17" t="s">
        <v>297</v>
      </c>
      <c r="AY15" s="17" t="s">
        <v>302</v>
      </c>
      <c r="AZ15" s="17" t="s">
        <v>299</v>
      </c>
      <c r="BA15" s="17" t="s">
        <v>300</v>
      </c>
      <c r="BB15" s="17" t="s">
        <v>301</v>
      </c>
      <c r="BC15" s="17">
        <f t="shared" si="2"/>
        <v>100</v>
      </c>
      <c r="BD15" s="17" t="str">
        <f t="shared" si="3"/>
        <v>Fuerte</v>
      </c>
      <c r="BE15" s="17"/>
      <c r="BF15" s="17" t="s">
        <v>303</v>
      </c>
      <c r="BG15" s="17" t="str">
        <f t="shared" si="4"/>
        <v>Siempre se ejecuta</v>
      </c>
      <c r="BH15" s="17"/>
      <c r="BI15" s="18" t="str">
        <f t="shared" si="5"/>
        <v>FUERTE</v>
      </c>
      <c r="BJ15" s="17">
        <f t="shared" si="6"/>
        <v>100</v>
      </c>
      <c r="BK15" s="17" t="str">
        <f t="shared" si="7"/>
        <v>NO</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ref="BC22:BC41" si="18">IF(AV22="Asignado",15,0)+IF(AW22="Adecuado",15,0)+IF(AX22="Oportuna",15,0)+IF(AY22="Prevenir",15,IF(AY22="Detectar",10,0))+IF(AZ22="Confiable",15,0)+IF(BA22="Se investigan y resuelven oportunamente",15,0)+IF(BB22="Completa",10,IF(BB22="Incompleta",5,0))</f>
        <v>0</v>
      </c>
      <c r="BD22" s="11" t="str">
        <f t="shared" si="3"/>
        <v>Débil</v>
      </c>
      <c r="BE22" s="11"/>
      <c r="BF22" s="11" t="s">
        <v>179</v>
      </c>
      <c r="BG22" s="11" t="str">
        <f t="shared" si="4"/>
        <v>Casilla formulada</v>
      </c>
      <c r="BH22" s="11"/>
      <c r="BI22" s="12" t="str">
        <f t="shared" ref="BI22:BI4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
      </c>
      <c r="BJ22" s="11" t="str">
        <f t="shared" ref="BJ22:BJ41" si="20">IF(BI22="DÉBIL",0,IF(BI22="MODERADO",50,IF(BI22="FUERTE",100,"")))</f>
        <v/>
      </c>
      <c r="BK22" s="11" t="str">
        <f t="shared" ref="BK22:BK41" si="21">IF(AND(BF22="Fuerte",BD22="Fuerte"),"NO","SI")</f>
        <v>SI</v>
      </c>
      <c r="BL22" s="150" t="e">
        <f t="shared" ref="BL22" si="22">IF(AVERAGE(BJ22:BJ31)=100,"FUERTE",IF(AND(AVERAGE(BJ22:BJ31)&lt;=99,AVERAGE(BJ22:BJ31)&gt;=50),"MODERADA",IF(AVERAGE(BJ22:BJ31)&lt;50,"DÉBIL",0)))</f>
        <v>#DIV/0!</v>
      </c>
      <c r="BM22" s="150" t="str">
        <f t="shared" si="9"/>
        <v>NO DISMINUYE</v>
      </c>
      <c r="BN22" s="160" t="e">
        <f t="shared" si="10"/>
        <v>#DIV/0!</v>
      </c>
      <c r="BO22" s="142" t="e">
        <f t="shared" ref="BO22" si="23">IF(BN22=1,"Rara vez",IF(BN22=2,"Improbable",IF(BN22=3,"Posible",IF(BN22=4,"Probable",IF(BN22=5,"Casi Seguro",0)))))</f>
        <v>#DIV/0!</v>
      </c>
      <c r="BP22" s="142" t="str">
        <f t="shared" ref="BP22" si="24">AJ22</f>
        <v/>
      </c>
      <c r="BQ22" s="144" t="e">
        <f t="shared" ref="BQ22" si="25">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18"/>
        <v>0</v>
      </c>
      <c r="BD23" s="17" t="str">
        <f t="shared" si="3"/>
        <v>Débil</v>
      </c>
      <c r="BE23" s="17"/>
      <c r="BF23" s="17" t="s">
        <v>179</v>
      </c>
      <c r="BG23" s="17" t="str">
        <f t="shared" si="4"/>
        <v>Casilla formulada</v>
      </c>
      <c r="BH23" s="17"/>
      <c r="BI23" s="18" t="str">
        <f t="shared" si="19"/>
        <v/>
      </c>
      <c r="BJ23" s="17" t="str">
        <f t="shared" si="20"/>
        <v/>
      </c>
      <c r="BK23" s="17" t="str">
        <f t="shared" si="21"/>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18"/>
        <v>0</v>
      </c>
      <c r="BD24" s="13" t="str">
        <f t="shared" si="3"/>
        <v>Débil</v>
      </c>
      <c r="BE24" s="13"/>
      <c r="BF24" s="13" t="s">
        <v>179</v>
      </c>
      <c r="BG24" s="13" t="str">
        <f t="shared" si="4"/>
        <v>Casilla formulada</v>
      </c>
      <c r="BH24" s="13"/>
      <c r="BI24" s="14" t="str">
        <f t="shared" si="19"/>
        <v/>
      </c>
      <c r="BJ24" s="13" t="str">
        <f t="shared" si="20"/>
        <v/>
      </c>
      <c r="BK24" s="13" t="str">
        <f t="shared" si="21"/>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18"/>
        <v>0</v>
      </c>
      <c r="BD25" s="17" t="str">
        <f t="shared" si="3"/>
        <v>Débil</v>
      </c>
      <c r="BE25" s="17"/>
      <c r="BF25" s="17" t="s">
        <v>179</v>
      </c>
      <c r="BG25" s="17" t="str">
        <f t="shared" si="4"/>
        <v>Casilla formulada</v>
      </c>
      <c r="BH25" s="17"/>
      <c r="BI25" s="18" t="str">
        <f t="shared" si="19"/>
        <v/>
      </c>
      <c r="BJ25" s="17" t="str">
        <f t="shared" si="20"/>
        <v/>
      </c>
      <c r="BK25" s="17" t="str">
        <f t="shared" si="21"/>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18"/>
        <v>0</v>
      </c>
      <c r="BD26" s="13" t="str">
        <f t="shared" si="3"/>
        <v>Débil</v>
      </c>
      <c r="BE26" s="13"/>
      <c r="BF26" s="13" t="s">
        <v>179</v>
      </c>
      <c r="BG26" s="13" t="str">
        <f t="shared" si="4"/>
        <v>Casilla formulada</v>
      </c>
      <c r="BH26" s="13"/>
      <c r="BI26" s="14" t="str">
        <f t="shared" si="19"/>
        <v/>
      </c>
      <c r="BJ26" s="13" t="str">
        <f t="shared" si="20"/>
        <v/>
      </c>
      <c r="BK26" s="13" t="str">
        <f t="shared" si="21"/>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18"/>
        <v>0</v>
      </c>
      <c r="BD27" s="17" t="str">
        <f t="shared" si="3"/>
        <v>Débil</v>
      </c>
      <c r="BE27" s="17"/>
      <c r="BF27" s="17" t="s">
        <v>179</v>
      </c>
      <c r="BG27" s="17" t="str">
        <f t="shared" si="4"/>
        <v>Casilla formulada</v>
      </c>
      <c r="BH27" s="17"/>
      <c r="BI27" s="18" t="str">
        <f t="shared" si="19"/>
        <v/>
      </c>
      <c r="BJ27" s="17" t="str">
        <f t="shared" si="20"/>
        <v/>
      </c>
      <c r="BK27" s="17" t="str">
        <f t="shared" si="21"/>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18"/>
        <v>0</v>
      </c>
      <c r="BD28" s="13" t="str">
        <f t="shared" si="3"/>
        <v>Débil</v>
      </c>
      <c r="BE28" s="13"/>
      <c r="BF28" s="13" t="s">
        <v>179</v>
      </c>
      <c r="BG28" s="13" t="str">
        <f t="shared" si="4"/>
        <v>Casilla formulada</v>
      </c>
      <c r="BH28" s="13"/>
      <c r="BI28" s="14" t="str">
        <f t="shared" si="19"/>
        <v/>
      </c>
      <c r="BJ28" s="13" t="str">
        <f t="shared" si="20"/>
        <v/>
      </c>
      <c r="BK28" s="13" t="str">
        <f t="shared" si="21"/>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18"/>
        <v>0</v>
      </c>
      <c r="BD29" s="17" t="str">
        <f t="shared" si="3"/>
        <v>Débil</v>
      </c>
      <c r="BE29" s="17"/>
      <c r="BF29" s="17" t="s">
        <v>179</v>
      </c>
      <c r="BG29" s="17" t="str">
        <f t="shared" si="4"/>
        <v>Casilla formulada</v>
      </c>
      <c r="BH29" s="17"/>
      <c r="BI29" s="18" t="str">
        <f t="shared" si="19"/>
        <v/>
      </c>
      <c r="BJ29" s="17" t="str">
        <f t="shared" si="20"/>
        <v/>
      </c>
      <c r="BK29" s="17" t="str">
        <f t="shared" si="21"/>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18"/>
        <v>0</v>
      </c>
      <c r="BD30" s="13" t="str">
        <f t="shared" si="3"/>
        <v>Débil</v>
      </c>
      <c r="BE30" s="13"/>
      <c r="BF30" s="13" t="s">
        <v>179</v>
      </c>
      <c r="BG30" s="13" t="str">
        <f t="shared" si="4"/>
        <v>Casilla formulada</v>
      </c>
      <c r="BH30" s="13"/>
      <c r="BI30" s="14" t="str">
        <f t="shared" si="19"/>
        <v/>
      </c>
      <c r="BJ30" s="13" t="str">
        <f t="shared" si="20"/>
        <v/>
      </c>
      <c r="BK30" s="13" t="str">
        <f t="shared" si="21"/>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18"/>
        <v>0</v>
      </c>
      <c r="BD31" s="19" t="str">
        <f t="shared" si="3"/>
        <v>Débil</v>
      </c>
      <c r="BE31" s="19"/>
      <c r="BF31" s="19" t="s">
        <v>179</v>
      </c>
      <c r="BG31" s="19" t="str">
        <f t="shared" si="4"/>
        <v>Casilla formulada</v>
      </c>
      <c r="BH31" s="19"/>
      <c r="BI31" s="20" t="str">
        <f t="shared" si="19"/>
        <v/>
      </c>
      <c r="BJ31" s="19" t="str">
        <f t="shared" si="20"/>
        <v/>
      </c>
      <c r="BK31" s="19" t="str">
        <f t="shared" si="21"/>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6">IF(AND((E32="SI"),(F32="SI"),(G32="SI"),(H32="SI")),"Si es Riesgo de Corrupción","No es Riesgo de Corrupción")</f>
        <v>No es Riesgo de Corrupción</v>
      </c>
      <c r="J32" s="62">
        <v>1</v>
      </c>
      <c r="K32" s="63" t="s">
        <v>200</v>
      </c>
      <c r="L32" s="158" t="s">
        <v>201</v>
      </c>
      <c r="M32" s="211" t="s">
        <v>179</v>
      </c>
      <c r="N32" s="142" t="str">
        <f t="shared" ref="N32" si="27">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8">IF(AE32="SI","Impacto Catastrófico por lesoines o perdida de vidas humanas",(COUNTIF(P32:AD41,"SI")+COUNTIF(AF32:AH41,"SI")))</f>
        <v>0</v>
      </c>
      <c r="AJ32" s="142" t="str">
        <f t="shared" si="1"/>
        <v/>
      </c>
      <c r="AK32" s="144" t="str">
        <f t="shared" ref="AK32" si="29">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18"/>
        <v>0</v>
      </c>
      <c r="BD32" s="11" t="str">
        <f t="shared" si="3"/>
        <v>Débil</v>
      </c>
      <c r="BE32" s="11"/>
      <c r="BF32" s="11" t="s">
        <v>179</v>
      </c>
      <c r="BG32" s="11" t="str">
        <f t="shared" si="4"/>
        <v>Casilla formulada</v>
      </c>
      <c r="BH32" s="11"/>
      <c r="BI32" s="12" t="str">
        <f t="shared" si="19"/>
        <v/>
      </c>
      <c r="BJ32" s="11" t="str">
        <f t="shared" si="20"/>
        <v/>
      </c>
      <c r="BK32" s="11" t="str">
        <f t="shared" si="21"/>
        <v>SI</v>
      </c>
      <c r="BL32" s="150" t="e">
        <f t="shared" ref="BL32" si="30">IF(AVERAGE(BJ32:BJ41)=100,"FUERTE",IF(AND(AVERAGE(BJ32:BJ41)&lt;=99,AVERAGE(BJ32:BJ41)&gt;=50),"MODERADA",IF(AVERAGE(BJ32:BJ41)&lt;50,"DÉBIL",0)))</f>
        <v>#DIV/0!</v>
      </c>
      <c r="BM32" s="150" t="str">
        <f t="shared" si="9"/>
        <v>NO DISMINUYE</v>
      </c>
      <c r="BN32" s="160" t="e">
        <f t="shared" si="10"/>
        <v>#DIV/0!</v>
      </c>
      <c r="BO32" s="142" t="e">
        <f t="shared" ref="BO32" si="31">IF(BN32=1,"Rara vez",IF(BN32=2,"Improbable",IF(BN32=3,"Posible",IF(BN32=4,"Probable",IF(BN32=5,"Casi Seguro",0)))))</f>
        <v>#DIV/0!</v>
      </c>
      <c r="BP32" s="142" t="str">
        <f t="shared" ref="BP32" si="32">AJ32</f>
        <v/>
      </c>
      <c r="BQ32" s="144" t="e">
        <f t="shared" ref="BQ32" si="33">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18"/>
        <v>0</v>
      </c>
      <c r="BD33" s="17" t="str">
        <f t="shared" si="3"/>
        <v>Débil</v>
      </c>
      <c r="BE33" s="17"/>
      <c r="BF33" s="17" t="s">
        <v>179</v>
      </c>
      <c r="BG33" s="17" t="str">
        <f t="shared" si="4"/>
        <v>Casilla formulada</v>
      </c>
      <c r="BH33" s="17"/>
      <c r="BI33" s="18" t="str">
        <f t="shared" si="19"/>
        <v/>
      </c>
      <c r="BJ33" s="17" t="str">
        <f t="shared" si="20"/>
        <v/>
      </c>
      <c r="BK33" s="17" t="str">
        <f t="shared" si="21"/>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18"/>
        <v>0</v>
      </c>
      <c r="BD34" s="13" t="str">
        <f t="shared" si="3"/>
        <v>Débil</v>
      </c>
      <c r="BE34" s="13"/>
      <c r="BF34" s="13" t="s">
        <v>179</v>
      </c>
      <c r="BG34" s="13" t="str">
        <f t="shared" si="4"/>
        <v>Casilla formulada</v>
      </c>
      <c r="BH34" s="13"/>
      <c r="BI34" s="14" t="str">
        <f t="shared" si="19"/>
        <v/>
      </c>
      <c r="BJ34" s="13" t="str">
        <f t="shared" si="20"/>
        <v/>
      </c>
      <c r="BK34" s="13" t="str">
        <f t="shared" si="21"/>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18"/>
        <v>0</v>
      </c>
      <c r="BD35" s="17" t="str">
        <f t="shared" si="3"/>
        <v>Débil</v>
      </c>
      <c r="BE35" s="17"/>
      <c r="BF35" s="17" t="s">
        <v>179</v>
      </c>
      <c r="BG35" s="17" t="str">
        <f t="shared" si="4"/>
        <v>Casilla formulada</v>
      </c>
      <c r="BH35" s="17"/>
      <c r="BI35" s="18" t="str">
        <f t="shared" si="19"/>
        <v/>
      </c>
      <c r="BJ35" s="17" t="str">
        <f t="shared" si="20"/>
        <v/>
      </c>
      <c r="BK35" s="17" t="str">
        <f t="shared" si="21"/>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18"/>
        <v>0</v>
      </c>
      <c r="BD36" s="13" t="str">
        <f t="shared" si="3"/>
        <v>Débil</v>
      </c>
      <c r="BE36" s="13"/>
      <c r="BF36" s="13" t="s">
        <v>179</v>
      </c>
      <c r="BG36" s="13" t="str">
        <f t="shared" si="4"/>
        <v>Casilla formulada</v>
      </c>
      <c r="BH36" s="13"/>
      <c r="BI36" s="14" t="str">
        <f t="shared" si="19"/>
        <v/>
      </c>
      <c r="BJ36" s="13" t="str">
        <f t="shared" si="20"/>
        <v/>
      </c>
      <c r="BK36" s="13" t="str">
        <f t="shared" si="21"/>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18"/>
        <v>0</v>
      </c>
      <c r="BD37" s="17" t="str">
        <f t="shared" si="3"/>
        <v>Débil</v>
      </c>
      <c r="BE37" s="17"/>
      <c r="BF37" s="17" t="s">
        <v>179</v>
      </c>
      <c r="BG37" s="17" t="str">
        <f t="shared" si="4"/>
        <v>Casilla formulada</v>
      </c>
      <c r="BH37" s="17"/>
      <c r="BI37" s="18" t="str">
        <f t="shared" si="19"/>
        <v/>
      </c>
      <c r="BJ37" s="17" t="str">
        <f t="shared" si="20"/>
        <v/>
      </c>
      <c r="BK37" s="17" t="str">
        <f t="shared" si="21"/>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18"/>
        <v>0</v>
      </c>
      <c r="BD38" s="13" t="str">
        <f t="shared" si="3"/>
        <v>Débil</v>
      </c>
      <c r="BE38" s="13"/>
      <c r="BF38" s="13" t="s">
        <v>179</v>
      </c>
      <c r="BG38" s="13" t="str">
        <f t="shared" si="4"/>
        <v>Casilla formulada</v>
      </c>
      <c r="BH38" s="13"/>
      <c r="BI38" s="14" t="str">
        <f t="shared" si="19"/>
        <v/>
      </c>
      <c r="BJ38" s="13" t="str">
        <f t="shared" si="20"/>
        <v/>
      </c>
      <c r="BK38" s="13" t="str">
        <f t="shared" si="21"/>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18"/>
        <v>0</v>
      </c>
      <c r="BD39" s="17" t="str">
        <f t="shared" si="3"/>
        <v>Débil</v>
      </c>
      <c r="BE39" s="17"/>
      <c r="BF39" s="17" t="s">
        <v>179</v>
      </c>
      <c r="BG39" s="17" t="str">
        <f t="shared" si="4"/>
        <v>Casilla formulada</v>
      </c>
      <c r="BH39" s="17"/>
      <c r="BI39" s="18" t="str">
        <f t="shared" si="19"/>
        <v/>
      </c>
      <c r="BJ39" s="17" t="str">
        <f t="shared" si="20"/>
        <v/>
      </c>
      <c r="BK39" s="17" t="str">
        <f t="shared" si="21"/>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18"/>
        <v>0</v>
      </c>
      <c r="BD40" s="13" t="str">
        <f t="shared" si="3"/>
        <v>Débil</v>
      </c>
      <c r="BE40" s="13"/>
      <c r="BF40" s="13" t="s">
        <v>179</v>
      </c>
      <c r="BG40" s="13" t="str">
        <f t="shared" si="4"/>
        <v>Casilla formulada</v>
      </c>
      <c r="BH40" s="13"/>
      <c r="BI40" s="14" t="str">
        <f t="shared" si="19"/>
        <v/>
      </c>
      <c r="BJ40" s="13" t="str">
        <f t="shared" si="20"/>
        <v/>
      </c>
      <c r="BK40" s="13" t="str">
        <f t="shared" si="21"/>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18"/>
        <v>0</v>
      </c>
      <c r="BD41" s="19" t="str">
        <f t="shared" si="3"/>
        <v>Débil</v>
      </c>
      <c r="BE41" s="19"/>
      <c r="BF41" s="19" t="s">
        <v>179</v>
      </c>
      <c r="BG41" s="19" t="str">
        <f t="shared" si="4"/>
        <v>Casilla formulada</v>
      </c>
      <c r="BH41" s="19"/>
      <c r="BI41" s="20" t="str">
        <f t="shared" si="19"/>
        <v/>
      </c>
      <c r="BJ41" s="19" t="str">
        <f t="shared" si="20"/>
        <v/>
      </c>
      <c r="BK41" s="19" t="str">
        <f t="shared" si="21"/>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ulk792PqXaB8NKHqzhM4pYNrYh3IpTbZlbqfo7Y0oUNWr1bfBD3wLU4uc4mZclYBq9Pm3HwsGJlXnIjA6cICjA==" saltValue="qk6nOINS30N/oRSGa7suPQ==" spinCount="100000" sheet="1" formatCells="0" formatColumns="0" formatRows="0" autoFilter="0"/>
  <mergeCells count="176">
    <mergeCell ref="D12:D21"/>
    <mergeCell ref="W32:W41"/>
    <mergeCell ref="AL32:AL41"/>
    <mergeCell ref="AE32:AE41"/>
    <mergeCell ref="AF32:AF41"/>
    <mergeCell ref="AI32:AI41"/>
    <mergeCell ref="X32:X41"/>
    <mergeCell ref="B2:C3"/>
    <mergeCell ref="B4:C4"/>
    <mergeCell ref="AL10:AL11"/>
    <mergeCell ref="D9:D11"/>
    <mergeCell ref="E9:I9"/>
    <mergeCell ref="I10:I11"/>
    <mergeCell ref="R4:AS4"/>
    <mergeCell ref="B8:L8"/>
    <mergeCell ref="B9:B11"/>
    <mergeCell ref="C9:C11"/>
    <mergeCell ref="J9:K11"/>
    <mergeCell ref="L9:L11"/>
    <mergeCell ref="AI10:AJ11"/>
    <mergeCell ref="M10:O11"/>
    <mergeCell ref="O12:O21"/>
    <mergeCell ref="O22:O31"/>
    <mergeCell ref="O32:O41"/>
    <mergeCell ref="BQ22:BQ31"/>
    <mergeCell ref="BR22:BR31"/>
    <mergeCell ref="B32:B41"/>
    <mergeCell ref="C32:C41"/>
    <mergeCell ref="E32:E41"/>
    <mergeCell ref="F32:F41"/>
    <mergeCell ref="G32:G41"/>
    <mergeCell ref="H32:H41"/>
    <mergeCell ref="I32:I41"/>
    <mergeCell ref="M32:M41"/>
    <mergeCell ref="N32:N41"/>
    <mergeCell ref="P32:P41"/>
    <mergeCell ref="Q32:Q41"/>
    <mergeCell ref="R32:R41"/>
    <mergeCell ref="S32:S41"/>
    <mergeCell ref="T32:T41"/>
    <mergeCell ref="U32:U41"/>
    <mergeCell ref="V32:V41"/>
    <mergeCell ref="AA22:AA31"/>
    <mergeCell ref="BP22:BP31"/>
    <mergeCell ref="BM32:BM41"/>
    <mergeCell ref="BR32:BR41"/>
    <mergeCell ref="BO32:BO41"/>
    <mergeCell ref="N22:N31"/>
    <mergeCell ref="P22:P31"/>
    <mergeCell ref="Q22:Q31"/>
    <mergeCell ref="R22:R31"/>
    <mergeCell ref="S22:S31"/>
    <mergeCell ref="T22:T31"/>
    <mergeCell ref="U22:U31"/>
    <mergeCell ref="V22:V31"/>
    <mergeCell ref="D32:D41"/>
    <mergeCell ref="B22:B31"/>
    <mergeCell ref="C22:C31"/>
    <mergeCell ref="E22:E31"/>
    <mergeCell ref="F22:F31"/>
    <mergeCell ref="G22:G31"/>
    <mergeCell ref="H22:H31"/>
    <mergeCell ref="I22:I31"/>
    <mergeCell ref="M22:M31"/>
    <mergeCell ref="L22:L31"/>
    <mergeCell ref="D22:D31"/>
    <mergeCell ref="BO22:BO31"/>
    <mergeCell ref="BN32:BN41"/>
    <mergeCell ref="BL32:BL41"/>
    <mergeCell ref="B12:B21"/>
    <mergeCell ref="C12:C21"/>
    <mergeCell ref="E12:E21"/>
    <mergeCell ref="F12:F21"/>
    <mergeCell ref="L12:L21"/>
    <mergeCell ref="AK10:AK11"/>
    <mergeCell ref="AK12:AK21"/>
    <mergeCell ref="AG12:AG21"/>
    <mergeCell ref="AJ12:AJ21"/>
    <mergeCell ref="AF12:AF21"/>
    <mergeCell ref="AI12:AI21"/>
    <mergeCell ref="AA12:AA21"/>
    <mergeCell ref="AB12:AB21"/>
    <mergeCell ref="AC12:AC21"/>
    <mergeCell ref="AD12:AD21"/>
    <mergeCell ref="H10:H11"/>
    <mergeCell ref="F10:F11"/>
    <mergeCell ref="G12:G21"/>
    <mergeCell ref="H12:H21"/>
    <mergeCell ref="I12:I21"/>
    <mergeCell ref="M12:M21"/>
    <mergeCell ref="BP12:BP21"/>
    <mergeCell ref="AE12:AE21"/>
    <mergeCell ref="AH12:AH21"/>
    <mergeCell ref="BR12:BR21"/>
    <mergeCell ref="BQ12:BQ21"/>
    <mergeCell ref="BC9:BD11"/>
    <mergeCell ref="BF9:BG11"/>
    <mergeCell ref="BK9:BK11"/>
    <mergeCell ref="BL12:BL21"/>
    <mergeCell ref="P10:AH10"/>
    <mergeCell ref="BO12:BO21"/>
    <mergeCell ref="Y12:Y21"/>
    <mergeCell ref="Z12:Z21"/>
    <mergeCell ref="BM12:BM21"/>
    <mergeCell ref="BN8:BQ10"/>
    <mergeCell ref="M8:AL8"/>
    <mergeCell ref="M9:AL9"/>
    <mergeCell ref="V12:V21"/>
    <mergeCell ref="BN11:BO11"/>
    <mergeCell ref="AL12:AL21"/>
    <mergeCell ref="AP9:AP11"/>
    <mergeCell ref="BR10:BR11"/>
    <mergeCell ref="AM8:AU8"/>
    <mergeCell ref="AV8:BM8"/>
    <mergeCell ref="AL22:AL31"/>
    <mergeCell ref="W22:W31"/>
    <mergeCell ref="Y32:Y41"/>
    <mergeCell ref="BL9:BL11"/>
    <mergeCell ref="AC22:AC31"/>
    <mergeCell ref="AD22:AD31"/>
    <mergeCell ref="AE22:AE31"/>
    <mergeCell ref="AF22:AF31"/>
    <mergeCell ref="AG22:AG31"/>
    <mergeCell ref="AI22:AI31"/>
    <mergeCell ref="AJ22:AJ31"/>
    <mergeCell ref="AH22:AH31"/>
    <mergeCell ref="AK32:AK41"/>
    <mergeCell ref="AH32:AH41"/>
    <mergeCell ref="Z32:Z41"/>
    <mergeCell ref="AA32:AA41"/>
    <mergeCell ref="AB32:AB41"/>
    <mergeCell ref="AC32:AC41"/>
    <mergeCell ref="AD32:AD41"/>
    <mergeCell ref="AS9:AS11"/>
    <mergeCell ref="AV9:BB10"/>
    <mergeCell ref="AT9:AT11"/>
    <mergeCell ref="AJ32:AJ41"/>
    <mergeCell ref="AM9:AM11"/>
    <mergeCell ref="BP32:BP41"/>
    <mergeCell ref="BQ32:BQ41"/>
    <mergeCell ref="G10:G11"/>
    <mergeCell ref="BM9:BM11"/>
    <mergeCell ref="BL22:BL31"/>
    <mergeCell ref="BM22:BM31"/>
    <mergeCell ref="AK22:AK31"/>
    <mergeCell ref="X22:X31"/>
    <mergeCell ref="Y22:Y31"/>
    <mergeCell ref="Z22:Z31"/>
    <mergeCell ref="N12:N21"/>
    <mergeCell ref="P12:P21"/>
    <mergeCell ref="Q12:Q21"/>
    <mergeCell ref="R12:R21"/>
    <mergeCell ref="S12:S21"/>
    <mergeCell ref="T12:T21"/>
    <mergeCell ref="U12:U21"/>
    <mergeCell ref="AG32:AG41"/>
    <mergeCell ref="L32:L41"/>
    <mergeCell ref="W12:W21"/>
    <mergeCell ref="X12:X21"/>
    <mergeCell ref="AB22:AB31"/>
    <mergeCell ref="BN12:BN21"/>
    <mergeCell ref="BN22:BN31"/>
    <mergeCell ref="AN9:AN11"/>
    <mergeCell ref="B6:C6"/>
    <mergeCell ref="D6:F6"/>
    <mergeCell ref="AQ9:AQ11"/>
    <mergeCell ref="AR9:AR11"/>
    <mergeCell ref="BR8:BR9"/>
    <mergeCell ref="AT4:BR4"/>
    <mergeCell ref="D2:BR2"/>
    <mergeCell ref="D3:BR3"/>
    <mergeCell ref="D4:Q4"/>
    <mergeCell ref="E10:E11"/>
    <mergeCell ref="AO9:AO11"/>
    <mergeCell ref="AU9:AU11"/>
    <mergeCell ref="BI9:BJ11"/>
  </mergeCells>
  <conditionalFormatting sqref="I12">
    <cfRule type="containsText" dxfId="2079" priority="463" operator="containsText" text="No es Riesgo de Corrupción">
      <formula>NOT(ISERROR(SEARCH("No es Riesgo de Corrupción",I12)))</formula>
    </cfRule>
    <cfRule type="containsText" dxfId="2078" priority="464" operator="containsText" text="Si es Riesgo de Corrupción">
      <formula>NOT(ISERROR(SEARCH("Si es Riesgo de Corrupción",I12)))</formula>
    </cfRule>
  </conditionalFormatting>
  <conditionalFormatting sqref="AK12:AK21">
    <cfRule type="containsText" dxfId="2077" priority="459" operator="containsText" text="Extremo">
      <formula>NOT(ISERROR(SEARCH("Extremo",AK12)))</formula>
    </cfRule>
    <cfRule type="containsText" dxfId="2076" priority="460" operator="containsText" text="Alto">
      <formula>NOT(ISERROR(SEARCH("Alto",AK12)))</formula>
    </cfRule>
    <cfRule type="containsText" dxfId="2075" priority="461" operator="containsText" text="Moderado">
      <formula>NOT(ISERROR(SEARCH("Moderado",AK12)))</formula>
    </cfRule>
    <cfRule type="containsText" dxfId="2074" priority="462" operator="containsText" text="Bajo">
      <formula>NOT(ISERROR(SEARCH("Bajo",AK12)))</formula>
    </cfRule>
  </conditionalFormatting>
  <conditionalFormatting sqref="BI12:BI21">
    <cfRule type="containsText" dxfId="2073" priority="76" operator="containsText" text="FUERTE">
      <formula>NOT(ISERROR(SEARCH("FUERTE",BI12)))</formula>
    </cfRule>
    <cfRule type="containsText" dxfId="2072" priority="77" operator="containsText" text="MODERADO">
      <formula>NOT(ISERROR(SEARCH("MODERADO",BI12)))</formula>
    </cfRule>
    <cfRule type="containsText" dxfId="2071" priority="78" operator="containsText" text="DÉBIL">
      <formula>NOT(ISERROR(SEARCH("DÉBIL",BI12)))</formula>
    </cfRule>
  </conditionalFormatting>
  <conditionalFormatting sqref="AL12">
    <cfRule type="containsText" dxfId="2070" priority="54" operator="containsText" text="Extremo">
      <formula>NOT(ISERROR(SEARCH("Extremo",AL12)))</formula>
    </cfRule>
    <cfRule type="containsText" dxfId="2069" priority="55" operator="containsText" text="Alto">
      <formula>NOT(ISERROR(SEARCH("Alto",AL12)))</formula>
    </cfRule>
    <cfRule type="containsText" dxfId="2068" priority="56" operator="containsText" text="Moderado">
      <formula>NOT(ISERROR(SEARCH("Moderado",AL12)))</formula>
    </cfRule>
    <cfRule type="containsText" dxfId="2067" priority="57" operator="containsText" text="Bajo">
      <formula>NOT(ISERROR(SEARCH("Bajo",AL12)))</formula>
    </cfRule>
  </conditionalFormatting>
  <conditionalFormatting sqref="BQ12:BQ21">
    <cfRule type="containsText" dxfId="2066" priority="50" operator="containsText" text="Extremo">
      <formula>NOT(ISERROR(SEARCH("Extremo",BQ12)))</formula>
    </cfRule>
    <cfRule type="containsText" dxfId="2065" priority="51" operator="containsText" text="Alto">
      <formula>NOT(ISERROR(SEARCH("Alto",BQ12)))</formula>
    </cfRule>
    <cfRule type="containsText" dxfId="2064" priority="52" operator="containsText" text="Moderado">
      <formula>NOT(ISERROR(SEARCH("Moderado",BQ12)))</formula>
    </cfRule>
    <cfRule type="containsText" dxfId="2063" priority="53" operator="containsText" text="Bajo">
      <formula>NOT(ISERROR(SEARCH("Bajo",BQ12)))</formula>
    </cfRule>
  </conditionalFormatting>
  <conditionalFormatting sqref="I22 I32">
    <cfRule type="containsText" dxfId="2062" priority="48" operator="containsText" text="No es Riesgo de Corrupción">
      <formula>NOT(ISERROR(SEARCH("No es Riesgo de Corrupción",I22)))</formula>
    </cfRule>
    <cfRule type="containsText" dxfId="2061" priority="49" operator="containsText" text="Si es Riesgo de Corrupción">
      <formula>NOT(ISERROR(SEARCH("Si es Riesgo de Corrupción",I22)))</formula>
    </cfRule>
  </conditionalFormatting>
  <conditionalFormatting sqref="AK22:AK41">
    <cfRule type="containsText" dxfId="2060" priority="44" operator="containsText" text="Extremo">
      <formula>NOT(ISERROR(SEARCH("Extremo",AK22)))</formula>
    </cfRule>
    <cfRule type="containsText" dxfId="2059" priority="45" operator="containsText" text="Alto">
      <formula>NOT(ISERROR(SEARCH("Alto",AK22)))</formula>
    </cfRule>
    <cfRule type="containsText" dxfId="2058" priority="46" operator="containsText" text="Moderado">
      <formula>NOT(ISERROR(SEARCH("Moderado",AK22)))</formula>
    </cfRule>
    <cfRule type="containsText" dxfId="2057" priority="47" operator="containsText" text="Bajo">
      <formula>NOT(ISERROR(SEARCH("Bajo",AK22)))</formula>
    </cfRule>
  </conditionalFormatting>
  <conditionalFormatting sqref="BI22:BI41">
    <cfRule type="containsText" dxfId="2056" priority="41" operator="containsText" text="FUERTE">
      <formula>NOT(ISERROR(SEARCH("FUERTE",BI22)))</formula>
    </cfRule>
    <cfRule type="containsText" dxfId="2055" priority="42" operator="containsText" text="MODERADO">
      <formula>NOT(ISERROR(SEARCH("MODERADO",BI22)))</formula>
    </cfRule>
    <cfRule type="containsText" dxfId="2054" priority="43" operator="containsText" text="DÉBIL">
      <formula>NOT(ISERROR(SEARCH("DÉBIL",BI22)))</formula>
    </cfRule>
  </conditionalFormatting>
  <conditionalFormatting sqref="AL22 AL32">
    <cfRule type="containsText" dxfId="2053" priority="37" operator="containsText" text="Extremo">
      <formula>NOT(ISERROR(SEARCH("Extremo",AL22)))</formula>
    </cfRule>
    <cfRule type="containsText" dxfId="2052" priority="38" operator="containsText" text="Alto">
      <formula>NOT(ISERROR(SEARCH("Alto",AL22)))</formula>
    </cfRule>
    <cfRule type="containsText" dxfId="2051" priority="39" operator="containsText" text="Moderado">
      <formula>NOT(ISERROR(SEARCH("Moderado",AL22)))</formula>
    </cfRule>
    <cfRule type="containsText" dxfId="2050" priority="40" operator="containsText" text="Bajo">
      <formula>NOT(ISERROR(SEARCH("Bajo",AL22)))</formula>
    </cfRule>
  </conditionalFormatting>
  <conditionalFormatting sqref="BQ22:BQ41">
    <cfRule type="containsText" dxfId="2049" priority="33" operator="containsText" text="Extremo">
      <formula>NOT(ISERROR(SEARCH("Extremo",BQ22)))</formula>
    </cfRule>
    <cfRule type="containsText" dxfId="2048" priority="34" operator="containsText" text="Alto">
      <formula>NOT(ISERROR(SEARCH("Alto",BQ22)))</formula>
    </cfRule>
    <cfRule type="containsText" dxfId="2047" priority="35" operator="containsText" text="Moderado">
      <formula>NOT(ISERROR(SEARCH("Moderado",BQ22)))</formula>
    </cfRule>
    <cfRule type="containsText" dxfId="2046" priority="36" operator="containsText" text="Bajo">
      <formula>NOT(ISERROR(SEARCH("Bajo",BQ22)))</formula>
    </cfRule>
  </conditionalFormatting>
  <conditionalFormatting sqref="A1:XFD3 A5:XFD11 A4:AT4 BS4:XFD4 BH12:XFD12 A12:BF12 A13:XFD21 A42:XFD1048576 A22:AP41 AU22:XFD41">
    <cfRule type="containsText" dxfId="2045" priority="16" operator="containsText" text="REDACTAR CONTROL">
      <formula>NOT(ISERROR(SEARCH("REDACTAR CONTROL",A1)))</formula>
    </cfRule>
    <cfRule type="containsText" dxfId="2044" priority="17" operator="containsText" text="Espacio para">
      <formula>NOT(ISERROR(SEARCH("Espacio para",A1)))</formula>
    </cfRule>
    <cfRule type="containsText" dxfId="2043" priority="18" operator="containsText" text="Definir el">
      <formula>NOT(ISERROR(SEARCH("Definir el",A1)))</formula>
    </cfRule>
    <cfRule type="containsText" dxfId="2042" priority="19" operator="containsText" text="lista desplegable">
      <formula>NOT(ISERROR(SEARCH("lista desplegable",A1)))</formula>
    </cfRule>
    <cfRule type="containsText" dxfId="2041" priority="32" operator="containsText" text="Casilla formulada">
      <formula>NOT(ISERROR(SEARCH("Casilla formulada",A1)))</formula>
    </cfRule>
  </conditionalFormatting>
  <conditionalFormatting sqref="BG12">
    <cfRule type="containsText" dxfId="2040" priority="11" operator="containsText" text="REDACTAR CONTROL">
      <formula>NOT(ISERROR(SEARCH("REDACTAR CONTROL",BG12)))</formula>
    </cfRule>
    <cfRule type="containsText" dxfId="2039" priority="12" operator="containsText" text="Espacio para">
      <formula>NOT(ISERROR(SEARCH("Espacio para",BG12)))</formula>
    </cfRule>
    <cfRule type="containsText" dxfId="2038" priority="13" operator="containsText" text="Definir el">
      <formula>NOT(ISERROR(SEARCH("Definir el",BG12)))</formula>
    </cfRule>
    <cfRule type="containsText" dxfId="2037" priority="14" operator="containsText" text="lista desplegable">
      <formula>NOT(ISERROR(SEARCH("lista desplegable",BG12)))</formula>
    </cfRule>
    <cfRule type="containsText" dxfId="2036" priority="15" operator="containsText" text="Casilla formulada">
      <formula>NOT(ISERROR(SEARCH("Casilla formulada",BG12)))</formula>
    </cfRule>
  </conditionalFormatting>
  <conditionalFormatting sqref="AQ22:AT31">
    <cfRule type="containsText" dxfId="2035" priority="6" operator="containsText" text="REDACTAR CONTROL">
      <formula>NOT(ISERROR(SEARCH("REDACTAR CONTROL",AQ22)))</formula>
    </cfRule>
    <cfRule type="containsText" dxfId="2034" priority="7" operator="containsText" text="Espacio para">
      <formula>NOT(ISERROR(SEARCH("Espacio para",AQ22)))</formula>
    </cfRule>
    <cfRule type="containsText" dxfId="2033" priority="8" operator="containsText" text="Definir el">
      <formula>NOT(ISERROR(SEARCH("Definir el",AQ22)))</formula>
    </cfRule>
    <cfRule type="containsText" dxfId="2032" priority="9" operator="containsText" text="lista desplegable">
      <formula>NOT(ISERROR(SEARCH("lista desplegable",AQ22)))</formula>
    </cfRule>
    <cfRule type="containsText" dxfId="2031" priority="10" operator="containsText" text="Casilla formulada">
      <formula>NOT(ISERROR(SEARCH("Casilla formulada",AQ22)))</formula>
    </cfRule>
  </conditionalFormatting>
  <conditionalFormatting sqref="AQ32:AT41">
    <cfRule type="containsText" dxfId="2030" priority="1" operator="containsText" text="REDACTAR CONTROL">
      <formula>NOT(ISERROR(SEARCH("REDACTAR CONTROL",AQ32)))</formula>
    </cfRule>
    <cfRule type="containsText" dxfId="2029" priority="2" operator="containsText" text="Espacio para">
      <formula>NOT(ISERROR(SEARCH("Espacio para",AQ32)))</formula>
    </cfRule>
    <cfRule type="containsText" dxfId="2028" priority="3" operator="containsText" text="Definir el">
      <formula>NOT(ISERROR(SEARCH("Definir el",AQ32)))</formula>
    </cfRule>
    <cfRule type="containsText" dxfId="2027" priority="4" operator="containsText" text="lista desplegable">
      <formula>NOT(ISERROR(SEARCH("lista desplegable",AQ32)))</formula>
    </cfRule>
    <cfRule type="containsText" dxfId="2026" priority="5" operator="containsText" text="Casilla formulada">
      <formula>NOT(ISERROR(SEARCH("Casilla formulada",AQ32)))</formula>
    </cfRule>
  </conditionalFormatting>
  <dataValidations count="13">
    <dataValidation type="list" allowBlank="1" showInputMessage="1" showErrorMessage="1" sqref="BF12:BF41" xr:uid="{00000000-0002-0000-0000-00000B000000}">
      <formula1>"Escoger un dato de la lista desplegable,Fuerte,Moderado,Débil"</formula1>
    </dataValidation>
    <dataValidation type="list" allowBlank="1" showInputMessage="1" showErrorMessage="1" sqref="M12:M41" xr:uid="{0B8EAD81-D5CA-4ABF-8C7C-1FB907424E75}">
      <formula1>"Escoger un dato de la lista desplegable,5,4,3,2,1"</formula1>
    </dataValidation>
    <dataValidation type="list" allowBlank="1" showInputMessage="1" showErrorMessage="1" sqref="E12:H41" xr:uid="{05529A36-D145-414F-9E10-B6D97B3BC3EE}">
      <formula1>"SI,NO,Escoger un dato de la lista desplegable"</formula1>
    </dataValidation>
    <dataValidation type="list" allowBlank="1" showInputMessage="1" showErrorMessage="1" sqref="P12:AH41" xr:uid="{1DD8C37A-6632-48F3-8274-C70FC40185DF}">
      <formula1>"SI,NO,Selecciona una respuesta en la lista desplegable"</formula1>
    </dataValidation>
    <dataValidation type="list" allowBlank="1" showInputMessage="1" showErrorMessage="1" sqref="AP12:AP41" xr:uid="{F2974C39-D018-472E-A1C6-98082BA0E1E3}">
      <formula1>"Escoger un dato de la lista desplegable,Por Tramite, Diario, Semanal, Quincenal, Mensual, Bimestral, Trimestral, Semestral,Anual"</formula1>
    </dataValidation>
    <dataValidation type="list" allowBlank="1" showInputMessage="1" showErrorMessage="1" sqref="AU12:AU41" xr:uid="{0610AC87-64AD-4965-8B06-82D94F5F456A}">
      <formula1>"Escoger un dato de la lista desplegable,Preventivo,Detectivo"</formula1>
    </dataValidation>
    <dataValidation type="list" allowBlank="1" showInputMessage="1" showErrorMessage="1" sqref="AV12:AV41" xr:uid="{656D00DD-D35D-45A0-8A5E-D1D6C432BB00}">
      <formula1>"Asignado,No Asignado,Escoger un dato de la lista desplegable"</formula1>
    </dataValidation>
    <dataValidation type="list" allowBlank="1" showInputMessage="1" showErrorMessage="1" sqref="AW12:AW41" xr:uid="{982B800F-83AC-4FD1-AE6B-5A06DE2AC706}">
      <formula1>"Adecuado,Inadecuado,Escoger un dato de la lista desplegable"</formula1>
    </dataValidation>
    <dataValidation type="list" allowBlank="1" showInputMessage="1" showErrorMessage="1" sqref="AX12:AX41" xr:uid="{7A882049-533B-40D7-9CF4-A6CA43952CF9}">
      <formula1>"Oportuna,Inoportuna,Escoger un dato de la lista desplegable"</formula1>
    </dataValidation>
    <dataValidation type="list" allowBlank="1" showInputMessage="1" showErrorMessage="1" sqref="AY12:AY41" xr:uid="{1A6056FD-F407-4075-B498-10828343E76F}">
      <formula1>"Prevenir,Detectar,No es un control,Escoger un dato de la lista desplegable"</formula1>
    </dataValidation>
    <dataValidation type="list" allowBlank="1" showInputMessage="1" showErrorMessage="1" sqref="AZ12:AZ41" xr:uid="{CF960EB3-9CB7-4A09-8733-586B73C191A1}">
      <formula1>"Confiable,No confiable,Escoger un dato de la lista desplegable"</formula1>
    </dataValidation>
    <dataValidation type="list" allowBlank="1" showInputMessage="1" showErrorMessage="1" sqref="BA12:BA41" xr:uid="{3895B7C1-11A8-4220-8E9E-0F7ECF321D90}">
      <formula1>"Escoger un dato de la lista desplegable,Se investigan y resuelven oportunamente,No se investigan y resuelven oportunamente."</formula1>
    </dataValidation>
    <dataValidation type="list" allowBlank="1" showInputMessage="1" showErrorMessage="1" sqref="BB12:BB41" xr:uid="{D0DB00F4-EBEA-4A6F-93C6-2A57BFCD59E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D000000}">
          <x14:formula1>
            <xm:f>Hoja2!$A$1:$A$4</xm:f>
          </x14:formula1>
          <xm:sqref>AL12:AL41</xm:sqref>
        </x14:dataValidation>
        <x14:dataValidation type="list" allowBlank="1" showInputMessage="1" showErrorMessage="1" xr:uid="{6207C84E-1BF5-4A7D-BEAF-F37ADB879E84}">
          <x14:formula1>
            <xm:f>'HOJA DE DATOS'!$I$13:$I$47</xm:f>
          </x14:formula1>
          <xm:sqref>B12:B41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003E-1D9B-4EBE-80C3-79E08A4ACCEF}">
  <sheetPr codeName="Hoja15">
    <tabColor rgb="FFEB652F"/>
    <pageSetUpPr fitToPage="1"/>
  </sheetPr>
  <dimension ref="A1:BR1048174"/>
  <sheetViews>
    <sheetView zoomScale="70" zoomScaleNormal="70" zoomScaleSheetLayoutView="100" zoomScalePageLayoutView="10" workbookViewId="0">
      <pane ySplit="11" topLeftCell="A12" activePane="bottomLeft" state="frozen"/>
      <selection pane="bottomLeft" activeCell="M48" sqref="M48"/>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GSAP-4-1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8" t="s">
        <v>55</v>
      </c>
      <c r="AW11" s="78" t="s">
        <v>56</v>
      </c>
      <c r="AX11" s="78">
        <v>2</v>
      </c>
      <c r="AY11" s="78">
        <v>3</v>
      </c>
      <c r="AZ11" s="78">
        <v>4</v>
      </c>
      <c r="BA11" s="78">
        <v>5</v>
      </c>
      <c r="BB11" s="78">
        <v>6</v>
      </c>
      <c r="BC11" s="140"/>
      <c r="BD11" s="141"/>
      <c r="BE11" s="9"/>
      <c r="BF11" s="140"/>
      <c r="BG11" s="141"/>
      <c r="BH11" s="9"/>
      <c r="BI11" s="140"/>
      <c r="BJ11" s="141"/>
      <c r="BK11" s="140"/>
      <c r="BL11" s="149"/>
      <c r="BM11" s="149"/>
      <c r="BN11" s="195" t="s">
        <v>5</v>
      </c>
      <c r="BO11" s="196"/>
      <c r="BP11" s="10" t="s">
        <v>6</v>
      </c>
      <c r="BQ11" s="10" t="s">
        <v>7</v>
      </c>
      <c r="BR11" s="198"/>
    </row>
    <row r="12" spans="1:70" s="1" customFormat="1" ht="306.75" customHeight="1" x14ac:dyDescent="0.25">
      <c r="A12" s="61"/>
      <c r="B12" s="203" t="s">
        <v>27</v>
      </c>
      <c r="C12" s="152" t="str">
        <f>VLOOKUP(B12,'HOJA DE DATOS'!$I$13:$J$47,2,FALSE)</f>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
      <c r="D12" s="156" t="s">
        <v>322</v>
      </c>
      <c r="E12" s="152" t="s">
        <v>264</v>
      </c>
      <c r="F12" s="152" t="s">
        <v>264</v>
      </c>
      <c r="G12" s="152" t="s">
        <v>264</v>
      </c>
      <c r="H12" s="152" t="s">
        <v>264</v>
      </c>
      <c r="I12" s="208" t="str">
        <f>IF(AND((E12="SI"),(F12="SI"),(G12="SI"),(H12="SI")),"Si es Riesgo de Corrupción","No es Riesgo de Corrupción")</f>
        <v>Si es Riesgo de Corrupción</v>
      </c>
      <c r="J12" s="62">
        <v>1</v>
      </c>
      <c r="K12" s="63" t="s">
        <v>323</v>
      </c>
      <c r="L12" s="158" t="s">
        <v>332</v>
      </c>
      <c r="M12" s="211">
        <v>3</v>
      </c>
      <c r="N12" s="155" t="str">
        <f>IF(M12=1,"Rara vez",IF(M12=2,"Improbable",IF(M12=3,"Posible",IF(M12=4,"Probable",IF(M12=5,"Casi seguro","← 
Definir el nivel de probabilidad")))))</f>
        <v>Posible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52" t="s">
        <v>264</v>
      </c>
      <c r="Q12" s="152" t="s">
        <v>264</v>
      </c>
      <c r="R12" s="152" t="s">
        <v>264</v>
      </c>
      <c r="S12" s="152" t="s">
        <v>264</v>
      </c>
      <c r="T12" s="152" t="s">
        <v>264</v>
      </c>
      <c r="U12" s="152" t="s">
        <v>264</v>
      </c>
      <c r="V12" s="152" t="s">
        <v>264</v>
      </c>
      <c r="W12" s="152" t="s">
        <v>264</v>
      </c>
      <c r="X12" s="152" t="s">
        <v>269</v>
      </c>
      <c r="Y12" s="152" t="s">
        <v>264</v>
      </c>
      <c r="Z12" s="152" t="s">
        <v>264</v>
      </c>
      <c r="AA12" s="152" t="s">
        <v>264</v>
      </c>
      <c r="AB12" s="152" t="s">
        <v>264</v>
      </c>
      <c r="AC12" s="152" t="s">
        <v>264</v>
      </c>
      <c r="AD12" s="152" t="s">
        <v>264</v>
      </c>
      <c r="AE12" s="152" t="s">
        <v>264</v>
      </c>
      <c r="AF12" s="152" t="s">
        <v>264</v>
      </c>
      <c r="AG12" s="152" t="s">
        <v>264</v>
      </c>
      <c r="AH12" s="152" t="s">
        <v>264</v>
      </c>
      <c r="AI12" s="166" t="str">
        <f>IF(AE12="SI","Impacto Catastrófico por lesoines o perdida de vidas humanas",(COUNTIF(P12:AD21,"SI")+COUNTIF(AF12:AH21,"SI")))</f>
        <v>Impacto Catastrófico por lesoines o perdida de vidas humanas</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324</v>
      </c>
      <c r="AO12" s="11" t="s">
        <v>325</v>
      </c>
      <c r="AP12" s="11" t="s">
        <v>326</v>
      </c>
      <c r="AQ12" s="11" t="s">
        <v>327</v>
      </c>
      <c r="AR12" s="11" t="s">
        <v>328</v>
      </c>
      <c r="AS12" s="11" t="s">
        <v>329</v>
      </c>
      <c r="AT12" s="11" t="s">
        <v>330</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331</v>
      </c>
    </row>
    <row r="13" spans="1:70" s="1" customFormat="1" ht="7.5" customHeight="1" x14ac:dyDescent="0.25">
      <c r="A13" s="61"/>
      <c r="B13" s="204"/>
      <c r="C13" s="153"/>
      <c r="D13" s="156"/>
      <c r="E13" s="153"/>
      <c r="F13" s="153"/>
      <c r="G13" s="153"/>
      <c r="H13" s="153"/>
      <c r="I13" s="209"/>
      <c r="J13" s="66">
        <v>2</v>
      </c>
      <c r="K13" s="67" t="s">
        <v>200</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5tFX7VloQSLu+EWg2hKvPdUEyY64oz7Q/XCJwo/4BlCLuremUWlUWofSBW8WCszuPHenHCjR+x2DKuSjyLmAQ==" saltValue="sD+qKbJLmmXHEiIWgshNOw=="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900" priority="53" operator="containsText" text="No es Riesgo de Corrupción">
      <formula>NOT(ISERROR(SEARCH("No es Riesgo de Corrupción",I12)))</formula>
    </cfRule>
    <cfRule type="containsText" dxfId="899" priority="54" operator="containsText" text="Si es Riesgo de Corrupción">
      <formula>NOT(ISERROR(SEARCH("Si es Riesgo de Corrupción",I12)))</formula>
    </cfRule>
  </conditionalFormatting>
  <conditionalFormatting sqref="AK12:AK21">
    <cfRule type="containsText" dxfId="898" priority="49" operator="containsText" text="Extremo">
      <formula>NOT(ISERROR(SEARCH("Extremo",AK12)))</formula>
    </cfRule>
    <cfRule type="containsText" dxfId="897" priority="50" operator="containsText" text="Alto">
      <formula>NOT(ISERROR(SEARCH("Alto",AK12)))</formula>
    </cfRule>
    <cfRule type="containsText" dxfId="896" priority="51" operator="containsText" text="Moderado">
      <formula>NOT(ISERROR(SEARCH("Moderado",AK12)))</formula>
    </cfRule>
    <cfRule type="containsText" dxfId="895" priority="52" operator="containsText" text="Bajo">
      <formula>NOT(ISERROR(SEARCH("Bajo",AK12)))</formula>
    </cfRule>
  </conditionalFormatting>
  <conditionalFormatting sqref="BI12:BI21">
    <cfRule type="containsText" dxfId="894" priority="46" operator="containsText" text="FUERTE">
      <formula>NOT(ISERROR(SEARCH("FUERTE",BI12)))</formula>
    </cfRule>
    <cfRule type="containsText" dxfId="893" priority="47" operator="containsText" text="MODERADO">
      <formula>NOT(ISERROR(SEARCH("MODERADO",BI12)))</formula>
    </cfRule>
    <cfRule type="containsText" dxfId="892" priority="48" operator="containsText" text="DÉBIL">
      <formula>NOT(ISERROR(SEARCH("DÉBIL",BI12)))</formula>
    </cfRule>
  </conditionalFormatting>
  <conditionalFormatting sqref="AL12">
    <cfRule type="containsText" dxfId="891" priority="42" operator="containsText" text="Extremo">
      <formula>NOT(ISERROR(SEARCH("Extremo",AL12)))</formula>
    </cfRule>
    <cfRule type="containsText" dxfId="890" priority="43" operator="containsText" text="Alto">
      <formula>NOT(ISERROR(SEARCH("Alto",AL12)))</formula>
    </cfRule>
    <cfRule type="containsText" dxfId="889" priority="44" operator="containsText" text="Moderado">
      <formula>NOT(ISERROR(SEARCH("Moderado",AL12)))</formula>
    </cfRule>
    <cfRule type="containsText" dxfId="888" priority="45" operator="containsText" text="Bajo">
      <formula>NOT(ISERROR(SEARCH("Bajo",AL12)))</formula>
    </cfRule>
  </conditionalFormatting>
  <conditionalFormatting sqref="BQ12:BQ21">
    <cfRule type="containsText" dxfId="887" priority="38" operator="containsText" text="Extremo">
      <formula>NOT(ISERROR(SEARCH("Extremo",BQ12)))</formula>
    </cfRule>
    <cfRule type="containsText" dxfId="886" priority="39" operator="containsText" text="Alto">
      <formula>NOT(ISERROR(SEARCH("Alto",BQ12)))</formula>
    </cfRule>
    <cfRule type="containsText" dxfId="885" priority="40" operator="containsText" text="Moderado">
      <formula>NOT(ISERROR(SEARCH("Moderado",BQ12)))</formula>
    </cfRule>
    <cfRule type="containsText" dxfId="884" priority="41" operator="containsText" text="Bajo">
      <formula>NOT(ISERROR(SEARCH("Bajo",BQ12)))</formula>
    </cfRule>
  </conditionalFormatting>
  <conditionalFormatting sqref="I22 I32">
    <cfRule type="containsText" dxfId="883" priority="36" operator="containsText" text="No es Riesgo de Corrupción">
      <formula>NOT(ISERROR(SEARCH("No es Riesgo de Corrupción",I22)))</formula>
    </cfRule>
    <cfRule type="containsText" dxfId="882" priority="37" operator="containsText" text="Si es Riesgo de Corrupción">
      <formula>NOT(ISERROR(SEARCH("Si es Riesgo de Corrupción",I22)))</formula>
    </cfRule>
  </conditionalFormatting>
  <conditionalFormatting sqref="AK22:AK41">
    <cfRule type="containsText" dxfId="881" priority="32" operator="containsText" text="Extremo">
      <formula>NOT(ISERROR(SEARCH("Extremo",AK22)))</formula>
    </cfRule>
    <cfRule type="containsText" dxfId="880" priority="33" operator="containsText" text="Alto">
      <formula>NOT(ISERROR(SEARCH("Alto",AK22)))</formula>
    </cfRule>
    <cfRule type="containsText" dxfId="879" priority="34" operator="containsText" text="Moderado">
      <formula>NOT(ISERROR(SEARCH("Moderado",AK22)))</formula>
    </cfRule>
    <cfRule type="containsText" dxfId="878" priority="35" operator="containsText" text="Bajo">
      <formula>NOT(ISERROR(SEARCH("Bajo",AK22)))</formula>
    </cfRule>
  </conditionalFormatting>
  <conditionalFormatting sqref="BI22:BI41">
    <cfRule type="containsText" dxfId="877" priority="29" operator="containsText" text="FUERTE">
      <formula>NOT(ISERROR(SEARCH("FUERTE",BI22)))</formula>
    </cfRule>
    <cfRule type="containsText" dxfId="876" priority="30" operator="containsText" text="MODERADO">
      <formula>NOT(ISERROR(SEARCH("MODERADO",BI22)))</formula>
    </cfRule>
    <cfRule type="containsText" dxfId="875" priority="31" operator="containsText" text="DÉBIL">
      <formula>NOT(ISERROR(SEARCH("DÉBIL",BI22)))</formula>
    </cfRule>
  </conditionalFormatting>
  <conditionalFormatting sqref="AL22 AL32">
    <cfRule type="containsText" dxfId="874" priority="25" operator="containsText" text="Extremo">
      <formula>NOT(ISERROR(SEARCH("Extremo",AL22)))</formula>
    </cfRule>
    <cfRule type="containsText" dxfId="873" priority="26" operator="containsText" text="Alto">
      <formula>NOT(ISERROR(SEARCH("Alto",AL22)))</formula>
    </cfRule>
    <cfRule type="containsText" dxfId="872" priority="27" operator="containsText" text="Moderado">
      <formula>NOT(ISERROR(SEARCH("Moderado",AL22)))</formula>
    </cfRule>
    <cfRule type="containsText" dxfId="871" priority="28" operator="containsText" text="Bajo">
      <formula>NOT(ISERROR(SEARCH("Bajo",AL22)))</formula>
    </cfRule>
  </conditionalFormatting>
  <conditionalFormatting sqref="BQ22:BQ41">
    <cfRule type="containsText" dxfId="870" priority="21" operator="containsText" text="Extremo">
      <formula>NOT(ISERROR(SEARCH("Extremo",BQ22)))</formula>
    </cfRule>
    <cfRule type="containsText" dxfId="869" priority="22" operator="containsText" text="Alto">
      <formula>NOT(ISERROR(SEARCH("Alto",BQ22)))</formula>
    </cfRule>
    <cfRule type="containsText" dxfId="868" priority="23" operator="containsText" text="Moderado">
      <formula>NOT(ISERROR(SEARCH("Moderado",BQ22)))</formula>
    </cfRule>
    <cfRule type="containsText" dxfId="867" priority="24" operator="containsText" text="Bajo">
      <formula>NOT(ISERROR(SEARCH("Bajo",BQ22)))</formula>
    </cfRule>
  </conditionalFormatting>
  <conditionalFormatting sqref="A1:XFD3 A5:XFD11 A4:AT4 BS4:XFD4 BH12:XFD12 A12:BF12 A13:XFD21 A42:XFD1048576 A22:AP41 AU22:XFD41">
    <cfRule type="containsText" dxfId="866" priority="16" operator="containsText" text="REDACTAR CONTROL">
      <formula>NOT(ISERROR(SEARCH("REDACTAR CONTROL",A1)))</formula>
    </cfRule>
    <cfRule type="containsText" dxfId="865" priority="17" operator="containsText" text="Espacio para">
      <formula>NOT(ISERROR(SEARCH("Espacio para",A1)))</formula>
    </cfRule>
    <cfRule type="containsText" dxfId="864" priority="18" operator="containsText" text="Definir el">
      <formula>NOT(ISERROR(SEARCH("Definir el",A1)))</formula>
    </cfRule>
    <cfRule type="containsText" dxfId="863" priority="19" operator="containsText" text="lista desplegable">
      <formula>NOT(ISERROR(SEARCH("lista desplegable",A1)))</formula>
    </cfRule>
    <cfRule type="containsText" dxfId="862" priority="20" operator="containsText" text="Casilla formulada">
      <formula>NOT(ISERROR(SEARCH("Casilla formulada",A1)))</formula>
    </cfRule>
  </conditionalFormatting>
  <conditionalFormatting sqref="BG12">
    <cfRule type="containsText" dxfId="861" priority="11" operator="containsText" text="REDACTAR CONTROL">
      <formula>NOT(ISERROR(SEARCH("REDACTAR CONTROL",BG12)))</formula>
    </cfRule>
    <cfRule type="containsText" dxfId="860" priority="12" operator="containsText" text="Espacio para">
      <formula>NOT(ISERROR(SEARCH("Espacio para",BG12)))</formula>
    </cfRule>
    <cfRule type="containsText" dxfId="859" priority="13" operator="containsText" text="Definir el">
      <formula>NOT(ISERROR(SEARCH("Definir el",BG12)))</formula>
    </cfRule>
    <cfRule type="containsText" dxfId="858" priority="14" operator="containsText" text="lista desplegable">
      <formula>NOT(ISERROR(SEARCH("lista desplegable",BG12)))</formula>
    </cfRule>
    <cfRule type="containsText" dxfId="857" priority="15" operator="containsText" text="Casilla formulada">
      <formula>NOT(ISERROR(SEARCH("Casilla formulada",BG12)))</formula>
    </cfRule>
  </conditionalFormatting>
  <conditionalFormatting sqref="AQ22:AT31">
    <cfRule type="containsText" dxfId="856" priority="6" operator="containsText" text="REDACTAR CONTROL">
      <formula>NOT(ISERROR(SEARCH("REDACTAR CONTROL",AQ22)))</formula>
    </cfRule>
    <cfRule type="containsText" dxfId="855" priority="7" operator="containsText" text="Espacio para">
      <formula>NOT(ISERROR(SEARCH("Espacio para",AQ22)))</formula>
    </cfRule>
    <cfRule type="containsText" dxfId="854" priority="8" operator="containsText" text="Definir el">
      <formula>NOT(ISERROR(SEARCH("Definir el",AQ22)))</formula>
    </cfRule>
    <cfRule type="containsText" dxfId="853" priority="9" operator="containsText" text="lista desplegable">
      <formula>NOT(ISERROR(SEARCH("lista desplegable",AQ22)))</formula>
    </cfRule>
    <cfRule type="containsText" dxfId="852" priority="10" operator="containsText" text="Casilla formulada">
      <formula>NOT(ISERROR(SEARCH("Casilla formulada",AQ22)))</formula>
    </cfRule>
  </conditionalFormatting>
  <conditionalFormatting sqref="AQ32:AT41">
    <cfRule type="containsText" dxfId="851" priority="1" operator="containsText" text="REDACTAR CONTROL">
      <formula>NOT(ISERROR(SEARCH("REDACTAR CONTROL",AQ32)))</formula>
    </cfRule>
    <cfRule type="containsText" dxfId="850" priority="2" operator="containsText" text="Espacio para">
      <formula>NOT(ISERROR(SEARCH("Espacio para",AQ32)))</formula>
    </cfRule>
    <cfRule type="containsText" dxfId="849" priority="3" operator="containsText" text="Definir el">
      <formula>NOT(ISERROR(SEARCH("Definir el",AQ32)))</formula>
    </cfRule>
    <cfRule type="containsText" dxfId="848" priority="4" operator="containsText" text="lista desplegable">
      <formula>NOT(ISERROR(SEARCH("lista desplegable",AQ32)))</formula>
    </cfRule>
    <cfRule type="containsText" dxfId="847" priority="5" operator="containsText" text="Casilla formulada">
      <formula>NOT(ISERROR(SEARCH("Casilla formulada",AQ32)))</formula>
    </cfRule>
  </conditionalFormatting>
  <dataValidations count="13">
    <dataValidation type="list" allowBlank="1" showInputMessage="1" showErrorMessage="1" sqref="BF12:BF41" xr:uid="{DC64495B-21F8-4AEB-8175-EEE293E260A0}">
      <formula1>"Escoger un dato de la lista desplegable,Fuerte,Moderado,Débil"</formula1>
    </dataValidation>
    <dataValidation type="list" allowBlank="1" showInputMessage="1" showErrorMessage="1" sqref="M12:M41" xr:uid="{E1D8939B-1227-4503-9C6D-490A8EC9A531}">
      <formula1>"Escoger un dato de la lista desplegable,5,4,3,2,1"</formula1>
    </dataValidation>
    <dataValidation type="list" allowBlank="1" showInputMessage="1" showErrorMessage="1" sqref="E12:H41" xr:uid="{E32AB0AC-5EB1-41C5-99D8-66824509A04B}">
      <formula1>"SI,NO,Escoger un dato de la lista desplegable"</formula1>
    </dataValidation>
    <dataValidation type="list" allowBlank="1" showInputMessage="1" showErrorMessage="1" sqref="P12:AH41" xr:uid="{52815392-E19C-4A4D-A8B0-44C212A5D1BF}">
      <formula1>"SI,NO,Selecciona una respuesta en la lista desplegable"</formula1>
    </dataValidation>
    <dataValidation type="list" allowBlank="1" showInputMessage="1" showErrorMessage="1" sqref="AP12:AP41" xr:uid="{7EE9AC89-5E6E-4EFA-B9BE-9297383B6EBC}">
      <formula1>"Escoger un dato de la lista desplegable,Por Tramite, Diario, Semanal, Quincenal, Mensual, Bimestral, Trimestral, Semestral,Anual"</formula1>
    </dataValidation>
    <dataValidation type="list" allowBlank="1" showInputMessage="1" showErrorMessage="1" sqref="AU12:AU41" xr:uid="{A2D4C0AE-963E-4F36-969D-F29C7C03E0FE}">
      <formula1>"Escoger un dato de la lista desplegable,Preventivo,Detectivo"</formula1>
    </dataValidation>
    <dataValidation type="list" allowBlank="1" showInputMessage="1" showErrorMessage="1" sqref="AV12:AV41" xr:uid="{B2377DAE-B13E-4531-B71E-BF0FA8945D2C}">
      <formula1>"Asignado,No Asignado,Escoger un dato de la lista desplegable"</formula1>
    </dataValidation>
    <dataValidation type="list" allowBlank="1" showInputMessage="1" showErrorMessage="1" sqref="AW12:AW41" xr:uid="{3EF1B54E-B189-4010-81C4-42185F25F1B5}">
      <formula1>"Adecuado,Inadecuado,Escoger un dato de la lista desplegable"</formula1>
    </dataValidation>
    <dataValidation type="list" allowBlank="1" showInputMessage="1" showErrorMessage="1" sqref="AX12:AX41" xr:uid="{0F93874B-E70C-444E-A482-88BE8FCA08BD}">
      <formula1>"Oportuna,Inoportuna,Escoger un dato de la lista desplegable"</formula1>
    </dataValidation>
    <dataValidation type="list" allowBlank="1" showInputMessage="1" showErrorMessage="1" sqref="AY12:AY41" xr:uid="{B7A936C2-C092-403D-AB48-A3ADD8694E05}">
      <formula1>"Prevenir,Detectar,No es un control,Escoger un dato de la lista desplegable"</formula1>
    </dataValidation>
    <dataValidation type="list" allowBlank="1" showInputMessage="1" showErrorMessage="1" sqref="AZ12:AZ41" xr:uid="{61B3C8AA-4DCD-448D-B7FA-763C9BFD832B}">
      <formula1>"Confiable,No confiable,Escoger un dato de la lista desplegable"</formula1>
    </dataValidation>
    <dataValidation type="list" allowBlank="1" showInputMessage="1" showErrorMessage="1" sqref="BA12:BA41" xr:uid="{D25226D7-E675-40A3-89E3-D502AD92CD05}">
      <formula1>"Escoger un dato de la lista desplegable,Se investigan y resuelven oportunamente,No se investigan y resuelven oportunamente."</formula1>
    </dataValidation>
    <dataValidation type="list" allowBlank="1" showInputMessage="1" showErrorMessage="1" sqref="BB12:BB41" xr:uid="{25389588-B10D-4F01-8C25-0BAF7107A09B}">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6C0A399-DCFB-4A09-8D0E-97C032083403}">
          <x14:formula1>
            <xm:f>Hoja2!$A$1:$A$4</xm:f>
          </x14:formula1>
          <xm:sqref>AL12:AL41</xm:sqref>
        </x14:dataValidation>
        <x14:dataValidation type="list" allowBlank="1" showInputMessage="1" showErrorMessage="1" xr:uid="{A1C93DBD-172B-429A-8BC5-268A8C7FBE23}">
          <x14:formula1>
            <xm:f>'HOJA DE DATOS'!$I$13:$I$47</xm:f>
          </x14:formula1>
          <xm:sqref>B12:B41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A6884-F077-4152-824D-4AA0D745A543}">
  <sheetPr>
    <tabColor rgb="FF3794D7"/>
    <pageSetUpPr fitToPage="1"/>
  </sheetPr>
  <dimension ref="A1:BR1048174"/>
  <sheetViews>
    <sheetView zoomScale="70" zoomScaleNormal="70" zoomScaleSheetLayoutView="100" zoomScalePageLayoutView="10" workbookViewId="0">
      <pane ySplit="11" topLeftCell="A12" activePane="bottomLeft" state="frozen"/>
      <selection pane="bottomLeft" activeCell="N50" sqref="N50"/>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4.7109375" style="75" customWidth="1"/>
    <col min="42" max="42" width="18.85546875" style="75" customWidth="1"/>
    <col min="43" max="43" width="34.14062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GDIR-2-4</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5" t="s">
        <v>55</v>
      </c>
      <c r="AW11" s="85" t="s">
        <v>56</v>
      </c>
      <c r="AX11" s="85">
        <v>2</v>
      </c>
      <c r="AY11" s="85">
        <v>3</v>
      </c>
      <c r="AZ11" s="85">
        <v>4</v>
      </c>
      <c r="BA11" s="85">
        <v>5</v>
      </c>
      <c r="BB11" s="85">
        <v>6</v>
      </c>
      <c r="BC11" s="140"/>
      <c r="BD11" s="141"/>
      <c r="BE11" s="9"/>
      <c r="BF11" s="140"/>
      <c r="BG11" s="141"/>
      <c r="BH11" s="9"/>
      <c r="BI11" s="140"/>
      <c r="BJ11" s="141"/>
      <c r="BK11" s="140"/>
      <c r="BL11" s="149"/>
      <c r="BM11" s="149"/>
      <c r="BN11" s="195" t="s">
        <v>5</v>
      </c>
      <c r="BO11" s="196"/>
      <c r="BP11" s="10" t="s">
        <v>6</v>
      </c>
      <c r="BQ11" s="10" t="s">
        <v>7</v>
      </c>
      <c r="BR11" s="198"/>
    </row>
    <row r="12" spans="1:70" s="1" customFormat="1" ht="204" x14ac:dyDescent="0.25">
      <c r="A12" s="61"/>
      <c r="B12" s="203" t="s">
        <v>21</v>
      </c>
      <c r="C12" s="152" t="str">
        <f>VLOOKUP(B12,'HOJA DE DATOS'!$I$13:$J$47,2,FALSE)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12" s="156" t="s">
        <v>967</v>
      </c>
      <c r="E12" s="152" t="s">
        <v>264</v>
      </c>
      <c r="F12" s="152" t="s">
        <v>264</v>
      </c>
      <c r="G12" s="152" t="s">
        <v>264</v>
      </c>
      <c r="H12" s="152" t="s">
        <v>264</v>
      </c>
      <c r="I12" s="208" t="str">
        <f>IF(AND((E12="SI"),(F12="SI"),(G12="SI"),(H12="SI")),"Si es Riesgo de Corrupción","No es Riesgo de Corrupción")</f>
        <v>Si es Riesgo de Corrupción</v>
      </c>
      <c r="J12" s="62">
        <v>1</v>
      </c>
      <c r="K12" s="63" t="s">
        <v>968</v>
      </c>
      <c r="L12" s="158" t="s">
        <v>970</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264</v>
      </c>
      <c r="R12" s="152" t="s">
        <v>264</v>
      </c>
      <c r="S12" s="152" t="s">
        <v>264</v>
      </c>
      <c r="T12" s="152" t="s">
        <v>264</v>
      </c>
      <c r="U12" s="152" t="s">
        <v>264</v>
      </c>
      <c r="V12" s="152" t="s">
        <v>264</v>
      </c>
      <c r="W12" s="152" t="s">
        <v>264</v>
      </c>
      <c r="X12" s="152" t="s">
        <v>269</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16</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971</v>
      </c>
      <c r="AO12" s="11" t="s">
        <v>972</v>
      </c>
      <c r="AP12" s="11" t="s">
        <v>280</v>
      </c>
      <c r="AQ12" s="11" t="s">
        <v>973</v>
      </c>
      <c r="AR12" s="11" t="s">
        <v>974</v>
      </c>
      <c r="AS12" s="11" t="s">
        <v>975</v>
      </c>
      <c r="AT12" s="11" t="s">
        <v>976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982</v>
      </c>
    </row>
    <row r="13" spans="1:70" s="1" customFormat="1" ht="191.25" x14ac:dyDescent="0.25">
      <c r="A13" s="61"/>
      <c r="B13" s="204"/>
      <c r="C13" s="153"/>
      <c r="D13" s="156"/>
      <c r="E13" s="153"/>
      <c r="F13" s="153"/>
      <c r="G13" s="153"/>
      <c r="H13" s="153"/>
      <c r="I13" s="209"/>
      <c r="J13" s="66">
        <v>2</v>
      </c>
      <c r="K13" s="67" t="s">
        <v>969</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977</v>
      </c>
      <c r="AO13" s="17" t="s">
        <v>978</v>
      </c>
      <c r="AP13" s="17" t="s">
        <v>280</v>
      </c>
      <c r="AQ13" s="17" t="s">
        <v>969</v>
      </c>
      <c r="AR13" s="17" t="s">
        <v>979</v>
      </c>
      <c r="AS13" s="17" t="s">
        <v>980</v>
      </c>
      <c r="AT13" s="17" t="s">
        <v>981</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n3YGpAF366w0PdZiCHzqrfHQSv6ZtmcBopb8x8swpYi7bfzgdN3HKHNTR7MRRFzM+MsbJtTzRaHLTp3Q8DnGDw==" saltValue="MEtEKxPeAnSKXlGO4drM/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846" priority="53" operator="containsText" text="No es Riesgo de Corrupción">
      <formula>NOT(ISERROR(SEARCH("No es Riesgo de Corrupción",I12)))</formula>
    </cfRule>
    <cfRule type="containsText" dxfId="845" priority="54" operator="containsText" text="Si es Riesgo de Corrupción">
      <formula>NOT(ISERROR(SEARCH("Si es Riesgo de Corrupción",I12)))</formula>
    </cfRule>
  </conditionalFormatting>
  <conditionalFormatting sqref="AK12:AK21">
    <cfRule type="containsText" dxfId="844" priority="49" operator="containsText" text="Extremo">
      <formula>NOT(ISERROR(SEARCH("Extremo",AK12)))</formula>
    </cfRule>
    <cfRule type="containsText" dxfId="843" priority="50" operator="containsText" text="Alto">
      <formula>NOT(ISERROR(SEARCH("Alto",AK12)))</formula>
    </cfRule>
    <cfRule type="containsText" dxfId="842" priority="51" operator="containsText" text="Moderado">
      <formula>NOT(ISERROR(SEARCH("Moderado",AK12)))</formula>
    </cfRule>
    <cfRule type="containsText" dxfId="841" priority="52" operator="containsText" text="Bajo">
      <formula>NOT(ISERROR(SEARCH("Bajo",AK12)))</formula>
    </cfRule>
  </conditionalFormatting>
  <conditionalFormatting sqref="BI12:BI21">
    <cfRule type="containsText" dxfId="840" priority="46" operator="containsText" text="FUERTE">
      <formula>NOT(ISERROR(SEARCH("FUERTE",BI12)))</formula>
    </cfRule>
    <cfRule type="containsText" dxfId="839" priority="47" operator="containsText" text="MODERADO">
      <formula>NOT(ISERROR(SEARCH("MODERADO",BI12)))</formula>
    </cfRule>
    <cfRule type="containsText" dxfId="838" priority="48" operator="containsText" text="DÉBIL">
      <formula>NOT(ISERROR(SEARCH("DÉBIL",BI12)))</formula>
    </cfRule>
  </conditionalFormatting>
  <conditionalFormatting sqref="AL12">
    <cfRule type="containsText" dxfId="837" priority="42" operator="containsText" text="Extremo">
      <formula>NOT(ISERROR(SEARCH("Extremo",AL12)))</formula>
    </cfRule>
    <cfRule type="containsText" dxfId="836" priority="43" operator="containsText" text="Alto">
      <formula>NOT(ISERROR(SEARCH("Alto",AL12)))</formula>
    </cfRule>
    <cfRule type="containsText" dxfId="835" priority="44" operator="containsText" text="Moderado">
      <formula>NOT(ISERROR(SEARCH("Moderado",AL12)))</formula>
    </cfRule>
    <cfRule type="containsText" dxfId="834" priority="45" operator="containsText" text="Bajo">
      <formula>NOT(ISERROR(SEARCH("Bajo",AL12)))</formula>
    </cfRule>
  </conditionalFormatting>
  <conditionalFormatting sqref="BQ12:BQ21">
    <cfRule type="containsText" dxfId="833" priority="38" operator="containsText" text="Extremo">
      <formula>NOT(ISERROR(SEARCH("Extremo",BQ12)))</formula>
    </cfRule>
    <cfRule type="containsText" dxfId="832" priority="39" operator="containsText" text="Alto">
      <formula>NOT(ISERROR(SEARCH("Alto",BQ12)))</formula>
    </cfRule>
    <cfRule type="containsText" dxfId="831" priority="40" operator="containsText" text="Moderado">
      <formula>NOT(ISERROR(SEARCH("Moderado",BQ12)))</formula>
    </cfRule>
    <cfRule type="containsText" dxfId="830" priority="41" operator="containsText" text="Bajo">
      <formula>NOT(ISERROR(SEARCH("Bajo",BQ12)))</formula>
    </cfRule>
  </conditionalFormatting>
  <conditionalFormatting sqref="I22 I32">
    <cfRule type="containsText" dxfId="829" priority="36" operator="containsText" text="No es Riesgo de Corrupción">
      <formula>NOT(ISERROR(SEARCH("No es Riesgo de Corrupción",I22)))</formula>
    </cfRule>
    <cfRule type="containsText" dxfId="828" priority="37" operator="containsText" text="Si es Riesgo de Corrupción">
      <formula>NOT(ISERROR(SEARCH("Si es Riesgo de Corrupción",I22)))</formula>
    </cfRule>
  </conditionalFormatting>
  <conditionalFormatting sqref="AK22:AK41">
    <cfRule type="containsText" dxfId="827" priority="32" operator="containsText" text="Extremo">
      <formula>NOT(ISERROR(SEARCH("Extremo",AK22)))</formula>
    </cfRule>
    <cfRule type="containsText" dxfId="826" priority="33" operator="containsText" text="Alto">
      <formula>NOT(ISERROR(SEARCH("Alto",AK22)))</formula>
    </cfRule>
    <cfRule type="containsText" dxfId="825" priority="34" operator="containsText" text="Moderado">
      <formula>NOT(ISERROR(SEARCH("Moderado",AK22)))</formula>
    </cfRule>
    <cfRule type="containsText" dxfId="824" priority="35" operator="containsText" text="Bajo">
      <formula>NOT(ISERROR(SEARCH("Bajo",AK22)))</formula>
    </cfRule>
  </conditionalFormatting>
  <conditionalFormatting sqref="BI22:BI41">
    <cfRule type="containsText" dxfId="823" priority="29" operator="containsText" text="FUERTE">
      <formula>NOT(ISERROR(SEARCH("FUERTE",BI22)))</formula>
    </cfRule>
    <cfRule type="containsText" dxfId="822" priority="30" operator="containsText" text="MODERADO">
      <formula>NOT(ISERROR(SEARCH("MODERADO",BI22)))</formula>
    </cfRule>
    <cfRule type="containsText" dxfId="821" priority="31" operator="containsText" text="DÉBIL">
      <formula>NOT(ISERROR(SEARCH("DÉBIL",BI22)))</formula>
    </cfRule>
  </conditionalFormatting>
  <conditionalFormatting sqref="AL22 AL32">
    <cfRule type="containsText" dxfId="820" priority="25" operator="containsText" text="Extremo">
      <formula>NOT(ISERROR(SEARCH("Extremo",AL22)))</formula>
    </cfRule>
    <cfRule type="containsText" dxfId="819" priority="26" operator="containsText" text="Alto">
      <formula>NOT(ISERROR(SEARCH("Alto",AL22)))</formula>
    </cfRule>
    <cfRule type="containsText" dxfId="818" priority="27" operator="containsText" text="Moderado">
      <formula>NOT(ISERROR(SEARCH("Moderado",AL22)))</formula>
    </cfRule>
    <cfRule type="containsText" dxfId="817" priority="28" operator="containsText" text="Bajo">
      <formula>NOT(ISERROR(SEARCH("Bajo",AL22)))</formula>
    </cfRule>
  </conditionalFormatting>
  <conditionalFormatting sqref="BQ22:BQ41">
    <cfRule type="containsText" dxfId="816" priority="21" operator="containsText" text="Extremo">
      <formula>NOT(ISERROR(SEARCH("Extremo",BQ22)))</formula>
    </cfRule>
    <cfRule type="containsText" dxfId="815" priority="22" operator="containsText" text="Alto">
      <formula>NOT(ISERROR(SEARCH("Alto",BQ22)))</formula>
    </cfRule>
    <cfRule type="containsText" dxfId="814" priority="23" operator="containsText" text="Moderado">
      <formula>NOT(ISERROR(SEARCH("Moderado",BQ22)))</formula>
    </cfRule>
    <cfRule type="containsText" dxfId="813" priority="24" operator="containsText" text="Bajo">
      <formula>NOT(ISERROR(SEARCH("Bajo",BQ22)))</formula>
    </cfRule>
  </conditionalFormatting>
  <conditionalFormatting sqref="A1:XFD3 A5:XFD11 A4:AT4 BS4:XFD4 BH12:XFD12 A12:BF12 A13:XFD21 A42:XFD1048576 A22:AP41 AU22:XFD41">
    <cfRule type="containsText" dxfId="812" priority="16" operator="containsText" text="REDACTAR CONTROL">
      <formula>NOT(ISERROR(SEARCH("REDACTAR CONTROL",A1)))</formula>
    </cfRule>
    <cfRule type="containsText" dxfId="811" priority="17" operator="containsText" text="Espacio para">
      <formula>NOT(ISERROR(SEARCH("Espacio para",A1)))</formula>
    </cfRule>
    <cfRule type="containsText" dxfId="810" priority="18" operator="containsText" text="Definir el">
      <formula>NOT(ISERROR(SEARCH("Definir el",A1)))</formula>
    </cfRule>
    <cfRule type="containsText" dxfId="809" priority="19" operator="containsText" text="lista desplegable">
      <formula>NOT(ISERROR(SEARCH("lista desplegable",A1)))</formula>
    </cfRule>
    <cfRule type="containsText" dxfId="808" priority="20" operator="containsText" text="Casilla formulada">
      <formula>NOT(ISERROR(SEARCH("Casilla formulada",A1)))</formula>
    </cfRule>
  </conditionalFormatting>
  <conditionalFormatting sqref="BG12">
    <cfRule type="containsText" dxfId="807" priority="11" operator="containsText" text="REDACTAR CONTROL">
      <formula>NOT(ISERROR(SEARCH("REDACTAR CONTROL",BG12)))</formula>
    </cfRule>
    <cfRule type="containsText" dxfId="806" priority="12" operator="containsText" text="Espacio para">
      <formula>NOT(ISERROR(SEARCH("Espacio para",BG12)))</formula>
    </cfRule>
    <cfRule type="containsText" dxfId="805" priority="13" operator="containsText" text="Definir el">
      <formula>NOT(ISERROR(SEARCH("Definir el",BG12)))</formula>
    </cfRule>
    <cfRule type="containsText" dxfId="804" priority="14" operator="containsText" text="lista desplegable">
      <formula>NOT(ISERROR(SEARCH("lista desplegable",BG12)))</formula>
    </cfRule>
    <cfRule type="containsText" dxfId="803" priority="15" operator="containsText" text="Casilla formulada">
      <formula>NOT(ISERROR(SEARCH("Casilla formulada",BG12)))</formula>
    </cfRule>
  </conditionalFormatting>
  <conditionalFormatting sqref="AQ22:AT31">
    <cfRule type="containsText" dxfId="802" priority="6" operator="containsText" text="REDACTAR CONTROL">
      <formula>NOT(ISERROR(SEARCH("REDACTAR CONTROL",AQ22)))</formula>
    </cfRule>
    <cfRule type="containsText" dxfId="801" priority="7" operator="containsText" text="Espacio para">
      <formula>NOT(ISERROR(SEARCH("Espacio para",AQ22)))</formula>
    </cfRule>
    <cfRule type="containsText" dxfId="800" priority="8" operator="containsText" text="Definir el">
      <formula>NOT(ISERROR(SEARCH("Definir el",AQ22)))</formula>
    </cfRule>
    <cfRule type="containsText" dxfId="799" priority="9" operator="containsText" text="lista desplegable">
      <formula>NOT(ISERROR(SEARCH("lista desplegable",AQ22)))</formula>
    </cfRule>
    <cfRule type="containsText" dxfId="798" priority="10" operator="containsText" text="Casilla formulada">
      <formula>NOT(ISERROR(SEARCH("Casilla formulada",AQ22)))</formula>
    </cfRule>
  </conditionalFormatting>
  <conditionalFormatting sqref="AQ32:AT41">
    <cfRule type="containsText" dxfId="797" priority="1" operator="containsText" text="REDACTAR CONTROL">
      <formula>NOT(ISERROR(SEARCH("REDACTAR CONTROL",AQ32)))</formula>
    </cfRule>
    <cfRule type="containsText" dxfId="796" priority="2" operator="containsText" text="Espacio para">
      <formula>NOT(ISERROR(SEARCH("Espacio para",AQ32)))</formula>
    </cfRule>
    <cfRule type="containsText" dxfId="795" priority="3" operator="containsText" text="Definir el">
      <formula>NOT(ISERROR(SEARCH("Definir el",AQ32)))</formula>
    </cfRule>
    <cfRule type="containsText" dxfId="794" priority="4" operator="containsText" text="lista desplegable">
      <formula>NOT(ISERROR(SEARCH("lista desplegable",AQ32)))</formula>
    </cfRule>
    <cfRule type="containsText" dxfId="793" priority="5" operator="containsText" text="Casilla formulada">
      <formula>NOT(ISERROR(SEARCH("Casilla formulada",AQ32)))</formula>
    </cfRule>
  </conditionalFormatting>
  <dataValidations count="13">
    <dataValidation type="list" allowBlank="1" showInputMessage="1" showErrorMessage="1" sqref="BB12:BB41" xr:uid="{83101DB3-546D-4204-B769-4ABA64D7F58E}">
      <formula1>"Escoger un dato de la lista desplegable,Completa,Incompleta,No existe"</formula1>
    </dataValidation>
    <dataValidation type="list" allowBlank="1" showInputMessage="1" showErrorMessage="1" sqref="BA12:BA41" xr:uid="{DDEFD014-AB31-4B4F-8088-F7E4B25F49D2}">
      <formula1>"Escoger un dato de la lista desplegable,Se investigan y resuelven oportunamente,No se investigan y resuelven oportunamente."</formula1>
    </dataValidation>
    <dataValidation type="list" allowBlank="1" showInputMessage="1" showErrorMessage="1" sqref="AZ12:AZ41" xr:uid="{733DD4A2-720A-453A-98AC-732DA079EB4D}">
      <formula1>"Confiable,No confiable,Escoger un dato de la lista desplegable"</formula1>
    </dataValidation>
    <dataValidation type="list" allowBlank="1" showInputMessage="1" showErrorMessage="1" sqref="AY12:AY41" xr:uid="{C30210C4-B1E3-4FBD-B959-AABD7762471C}">
      <formula1>"Prevenir,Detectar,No es un control,Escoger un dato de la lista desplegable"</formula1>
    </dataValidation>
    <dataValidation type="list" allowBlank="1" showInputMessage="1" showErrorMessage="1" sqref="AX12:AX41" xr:uid="{E9B16E71-DB2D-4677-BDE8-D79CB96C71F4}">
      <formula1>"Oportuna,Inoportuna,Escoger un dato de la lista desplegable"</formula1>
    </dataValidation>
    <dataValidation type="list" allowBlank="1" showInputMessage="1" showErrorMessage="1" sqref="AW12:AW41" xr:uid="{7B40C5DD-4BFE-48A7-B50A-9EC91C6C5912}">
      <formula1>"Adecuado,Inadecuado,Escoger un dato de la lista desplegable"</formula1>
    </dataValidation>
    <dataValidation type="list" allowBlank="1" showInputMessage="1" showErrorMessage="1" sqref="AV12:AV41" xr:uid="{FA2304B7-FF26-4138-9392-13DF273D5751}">
      <formula1>"Asignado,No Asignado,Escoger un dato de la lista desplegable"</formula1>
    </dataValidation>
    <dataValidation type="list" allowBlank="1" showInputMessage="1" showErrorMessage="1" sqref="AU12:AU41" xr:uid="{CA816032-C644-41F3-B498-C38180BD8C33}">
      <formula1>"Escoger un dato de la lista desplegable,Preventivo,Detectivo"</formula1>
    </dataValidation>
    <dataValidation type="list" allowBlank="1" showInputMessage="1" showErrorMessage="1" sqref="AP12:AP41" xr:uid="{9BEE69BA-29CC-405D-987B-717C508A3338}">
      <formula1>"Escoger un dato de la lista desplegable,Por Tramite, Diario, Semanal, Quincenal, Mensual, Bimestral, Trimestral, Semestral,Anual"</formula1>
    </dataValidation>
    <dataValidation type="list" allowBlank="1" showInputMessage="1" showErrorMessage="1" sqref="P12:AH41" xr:uid="{AC4313BB-D298-4BE0-9C63-7683D8A0C91F}">
      <formula1>"SI,NO,Selecciona una respuesta en la lista desplegable"</formula1>
    </dataValidation>
    <dataValidation type="list" allowBlank="1" showInputMessage="1" showErrorMessage="1" sqref="E12:H41" xr:uid="{B03A37EC-128B-4B23-96E8-921377FEAA9B}">
      <formula1>"SI,NO,Escoger un dato de la lista desplegable"</formula1>
    </dataValidation>
    <dataValidation type="list" allowBlank="1" showInputMessage="1" showErrorMessage="1" sqref="M12:M41" xr:uid="{B12B5305-74C1-41E9-A02D-152D23E5CE3A}">
      <formula1>"Escoger un dato de la lista desplegable,5,4,3,2,1"</formula1>
    </dataValidation>
    <dataValidation type="list" allowBlank="1" showInputMessage="1" showErrorMessage="1" sqref="BF12:BF41" xr:uid="{AFFF3DC8-85B7-4531-8474-0474C776E4C4}">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FC42D90-27F0-4E62-9710-7FDABC30101F}">
          <x14:formula1>
            <xm:f>'HOJA DE DATOS'!$I$13:$I$47</xm:f>
          </x14:formula1>
          <xm:sqref>B12:B41</xm:sqref>
        </x14:dataValidation>
        <x14:dataValidation type="list" allowBlank="1" showInputMessage="1" showErrorMessage="1" xr:uid="{83CD1C71-73C6-415A-95AD-2CB5A68078B7}">
          <x14:formula1>
            <xm:f>Hoja2!$A$1:$A$4</xm:f>
          </x14:formula1>
          <xm:sqref>AL12:AL41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C520-2A80-4518-98C1-E4C7DC2549B5}">
  <sheetPr codeName="Hoja16">
    <tabColor rgb="FFB1B1B1"/>
    <pageSetUpPr fitToPage="1"/>
  </sheetPr>
  <dimension ref="A1:BR1048174"/>
  <sheetViews>
    <sheetView zoomScale="55" zoomScaleNormal="55" zoomScaleSheetLayoutView="100" zoomScalePageLayoutView="10" workbookViewId="0">
      <pane ySplit="11" topLeftCell="A13" activePane="bottomLeft" state="frozen"/>
      <selection pane="bottomLeft" activeCell="K14" sqref="K14"/>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GCON-1.0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0" t="s">
        <v>55</v>
      </c>
      <c r="AW11" s="80" t="s">
        <v>56</v>
      </c>
      <c r="AX11" s="80">
        <v>2</v>
      </c>
      <c r="AY11" s="80">
        <v>3</v>
      </c>
      <c r="AZ11" s="80">
        <v>4</v>
      </c>
      <c r="BA11" s="80">
        <v>5</v>
      </c>
      <c r="BB11" s="80">
        <v>6</v>
      </c>
      <c r="BC11" s="140"/>
      <c r="BD11" s="141"/>
      <c r="BE11" s="9"/>
      <c r="BF11" s="140"/>
      <c r="BG11" s="141"/>
      <c r="BH11" s="9"/>
      <c r="BI11" s="140"/>
      <c r="BJ11" s="141"/>
      <c r="BK11" s="140"/>
      <c r="BL11" s="149"/>
      <c r="BM11" s="149"/>
      <c r="BN11" s="195" t="s">
        <v>5</v>
      </c>
      <c r="BO11" s="196"/>
      <c r="BP11" s="10" t="s">
        <v>6</v>
      </c>
      <c r="BQ11" s="10" t="s">
        <v>7</v>
      </c>
      <c r="BR11" s="198"/>
    </row>
    <row r="12" spans="1:70" s="1" customFormat="1" ht="140.25" x14ac:dyDescent="0.25">
      <c r="A12" s="61"/>
      <c r="B12" s="203" t="s">
        <v>126</v>
      </c>
      <c r="C12" s="152" t="str">
        <f>VLOOKUP(B12,'HOJA DE DATOS'!$I$13:$J$47,2,FALSE)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12" s="156" t="s">
        <v>785</v>
      </c>
      <c r="E12" s="152" t="s">
        <v>264</v>
      </c>
      <c r="F12" s="152" t="s">
        <v>264</v>
      </c>
      <c r="G12" s="152" t="s">
        <v>264</v>
      </c>
      <c r="H12" s="152" t="s">
        <v>264</v>
      </c>
      <c r="I12" s="208" t="str">
        <f>IF(AND((E12="SI"),(F12="SI"),(G12="SI"),(H12="SI")),"Si es Riesgo de Corrupción","No es Riesgo de Corrupción")</f>
        <v>Si es Riesgo de Corrupción</v>
      </c>
      <c r="J12" s="62">
        <v>1</v>
      </c>
      <c r="K12" s="63" t="s">
        <v>786</v>
      </c>
      <c r="L12" s="252" t="s">
        <v>788</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9" t="s">
        <v>264</v>
      </c>
      <c r="Q12" s="249" t="s">
        <v>264</v>
      </c>
      <c r="R12" s="249" t="s">
        <v>269</v>
      </c>
      <c r="S12" s="249" t="s">
        <v>269</v>
      </c>
      <c r="T12" s="249" t="s">
        <v>264</v>
      </c>
      <c r="U12" s="249" t="s">
        <v>264</v>
      </c>
      <c r="V12" s="249" t="s">
        <v>264</v>
      </c>
      <c r="W12" s="249" t="s">
        <v>264</v>
      </c>
      <c r="X12" s="249" t="s">
        <v>269</v>
      </c>
      <c r="Y12" s="249" t="s">
        <v>264</v>
      </c>
      <c r="Z12" s="249" t="s">
        <v>264</v>
      </c>
      <c r="AA12" s="249" t="s">
        <v>264</v>
      </c>
      <c r="AB12" s="249" t="s">
        <v>264</v>
      </c>
      <c r="AC12" s="249" t="s">
        <v>264</v>
      </c>
      <c r="AD12" s="249" t="s">
        <v>264</v>
      </c>
      <c r="AE12" s="249" t="s">
        <v>269</v>
      </c>
      <c r="AF12" s="249" t="s">
        <v>264</v>
      </c>
      <c r="AG12" s="249" t="s">
        <v>264</v>
      </c>
      <c r="AH12" s="249" t="s">
        <v>269</v>
      </c>
      <c r="AI12" s="166">
        <f>IF(AE12="SI","Impacto Catastrófico por lesoines o perdida de vidas humanas",(COUNTIF(P12:AD21,"SI")+COUNTIF(AF12:AH21,"SI")))</f>
        <v>14</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789</v>
      </c>
      <c r="AO12" s="11" t="s">
        <v>790</v>
      </c>
      <c r="AP12" s="11" t="s">
        <v>791</v>
      </c>
      <c r="AQ12" s="11" t="s">
        <v>792</v>
      </c>
      <c r="AR12" s="11" t="s">
        <v>793</v>
      </c>
      <c r="AS12" s="11" t="s">
        <v>794</v>
      </c>
      <c r="AT12" s="11" t="s">
        <v>795</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MODERADA</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809</v>
      </c>
    </row>
    <row r="13" spans="1:70" s="1" customFormat="1" ht="191.25" x14ac:dyDescent="0.25">
      <c r="A13" s="61"/>
      <c r="B13" s="204"/>
      <c r="C13" s="153"/>
      <c r="D13" s="156"/>
      <c r="E13" s="153"/>
      <c r="F13" s="153"/>
      <c r="G13" s="153"/>
      <c r="H13" s="153"/>
      <c r="I13" s="209"/>
      <c r="J13" s="66">
        <v>2</v>
      </c>
      <c r="K13" s="67" t="s">
        <v>786</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796</v>
      </c>
      <c r="AO13" s="17" t="s">
        <v>797</v>
      </c>
      <c r="AP13" s="17" t="s">
        <v>280</v>
      </c>
      <c r="AQ13" s="17" t="s">
        <v>798</v>
      </c>
      <c r="AR13" s="17" t="s">
        <v>799</v>
      </c>
      <c r="AS13" s="17" t="s">
        <v>800</v>
      </c>
      <c r="AT13" s="17" t="s">
        <v>801</v>
      </c>
      <c r="AU13" s="17" t="s">
        <v>291</v>
      </c>
      <c r="AV13" s="17" t="s">
        <v>295</v>
      </c>
      <c r="AW13" s="17" t="s">
        <v>296</v>
      </c>
      <c r="AX13" s="17" t="s">
        <v>297</v>
      </c>
      <c r="AY13" s="17" t="s">
        <v>302</v>
      </c>
      <c r="AZ13" s="17" t="s">
        <v>299</v>
      </c>
      <c r="BA13" s="17" t="s">
        <v>802</v>
      </c>
      <c r="BB13" s="17" t="s">
        <v>301</v>
      </c>
      <c r="BC13" s="17">
        <f>IF(AV13="Asignado",15,0)+IF(AW13="Adecuado",15,0)+IF(AX13="Oportuna",15,0)+IF(AY13="Prevenir",15,IF(AY13="Detectar",10,0))+IF(AZ13="Confiable",15,0)+IF(BA13="Se investigan y resuelven oportunamente",15,0)+IF(BB13="Completa",10,IF(BB13="Incompleta",5,0))</f>
        <v>85</v>
      </c>
      <c r="BD13" s="17" t="str">
        <f t="shared" si="3"/>
        <v>Débil</v>
      </c>
      <c r="BE13" s="17"/>
      <c r="BF13" s="17" t="s">
        <v>303</v>
      </c>
      <c r="BG13" s="17" t="str">
        <f t="shared" si="4"/>
        <v>Siempre se ejecuta</v>
      </c>
      <c r="BH13" s="17"/>
      <c r="BI13" s="18" t="str">
        <f t="shared" si="5"/>
        <v>DÉBIL</v>
      </c>
      <c r="BJ13" s="17">
        <f t="shared" si="6"/>
        <v>0</v>
      </c>
      <c r="BK13" s="17" t="str">
        <f t="shared" si="7"/>
        <v>SI</v>
      </c>
      <c r="BL13" s="150"/>
      <c r="BM13" s="150"/>
      <c r="BN13" s="161"/>
      <c r="BO13" s="142"/>
      <c r="BP13" s="142"/>
      <c r="BQ13" s="145"/>
      <c r="BR13" s="175"/>
    </row>
    <row r="14" spans="1:70" s="1" customFormat="1" ht="165.75" x14ac:dyDescent="0.25">
      <c r="A14" s="61"/>
      <c r="B14" s="204"/>
      <c r="C14" s="153"/>
      <c r="D14" s="156"/>
      <c r="E14" s="153"/>
      <c r="F14" s="153"/>
      <c r="G14" s="153"/>
      <c r="H14" s="153"/>
      <c r="I14" s="209"/>
      <c r="J14" s="69">
        <v>3</v>
      </c>
      <c r="K14" s="70" t="s">
        <v>787</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803</v>
      </c>
      <c r="AO14" s="13" t="s">
        <v>804</v>
      </c>
      <c r="AP14" s="13" t="s">
        <v>280</v>
      </c>
      <c r="AQ14" s="13" t="s">
        <v>805</v>
      </c>
      <c r="AR14" s="13" t="s">
        <v>806</v>
      </c>
      <c r="AS14" s="13" t="s">
        <v>807</v>
      </c>
      <c r="AT14" s="13" t="s">
        <v>808</v>
      </c>
      <c r="AU14" s="13" t="s">
        <v>277</v>
      </c>
      <c r="AV14" s="11" t="s">
        <v>295</v>
      </c>
      <c r="AW14" s="11" t="s">
        <v>296</v>
      </c>
      <c r="AX14" s="11" t="s">
        <v>297</v>
      </c>
      <c r="AY14" s="11" t="s">
        <v>298</v>
      </c>
      <c r="AZ14" s="11" t="s">
        <v>299</v>
      </c>
      <c r="BA14" s="11" t="s">
        <v>300</v>
      </c>
      <c r="BB14" s="11" t="s">
        <v>301</v>
      </c>
      <c r="BC14" s="13">
        <f t="shared" si="2"/>
        <v>95</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w/dWT1eDvjFaMReABlfU1K4hRfJ18fI+nZPcUVJmSwS/hPFo87IjDbYJxIhbBlIocXgZ0Aa7Bvkxn5s3VGTBtA==" saltValue="FB9xOMrpClS5wSc3xshzEw=="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792" priority="58" operator="containsText" text="No es Riesgo de Corrupción">
      <formula>NOT(ISERROR(SEARCH("No es Riesgo de Corrupción",I12)))</formula>
    </cfRule>
    <cfRule type="containsText" dxfId="791" priority="59" operator="containsText" text="Si es Riesgo de Corrupción">
      <formula>NOT(ISERROR(SEARCH("Si es Riesgo de Corrupción",I12)))</formula>
    </cfRule>
  </conditionalFormatting>
  <conditionalFormatting sqref="AK12:AK21">
    <cfRule type="containsText" dxfId="790" priority="54" operator="containsText" text="Extremo">
      <formula>NOT(ISERROR(SEARCH("Extremo",AK12)))</formula>
    </cfRule>
    <cfRule type="containsText" dxfId="789" priority="55" operator="containsText" text="Alto">
      <formula>NOT(ISERROR(SEARCH("Alto",AK12)))</formula>
    </cfRule>
    <cfRule type="containsText" dxfId="788" priority="56" operator="containsText" text="Moderado">
      <formula>NOT(ISERROR(SEARCH("Moderado",AK12)))</formula>
    </cfRule>
    <cfRule type="containsText" dxfId="787" priority="57" operator="containsText" text="Bajo">
      <formula>NOT(ISERROR(SEARCH("Bajo",AK12)))</formula>
    </cfRule>
  </conditionalFormatting>
  <conditionalFormatting sqref="BI12:BI21">
    <cfRule type="containsText" dxfId="786" priority="51" operator="containsText" text="FUERTE">
      <formula>NOT(ISERROR(SEARCH("FUERTE",BI12)))</formula>
    </cfRule>
    <cfRule type="containsText" dxfId="785" priority="52" operator="containsText" text="MODERADO">
      <formula>NOT(ISERROR(SEARCH("MODERADO",BI12)))</formula>
    </cfRule>
    <cfRule type="containsText" dxfId="784" priority="53" operator="containsText" text="DÉBIL">
      <formula>NOT(ISERROR(SEARCH("DÉBIL",BI12)))</formula>
    </cfRule>
  </conditionalFormatting>
  <conditionalFormatting sqref="AL12">
    <cfRule type="containsText" dxfId="783" priority="47" operator="containsText" text="Extremo">
      <formula>NOT(ISERROR(SEARCH("Extremo",AL12)))</formula>
    </cfRule>
    <cfRule type="containsText" dxfId="782" priority="48" operator="containsText" text="Alto">
      <formula>NOT(ISERROR(SEARCH("Alto",AL12)))</formula>
    </cfRule>
    <cfRule type="containsText" dxfId="781" priority="49" operator="containsText" text="Moderado">
      <formula>NOT(ISERROR(SEARCH("Moderado",AL12)))</formula>
    </cfRule>
    <cfRule type="containsText" dxfId="780" priority="50" operator="containsText" text="Bajo">
      <formula>NOT(ISERROR(SEARCH("Bajo",AL12)))</formula>
    </cfRule>
  </conditionalFormatting>
  <conditionalFormatting sqref="BQ12:BQ21">
    <cfRule type="containsText" dxfId="779" priority="43" operator="containsText" text="Extremo">
      <formula>NOT(ISERROR(SEARCH("Extremo",BQ12)))</formula>
    </cfRule>
    <cfRule type="containsText" dxfId="778" priority="44" operator="containsText" text="Alto">
      <formula>NOT(ISERROR(SEARCH("Alto",BQ12)))</formula>
    </cfRule>
    <cfRule type="containsText" dxfId="777" priority="45" operator="containsText" text="Moderado">
      <formula>NOT(ISERROR(SEARCH("Moderado",BQ12)))</formula>
    </cfRule>
    <cfRule type="containsText" dxfId="776" priority="46" operator="containsText" text="Bajo">
      <formula>NOT(ISERROR(SEARCH("Bajo",BQ12)))</formula>
    </cfRule>
  </conditionalFormatting>
  <conditionalFormatting sqref="I22 I32">
    <cfRule type="containsText" dxfId="775" priority="41" operator="containsText" text="No es Riesgo de Corrupción">
      <formula>NOT(ISERROR(SEARCH("No es Riesgo de Corrupción",I22)))</formula>
    </cfRule>
    <cfRule type="containsText" dxfId="774" priority="42" operator="containsText" text="Si es Riesgo de Corrupción">
      <formula>NOT(ISERROR(SEARCH("Si es Riesgo de Corrupción",I22)))</formula>
    </cfRule>
  </conditionalFormatting>
  <conditionalFormatting sqref="AK22:AK41">
    <cfRule type="containsText" dxfId="773" priority="37" operator="containsText" text="Extremo">
      <formula>NOT(ISERROR(SEARCH("Extremo",AK22)))</formula>
    </cfRule>
    <cfRule type="containsText" dxfId="772" priority="38" operator="containsText" text="Alto">
      <formula>NOT(ISERROR(SEARCH("Alto",AK22)))</formula>
    </cfRule>
    <cfRule type="containsText" dxfId="771" priority="39" operator="containsText" text="Moderado">
      <formula>NOT(ISERROR(SEARCH("Moderado",AK22)))</formula>
    </cfRule>
    <cfRule type="containsText" dxfId="770" priority="40" operator="containsText" text="Bajo">
      <formula>NOT(ISERROR(SEARCH("Bajo",AK22)))</formula>
    </cfRule>
  </conditionalFormatting>
  <conditionalFormatting sqref="BI22:BI41">
    <cfRule type="containsText" dxfId="769" priority="34" operator="containsText" text="FUERTE">
      <formula>NOT(ISERROR(SEARCH("FUERTE",BI22)))</formula>
    </cfRule>
    <cfRule type="containsText" dxfId="768" priority="35" operator="containsText" text="MODERADO">
      <formula>NOT(ISERROR(SEARCH("MODERADO",BI22)))</formula>
    </cfRule>
    <cfRule type="containsText" dxfId="767" priority="36" operator="containsText" text="DÉBIL">
      <formula>NOT(ISERROR(SEARCH("DÉBIL",BI22)))</formula>
    </cfRule>
  </conditionalFormatting>
  <conditionalFormatting sqref="AL22 AL32">
    <cfRule type="containsText" dxfId="766" priority="30" operator="containsText" text="Extremo">
      <formula>NOT(ISERROR(SEARCH("Extremo",AL22)))</formula>
    </cfRule>
    <cfRule type="containsText" dxfId="765" priority="31" operator="containsText" text="Alto">
      <formula>NOT(ISERROR(SEARCH("Alto",AL22)))</formula>
    </cfRule>
    <cfRule type="containsText" dxfId="764" priority="32" operator="containsText" text="Moderado">
      <formula>NOT(ISERROR(SEARCH("Moderado",AL22)))</formula>
    </cfRule>
    <cfRule type="containsText" dxfId="763" priority="33" operator="containsText" text="Bajo">
      <formula>NOT(ISERROR(SEARCH("Bajo",AL22)))</formula>
    </cfRule>
  </conditionalFormatting>
  <conditionalFormatting sqref="BQ22:BQ41">
    <cfRule type="containsText" dxfId="762" priority="26" operator="containsText" text="Extremo">
      <formula>NOT(ISERROR(SEARCH("Extremo",BQ22)))</formula>
    </cfRule>
    <cfRule type="containsText" dxfId="761" priority="27" operator="containsText" text="Alto">
      <formula>NOT(ISERROR(SEARCH("Alto",BQ22)))</formula>
    </cfRule>
    <cfRule type="containsText" dxfId="760" priority="28" operator="containsText" text="Moderado">
      <formula>NOT(ISERROR(SEARCH("Moderado",BQ22)))</formula>
    </cfRule>
    <cfRule type="containsText" dxfId="759" priority="29" operator="containsText" text="Bajo">
      <formula>NOT(ISERROR(SEARCH("Bajo",BQ22)))</formula>
    </cfRule>
  </conditionalFormatting>
  <conditionalFormatting sqref="A1:XFD3 A5:XFD11 A4:AT4 BS4:XFD4 BH12:XFD12 A12:O21 A42:XFD1048576 A22:AP41 AU22:XFD41 AI13:XFD21 AI12:BF12">
    <cfRule type="containsText" dxfId="758" priority="21" operator="containsText" text="REDACTAR CONTROL">
      <formula>NOT(ISERROR(SEARCH("REDACTAR CONTROL",A1)))</formula>
    </cfRule>
    <cfRule type="containsText" dxfId="757" priority="22" operator="containsText" text="Espacio para">
      <formula>NOT(ISERROR(SEARCH("Espacio para",A1)))</formula>
    </cfRule>
    <cfRule type="containsText" dxfId="756" priority="23" operator="containsText" text="Definir el">
      <formula>NOT(ISERROR(SEARCH("Definir el",A1)))</formula>
    </cfRule>
    <cfRule type="containsText" dxfId="755" priority="24" operator="containsText" text="lista desplegable">
      <formula>NOT(ISERROR(SEARCH("lista desplegable",A1)))</formula>
    </cfRule>
    <cfRule type="containsText" dxfId="754" priority="25" operator="containsText" text="Casilla formulada">
      <formula>NOT(ISERROR(SEARCH("Casilla formulada",A1)))</formula>
    </cfRule>
  </conditionalFormatting>
  <conditionalFormatting sqref="BG12">
    <cfRule type="containsText" dxfId="753" priority="16" operator="containsText" text="REDACTAR CONTROL">
      <formula>NOT(ISERROR(SEARCH("REDACTAR CONTROL",BG12)))</formula>
    </cfRule>
    <cfRule type="containsText" dxfId="752" priority="17" operator="containsText" text="Espacio para">
      <formula>NOT(ISERROR(SEARCH("Espacio para",BG12)))</formula>
    </cfRule>
    <cfRule type="containsText" dxfId="751" priority="18" operator="containsText" text="Definir el">
      <formula>NOT(ISERROR(SEARCH("Definir el",BG12)))</formula>
    </cfRule>
    <cfRule type="containsText" dxfId="750" priority="19" operator="containsText" text="lista desplegable">
      <formula>NOT(ISERROR(SEARCH("lista desplegable",BG12)))</formula>
    </cfRule>
    <cfRule type="containsText" dxfId="749" priority="20" operator="containsText" text="Casilla formulada">
      <formula>NOT(ISERROR(SEARCH("Casilla formulada",BG12)))</formula>
    </cfRule>
  </conditionalFormatting>
  <conditionalFormatting sqref="AQ22:AT31">
    <cfRule type="containsText" dxfId="748" priority="11" operator="containsText" text="REDACTAR CONTROL">
      <formula>NOT(ISERROR(SEARCH("REDACTAR CONTROL",AQ22)))</formula>
    </cfRule>
    <cfRule type="containsText" dxfId="747" priority="12" operator="containsText" text="Espacio para">
      <formula>NOT(ISERROR(SEARCH("Espacio para",AQ22)))</formula>
    </cfRule>
    <cfRule type="containsText" dxfId="746" priority="13" operator="containsText" text="Definir el">
      <formula>NOT(ISERROR(SEARCH("Definir el",AQ22)))</formula>
    </cfRule>
    <cfRule type="containsText" dxfId="745" priority="14" operator="containsText" text="lista desplegable">
      <formula>NOT(ISERROR(SEARCH("lista desplegable",AQ22)))</formula>
    </cfRule>
    <cfRule type="containsText" dxfId="744" priority="15" operator="containsText" text="Casilla formulada">
      <formula>NOT(ISERROR(SEARCH("Casilla formulada",AQ22)))</formula>
    </cfRule>
  </conditionalFormatting>
  <conditionalFormatting sqref="AQ32:AT41">
    <cfRule type="containsText" dxfId="743" priority="6" operator="containsText" text="REDACTAR CONTROL">
      <formula>NOT(ISERROR(SEARCH("REDACTAR CONTROL",AQ32)))</formula>
    </cfRule>
    <cfRule type="containsText" dxfId="742" priority="7" operator="containsText" text="Espacio para">
      <formula>NOT(ISERROR(SEARCH("Espacio para",AQ32)))</formula>
    </cfRule>
    <cfRule type="containsText" dxfId="741" priority="8" operator="containsText" text="Definir el">
      <formula>NOT(ISERROR(SEARCH("Definir el",AQ32)))</formula>
    </cfRule>
    <cfRule type="containsText" dxfId="740" priority="9" operator="containsText" text="lista desplegable">
      <formula>NOT(ISERROR(SEARCH("lista desplegable",AQ32)))</formula>
    </cfRule>
    <cfRule type="containsText" dxfId="739" priority="10" operator="containsText" text="Casilla formulada">
      <formula>NOT(ISERROR(SEARCH("Casilla formulada",AQ32)))</formula>
    </cfRule>
  </conditionalFormatting>
  <conditionalFormatting sqref="P12:AH21">
    <cfRule type="containsText" dxfId="738" priority="1" operator="containsText" text="REDACTAR CONTROL">
      <formula>NOT(ISERROR(SEARCH("REDACTAR CONTROL",P12)))</formula>
    </cfRule>
    <cfRule type="containsText" dxfId="737" priority="2" operator="containsText" text="Espacio para">
      <formula>NOT(ISERROR(SEARCH("Espacio para",P12)))</formula>
    </cfRule>
    <cfRule type="containsText" dxfId="736" priority="3" operator="containsText" text="Definir el">
      <formula>NOT(ISERROR(SEARCH("Definir el",P12)))</formula>
    </cfRule>
    <cfRule type="containsText" dxfId="735" priority="4" operator="containsText" text="lista desplegable">
      <formula>NOT(ISERROR(SEARCH("lista desplegable",P12)))</formula>
    </cfRule>
    <cfRule type="containsText" dxfId="734" priority="5" operator="containsText" text="Casilla formulada">
      <formula>NOT(ISERROR(SEARCH("Casilla formulada",P12)))</formula>
    </cfRule>
  </conditionalFormatting>
  <dataValidations count="13">
    <dataValidation type="list" allowBlank="1" showInputMessage="1" showErrorMessage="1" sqref="BF12:BF41" xr:uid="{2D032BD2-F78B-4654-B035-836198FC5CCC}">
      <formula1>"Escoger un dato de la lista desplegable,Fuerte,Moderado,Débil"</formula1>
    </dataValidation>
    <dataValidation type="list" allowBlank="1" showInputMessage="1" showErrorMessage="1" sqref="M12:M41" xr:uid="{B4CDADE2-8FCC-4ACD-8E36-E5781DFA2033}">
      <formula1>"Escoger un dato de la lista desplegable,5,4,3,2,1"</formula1>
    </dataValidation>
    <dataValidation type="list" allowBlank="1" showInputMessage="1" showErrorMessage="1" sqref="E12:H41" xr:uid="{8DF36F9C-61B6-484B-8064-6B3226D08B80}">
      <formula1>"SI,NO,Escoger un dato de la lista desplegable"</formula1>
    </dataValidation>
    <dataValidation type="list" allowBlank="1" showInputMessage="1" showErrorMessage="1" sqref="P12:AH41" xr:uid="{888E4D40-CBD3-4BE4-8AA5-8EC60DA556BC}">
      <formula1>"SI,NO,Selecciona una respuesta en la lista desplegable"</formula1>
    </dataValidation>
    <dataValidation type="list" allowBlank="1" showInputMessage="1" showErrorMessage="1" sqref="AP12:AP41" xr:uid="{1E07F476-869D-4ED1-B112-A4F31B5A0256}">
      <formula1>"Escoger un dato de la lista desplegable,Por Tramite, Diario, Semanal, Quincenal, Mensual, Bimestral, Trimestral, Semestral,Anual"</formula1>
    </dataValidation>
    <dataValidation type="list" allowBlank="1" showInputMessage="1" showErrorMessage="1" sqref="AU12:AU41" xr:uid="{647E1DE6-BECA-417D-BE15-116DD308AAE6}">
      <formula1>"Escoger un dato de la lista desplegable,Preventivo,Detectivo"</formula1>
    </dataValidation>
    <dataValidation type="list" allowBlank="1" showInputMessage="1" showErrorMessage="1" sqref="AV12:AV41" xr:uid="{EFC4F9BA-65EB-4257-8108-3259D23C4515}">
      <formula1>"Asignado,No Asignado,Escoger un dato de la lista desplegable"</formula1>
    </dataValidation>
    <dataValidation type="list" allowBlank="1" showInputMessage="1" showErrorMessage="1" sqref="AW12:AW41" xr:uid="{1EE95051-F89E-4719-9334-A2B9965F9E2E}">
      <formula1>"Adecuado,Inadecuado,Escoger un dato de la lista desplegable"</formula1>
    </dataValidation>
    <dataValidation type="list" allowBlank="1" showInputMessage="1" showErrorMessage="1" sqref="AX12:AX41" xr:uid="{E1E251EE-9E89-4738-A7C4-9B02C3EEB6BC}">
      <formula1>"Oportuna,Inoportuna,Escoger un dato de la lista desplegable"</formula1>
    </dataValidation>
    <dataValidation type="list" allowBlank="1" showInputMessage="1" showErrorMessage="1" sqref="AY12:AY41" xr:uid="{68E52DF8-2F16-4F3B-933A-AFB6AA324F72}">
      <formula1>"Prevenir,Detectar,No es un control,Escoger un dato de la lista desplegable"</formula1>
    </dataValidation>
    <dataValidation type="list" allowBlank="1" showInputMessage="1" showErrorMessage="1" sqref="AZ12:AZ41" xr:uid="{C7FF98B7-C38E-498A-A8D5-742E66EDF820}">
      <formula1>"Confiable,No confiable,Escoger un dato de la lista desplegable"</formula1>
    </dataValidation>
    <dataValidation type="list" allowBlank="1" showInputMessage="1" showErrorMessage="1" sqref="BA12:BA41" xr:uid="{4FFBF078-8B7F-4770-92A8-B9755B2C71F1}">
      <formula1>"Escoger un dato de la lista desplegable,Se investigan y resuelven oportunamente,No se investigan y resuelven oportunamente."</formula1>
    </dataValidation>
    <dataValidation type="list" allowBlank="1" showInputMessage="1" showErrorMessage="1" sqref="BB12:BB41" xr:uid="{4DE3BF0F-0F1D-4226-B484-44D310A61472}">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77DD4E9-F3F6-4858-99E7-168690A9636D}">
          <x14:formula1>
            <xm:f>Hoja2!$A$1:$A$4</xm:f>
          </x14:formula1>
          <xm:sqref>AL12:AL41</xm:sqref>
        </x14:dataValidation>
        <x14:dataValidation type="list" allowBlank="1" showInputMessage="1" showErrorMessage="1" xr:uid="{A583EED0-094D-4FEC-BB98-761614B53964}">
          <x14:formula1>
            <xm:f>'HOJA DE DATOS'!$I$13:$I$47</xm:f>
          </x14:formula1>
          <xm:sqref>B12:B41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BDDA0-96B3-44CD-9366-E5CFD63DC4E5}">
  <sheetPr>
    <tabColor rgb="FFB1B1B1"/>
    <pageSetUpPr fitToPage="1"/>
  </sheetPr>
  <dimension ref="A1:BR1048174"/>
  <sheetViews>
    <sheetView zoomScale="50" zoomScaleNormal="50" zoomScaleSheetLayoutView="100" zoomScalePageLayoutView="10" workbookViewId="0">
      <pane ySplit="11" topLeftCell="A12" activePane="bottomLeft" state="frozen"/>
      <selection pane="bottomLeft" activeCell="C12" sqref="C12:C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8.85546875" style="75" customWidth="1"/>
    <col min="42"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GJUR-4.0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7" t="s">
        <v>55</v>
      </c>
      <c r="AW11" s="87" t="s">
        <v>56</v>
      </c>
      <c r="AX11" s="87">
        <v>2</v>
      </c>
      <c r="AY11" s="87">
        <v>3</v>
      </c>
      <c r="AZ11" s="87">
        <v>4</v>
      </c>
      <c r="BA11" s="87">
        <v>5</v>
      </c>
      <c r="BB11" s="87">
        <v>6</v>
      </c>
      <c r="BC11" s="140"/>
      <c r="BD11" s="141"/>
      <c r="BE11" s="9"/>
      <c r="BF11" s="140"/>
      <c r="BG11" s="141"/>
      <c r="BH11" s="9"/>
      <c r="BI11" s="140"/>
      <c r="BJ11" s="141"/>
      <c r="BK11" s="140"/>
      <c r="BL11" s="149"/>
      <c r="BM11" s="149"/>
      <c r="BN11" s="195" t="s">
        <v>5</v>
      </c>
      <c r="BO11" s="196"/>
      <c r="BP11" s="10" t="s">
        <v>6</v>
      </c>
      <c r="BQ11" s="10" t="s">
        <v>7</v>
      </c>
      <c r="BR11" s="198"/>
    </row>
    <row r="12" spans="1:70" s="1" customFormat="1" ht="156.6" customHeight="1" x14ac:dyDescent="0.25">
      <c r="A12" s="61"/>
      <c r="B12" s="203" t="s">
        <v>38</v>
      </c>
      <c r="C12" s="152" t="str">
        <f>VLOOKUP(B12,'HOJA DE DATOS'!$I$13:$J$47,2,FALSE)</f>
        <v>Asesorar, ejercer la representación judicial y extrajudicial, adelantar los cobros coactivos y ejercer control de legalidad en las diferentes actuaciones de la entidad.</v>
      </c>
      <c r="D12" s="156" t="s">
        <v>1008</v>
      </c>
      <c r="E12" s="152" t="s">
        <v>264</v>
      </c>
      <c r="F12" s="152" t="s">
        <v>264</v>
      </c>
      <c r="G12" s="152" t="s">
        <v>264</v>
      </c>
      <c r="H12" s="152" t="s">
        <v>264</v>
      </c>
      <c r="I12" s="208" t="str">
        <f>IF(AND((E12="SI"),(F12="SI"),(G12="SI"),(H12="SI")),"Si es Riesgo de Corrupción","No es Riesgo de Corrupción")</f>
        <v>Si es Riesgo de Corrupción</v>
      </c>
      <c r="J12" s="62">
        <v>1</v>
      </c>
      <c r="K12" s="63" t="s">
        <v>1009</v>
      </c>
      <c r="L12" s="158" t="s">
        <v>1012</v>
      </c>
      <c r="M12" s="211">
        <v>3</v>
      </c>
      <c r="N12" s="155" t="str">
        <f>IF(M12=1,"Rara vez",IF(M12=2,"Improbable",IF(M12=3,"Posible",IF(M12=4,"Probable",IF(M12=5,"Casi seguro","← 
Definir el nivel de probabilidad")))))</f>
        <v>Posible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52" t="s">
        <v>264</v>
      </c>
      <c r="Q12" s="152" t="s">
        <v>264</v>
      </c>
      <c r="R12" s="152" t="s">
        <v>264</v>
      </c>
      <c r="S12" s="152" t="s">
        <v>264</v>
      </c>
      <c r="T12" s="152" t="s">
        <v>264</v>
      </c>
      <c r="U12" s="152" t="s">
        <v>264</v>
      </c>
      <c r="V12" s="152" t="s">
        <v>264</v>
      </c>
      <c r="W12" s="152" t="s">
        <v>264</v>
      </c>
      <c r="X12" s="152" t="s">
        <v>264</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17</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1013</v>
      </c>
      <c r="AO12" s="11" t="s">
        <v>1014</v>
      </c>
      <c r="AP12" s="11" t="s">
        <v>347</v>
      </c>
      <c r="AQ12" s="11" t="s">
        <v>1015</v>
      </c>
      <c r="AR12" s="11" t="s">
        <v>1016</v>
      </c>
      <c r="AS12" s="11" t="s">
        <v>1017</v>
      </c>
      <c r="AT12" s="11" t="s">
        <v>1018</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1028</v>
      </c>
    </row>
    <row r="13" spans="1:70" s="1" customFormat="1" ht="140.25" x14ac:dyDescent="0.25">
      <c r="A13" s="61"/>
      <c r="B13" s="204"/>
      <c r="C13" s="153"/>
      <c r="D13" s="156"/>
      <c r="E13" s="153"/>
      <c r="F13" s="153"/>
      <c r="G13" s="153"/>
      <c r="H13" s="153"/>
      <c r="I13" s="209"/>
      <c r="J13" s="66">
        <v>2</v>
      </c>
      <c r="K13" s="67" t="s">
        <v>1010</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1019</v>
      </c>
      <c r="AO13" s="17" t="s">
        <v>1014</v>
      </c>
      <c r="AP13" s="17" t="s">
        <v>347</v>
      </c>
      <c r="AQ13" s="17" t="s">
        <v>1020</v>
      </c>
      <c r="AR13" s="17" t="s">
        <v>1021</v>
      </c>
      <c r="AS13" s="17" t="s">
        <v>1017</v>
      </c>
      <c r="AT13" s="17" t="s">
        <v>1022</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102" x14ac:dyDescent="0.25">
      <c r="A14" s="61"/>
      <c r="B14" s="204"/>
      <c r="C14" s="153"/>
      <c r="D14" s="156"/>
      <c r="E14" s="153"/>
      <c r="F14" s="153"/>
      <c r="G14" s="153"/>
      <c r="H14" s="153"/>
      <c r="I14" s="209"/>
      <c r="J14" s="69">
        <v>3</v>
      </c>
      <c r="K14" s="70" t="s">
        <v>1011</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1023</v>
      </c>
      <c r="AO14" s="13" t="s">
        <v>1024</v>
      </c>
      <c r="AP14" s="13" t="s">
        <v>280</v>
      </c>
      <c r="AQ14" s="13" t="s">
        <v>1025</v>
      </c>
      <c r="AR14" s="13" t="s">
        <v>1026</v>
      </c>
      <c r="AS14" s="13" t="s">
        <v>1017</v>
      </c>
      <c r="AT14" s="13" t="s">
        <v>1027</v>
      </c>
      <c r="AU14" s="13" t="s">
        <v>291</v>
      </c>
      <c r="AV14" s="11" t="s">
        <v>295</v>
      </c>
      <c r="AW14" s="11" t="s">
        <v>296</v>
      </c>
      <c r="AX14" s="11" t="s">
        <v>297</v>
      </c>
      <c r="AY14" s="11" t="s">
        <v>302</v>
      </c>
      <c r="AZ14" s="11" t="s">
        <v>299</v>
      </c>
      <c r="BA14" s="11" t="s">
        <v>300</v>
      </c>
      <c r="BB14" s="11" t="s">
        <v>301</v>
      </c>
      <c r="BC14" s="13">
        <f t="shared" si="2"/>
        <v>100</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l+GAijTfpSZ16FaxOpyFyNsc8fuPCWUsgtYS6dCAt7b5wMaSxVAT1lU3tO8QAIq3c3BV4/HGnLwFNjlmoyIx0g==" saltValue="S8LGR5TmrYf5yYJT9wt70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733" priority="53" operator="containsText" text="No es Riesgo de Corrupción">
      <formula>NOT(ISERROR(SEARCH("No es Riesgo de Corrupción",I12)))</formula>
    </cfRule>
    <cfRule type="containsText" dxfId="732" priority="54" operator="containsText" text="Si es Riesgo de Corrupción">
      <formula>NOT(ISERROR(SEARCH("Si es Riesgo de Corrupción",I12)))</formula>
    </cfRule>
  </conditionalFormatting>
  <conditionalFormatting sqref="AK12:AK21">
    <cfRule type="containsText" dxfId="731" priority="49" operator="containsText" text="Extremo">
      <formula>NOT(ISERROR(SEARCH("Extremo",AK12)))</formula>
    </cfRule>
    <cfRule type="containsText" dxfId="730" priority="50" operator="containsText" text="Alto">
      <formula>NOT(ISERROR(SEARCH("Alto",AK12)))</formula>
    </cfRule>
    <cfRule type="containsText" dxfId="729" priority="51" operator="containsText" text="Moderado">
      <formula>NOT(ISERROR(SEARCH("Moderado",AK12)))</formula>
    </cfRule>
    <cfRule type="containsText" dxfId="728" priority="52" operator="containsText" text="Bajo">
      <formula>NOT(ISERROR(SEARCH("Bajo",AK12)))</formula>
    </cfRule>
  </conditionalFormatting>
  <conditionalFormatting sqref="BI12:BI21">
    <cfRule type="containsText" dxfId="727" priority="46" operator="containsText" text="FUERTE">
      <formula>NOT(ISERROR(SEARCH("FUERTE",BI12)))</formula>
    </cfRule>
    <cfRule type="containsText" dxfId="726" priority="47" operator="containsText" text="MODERADO">
      <formula>NOT(ISERROR(SEARCH("MODERADO",BI12)))</formula>
    </cfRule>
    <cfRule type="containsText" dxfId="725" priority="48" operator="containsText" text="DÉBIL">
      <formula>NOT(ISERROR(SEARCH("DÉBIL",BI12)))</formula>
    </cfRule>
  </conditionalFormatting>
  <conditionalFormatting sqref="AL12">
    <cfRule type="containsText" dxfId="724" priority="42" operator="containsText" text="Extremo">
      <formula>NOT(ISERROR(SEARCH("Extremo",AL12)))</formula>
    </cfRule>
    <cfRule type="containsText" dxfId="723" priority="43" operator="containsText" text="Alto">
      <formula>NOT(ISERROR(SEARCH("Alto",AL12)))</formula>
    </cfRule>
    <cfRule type="containsText" dxfId="722" priority="44" operator="containsText" text="Moderado">
      <formula>NOT(ISERROR(SEARCH("Moderado",AL12)))</formula>
    </cfRule>
    <cfRule type="containsText" dxfId="721" priority="45" operator="containsText" text="Bajo">
      <formula>NOT(ISERROR(SEARCH("Bajo",AL12)))</formula>
    </cfRule>
  </conditionalFormatting>
  <conditionalFormatting sqref="BQ12:BQ21">
    <cfRule type="containsText" dxfId="720" priority="38" operator="containsText" text="Extremo">
      <formula>NOT(ISERROR(SEARCH("Extremo",BQ12)))</formula>
    </cfRule>
    <cfRule type="containsText" dxfId="719" priority="39" operator="containsText" text="Alto">
      <formula>NOT(ISERROR(SEARCH("Alto",BQ12)))</formula>
    </cfRule>
    <cfRule type="containsText" dxfId="718" priority="40" operator="containsText" text="Moderado">
      <formula>NOT(ISERROR(SEARCH("Moderado",BQ12)))</formula>
    </cfRule>
    <cfRule type="containsText" dxfId="717" priority="41" operator="containsText" text="Bajo">
      <formula>NOT(ISERROR(SEARCH("Bajo",BQ12)))</formula>
    </cfRule>
  </conditionalFormatting>
  <conditionalFormatting sqref="I22 I32">
    <cfRule type="containsText" dxfId="716" priority="36" operator="containsText" text="No es Riesgo de Corrupción">
      <formula>NOT(ISERROR(SEARCH("No es Riesgo de Corrupción",I22)))</formula>
    </cfRule>
    <cfRule type="containsText" dxfId="715" priority="37" operator="containsText" text="Si es Riesgo de Corrupción">
      <formula>NOT(ISERROR(SEARCH("Si es Riesgo de Corrupción",I22)))</formula>
    </cfRule>
  </conditionalFormatting>
  <conditionalFormatting sqref="AK22:AK41">
    <cfRule type="containsText" dxfId="714" priority="32" operator="containsText" text="Extremo">
      <formula>NOT(ISERROR(SEARCH("Extremo",AK22)))</formula>
    </cfRule>
    <cfRule type="containsText" dxfId="713" priority="33" operator="containsText" text="Alto">
      <formula>NOT(ISERROR(SEARCH("Alto",AK22)))</formula>
    </cfRule>
    <cfRule type="containsText" dxfId="712" priority="34" operator="containsText" text="Moderado">
      <formula>NOT(ISERROR(SEARCH("Moderado",AK22)))</formula>
    </cfRule>
    <cfRule type="containsText" dxfId="711" priority="35" operator="containsText" text="Bajo">
      <formula>NOT(ISERROR(SEARCH("Bajo",AK22)))</formula>
    </cfRule>
  </conditionalFormatting>
  <conditionalFormatting sqref="BI22:BI41">
    <cfRule type="containsText" dxfId="710" priority="29" operator="containsText" text="FUERTE">
      <formula>NOT(ISERROR(SEARCH("FUERTE",BI22)))</formula>
    </cfRule>
    <cfRule type="containsText" dxfId="709" priority="30" operator="containsText" text="MODERADO">
      <formula>NOT(ISERROR(SEARCH("MODERADO",BI22)))</formula>
    </cfRule>
    <cfRule type="containsText" dxfId="708" priority="31" operator="containsText" text="DÉBIL">
      <formula>NOT(ISERROR(SEARCH("DÉBIL",BI22)))</formula>
    </cfRule>
  </conditionalFormatting>
  <conditionalFormatting sqref="AL22 AL32">
    <cfRule type="containsText" dxfId="707" priority="25" operator="containsText" text="Extremo">
      <formula>NOT(ISERROR(SEARCH("Extremo",AL22)))</formula>
    </cfRule>
    <cfRule type="containsText" dxfId="706" priority="26" operator="containsText" text="Alto">
      <formula>NOT(ISERROR(SEARCH("Alto",AL22)))</formula>
    </cfRule>
    <cfRule type="containsText" dxfId="705" priority="27" operator="containsText" text="Moderado">
      <formula>NOT(ISERROR(SEARCH("Moderado",AL22)))</formula>
    </cfRule>
    <cfRule type="containsText" dxfId="704" priority="28" operator="containsText" text="Bajo">
      <formula>NOT(ISERROR(SEARCH("Bajo",AL22)))</formula>
    </cfRule>
  </conditionalFormatting>
  <conditionalFormatting sqref="BQ22:BQ41">
    <cfRule type="containsText" dxfId="703" priority="21" operator="containsText" text="Extremo">
      <formula>NOT(ISERROR(SEARCH("Extremo",BQ22)))</formula>
    </cfRule>
    <cfRule type="containsText" dxfId="702" priority="22" operator="containsText" text="Alto">
      <formula>NOT(ISERROR(SEARCH("Alto",BQ22)))</formula>
    </cfRule>
    <cfRule type="containsText" dxfId="701" priority="23" operator="containsText" text="Moderado">
      <formula>NOT(ISERROR(SEARCH("Moderado",BQ22)))</formula>
    </cfRule>
    <cfRule type="containsText" dxfId="700" priority="24" operator="containsText" text="Bajo">
      <formula>NOT(ISERROR(SEARCH("Bajo",BQ22)))</formula>
    </cfRule>
  </conditionalFormatting>
  <conditionalFormatting sqref="A1:XFD3 A5:XFD11 A4:AT4 BS4:XFD4 BH12:XFD12 A12:BF12 A13:XFD21 A42:XFD1048576 A22:AP41 AU22:XFD41">
    <cfRule type="containsText" dxfId="699" priority="16" operator="containsText" text="REDACTAR CONTROL">
      <formula>NOT(ISERROR(SEARCH("REDACTAR CONTROL",A1)))</formula>
    </cfRule>
    <cfRule type="containsText" dxfId="698" priority="17" operator="containsText" text="Espacio para">
      <formula>NOT(ISERROR(SEARCH("Espacio para",A1)))</formula>
    </cfRule>
    <cfRule type="containsText" dxfId="697" priority="18" operator="containsText" text="Definir el">
      <formula>NOT(ISERROR(SEARCH("Definir el",A1)))</formula>
    </cfRule>
    <cfRule type="containsText" dxfId="696" priority="19" operator="containsText" text="lista desplegable">
      <formula>NOT(ISERROR(SEARCH("lista desplegable",A1)))</formula>
    </cfRule>
    <cfRule type="containsText" dxfId="695" priority="20" operator="containsText" text="Casilla formulada">
      <formula>NOT(ISERROR(SEARCH("Casilla formulada",A1)))</formula>
    </cfRule>
  </conditionalFormatting>
  <conditionalFormatting sqref="BG12">
    <cfRule type="containsText" dxfId="694" priority="11" operator="containsText" text="REDACTAR CONTROL">
      <formula>NOT(ISERROR(SEARCH("REDACTAR CONTROL",BG12)))</formula>
    </cfRule>
    <cfRule type="containsText" dxfId="693" priority="12" operator="containsText" text="Espacio para">
      <formula>NOT(ISERROR(SEARCH("Espacio para",BG12)))</formula>
    </cfRule>
    <cfRule type="containsText" dxfId="692" priority="13" operator="containsText" text="Definir el">
      <formula>NOT(ISERROR(SEARCH("Definir el",BG12)))</formula>
    </cfRule>
    <cfRule type="containsText" dxfId="691" priority="14" operator="containsText" text="lista desplegable">
      <formula>NOT(ISERROR(SEARCH("lista desplegable",BG12)))</formula>
    </cfRule>
    <cfRule type="containsText" dxfId="690" priority="15" operator="containsText" text="Casilla formulada">
      <formula>NOT(ISERROR(SEARCH("Casilla formulada",BG12)))</formula>
    </cfRule>
  </conditionalFormatting>
  <conditionalFormatting sqref="AQ22:AT31">
    <cfRule type="containsText" dxfId="689" priority="6" operator="containsText" text="REDACTAR CONTROL">
      <formula>NOT(ISERROR(SEARCH("REDACTAR CONTROL",AQ22)))</formula>
    </cfRule>
    <cfRule type="containsText" dxfId="688" priority="7" operator="containsText" text="Espacio para">
      <formula>NOT(ISERROR(SEARCH("Espacio para",AQ22)))</formula>
    </cfRule>
    <cfRule type="containsText" dxfId="687" priority="8" operator="containsText" text="Definir el">
      <formula>NOT(ISERROR(SEARCH("Definir el",AQ22)))</formula>
    </cfRule>
    <cfRule type="containsText" dxfId="686" priority="9" operator="containsText" text="lista desplegable">
      <formula>NOT(ISERROR(SEARCH("lista desplegable",AQ22)))</formula>
    </cfRule>
    <cfRule type="containsText" dxfId="685" priority="10" operator="containsText" text="Casilla formulada">
      <formula>NOT(ISERROR(SEARCH("Casilla formulada",AQ22)))</formula>
    </cfRule>
  </conditionalFormatting>
  <conditionalFormatting sqref="AQ32:AT41">
    <cfRule type="containsText" dxfId="684" priority="1" operator="containsText" text="REDACTAR CONTROL">
      <formula>NOT(ISERROR(SEARCH("REDACTAR CONTROL",AQ32)))</formula>
    </cfRule>
    <cfRule type="containsText" dxfId="683" priority="2" operator="containsText" text="Espacio para">
      <formula>NOT(ISERROR(SEARCH("Espacio para",AQ32)))</formula>
    </cfRule>
    <cfRule type="containsText" dxfId="682" priority="3" operator="containsText" text="Definir el">
      <formula>NOT(ISERROR(SEARCH("Definir el",AQ32)))</formula>
    </cfRule>
    <cfRule type="containsText" dxfId="681" priority="4" operator="containsText" text="lista desplegable">
      <formula>NOT(ISERROR(SEARCH("lista desplegable",AQ32)))</formula>
    </cfRule>
    <cfRule type="containsText" dxfId="680" priority="5" operator="containsText" text="Casilla formulada">
      <formula>NOT(ISERROR(SEARCH("Casilla formulada",AQ32)))</formula>
    </cfRule>
  </conditionalFormatting>
  <dataValidations count="13">
    <dataValidation type="list" allowBlank="1" showInputMessage="1" showErrorMessage="1" sqref="BF12:BF41" xr:uid="{04AA0A08-5386-4411-A44C-66CC604AE3DA}">
      <formula1>"Escoger un dato de la lista desplegable,Fuerte,Moderado,Débil"</formula1>
    </dataValidation>
    <dataValidation type="list" allowBlank="1" showInputMessage="1" showErrorMessage="1" sqref="M12:M41" xr:uid="{F27B5CF9-74D3-4AD0-BE8B-7A88BA36C214}">
      <formula1>"Escoger un dato de la lista desplegable,5,4,3,2,1"</formula1>
    </dataValidation>
    <dataValidation type="list" allowBlank="1" showInputMessage="1" showErrorMessage="1" sqref="E12:H41" xr:uid="{FA8C7C16-AFAC-4196-84E3-EEBBD258F175}">
      <formula1>"SI,NO,Escoger un dato de la lista desplegable"</formula1>
    </dataValidation>
    <dataValidation type="list" allowBlank="1" showInputMessage="1" showErrorMessage="1" sqref="P12:AH41" xr:uid="{C5C2D001-9A16-4948-AAFA-A32FCEF7E785}">
      <formula1>"SI,NO,Selecciona una respuesta en la lista desplegable"</formula1>
    </dataValidation>
    <dataValidation type="list" allowBlank="1" showInputMessage="1" showErrorMessage="1" sqref="AP12:AP41" xr:uid="{B8A2A8F4-0E71-424A-845F-CC5DE50E9059}">
      <formula1>"Escoger un dato de la lista desplegable,Por Tramite, Diario, Semanal, Quincenal, Mensual, Bimestral, Trimestral, Semestral,Anual"</formula1>
    </dataValidation>
    <dataValidation type="list" allowBlank="1" showInputMessage="1" showErrorMessage="1" sqref="AU12:AU41" xr:uid="{BCBF3A86-9F73-4F1A-82A6-50293D84BF6F}">
      <formula1>"Escoger un dato de la lista desplegable,Preventivo,Detectivo"</formula1>
    </dataValidation>
    <dataValidation type="list" allowBlank="1" showInputMessage="1" showErrorMessage="1" sqref="AV12:AV41" xr:uid="{5A60AB5C-70BE-441D-A311-F385D1E80FA8}">
      <formula1>"Asignado,No Asignado,Escoger un dato de la lista desplegable"</formula1>
    </dataValidation>
    <dataValidation type="list" allowBlank="1" showInputMessage="1" showErrorMessage="1" sqref="AW12:AW41" xr:uid="{FA29E0D4-E6A5-4716-B236-A8425EC6CA88}">
      <formula1>"Adecuado,Inadecuado,Escoger un dato de la lista desplegable"</formula1>
    </dataValidation>
    <dataValidation type="list" allowBlank="1" showInputMessage="1" showErrorMessage="1" sqref="AX12:AX41" xr:uid="{D4BAF8A0-44E1-43FA-9210-2E633D4F9B69}">
      <formula1>"Oportuna,Inoportuna,Escoger un dato de la lista desplegable"</formula1>
    </dataValidation>
    <dataValidation type="list" allowBlank="1" showInputMessage="1" showErrorMessage="1" sqref="AY12:AY41" xr:uid="{E9798A51-E880-4B31-AA2B-EC9C06708E85}">
      <formula1>"Prevenir,Detectar,No es un control,Escoger un dato de la lista desplegable"</formula1>
    </dataValidation>
    <dataValidation type="list" allowBlank="1" showInputMessage="1" showErrorMessage="1" sqref="AZ12:AZ41" xr:uid="{F5A443F1-1D15-42AF-9DD8-35A39A387930}">
      <formula1>"Confiable,No confiable,Escoger un dato de la lista desplegable"</formula1>
    </dataValidation>
    <dataValidation type="list" allowBlank="1" showInputMessage="1" showErrorMessage="1" sqref="BA12:BA41" xr:uid="{A539238B-F25F-4043-B612-BB8293B35354}">
      <formula1>"Escoger un dato de la lista desplegable,Se investigan y resuelven oportunamente,No se investigan y resuelven oportunamente."</formula1>
    </dataValidation>
    <dataValidation type="list" allowBlank="1" showInputMessage="1" showErrorMessage="1" sqref="BB12:BB41" xr:uid="{879C43D2-2B9E-44B3-8011-042BEF122E9C}">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AAEA38C3-6F94-49F9-AB8E-BFBCD3705C51}">
          <x14:formula1>
            <xm:f>Hoja2!$A$1:$A$4</xm:f>
          </x14:formula1>
          <xm:sqref>AL12:AL41</xm:sqref>
        </x14:dataValidation>
        <x14:dataValidation type="list" allowBlank="1" showInputMessage="1" showErrorMessage="1" xr:uid="{42260CD9-DAFB-417E-A473-F19B07A53413}">
          <x14:formula1>
            <xm:f>'HOJA DE DATOS'!$I$13:$I$47</xm:f>
          </x14:formula1>
          <xm:sqref>B12:B41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A01DA-306F-4784-B936-C0E136437671}">
  <sheetPr codeName="Hoja17">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GIAT-2.0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8" t="s">
        <v>55</v>
      </c>
      <c r="AW11" s="78" t="s">
        <v>56</v>
      </c>
      <c r="AX11" s="78">
        <v>2</v>
      </c>
      <c r="AY11" s="78">
        <v>3</v>
      </c>
      <c r="AZ11" s="78">
        <v>4</v>
      </c>
      <c r="BA11" s="78">
        <v>5</v>
      </c>
      <c r="BB11" s="78">
        <v>6</v>
      </c>
      <c r="BC11" s="140"/>
      <c r="BD11" s="141"/>
      <c r="BE11" s="9"/>
      <c r="BF11" s="140"/>
      <c r="BG11" s="141"/>
      <c r="BH11" s="9"/>
      <c r="BI11" s="140"/>
      <c r="BJ11" s="141"/>
      <c r="BK11" s="140"/>
      <c r="BL11" s="149"/>
      <c r="BM11" s="149"/>
      <c r="BN11" s="195" t="s">
        <v>5</v>
      </c>
      <c r="BO11" s="196"/>
      <c r="BP11" s="10" t="s">
        <v>6</v>
      </c>
      <c r="BQ11" s="10" t="s">
        <v>7</v>
      </c>
      <c r="BR11" s="198"/>
    </row>
    <row r="12" spans="1:70" s="1" customFormat="1" ht="156.6" customHeight="1" x14ac:dyDescent="0.25">
      <c r="A12" s="61"/>
      <c r="B12" s="203" t="s">
        <v>37</v>
      </c>
      <c r="C12" s="152" t="str">
        <f>VLOOKUP(B12,'HOJA DE DATOS'!$I$13:$J$47,2,FALSE)</f>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
      <c r="D12" s="156" t="s">
        <v>584</v>
      </c>
      <c r="E12" s="152" t="s">
        <v>264</v>
      </c>
      <c r="F12" s="152" t="s">
        <v>264</v>
      </c>
      <c r="G12" s="152" t="s">
        <v>264</v>
      </c>
      <c r="H12" s="152" t="s">
        <v>264</v>
      </c>
      <c r="I12" s="208" t="str">
        <f>IF(AND((E12="SI"),(F12="SI"),(G12="SI"),(H12="SI")),"Si es Riesgo de Corrupción","No es Riesgo de Corrupción")</f>
        <v>Si es Riesgo de Corrupción</v>
      </c>
      <c r="J12" s="62">
        <v>1</v>
      </c>
      <c r="K12" s="63" t="s">
        <v>585</v>
      </c>
      <c r="L12" s="158" t="s">
        <v>587</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52" t="s">
        <v>264</v>
      </c>
      <c r="Q12" s="152" t="s">
        <v>264</v>
      </c>
      <c r="R12" s="152" t="s">
        <v>264</v>
      </c>
      <c r="S12" s="152" t="s">
        <v>264</v>
      </c>
      <c r="T12" s="152" t="s">
        <v>264</v>
      </c>
      <c r="U12" s="152" t="s">
        <v>264</v>
      </c>
      <c r="V12" s="152" t="s">
        <v>264</v>
      </c>
      <c r="W12" s="152" t="s">
        <v>264</v>
      </c>
      <c r="X12" s="152" t="s">
        <v>264</v>
      </c>
      <c r="Y12" s="152" t="s">
        <v>264</v>
      </c>
      <c r="Z12" s="152" t="s">
        <v>264</v>
      </c>
      <c r="AA12" s="152" t="s">
        <v>264</v>
      </c>
      <c r="AB12" s="152" t="s">
        <v>269</v>
      </c>
      <c r="AC12" s="152" t="s">
        <v>269</v>
      </c>
      <c r="AD12" s="152" t="s">
        <v>264</v>
      </c>
      <c r="AE12" s="152" t="s">
        <v>269</v>
      </c>
      <c r="AF12" s="152" t="s">
        <v>264</v>
      </c>
      <c r="AG12" s="152" t="s">
        <v>264</v>
      </c>
      <c r="AH12" s="152" t="s">
        <v>269</v>
      </c>
      <c r="AI12" s="166">
        <f>IF(AE12="SI","Impacto Catastrófico por lesoines o perdida de vidas humanas",(COUNTIF(P12:AD21,"SI")+COUNTIF(AF12:AH21,"SI")))</f>
        <v>15</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588</v>
      </c>
      <c r="AO12" s="11" t="s">
        <v>589</v>
      </c>
      <c r="AP12" s="11" t="s">
        <v>272</v>
      </c>
      <c r="AQ12" s="11" t="s">
        <v>590</v>
      </c>
      <c r="AR12" s="11" t="s">
        <v>591</v>
      </c>
      <c r="AS12" s="11" t="s">
        <v>592</v>
      </c>
      <c r="AT12" s="11" t="s">
        <v>593</v>
      </c>
      <c r="AU12" s="11" t="s">
        <v>291</v>
      </c>
      <c r="AV12" s="11" t="s">
        <v>295</v>
      </c>
      <c r="AW12" s="11" t="s">
        <v>296</v>
      </c>
      <c r="AX12" s="11" t="s">
        <v>297</v>
      </c>
      <c r="AY12" s="11" t="s">
        <v>302</v>
      </c>
      <c r="AZ12" s="11" t="s">
        <v>299</v>
      </c>
      <c r="BA12" s="11" t="s">
        <v>300</v>
      </c>
      <c r="BB12" s="11" t="s">
        <v>489</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598</v>
      </c>
    </row>
    <row r="13" spans="1:70" s="1" customFormat="1" ht="89.25" x14ac:dyDescent="0.25">
      <c r="A13" s="61"/>
      <c r="B13" s="204"/>
      <c r="C13" s="153"/>
      <c r="D13" s="156"/>
      <c r="E13" s="153"/>
      <c r="F13" s="153"/>
      <c r="G13" s="153"/>
      <c r="H13" s="153"/>
      <c r="I13" s="209"/>
      <c r="J13" s="66">
        <v>2</v>
      </c>
      <c r="K13" s="67" t="s">
        <v>586</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594</v>
      </c>
      <c r="AO13" s="17" t="s">
        <v>589</v>
      </c>
      <c r="AP13" s="17" t="s">
        <v>272</v>
      </c>
      <c r="AQ13" s="17" t="s">
        <v>595</v>
      </c>
      <c r="AR13" s="17" t="s">
        <v>596</v>
      </c>
      <c r="AS13" s="17" t="s">
        <v>597</v>
      </c>
      <c r="AT13" s="17" t="s">
        <v>593</v>
      </c>
      <c r="AU13" s="17" t="s">
        <v>291</v>
      </c>
      <c r="AV13" s="17" t="s">
        <v>295</v>
      </c>
      <c r="AW13" s="17" t="s">
        <v>296</v>
      </c>
      <c r="AX13" s="17" t="s">
        <v>297</v>
      </c>
      <c r="AY13" s="17" t="s">
        <v>302</v>
      </c>
      <c r="AZ13" s="17" t="s">
        <v>299</v>
      </c>
      <c r="BA13" s="17" t="s">
        <v>300</v>
      </c>
      <c r="BB13" s="17" t="s">
        <v>489</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fZVXRFXnUHjEpba08j+KSqRhIYRk4lGUQiO7ofTW7OXqf83kZjjkGv1kej8AhyRbWI8IzwE7tDPh/6UgViQOA==" saltValue="HRslyHFdS4CVQtjrMqTcn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679" priority="53" operator="containsText" text="No es Riesgo de Corrupción">
      <formula>NOT(ISERROR(SEARCH("No es Riesgo de Corrupción",I12)))</formula>
    </cfRule>
    <cfRule type="containsText" dxfId="678" priority="54" operator="containsText" text="Si es Riesgo de Corrupción">
      <formula>NOT(ISERROR(SEARCH("Si es Riesgo de Corrupción",I12)))</formula>
    </cfRule>
  </conditionalFormatting>
  <conditionalFormatting sqref="AK12:AK21">
    <cfRule type="containsText" dxfId="677" priority="49" operator="containsText" text="Extremo">
      <formula>NOT(ISERROR(SEARCH("Extremo",AK12)))</formula>
    </cfRule>
    <cfRule type="containsText" dxfId="676" priority="50" operator="containsText" text="Alto">
      <formula>NOT(ISERROR(SEARCH("Alto",AK12)))</formula>
    </cfRule>
    <cfRule type="containsText" dxfId="675" priority="51" operator="containsText" text="Moderado">
      <formula>NOT(ISERROR(SEARCH("Moderado",AK12)))</formula>
    </cfRule>
    <cfRule type="containsText" dxfId="674" priority="52" operator="containsText" text="Bajo">
      <formula>NOT(ISERROR(SEARCH("Bajo",AK12)))</formula>
    </cfRule>
  </conditionalFormatting>
  <conditionalFormatting sqref="BI12:BI21">
    <cfRule type="containsText" dxfId="673" priority="46" operator="containsText" text="FUERTE">
      <formula>NOT(ISERROR(SEARCH("FUERTE",BI12)))</formula>
    </cfRule>
    <cfRule type="containsText" dxfId="672" priority="47" operator="containsText" text="MODERADO">
      <formula>NOT(ISERROR(SEARCH("MODERADO",BI12)))</formula>
    </cfRule>
    <cfRule type="containsText" dxfId="671" priority="48" operator="containsText" text="DÉBIL">
      <formula>NOT(ISERROR(SEARCH("DÉBIL",BI12)))</formula>
    </cfRule>
  </conditionalFormatting>
  <conditionalFormatting sqref="AL12">
    <cfRule type="containsText" dxfId="670" priority="42" operator="containsText" text="Extremo">
      <formula>NOT(ISERROR(SEARCH("Extremo",AL12)))</formula>
    </cfRule>
    <cfRule type="containsText" dxfId="669" priority="43" operator="containsText" text="Alto">
      <formula>NOT(ISERROR(SEARCH("Alto",AL12)))</formula>
    </cfRule>
    <cfRule type="containsText" dxfId="668" priority="44" operator="containsText" text="Moderado">
      <formula>NOT(ISERROR(SEARCH("Moderado",AL12)))</formula>
    </cfRule>
    <cfRule type="containsText" dxfId="667" priority="45" operator="containsText" text="Bajo">
      <formula>NOT(ISERROR(SEARCH("Bajo",AL12)))</formula>
    </cfRule>
  </conditionalFormatting>
  <conditionalFormatting sqref="BQ12:BQ21">
    <cfRule type="containsText" dxfId="666" priority="38" operator="containsText" text="Extremo">
      <formula>NOT(ISERROR(SEARCH("Extremo",BQ12)))</formula>
    </cfRule>
    <cfRule type="containsText" dxfId="665" priority="39" operator="containsText" text="Alto">
      <formula>NOT(ISERROR(SEARCH("Alto",BQ12)))</formula>
    </cfRule>
    <cfRule type="containsText" dxfId="664" priority="40" operator="containsText" text="Moderado">
      <formula>NOT(ISERROR(SEARCH("Moderado",BQ12)))</formula>
    </cfRule>
    <cfRule type="containsText" dxfId="663" priority="41" operator="containsText" text="Bajo">
      <formula>NOT(ISERROR(SEARCH("Bajo",BQ12)))</formula>
    </cfRule>
  </conditionalFormatting>
  <conditionalFormatting sqref="I22 I32">
    <cfRule type="containsText" dxfId="662" priority="36" operator="containsText" text="No es Riesgo de Corrupción">
      <formula>NOT(ISERROR(SEARCH("No es Riesgo de Corrupción",I22)))</formula>
    </cfRule>
    <cfRule type="containsText" dxfId="661" priority="37" operator="containsText" text="Si es Riesgo de Corrupción">
      <formula>NOT(ISERROR(SEARCH("Si es Riesgo de Corrupción",I22)))</formula>
    </cfRule>
  </conditionalFormatting>
  <conditionalFormatting sqref="AK22:AK41">
    <cfRule type="containsText" dxfId="660" priority="32" operator="containsText" text="Extremo">
      <formula>NOT(ISERROR(SEARCH("Extremo",AK22)))</formula>
    </cfRule>
    <cfRule type="containsText" dxfId="659" priority="33" operator="containsText" text="Alto">
      <formula>NOT(ISERROR(SEARCH("Alto",AK22)))</formula>
    </cfRule>
    <cfRule type="containsText" dxfId="658" priority="34" operator="containsText" text="Moderado">
      <formula>NOT(ISERROR(SEARCH("Moderado",AK22)))</formula>
    </cfRule>
    <cfRule type="containsText" dxfId="657" priority="35" operator="containsText" text="Bajo">
      <formula>NOT(ISERROR(SEARCH("Bajo",AK22)))</formula>
    </cfRule>
  </conditionalFormatting>
  <conditionalFormatting sqref="BI22:BI41">
    <cfRule type="containsText" dxfId="656" priority="29" operator="containsText" text="FUERTE">
      <formula>NOT(ISERROR(SEARCH("FUERTE",BI22)))</formula>
    </cfRule>
    <cfRule type="containsText" dxfId="655" priority="30" operator="containsText" text="MODERADO">
      <formula>NOT(ISERROR(SEARCH("MODERADO",BI22)))</formula>
    </cfRule>
    <cfRule type="containsText" dxfId="654" priority="31" operator="containsText" text="DÉBIL">
      <formula>NOT(ISERROR(SEARCH("DÉBIL",BI22)))</formula>
    </cfRule>
  </conditionalFormatting>
  <conditionalFormatting sqref="AL22 AL32">
    <cfRule type="containsText" dxfId="653" priority="25" operator="containsText" text="Extremo">
      <formula>NOT(ISERROR(SEARCH("Extremo",AL22)))</formula>
    </cfRule>
    <cfRule type="containsText" dxfId="652" priority="26" operator="containsText" text="Alto">
      <formula>NOT(ISERROR(SEARCH("Alto",AL22)))</formula>
    </cfRule>
    <cfRule type="containsText" dxfId="651" priority="27" operator="containsText" text="Moderado">
      <formula>NOT(ISERROR(SEARCH("Moderado",AL22)))</formula>
    </cfRule>
    <cfRule type="containsText" dxfId="650" priority="28" operator="containsText" text="Bajo">
      <formula>NOT(ISERROR(SEARCH("Bajo",AL22)))</formula>
    </cfRule>
  </conditionalFormatting>
  <conditionalFormatting sqref="BQ22:BQ41">
    <cfRule type="containsText" dxfId="649" priority="21" operator="containsText" text="Extremo">
      <formula>NOT(ISERROR(SEARCH("Extremo",BQ22)))</formula>
    </cfRule>
    <cfRule type="containsText" dxfId="648" priority="22" operator="containsText" text="Alto">
      <formula>NOT(ISERROR(SEARCH("Alto",BQ22)))</formula>
    </cfRule>
    <cfRule type="containsText" dxfId="647" priority="23" operator="containsText" text="Moderado">
      <formula>NOT(ISERROR(SEARCH("Moderado",BQ22)))</formula>
    </cfRule>
    <cfRule type="containsText" dxfId="646" priority="24" operator="containsText" text="Bajo">
      <formula>NOT(ISERROR(SEARCH("Bajo",BQ22)))</formula>
    </cfRule>
  </conditionalFormatting>
  <conditionalFormatting sqref="A1:XFD3 A5:XFD11 A4:AT4 BS4:XFD4 BH12:XFD12 A12:BF12 A13:XFD21 A42:XFD1048576 A22:AP41 AU22:XFD41">
    <cfRule type="containsText" dxfId="645" priority="16" operator="containsText" text="REDACTAR CONTROL">
      <formula>NOT(ISERROR(SEARCH("REDACTAR CONTROL",A1)))</formula>
    </cfRule>
    <cfRule type="containsText" dxfId="644" priority="17" operator="containsText" text="Espacio para">
      <formula>NOT(ISERROR(SEARCH("Espacio para",A1)))</formula>
    </cfRule>
    <cfRule type="containsText" dxfId="643" priority="18" operator="containsText" text="Definir el">
      <formula>NOT(ISERROR(SEARCH("Definir el",A1)))</formula>
    </cfRule>
    <cfRule type="containsText" dxfId="642" priority="19" operator="containsText" text="lista desplegable">
      <formula>NOT(ISERROR(SEARCH("lista desplegable",A1)))</formula>
    </cfRule>
    <cfRule type="containsText" dxfId="641" priority="20" operator="containsText" text="Casilla formulada">
      <formula>NOT(ISERROR(SEARCH("Casilla formulada",A1)))</formula>
    </cfRule>
  </conditionalFormatting>
  <conditionalFormatting sqref="BG12">
    <cfRule type="containsText" dxfId="640" priority="11" operator="containsText" text="REDACTAR CONTROL">
      <formula>NOT(ISERROR(SEARCH("REDACTAR CONTROL",BG12)))</formula>
    </cfRule>
    <cfRule type="containsText" dxfId="639" priority="12" operator="containsText" text="Espacio para">
      <formula>NOT(ISERROR(SEARCH("Espacio para",BG12)))</formula>
    </cfRule>
    <cfRule type="containsText" dxfId="638" priority="13" operator="containsText" text="Definir el">
      <formula>NOT(ISERROR(SEARCH("Definir el",BG12)))</formula>
    </cfRule>
    <cfRule type="containsText" dxfId="637" priority="14" operator="containsText" text="lista desplegable">
      <formula>NOT(ISERROR(SEARCH("lista desplegable",BG12)))</formula>
    </cfRule>
    <cfRule type="containsText" dxfId="636" priority="15" operator="containsText" text="Casilla formulada">
      <formula>NOT(ISERROR(SEARCH("Casilla formulada",BG12)))</formula>
    </cfRule>
  </conditionalFormatting>
  <conditionalFormatting sqref="AQ22:AT31">
    <cfRule type="containsText" dxfId="635" priority="6" operator="containsText" text="REDACTAR CONTROL">
      <formula>NOT(ISERROR(SEARCH("REDACTAR CONTROL",AQ22)))</formula>
    </cfRule>
    <cfRule type="containsText" dxfId="634" priority="7" operator="containsText" text="Espacio para">
      <formula>NOT(ISERROR(SEARCH("Espacio para",AQ22)))</formula>
    </cfRule>
    <cfRule type="containsText" dxfId="633" priority="8" operator="containsText" text="Definir el">
      <formula>NOT(ISERROR(SEARCH("Definir el",AQ22)))</formula>
    </cfRule>
    <cfRule type="containsText" dxfId="632" priority="9" operator="containsText" text="lista desplegable">
      <formula>NOT(ISERROR(SEARCH("lista desplegable",AQ22)))</formula>
    </cfRule>
    <cfRule type="containsText" dxfId="631" priority="10" operator="containsText" text="Casilla formulada">
      <formula>NOT(ISERROR(SEARCH("Casilla formulada",AQ22)))</formula>
    </cfRule>
  </conditionalFormatting>
  <conditionalFormatting sqref="AQ32:AT41">
    <cfRule type="containsText" dxfId="630" priority="1" operator="containsText" text="REDACTAR CONTROL">
      <formula>NOT(ISERROR(SEARCH("REDACTAR CONTROL",AQ32)))</formula>
    </cfRule>
    <cfRule type="containsText" dxfId="629" priority="2" operator="containsText" text="Espacio para">
      <formula>NOT(ISERROR(SEARCH("Espacio para",AQ32)))</formula>
    </cfRule>
    <cfRule type="containsText" dxfId="628" priority="3" operator="containsText" text="Definir el">
      <formula>NOT(ISERROR(SEARCH("Definir el",AQ32)))</formula>
    </cfRule>
    <cfRule type="containsText" dxfId="627" priority="4" operator="containsText" text="lista desplegable">
      <formula>NOT(ISERROR(SEARCH("lista desplegable",AQ32)))</formula>
    </cfRule>
    <cfRule type="containsText" dxfId="626" priority="5" operator="containsText" text="Casilla formulada">
      <formula>NOT(ISERROR(SEARCH("Casilla formulada",AQ32)))</formula>
    </cfRule>
  </conditionalFormatting>
  <dataValidations count="13">
    <dataValidation type="list" allowBlank="1" showInputMessage="1" showErrorMessage="1" sqref="BB12:BB41" xr:uid="{7629A9CB-5B40-4249-8A65-D77148757CC9}">
      <formula1>"Escoger un dato de la lista desplegable,Completa,Incompleta,No existe"</formula1>
    </dataValidation>
    <dataValidation type="list" allowBlank="1" showInputMessage="1" showErrorMessage="1" sqref="BA12:BA41" xr:uid="{5C026D95-4076-4140-8696-C714D01F6557}">
      <formula1>"Escoger un dato de la lista desplegable,Se investigan y resuelven oportunamente,No se investigan y resuelven oportunamente."</formula1>
    </dataValidation>
    <dataValidation type="list" allowBlank="1" showInputMessage="1" showErrorMessage="1" sqref="AZ12:AZ41" xr:uid="{33F75E71-8D15-42D4-972E-EDAFEF5B9E52}">
      <formula1>"Confiable,No confiable,Escoger un dato de la lista desplegable"</formula1>
    </dataValidation>
    <dataValidation type="list" allowBlank="1" showInputMessage="1" showErrorMessage="1" sqref="AY12:AY41" xr:uid="{59B51F41-FE4A-4B11-AD8F-E257D1366B58}">
      <formula1>"Prevenir,Detectar,No es un control,Escoger un dato de la lista desplegable"</formula1>
    </dataValidation>
    <dataValidation type="list" allowBlank="1" showInputMessage="1" showErrorMessage="1" sqref="AX12:AX41" xr:uid="{C48C637C-773C-4BC5-A5A2-BDD211507164}">
      <formula1>"Oportuna,Inoportuna,Escoger un dato de la lista desplegable"</formula1>
    </dataValidation>
    <dataValidation type="list" allowBlank="1" showInputMessage="1" showErrorMessage="1" sqref="AW12:AW41" xr:uid="{28A83D4C-493F-42F5-8326-D42BE327C9DC}">
      <formula1>"Adecuado,Inadecuado,Escoger un dato de la lista desplegable"</formula1>
    </dataValidation>
    <dataValidation type="list" allowBlank="1" showInputMessage="1" showErrorMessage="1" sqref="AV12:AV41" xr:uid="{15F5A2CD-1987-4221-AADC-04A91C3072AF}">
      <formula1>"Asignado,No Asignado,Escoger un dato de la lista desplegable"</formula1>
    </dataValidation>
    <dataValidation type="list" allowBlank="1" showInputMessage="1" showErrorMessage="1" sqref="AU12:AU41" xr:uid="{B86E05AC-AA0C-48C3-94E4-3BA9776A41E2}">
      <formula1>"Escoger un dato de la lista desplegable,Preventivo,Detectivo"</formula1>
    </dataValidation>
    <dataValidation type="list" allowBlank="1" showInputMessage="1" showErrorMessage="1" sqref="AP12:AP41" xr:uid="{82059DDF-F854-4A37-92D3-487DB835E340}">
      <formula1>"Escoger un dato de la lista desplegable,Por Tramite, Diario, Semanal, Quincenal, Mensual, Bimestral, Trimestral, Semestral,Anual"</formula1>
    </dataValidation>
    <dataValidation type="list" allowBlank="1" showInputMessage="1" showErrorMessage="1" sqref="P12:AH41" xr:uid="{4D944FB9-5E22-45E6-8E80-6F8F459CBE6C}">
      <formula1>"SI,NO,Selecciona una respuesta en la lista desplegable"</formula1>
    </dataValidation>
    <dataValidation type="list" allowBlank="1" showInputMessage="1" showErrorMessage="1" sqref="E12:H41" xr:uid="{2E9A3BF6-51C0-4DA3-AD51-589CF49DF984}">
      <formula1>"SI,NO,Escoger un dato de la lista desplegable"</formula1>
    </dataValidation>
    <dataValidation type="list" allowBlank="1" showInputMessage="1" showErrorMessage="1" sqref="M12:M41" xr:uid="{460A6356-6DF5-45EF-92D9-297D86C4AEF0}">
      <formula1>"Escoger un dato de la lista desplegable,5,4,3,2,1"</formula1>
    </dataValidation>
    <dataValidation type="list" allowBlank="1" showInputMessage="1" showErrorMessage="1" sqref="BF12:BF41" xr:uid="{C0DC1BE7-0E69-4034-B0AF-9B68A6C1F398}">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33B587F9-49A4-429B-B3AC-CD018D483A11}">
          <x14:formula1>
            <xm:f>'HOJA DE DATOS'!$I$13:$I$47</xm:f>
          </x14:formula1>
          <xm:sqref>B12:B41</xm:sqref>
        </x14:dataValidation>
        <x14:dataValidation type="list" allowBlank="1" showInputMessage="1" showErrorMessage="1" xr:uid="{8B23DA97-E99A-4ECF-B514-0D0669941CCC}">
          <x14:formula1>
            <xm:f>Hoja2!$A$1:$A$4</xm:f>
          </x14:formula1>
          <xm:sqref>AL12:AL41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A5480-3683-4112-848D-326600F5BA1B}">
  <sheetPr>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N12" sqref="N12:N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9.5703125"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GDIR-2-3</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2" t="s">
        <v>55</v>
      </c>
      <c r="AW11" s="82" t="s">
        <v>56</v>
      </c>
      <c r="AX11" s="82">
        <v>2</v>
      </c>
      <c r="AY11" s="82">
        <v>3</v>
      </c>
      <c r="AZ11" s="82">
        <v>4</v>
      </c>
      <c r="BA11" s="82">
        <v>5</v>
      </c>
      <c r="BB11" s="82">
        <v>6</v>
      </c>
      <c r="BC11" s="140"/>
      <c r="BD11" s="141"/>
      <c r="BE11" s="9"/>
      <c r="BF11" s="140"/>
      <c r="BG11" s="141"/>
      <c r="BH11" s="9"/>
      <c r="BI11" s="140"/>
      <c r="BJ11" s="141"/>
      <c r="BK11" s="140"/>
      <c r="BL11" s="149"/>
      <c r="BM11" s="149"/>
      <c r="BN11" s="195" t="s">
        <v>5</v>
      </c>
      <c r="BO11" s="196"/>
      <c r="BP11" s="10" t="s">
        <v>6</v>
      </c>
      <c r="BQ11" s="10" t="s">
        <v>7</v>
      </c>
      <c r="BR11" s="198"/>
    </row>
    <row r="12" spans="1:70" s="1" customFormat="1" ht="280.5" x14ac:dyDescent="0.25">
      <c r="A12" s="61"/>
      <c r="B12" s="203" t="s">
        <v>28</v>
      </c>
      <c r="C12" s="152" t="str">
        <f>VLOOKUP(B12,'HOJA DE DATOS'!$I$13:$J$47,2,FALSE)</f>
        <v>Planificar, implementar, mantener y mejorar un sistema de gestión de Seguridad y Salud en el trabajo integrado al sistema de gestión de la Entidad con el fin de mantener al trabajador en las mejores condiciones de seguridad y salud en el trabajo.</v>
      </c>
      <c r="D12" s="156" t="s">
        <v>857</v>
      </c>
      <c r="E12" s="152" t="s">
        <v>264</v>
      </c>
      <c r="F12" s="152" t="s">
        <v>264</v>
      </c>
      <c r="G12" s="152" t="s">
        <v>264</v>
      </c>
      <c r="H12" s="152" t="s">
        <v>264</v>
      </c>
      <c r="I12" s="208" t="str">
        <f>IF(AND((E12="SI"),(F12="SI"),(G12="SI"),(H12="SI")),"Si es Riesgo de Corrupción","No es Riesgo de Corrupción")</f>
        <v>Si es Riesgo de Corrupción</v>
      </c>
      <c r="J12" s="62">
        <v>1</v>
      </c>
      <c r="K12" s="63" t="s">
        <v>858</v>
      </c>
      <c r="L12" s="158" t="s">
        <v>860</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269</v>
      </c>
      <c r="Q12" s="152" t="s">
        <v>269</v>
      </c>
      <c r="R12" s="152" t="s">
        <v>269</v>
      </c>
      <c r="S12" s="152" t="s">
        <v>269</v>
      </c>
      <c r="T12" s="152" t="s">
        <v>269</v>
      </c>
      <c r="U12" s="152" t="s">
        <v>264</v>
      </c>
      <c r="V12" s="152" t="s">
        <v>269</v>
      </c>
      <c r="W12" s="152" t="s">
        <v>269</v>
      </c>
      <c r="X12" s="152" t="s">
        <v>269</v>
      </c>
      <c r="Y12" s="152" t="s">
        <v>264</v>
      </c>
      <c r="Z12" s="152" t="s">
        <v>269</v>
      </c>
      <c r="AA12" s="152" t="s">
        <v>264</v>
      </c>
      <c r="AB12" s="152" t="s">
        <v>269</v>
      </c>
      <c r="AC12" s="152" t="s">
        <v>269</v>
      </c>
      <c r="AD12" s="152" t="s">
        <v>269</v>
      </c>
      <c r="AE12" s="152" t="s">
        <v>269</v>
      </c>
      <c r="AF12" s="152" t="s">
        <v>269</v>
      </c>
      <c r="AG12" s="152" t="s">
        <v>269</v>
      </c>
      <c r="AH12" s="152" t="s">
        <v>269</v>
      </c>
      <c r="AI12" s="166">
        <f>IF(AE12="SI","Impacto Catastrófico por lesoines o perdida de vidas humanas",(COUNTIF(P12:AD21,"SI")+COUNTIF(AF12:AH21,"SI")))</f>
        <v>3</v>
      </c>
      <c r="AJ12" s="142" t="str">
        <f t="shared" ref="AJ12:AJ32" si="1">IF(AI12=0,"",IF(AND(AI12&gt;0,AI12&lt;=5),"Moderado",IF(AND(AI12&gt;5,AI12&lt;=11),"Mayor","Catastrófico")))</f>
        <v>Moderado</v>
      </c>
      <c r="AK12" s="144" t="str">
        <f>IF(AND(N12="Rara Vez",AJ12="Moderado"),"Moderado",IF(AND(N12="Rara Vez",AJ12="Mayor"),"Alto",IF(AND(N12="Improbable",AJ12="Moderado"),"Moderado",IF(AND(N12="Improbable",AJ12="Mayor"),"Alto",IF(AND(N12="Posible",AJ12="Moderado"),"Alto",IF(AND(N12="Probable",AJ12="Moderado"),"Alto","Extremo"))))))</f>
        <v>Moderado</v>
      </c>
      <c r="AL12" s="163" t="s">
        <v>69</v>
      </c>
      <c r="AM12" s="64">
        <v>1</v>
      </c>
      <c r="AN12" s="63" t="s">
        <v>861</v>
      </c>
      <c r="AO12" s="11" t="s">
        <v>862</v>
      </c>
      <c r="AP12" s="11" t="s">
        <v>347</v>
      </c>
      <c r="AQ12" s="11" t="s">
        <v>863</v>
      </c>
      <c r="AR12" s="11" t="s">
        <v>864</v>
      </c>
      <c r="AS12" s="11" t="s">
        <v>865</v>
      </c>
      <c r="AT12" s="11" t="s">
        <v>866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Moderado</v>
      </c>
      <c r="BQ12" s="144" t="str">
        <f t="shared" ref="BQ12" si="13">IF(AND(BO12="Rara Vez",BP12="Moderado"),"Moderado",IF(AND(BO12="Rara Vez",BP12="Mayor"),"Alto",IF(AND(BO12="Improbable",BP12="Moderado"),"Moderado",IF(AND(BO12="Improbable",BP12="Mayor"),"Alto",IF(AND(BO12="Posible",BP12="Moderado"),"Alto",IF(AND(BO12="Probable",BP12="Moderado"),"Alto","Extremo"))))))</f>
        <v>Moderado</v>
      </c>
      <c r="BR12" s="174" t="s">
        <v>867</v>
      </c>
    </row>
    <row r="13" spans="1:70" s="1" customFormat="1" ht="280.5" x14ac:dyDescent="0.25">
      <c r="A13" s="61"/>
      <c r="B13" s="204"/>
      <c r="C13" s="153"/>
      <c r="D13" s="156"/>
      <c r="E13" s="153"/>
      <c r="F13" s="153"/>
      <c r="G13" s="153"/>
      <c r="H13" s="153"/>
      <c r="I13" s="209"/>
      <c r="J13" s="66">
        <v>2</v>
      </c>
      <c r="K13" s="67" t="s">
        <v>859</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861</v>
      </c>
      <c r="AO13" s="17" t="s">
        <v>862</v>
      </c>
      <c r="AP13" s="17" t="s">
        <v>347</v>
      </c>
      <c r="AQ13" s="17" t="s">
        <v>863</v>
      </c>
      <c r="AR13" s="17" t="s">
        <v>864</v>
      </c>
      <c r="AS13" s="17" t="s">
        <v>865</v>
      </c>
      <c r="AT13" s="17" t="s">
        <v>866</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ycwiGqI7xs3kso59me++imUGTVzAGxQeggzi2gvEu4mVvTqD3NviOEA3QWI3pqkzzoxhmxuDdpXQ6y9X2++mKg==" saltValue="Zvc0B3v7Hx9frTAmN9U/mg=="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625" priority="53" operator="containsText" text="No es Riesgo de Corrupción">
      <formula>NOT(ISERROR(SEARCH("No es Riesgo de Corrupción",I12)))</formula>
    </cfRule>
    <cfRule type="containsText" dxfId="624" priority="54" operator="containsText" text="Si es Riesgo de Corrupción">
      <formula>NOT(ISERROR(SEARCH("Si es Riesgo de Corrupción",I12)))</formula>
    </cfRule>
  </conditionalFormatting>
  <conditionalFormatting sqref="AK12:AK21">
    <cfRule type="containsText" dxfId="623" priority="49" operator="containsText" text="Extremo">
      <formula>NOT(ISERROR(SEARCH("Extremo",AK12)))</formula>
    </cfRule>
    <cfRule type="containsText" dxfId="622" priority="50" operator="containsText" text="Alto">
      <formula>NOT(ISERROR(SEARCH("Alto",AK12)))</formula>
    </cfRule>
    <cfRule type="containsText" dxfId="621" priority="51" operator="containsText" text="Moderado">
      <formula>NOT(ISERROR(SEARCH("Moderado",AK12)))</formula>
    </cfRule>
    <cfRule type="containsText" dxfId="620" priority="52" operator="containsText" text="Bajo">
      <formula>NOT(ISERROR(SEARCH("Bajo",AK12)))</formula>
    </cfRule>
  </conditionalFormatting>
  <conditionalFormatting sqref="BI12:BI21">
    <cfRule type="containsText" dxfId="619" priority="46" operator="containsText" text="FUERTE">
      <formula>NOT(ISERROR(SEARCH("FUERTE",BI12)))</formula>
    </cfRule>
    <cfRule type="containsText" dxfId="618" priority="47" operator="containsText" text="MODERADO">
      <formula>NOT(ISERROR(SEARCH("MODERADO",BI12)))</formula>
    </cfRule>
    <cfRule type="containsText" dxfId="617" priority="48" operator="containsText" text="DÉBIL">
      <formula>NOT(ISERROR(SEARCH("DÉBIL",BI12)))</formula>
    </cfRule>
  </conditionalFormatting>
  <conditionalFormatting sqref="AL12">
    <cfRule type="containsText" dxfId="616" priority="42" operator="containsText" text="Extremo">
      <formula>NOT(ISERROR(SEARCH("Extremo",AL12)))</formula>
    </cfRule>
    <cfRule type="containsText" dxfId="615" priority="43" operator="containsText" text="Alto">
      <formula>NOT(ISERROR(SEARCH("Alto",AL12)))</formula>
    </cfRule>
    <cfRule type="containsText" dxfId="614" priority="44" operator="containsText" text="Moderado">
      <formula>NOT(ISERROR(SEARCH("Moderado",AL12)))</formula>
    </cfRule>
    <cfRule type="containsText" dxfId="613" priority="45" operator="containsText" text="Bajo">
      <formula>NOT(ISERROR(SEARCH("Bajo",AL12)))</formula>
    </cfRule>
  </conditionalFormatting>
  <conditionalFormatting sqref="BQ12:BQ21">
    <cfRule type="containsText" dxfId="612" priority="38" operator="containsText" text="Extremo">
      <formula>NOT(ISERROR(SEARCH("Extremo",BQ12)))</formula>
    </cfRule>
    <cfRule type="containsText" dxfId="611" priority="39" operator="containsText" text="Alto">
      <formula>NOT(ISERROR(SEARCH("Alto",BQ12)))</formula>
    </cfRule>
    <cfRule type="containsText" dxfId="610" priority="40" operator="containsText" text="Moderado">
      <formula>NOT(ISERROR(SEARCH("Moderado",BQ12)))</formula>
    </cfRule>
    <cfRule type="containsText" dxfId="609" priority="41" operator="containsText" text="Bajo">
      <formula>NOT(ISERROR(SEARCH("Bajo",BQ12)))</formula>
    </cfRule>
  </conditionalFormatting>
  <conditionalFormatting sqref="I22 I32">
    <cfRule type="containsText" dxfId="608" priority="36" operator="containsText" text="No es Riesgo de Corrupción">
      <formula>NOT(ISERROR(SEARCH("No es Riesgo de Corrupción",I22)))</formula>
    </cfRule>
    <cfRule type="containsText" dxfId="607" priority="37" operator="containsText" text="Si es Riesgo de Corrupción">
      <formula>NOT(ISERROR(SEARCH("Si es Riesgo de Corrupción",I22)))</formula>
    </cfRule>
  </conditionalFormatting>
  <conditionalFormatting sqref="AK22:AK41">
    <cfRule type="containsText" dxfId="606" priority="32" operator="containsText" text="Extremo">
      <formula>NOT(ISERROR(SEARCH("Extremo",AK22)))</formula>
    </cfRule>
    <cfRule type="containsText" dxfId="605" priority="33" operator="containsText" text="Alto">
      <formula>NOT(ISERROR(SEARCH("Alto",AK22)))</formula>
    </cfRule>
    <cfRule type="containsText" dxfId="604" priority="34" operator="containsText" text="Moderado">
      <formula>NOT(ISERROR(SEARCH("Moderado",AK22)))</formula>
    </cfRule>
    <cfRule type="containsText" dxfId="603" priority="35" operator="containsText" text="Bajo">
      <formula>NOT(ISERROR(SEARCH("Bajo",AK22)))</formula>
    </cfRule>
  </conditionalFormatting>
  <conditionalFormatting sqref="BI22:BI41">
    <cfRule type="containsText" dxfId="602" priority="29" operator="containsText" text="FUERTE">
      <formula>NOT(ISERROR(SEARCH("FUERTE",BI22)))</formula>
    </cfRule>
    <cfRule type="containsText" dxfId="601" priority="30" operator="containsText" text="MODERADO">
      <formula>NOT(ISERROR(SEARCH("MODERADO",BI22)))</formula>
    </cfRule>
    <cfRule type="containsText" dxfId="600" priority="31" operator="containsText" text="DÉBIL">
      <formula>NOT(ISERROR(SEARCH("DÉBIL",BI22)))</formula>
    </cfRule>
  </conditionalFormatting>
  <conditionalFormatting sqref="AL22 AL32">
    <cfRule type="containsText" dxfId="599" priority="25" operator="containsText" text="Extremo">
      <formula>NOT(ISERROR(SEARCH("Extremo",AL22)))</formula>
    </cfRule>
    <cfRule type="containsText" dxfId="598" priority="26" operator="containsText" text="Alto">
      <formula>NOT(ISERROR(SEARCH("Alto",AL22)))</formula>
    </cfRule>
    <cfRule type="containsText" dxfId="597" priority="27" operator="containsText" text="Moderado">
      <formula>NOT(ISERROR(SEARCH("Moderado",AL22)))</formula>
    </cfRule>
    <cfRule type="containsText" dxfId="596" priority="28" operator="containsText" text="Bajo">
      <formula>NOT(ISERROR(SEARCH("Bajo",AL22)))</formula>
    </cfRule>
  </conditionalFormatting>
  <conditionalFormatting sqref="BQ22:BQ41">
    <cfRule type="containsText" dxfId="595" priority="21" operator="containsText" text="Extremo">
      <formula>NOT(ISERROR(SEARCH("Extremo",BQ22)))</formula>
    </cfRule>
    <cfRule type="containsText" dxfId="594" priority="22" operator="containsText" text="Alto">
      <formula>NOT(ISERROR(SEARCH("Alto",BQ22)))</formula>
    </cfRule>
    <cfRule type="containsText" dxfId="593" priority="23" operator="containsText" text="Moderado">
      <formula>NOT(ISERROR(SEARCH("Moderado",BQ22)))</formula>
    </cfRule>
    <cfRule type="containsText" dxfId="592" priority="24" operator="containsText" text="Bajo">
      <formula>NOT(ISERROR(SEARCH("Bajo",BQ22)))</formula>
    </cfRule>
  </conditionalFormatting>
  <conditionalFormatting sqref="A1:XFD3 A5:XFD11 A4:AT4 BS4:XFD4 BH12:XFD12 A12:BF12 A13:XFD21 A42:XFD1048576 A22:AP41 AU22:XFD41">
    <cfRule type="containsText" dxfId="591" priority="16" operator="containsText" text="REDACTAR CONTROL">
      <formula>NOT(ISERROR(SEARCH("REDACTAR CONTROL",A1)))</formula>
    </cfRule>
    <cfRule type="containsText" dxfId="590" priority="17" operator="containsText" text="Espacio para">
      <formula>NOT(ISERROR(SEARCH("Espacio para",A1)))</formula>
    </cfRule>
    <cfRule type="containsText" dxfId="589" priority="18" operator="containsText" text="Definir el">
      <formula>NOT(ISERROR(SEARCH("Definir el",A1)))</formula>
    </cfRule>
    <cfRule type="containsText" dxfId="588" priority="19" operator="containsText" text="lista desplegable">
      <formula>NOT(ISERROR(SEARCH("lista desplegable",A1)))</formula>
    </cfRule>
    <cfRule type="containsText" dxfId="587" priority="20" operator="containsText" text="Casilla formulada">
      <formula>NOT(ISERROR(SEARCH("Casilla formulada",A1)))</formula>
    </cfRule>
  </conditionalFormatting>
  <conditionalFormatting sqref="BG12">
    <cfRule type="containsText" dxfId="586" priority="11" operator="containsText" text="REDACTAR CONTROL">
      <formula>NOT(ISERROR(SEARCH("REDACTAR CONTROL",BG12)))</formula>
    </cfRule>
    <cfRule type="containsText" dxfId="585" priority="12" operator="containsText" text="Espacio para">
      <formula>NOT(ISERROR(SEARCH("Espacio para",BG12)))</formula>
    </cfRule>
    <cfRule type="containsText" dxfId="584" priority="13" operator="containsText" text="Definir el">
      <formula>NOT(ISERROR(SEARCH("Definir el",BG12)))</formula>
    </cfRule>
    <cfRule type="containsText" dxfId="583" priority="14" operator="containsText" text="lista desplegable">
      <formula>NOT(ISERROR(SEARCH("lista desplegable",BG12)))</formula>
    </cfRule>
    <cfRule type="containsText" dxfId="582" priority="15" operator="containsText" text="Casilla formulada">
      <formula>NOT(ISERROR(SEARCH("Casilla formulada",BG12)))</formula>
    </cfRule>
  </conditionalFormatting>
  <conditionalFormatting sqref="AQ22:AT31">
    <cfRule type="containsText" dxfId="581" priority="6" operator="containsText" text="REDACTAR CONTROL">
      <formula>NOT(ISERROR(SEARCH("REDACTAR CONTROL",AQ22)))</formula>
    </cfRule>
    <cfRule type="containsText" dxfId="580" priority="7" operator="containsText" text="Espacio para">
      <formula>NOT(ISERROR(SEARCH("Espacio para",AQ22)))</formula>
    </cfRule>
    <cfRule type="containsText" dxfId="579" priority="8" operator="containsText" text="Definir el">
      <formula>NOT(ISERROR(SEARCH("Definir el",AQ22)))</formula>
    </cfRule>
    <cfRule type="containsText" dxfId="578" priority="9" operator="containsText" text="lista desplegable">
      <formula>NOT(ISERROR(SEARCH("lista desplegable",AQ22)))</formula>
    </cfRule>
    <cfRule type="containsText" dxfId="577" priority="10" operator="containsText" text="Casilla formulada">
      <formula>NOT(ISERROR(SEARCH("Casilla formulada",AQ22)))</formula>
    </cfRule>
  </conditionalFormatting>
  <conditionalFormatting sqref="AQ32:AT41">
    <cfRule type="containsText" dxfId="576" priority="1" operator="containsText" text="REDACTAR CONTROL">
      <formula>NOT(ISERROR(SEARCH("REDACTAR CONTROL",AQ32)))</formula>
    </cfRule>
    <cfRule type="containsText" dxfId="575" priority="2" operator="containsText" text="Espacio para">
      <formula>NOT(ISERROR(SEARCH("Espacio para",AQ32)))</formula>
    </cfRule>
    <cfRule type="containsText" dxfId="574" priority="3" operator="containsText" text="Definir el">
      <formula>NOT(ISERROR(SEARCH("Definir el",AQ32)))</formula>
    </cfRule>
    <cfRule type="containsText" dxfId="573" priority="4" operator="containsText" text="lista desplegable">
      <formula>NOT(ISERROR(SEARCH("lista desplegable",AQ32)))</formula>
    </cfRule>
    <cfRule type="containsText" dxfId="572" priority="5" operator="containsText" text="Casilla formulada">
      <formula>NOT(ISERROR(SEARCH("Casilla formulada",AQ32)))</formula>
    </cfRule>
  </conditionalFormatting>
  <dataValidations count="13">
    <dataValidation type="list" allowBlank="1" showInputMessage="1" showErrorMessage="1" sqref="BF12:BF41" xr:uid="{EE381F48-D694-4E3E-BD4F-52FBF2F49761}">
      <formula1>"Escoger un dato de la lista desplegable,Fuerte,Moderado,Débil"</formula1>
    </dataValidation>
    <dataValidation type="list" allowBlank="1" showInputMessage="1" showErrorMessage="1" sqref="M12:M41" xr:uid="{A2711D9F-BBDA-4BA3-B557-F81EDED42E26}">
      <formula1>"Escoger un dato de la lista desplegable,5,4,3,2,1"</formula1>
    </dataValidation>
    <dataValidation type="list" allowBlank="1" showInputMessage="1" showErrorMessage="1" sqref="E12:H41" xr:uid="{1B485876-AC23-4CFA-BEF7-BA5A3C2F0DE6}">
      <formula1>"SI,NO,Escoger un dato de la lista desplegable"</formula1>
    </dataValidation>
    <dataValidation type="list" allowBlank="1" showInputMessage="1" showErrorMessage="1" sqref="P12:AH41" xr:uid="{DBA04E00-9C13-4076-AE80-02288180BE18}">
      <formula1>"SI,NO,Selecciona una respuesta en la lista desplegable"</formula1>
    </dataValidation>
    <dataValidation type="list" allowBlank="1" showInputMessage="1" showErrorMessage="1" sqref="AP12:AP41" xr:uid="{F438B7DE-CCE8-4B0B-B07A-9EDA7EE2044B}">
      <formula1>"Escoger un dato de la lista desplegable,Por Tramite, Diario, Semanal, Quincenal, Mensual, Bimestral, Trimestral, Semestral,Anual"</formula1>
    </dataValidation>
    <dataValidation type="list" allowBlank="1" showInputMessage="1" showErrorMessage="1" sqref="AU12:AU41" xr:uid="{C05A1FBB-FA3F-4A93-A343-A41428CFB47C}">
      <formula1>"Escoger un dato de la lista desplegable,Preventivo,Detectivo"</formula1>
    </dataValidation>
    <dataValidation type="list" allowBlank="1" showInputMessage="1" showErrorMessage="1" sqref="AV12:AV41" xr:uid="{BB3E0746-B829-43DD-99FB-717D90A17E32}">
      <formula1>"Asignado,No Asignado,Escoger un dato de la lista desplegable"</formula1>
    </dataValidation>
    <dataValidation type="list" allowBlank="1" showInputMessage="1" showErrorMessage="1" sqref="AW12:AW41" xr:uid="{E7A2AC16-ED80-4132-BB0E-B212DBBD52F0}">
      <formula1>"Adecuado,Inadecuado,Escoger un dato de la lista desplegable"</formula1>
    </dataValidation>
    <dataValidation type="list" allowBlank="1" showInputMessage="1" showErrorMessage="1" sqref="AX12:AX41" xr:uid="{C41D9459-F3E7-4B65-8E80-84B0CAD30D22}">
      <formula1>"Oportuna,Inoportuna,Escoger un dato de la lista desplegable"</formula1>
    </dataValidation>
    <dataValidation type="list" allowBlank="1" showInputMessage="1" showErrorMessage="1" sqref="AY12:AY41" xr:uid="{1BCD9366-A1F2-417E-8842-DB0E4FFD64C2}">
      <formula1>"Prevenir,Detectar,No es un control,Escoger un dato de la lista desplegable"</formula1>
    </dataValidation>
    <dataValidation type="list" allowBlank="1" showInputMessage="1" showErrorMessage="1" sqref="AZ12:AZ41" xr:uid="{FDA2886D-4B80-4DCB-A864-E1F084A6BF14}">
      <formula1>"Confiable,No confiable,Escoger un dato de la lista desplegable"</formula1>
    </dataValidation>
    <dataValidation type="list" allowBlank="1" showInputMessage="1" showErrorMessage="1" sqref="BA12:BA41" xr:uid="{E30B35FF-BC7E-4698-AF9C-F451A99C9E92}">
      <formula1>"Escoger un dato de la lista desplegable,Se investigan y resuelven oportunamente,No se investigan y resuelven oportunamente."</formula1>
    </dataValidation>
    <dataValidation type="list" allowBlank="1" showInputMessage="1" showErrorMessage="1" sqref="BB12:BB41" xr:uid="{9D814785-650E-43E0-9A6F-9609F8601AA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43DCB34-CCB5-4467-AB41-1E34899DE59E}">
          <x14:formula1>
            <xm:f>Hoja2!$A$1:$A$4</xm:f>
          </x14:formula1>
          <xm:sqref>AL12:AL41</xm:sqref>
        </x14:dataValidation>
        <x14:dataValidation type="list" allowBlank="1" showInputMessage="1" showErrorMessage="1" xr:uid="{CF98CCD2-012A-401A-9DBC-C582F229C4D3}">
          <x14:formula1>
            <xm:f>'HOJA DE DATOS'!$I$13:$I$47</xm:f>
          </x14:formula1>
          <xm:sqref>B12:B41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8EF82-C283-4EAB-BFE1-497ACD23DCBC}">
  <sheetPr>
    <tabColor rgb="FFB1B1B1"/>
    <pageSetUpPr fitToPage="1"/>
  </sheetPr>
  <dimension ref="A1:BR1048174"/>
  <sheetViews>
    <sheetView zoomScale="85" zoomScaleNormal="85" zoomScaleSheetLayoutView="100" zoomScalePageLayoutView="10" workbookViewId="0">
      <pane ySplit="11" topLeftCell="A12" activePane="bottomLeft" state="frozen"/>
      <selection pane="bottomLeft" activeCell="BD12" sqref="A8:BM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9.5703125"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GDIR-2-2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3" t="s">
        <v>55</v>
      </c>
      <c r="AW11" s="83" t="s">
        <v>56</v>
      </c>
      <c r="AX11" s="83">
        <v>2</v>
      </c>
      <c r="AY11" s="83">
        <v>3</v>
      </c>
      <c r="AZ11" s="83">
        <v>4</v>
      </c>
      <c r="BA11" s="83">
        <v>5</v>
      </c>
      <c r="BB11" s="83">
        <v>6</v>
      </c>
      <c r="BC11" s="140"/>
      <c r="BD11" s="141"/>
      <c r="BE11" s="9"/>
      <c r="BF11" s="140"/>
      <c r="BG11" s="141"/>
      <c r="BH11" s="9"/>
      <c r="BI11" s="140"/>
      <c r="BJ11" s="141"/>
      <c r="BK11" s="140"/>
      <c r="BL11" s="149"/>
      <c r="BM11" s="149"/>
      <c r="BN11" s="195" t="s">
        <v>5</v>
      </c>
      <c r="BO11" s="196"/>
      <c r="BP11" s="10" t="s">
        <v>6</v>
      </c>
      <c r="BQ11" s="10" t="s">
        <v>7</v>
      </c>
      <c r="BR11" s="198"/>
    </row>
    <row r="12" spans="1:70" s="1" customFormat="1" ht="216.75" x14ac:dyDescent="0.25">
      <c r="A12" s="61"/>
      <c r="B12" s="203" t="s">
        <v>20</v>
      </c>
      <c r="C12" s="152" t="str">
        <f>VLOOKUP(B12,'HOJA DE DATOS'!$I$13:$J$47,2,FALSE)</f>
        <v>Investigar y decidir sobre la eventual responsabilidad derivada de la conducta de los servidores públicos de conformidad con el articulo 94 de la Ley 734 de 2002, en armonía con el articulo 3 del Código Contencioso Administrativo y la Ley 1474 de 2011.</v>
      </c>
      <c r="D12" s="156" t="s">
        <v>897</v>
      </c>
      <c r="E12" s="152" t="s">
        <v>264</v>
      </c>
      <c r="F12" s="152" t="s">
        <v>264</v>
      </c>
      <c r="G12" s="152" t="s">
        <v>264</v>
      </c>
      <c r="H12" s="152" t="s">
        <v>264</v>
      </c>
      <c r="I12" s="208" t="str">
        <f>IF(AND((E12="SI"),(F12="SI"),(G12="SI"),(H12="SI")),"Si es Riesgo de Corrupción","No es Riesgo de Corrupción")</f>
        <v>Si es Riesgo de Corrupción</v>
      </c>
      <c r="J12" s="62">
        <v>1</v>
      </c>
      <c r="K12" s="63" t="s">
        <v>898</v>
      </c>
      <c r="L12" s="158" t="s">
        <v>900</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264</v>
      </c>
      <c r="R12" s="152" t="s">
        <v>264</v>
      </c>
      <c r="S12" s="152" t="s">
        <v>269</v>
      </c>
      <c r="T12" s="152" t="s">
        <v>264</v>
      </c>
      <c r="U12" s="152" t="s">
        <v>264</v>
      </c>
      <c r="V12" s="152" t="s">
        <v>264</v>
      </c>
      <c r="W12" s="152" t="s">
        <v>269</v>
      </c>
      <c r="X12" s="152" t="s">
        <v>264</v>
      </c>
      <c r="Y12" s="152" t="s">
        <v>264</v>
      </c>
      <c r="Z12" s="152" t="s">
        <v>264</v>
      </c>
      <c r="AA12" s="152" t="s">
        <v>264</v>
      </c>
      <c r="AB12" s="152" t="s">
        <v>264</v>
      </c>
      <c r="AC12" s="152" t="s">
        <v>264</v>
      </c>
      <c r="AD12" s="152" t="s">
        <v>269</v>
      </c>
      <c r="AE12" s="152" t="s">
        <v>269</v>
      </c>
      <c r="AF12" s="152" t="s">
        <v>269</v>
      </c>
      <c r="AG12" s="152" t="s">
        <v>269</v>
      </c>
      <c r="AH12" s="152" t="s">
        <v>269</v>
      </c>
      <c r="AI12" s="166">
        <f>IF(AE12="SI","Impacto Catastrófico por lesoines o perdida de vidas humanas",(COUNTIF(P12:AD21,"SI")+COUNTIF(AF12:AH21,"SI")))</f>
        <v>12</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901</v>
      </c>
      <c r="AO12" s="11" t="s">
        <v>902</v>
      </c>
      <c r="AP12" s="11" t="s">
        <v>280</v>
      </c>
      <c r="AQ12" s="11" t="s">
        <v>903</v>
      </c>
      <c r="AR12" s="11" t="s">
        <v>904</v>
      </c>
      <c r="AS12" s="11" t="s">
        <v>905</v>
      </c>
      <c r="AT12" s="11" t="s">
        <v>906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913</v>
      </c>
    </row>
    <row r="13" spans="1:70" s="1" customFormat="1" ht="89.25" x14ac:dyDescent="0.25">
      <c r="A13" s="61"/>
      <c r="B13" s="204"/>
      <c r="C13" s="153"/>
      <c r="D13" s="156"/>
      <c r="E13" s="153"/>
      <c r="F13" s="153"/>
      <c r="G13" s="153"/>
      <c r="H13" s="153"/>
      <c r="I13" s="209"/>
      <c r="J13" s="66">
        <v>2</v>
      </c>
      <c r="K13" s="67" t="s">
        <v>899</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907</v>
      </c>
      <c r="AO13" s="17" t="s">
        <v>908</v>
      </c>
      <c r="AP13" s="17" t="s">
        <v>280</v>
      </c>
      <c r="AQ13" s="17" t="s">
        <v>909</v>
      </c>
      <c r="AR13" s="17" t="s">
        <v>910</v>
      </c>
      <c r="AS13" s="17" t="s">
        <v>911</v>
      </c>
      <c r="AT13" s="17" t="s">
        <v>912</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lzg0IrNxwZQJTE7uTRjlry8bTiFuy9NTMUaKO3rHw9D36x+MKlUy2r6xeqq1gPvd3BIURXQAas8Zr0zX3y888g==" saltValue="Uv2eNCLUrRY1/xbtFV1mM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571" priority="53" operator="containsText" text="No es Riesgo de Corrupción">
      <formula>NOT(ISERROR(SEARCH("No es Riesgo de Corrupción",I12)))</formula>
    </cfRule>
    <cfRule type="containsText" dxfId="570" priority="54" operator="containsText" text="Si es Riesgo de Corrupción">
      <formula>NOT(ISERROR(SEARCH("Si es Riesgo de Corrupción",I12)))</formula>
    </cfRule>
  </conditionalFormatting>
  <conditionalFormatting sqref="AK12:AK21">
    <cfRule type="containsText" dxfId="569" priority="49" operator="containsText" text="Extremo">
      <formula>NOT(ISERROR(SEARCH("Extremo",AK12)))</formula>
    </cfRule>
    <cfRule type="containsText" dxfId="568" priority="50" operator="containsText" text="Alto">
      <formula>NOT(ISERROR(SEARCH("Alto",AK12)))</formula>
    </cfRule>
    <cfRule type="containsText" dxfId="567" priority="51" operator="containsText" text="Moderado">
      <formula>NOT(ISERROR(SEARCH("Moderado",AK12)))</formula>
    </cfRule>
    <cfRule type="containsText" dxfId="566" priority="52" operator="containsText" text="Bajo">
      <formula>NOT(ISERROR(SEARCH("Bajo",AK12)))</formula>
    </cfRule>
  </conditionalFormatting>
  <conditionalFormatting sqref="BI12:BI21">
    <cfRule type="containsText" dxfId="565" priority="46" operator="containsText" text="FUERTE">
      <formula>NOT(ISERROR(SEARCH("FUERTE",BI12)))</formula>
    </cfRule>
    <cfRule type="containsText" dxfId="564" priority="47" operator="containsText" text="MODERADO">
      <formula>NOT(ISERROR(SEARCH("MODERADO",BI12)))</formula>
    </cfRule>
    <cfRule type="containsText" dxfId="563" priority="48" operator="containsText" text="DÉBIL">
      <formula>NOT(ISERROR(SEARCH("DÉBIL",BI12)))</formula>
    </cfRule>
  </conditionalFormatting>
  <conditionalFormatting sqref="AL12">
    <cfRule type="containsText" dxfId="562" priority="42" operator="containsText" text="Extremo">
      <formula>NOT(ISERROR(SEARCH("Extremo",AL12)))</formula>
    </cfRule>
    <cfRule type="containsText" dxfId="561" priority="43" operator="containsText" text="Alto">
      <formula>NOT(ISERROR(SEARCH("Alto",AL12)))</formula>
    </cfRule>
    <cfRule type="containsText" dxfId="560" priority="44" operator="containsText" text="Moderado">
      <formula>NOT(ISERROR(SEARCH("Moderado",AL12)))</formula>
    </cfRule>
    <cfRule type="containsText" dxfId="559" priority="45" operator="containsText" text="Bajo">
      <formula>NOT(ISERROR(SEARCH("Bajo",AL12)))</formula>
    </cfRule>
  </conditionalFormatting>
  <conditionalFormatting sqref="BQ12:BQ21">
    <cfRule type="containsText" dxfId="558" priority="38" operator="containsText" text="Extremo">
      <formula>NOT(ISERROR(SEARCH("Extremo",BQ12)))</formula>
    </cfRule>
    <cfRule type="containsText" dxfId="557" priority="39" operator="containsText" text="Alto">
      <formula>NOT(ISERROR(SEARCH("Alto",BQ12)))</formula>
    </cfRule>
    <cfRule type="containsText" dxfId="556" priority="40" operator="containsText" text="Moderado">
      <formula>NOT(ISERROR(SEARCH("Moderado",BQ12)))</formula>
    </cfRule>
    <cfRule type="containsText" dxfId="555" priority="41" operator="containsText" text="Bajo">
      <formula>NOT(ISERROR(SEARCH("Bajo",BQ12)))</formula>
    </cfRule>
  </conditionalFormatting>
  <conditionalFormatting sqref="I22 I32">
    <cfRule type="containsText" dxfId="554" priority="36" operator="containsText" text="No es Riesgo de Corrupción">
      <formula>NOT(ISERROR(SEARCH("No es Riesgo de Corrupción",I22)))</formula>
    </cfRule>
    <cfRule type="containsText" dxfId="553" priority="37" operator="containsText" text="Si es Riesgo de Corrupción">
      <formula>NOT(ISERROR(SEARCH("Si es Riesgo de Corrupción",I22)))</formula>
    </cfRule>
  </conditionalFormatting>
  <conditionalFormatting sqref="AK22:AK41">
    <cfRule type="containsText" dxfId="552" priority="32" operator="containsText" text="Extremo">
      <formula>NOT(ISERROR(SEARCH("Extremo",AK22)))</formula>
    </cfRule>
    <cfRule type="containsText" dxfId="551" priority="33" operator="containsText" text="Alto">
      <formula>NOT(ISERROR(SEARCH("Alto",AK22)))</formula>
    </cfRule>
    <cfRule type="containsText" dxfId="550" priority="34" operator="containsText" text="Moderado">
      <formula>NOT(ISERROR(SEARCH("Moderado",AK22)))</formula>
    </cfRule>
    <cfRule type="containsText" dxfId="549" priority="35" operator="containsText" text="Bajo">
      <formula>NOT(ISERROR(SEARCH("Bajo",AK22)))</formula>
    </cfRule>
  </conditionalFormatting>
  <conditionalFormatting sqref="BI22:BI41">
    <cfRule type="containsText" dxfId="548" priority="29" operator="containsText" text="FUERTE">
      <formula>NOT(ISERROR(SEARCH("FUERTE",BI22)))</formula>
    </cfRule>
    <cfRule type="containsText" dxfId="547" priority="30" operator="containsText" text="MODERADO">
      <formula>NOT(ISERROR(SEARCH("MODERADO",BI22)))</formula>
    </cfRule>
    <cfRule type="containsText" dxfId="546" priority="31" operator="containsText" text="DÉBIL">
      <formula>NOT(ISERROR(SEARCH("DÉBIL",BI22)))</formula>
    </cfRule>
  </conditionalFormatting>
  <conditionalFormatting sqref="AL22 AL32">
    <cfRule type="containsText" dxfId="545" priority="25" operator="containsText" text="Extremo">
      <formula>NOT(ISERROR(SEARCH("Extremo",AL22)))</formula>
    </cfRule>
    <cfRule type="containsText" dxfId="544" priority="26" operator="containsText" text="Alto">
      <formula>NOT(ISERROR(SEARCH("Alto",AL22)))</formula>
    </cfRule>
    <cfRule type="containsText" dxfId="543" priority="27" operator="containsText" text="Moderado">
      <formula>NOT(ISERROR(SEARCH("Moderado",AL22)))</formula>
    </cfRule>
    <cfRule type="containsText" dxfId="542" priority="28" operator="containsText" text="Bajo">
      <formula>NOT(ISERROR(SEARCH("Bajo",AL22)))</formula>
    </cfRule>
  </conditionalFormatting>
  <conditionalFormatting sqref="BQ22:BQ41">
    <cfRule type="containsText" dxfId="541" priority="21" operator="containsText" text="Extremo">
      <formula>NOT(ISERROR(SEARCH("Extremo",BQ22)))</formula>
    </cfRule>
    <cfRule type="containsText" dxfId="540" priority="22" operator="containsText" text="Alto">
      <formula>NOT(ISERROR(SEARCH("Alto",BQ22)))</formula>
    </cfRule>
    <cfRule type="containsText" dxfId="539" priority="23" operator="containsText" text="Moderado">
      <formula>NOT(ISERROR(SEARCH("Moderado",BQ22)))</formula>
    </cfRule>
    <cfRule type="containsText" dxfId="538" priority="24" operator="containsText" text="Bajo">
      <formula>NOT(ISERROR(SEARCH("Bajo",BQ22)))</formula>
    </cfRule>
  </conditionalFormatting>
  <conditionalFormatting sqref="A1:XFD3 A5:XFD11 A4:AT4 BS4:XFD4 BH12:XFD12 A12:BF12 A13:XFD21 A42:XFD1048576 A22:AP41 AU22:XFD41">
    <cfRule type="containsText" dxfId="537" priority="16" operator="containsText" text="REDACTAR CONTROL">
      <formula>NOT(ISERROR(SEARCH("REDACTAR CONTROL",A1)))</formula>
    </cfRule>
    <cfRule type="containsText" dxfId="536" priority="17" operator="containsText" text="Espacio para">
      <formula>NOT(ISERROR(SEARCH("Espacio para",A1)))</formula>
    </cfRule>
    <cfRule type="containsText" dxfId="535" priority="18" operator="containsText" text="Definir el">
      <formula>NOT(ISERROR(SEARCH("Definir el",A1)))</formula>
    </cfRule>
    <cfRule type="containsText" dxfId="534" priority="19" operator="containsText" text="lista desplegable">
      <formula>NOT(ISERROR(SEARCH("lista desplegable",A1)))</formula>
    </cfRule>
    <cfRule type="containsText" dxfId="533" priority="20" operator="containsText" text="Casilla formulada">
      <formula>NOT(ISERROR(SEARCH("Casilla formulada",A1)))</formula>
    </cfRule>
  </conditionalFormatting>
  <conditionalFormatting sqref="BG12">
    <cfRule type="containsText" dxfId="532" priority="11" operator="containsText" text="REDACTAR CONTROL">
      <formula>NOT(ISERROR(SEARCH("REDACTAR CONTROL",BG12)))</formula>
    </cfRule>
    <cfRule type="containsText" dxfId="531" priority="12" operator="containsText" text="Espacio para">
      <formula>NOT(ISERROR(SEARCH("Espacio para",BG12)))</formula>
    </cfRule>
    <cfRule type="containsText" dxfId="530" priority="13" operator="containsText" text="Definir el">
      <formula>NOT(ISERROR(SEARCH("Definir el",BG12)))</formula>
    </cfRule>
    <cfRule type="containsText" dxfId="529" priority="14" operator="containsText" text="lista desplegable">
      <formula>NOT(ISERROR(SEARCH("lista desplegable",BG12)))</formula>
    </cfRule>
    <cfRule type="containsText" dxfId="528" priority="15" operator="containsText" text="Casilla formulada">
      <formula>NOT(ISERROR(SEARCH("Casilla formulada",BG12)))</formula>
    </cfRule>
  </conditionalFormatting>
  <conditionalFormatting sqref="AQ22:AT31">
    <cfRule type="containsText" dxfId="527" priority="6" operator="containsText" text="REDACTAR CONTROL">
      <formula>NOT(ISERROR(SEARCH("REDACTAR CONTROL",AQ22)))</formula>
    </cfRule>
    <cfRule type="containsText" dxfId="526" priority="7" operator="containsText" text="Espacio para">
      <formula>NOT(ISERROR(SEARCH("Espacio para",AQ22)))</formula>
    </cfRule>
    <cfRule type="containsText" dxfId="525" priority="8" operator="containsText" text="Definir el">
      <formula>NOT(ISERROR(SEARCH("Definir el",AQ22)))</formula>
    </cfRule>
    <cfRule type="containsText" dxfId="524" priority="9" operator="containsText" text="lista desplegable">
      <formula>NOT(ISERROR(SEARCH("lista desplegable",AQ22)))</formula>
    </cfRule>
    <cfRule type="containsText" dxfId="523" priority="10" operator="containsText" text="Casilla formulada">
      <formula>NOT(ISERROR(SEARCH("Casilla formulada",AQ22)))</formula>
    </cfRule>
  </conditionalFormatting>
  <conditionalFormatting sqref="AQ32:AT41">
    <cfRule type="containsText" dxfId="522" priority="1" operator="containsText" text="REDACTAR CONTROL">
      <formula>NOT(ISERROR(SEARCH("REDACTAR CONTROL",AQ32)))</formula>
    </cfRule>
    <cfRule type="containsText" dxfId="521" priority="2" operator="containsText" text="Espacio para">
      <formula>NOT(ISERROR(SEARCH("Espacio para",AQ32)))</formula>
    </cfRule>
    <cfRule type="containsText" dxfId="520" priority="3" operator="containsText" text="Definir el">
      <formula>NOT(ISERROR(SEARCH("Definir el",AQ32)))</formula>
    </cfRule>
    <cfRule type="containsText" dxfId="519" priority="4" operator="containsText" text="lista desplegable">
      <formula>NOT(ISERROR(SEARCH("lista desplegable",AQ32)))</formula>
    </cfRule>
    <cfRule type="containsText" dxfId="518" priority="5" operator="containsText" text="Casilla formulada">
      <formula>NOT(ISERROR(SEARCH("Casilla formulada",AQ32)))</formula>
    </cfRule>
  </conditionalFormatting>
  <dataValidations count="13">
    <dataValidation type="list" allowBlank="1" showInputMessage="1" showErrorMessage="1" sqref="BB12:BB41" xr:uid="{0B68DA4C-68BB-42E5-A86D-146D0BADC47D}">
      <formula1>"Escoger un dato de la lista desplegable,Completa,Incompleta,No existe"</formula1>
    </dataValidation>
    <dataValidation type="list" allowBlank="1" showInputMessage="1" showErrorMessage="1" sqref="BA12:BA41" xr:uid="{D1CABBA2-C809-4580-8DAD-AAB0F97D351B}">
      <formula1>"Escoger un dato de la lista desplegable,Se investigan y resuelven oportunamente,No se investigan y resuelven oportunamente."</formula1>
    </dataValidation>
    <dataValidation type="list" allowBlank="1" showInputMessage="1" showErrorMessage="1" sqref="AZ12:AZ41" xr:uid="{7246972D-0245-4C31-A536-BC957911D95A}">
      <formula1>"Confiable,No confiable,Escoger un dato de la lista desplegable"</formula1>
    </dataValidation>
    <dataValidation type="list" allowBlank="1" showInputMessage="1" showErrorMessage="1" sqref="AY12:AY41" xr:uid="{3C76F880-F9EB-48A4-9953-C5371D06CAD7}">
      <formula1>"Prevenir,Detectar,No es un control,Escoger un dato de la lista desplegable"</formula1>
    </dataValidation>
    <dataValidation type="list" allowBlank="1" showInputMessage="1" showErrorMessage="1" sqref="AX12:AX41" xr:uid="{353B92BD-4B6C-48D8-9B82-23066C33188D}">
      <formula1>"Oportuna,Inoportuna,Escoger un dato de la lista desplegable"</formula1>
    </dataValidation>
    <dataValidation type="list" allowBlank="1" showInputMessage="1" showErrorMessage="1" sqref="AW12:AW41" xr:uid="{9A7E8D42-BA88-48C8-AD3B-2901F7DC89A6}">
      <formula1>"Adecuado,Inadecuado,Escoger un dato de la lista desplegable"</formula1>
    </dataValidation>
    <dataValidation type="list" allowBlank="1" showInputMessage="1" showErrorMessage="1" sqref="AV12:AV41" xr:uid="{68D5B1BE-222C-40C8-9323-32341BA57D8B}">
      <formula1>"Asignado,No Asignado,Escoger un dato de la lista desplegable"</formula1>
    </dataValidation>
    <dataValidation type="list" allowBlank="1" showInputMessage="1" showErrorMessage="1" sqref="AU12:AU41" xr:uid="{198BE8A8-5E33-4928-A385-B8B0DB851F80}">
      <formula1>"Escoger un dato de la lista desplegable,Preventivo,Detectivo"</formula1>
    </dataValidation>
    <dataValidation type="list" allowBlank="1" showInputMessage="1" showErrorMessage="1" sqref="AP12:AP41" xr:uid="{BA6F4E8A-C546-4CB4-9C44-399D02BABDF5}">
      <formula1>"Escoger un dato de la lista desplegable,Por Tramite, Diario, Semanal, Quincenal, Mensual, Bimestral, Trimestral, Semestral,Anual"</formula1>
    </dataValidation>
    <dataValidation type="list" allowBlank="1" showInputMessage="1" showErrorMessage="1" sqref="P12:AH41" xr:uid="{CB0DA387-234C-47C8-ABC8-D7D85BE2B288}">
      <formula1>"SI,NO,Selecciona una respuesta en la lista desplegable"</formula1>
    </dataValidation>
    <dataValidation type="list" allowBlank="1" showInputMessage="1" showErrorMessage="1" sqref="E12:H41" xr:uid="{DB3B82A3-9DE2-4B38-B150-C9D7DCF2841B}">
      <formula1>"SI,NO,Escoger un dato de la lista desplegable"</formula1>
    </dataValidation>
    <dataValidation type="list" allowBlank="1" showInputMessage="1" showErrorMessage="1" sqref="M12:M41" xr:uid="{C7B31E91-4B7D-4207-BC73-0F36AD6CD890}">
      <formula1>"Escoger un dato de la lista desplegable,5,4,3,2,1"</formula1>
    </dataValidation>
    <dataValidation type="list" allowBlank="1" showInputMessage="1" showErrorMessage="1" sqref="BF12:BF41" xr:uid="{E6ADC274-EED5-42D3-BC11-D73CA49E342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CAC8AAA-AE61-46A5-A7AC-14B1298FAF1D}">
          <x14:formula1>
            <xm:f>'HOJA DE DATOS'!$I$13:$I$47</xm:f>
          </x14:formula1>
          <xm:sqref>B12:B41</xm:sqref>
        </x14:dataValidation>
        <x14:dataValidation type="list" allowBlank="1" showInputMessage="1" showErrorMessage="1" xr:uid="{AC55A573-3821-4C02-9F68-5290A65C027E}">
          <x14:formula1>
            <xm:f>Hoja2!$A$1:$A$4</xm:f>
          </x14:formula1>
          <xm:sqref>AL12:AL41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C743-2A57-4E2D-857F-C6F7D20D7860}">
  <sheetPr codeName="Hoja24">
    <tabColor rgb="FFB1B1B1"/>
    <pageSetUpPr fitToPage="1"/>
  </sheetPr>
  <dimension ref="A1:BR1048174"/>
  <sheetViews>
    <sheetView topLeftCell="D1"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GBIE-1.0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1" t="s">
        <v>55</v>
      </c>
      <c r="AW11" s="81" t="s">
        <v>56</v>
      </c>
      <c r="AX11" s="81">
        <v>2</v>
      </c>
      <c r="AY11" s="81">
        <v>3</v>
      </c>
      <c r="AZ11" s="81">
        <v>4</v>
      </c>
      <c r="BA11" s="81">
        <v>5</v>
      </c>
      <c r="BB11" s="81">
        <v>6</v>
      </c>
      <c r="BC11" s="140"/>
      <c r="BD11" s="141"/>
      <c r="BE11" s="9"/>
      <c r="BF11" s="140"/>
      <c r="BG11" s="141"/>
      <c r="BH11" s="9"/>
      <c r="BI11" s="140"/>
      <c r="BJ11" s="141"/>
      <c r="BK11" s="140"/>
      <c r="BL11" s="149"/>
      <c r="BM11" s="149"/>
      <c r="BN11" s="195" t="s">
        <v>5</v>
      </c>
      <c r="BO11" s="196"/>
      <c r="BP11" s="10" t="s">
        <v>6</v>
      </c>
      <c r="BQ11" s="10" t="s">
        <v>7</v>
      </c>
      <c r="BR11" s="198"/>
    </row>
    <row r="12" spans="1:70" s="1" customFormat="1" ht="156.6" customHeight="1" x14ac:dyDescent="0.25">
      <c r="A12" s="61"/>
      <c r="B12" s="203" t="s">
        <v>12</v>
      </c>
      <c r="C12" s="152" t="str">
        <f>VLOOKUP(B12,'HOJA DE DATOS'!$I$13:$J$47,2,FALSE)</f>
        <v>Administrar los bienes muebles e inmuebles de propiedad de la AEROCIVIL, propendiendo, de acuerdo con su naturaleza jurídica, por su aseguramiento, disponibilidad, control y oportunidad en el manejo de los mismos.</v>
      </c>
      <c r="D12" s="156" t="s">
        <v>825</v>
      </c>
      <c r="E12" s="152" t="s">
        <v>264</v>
      </c>
      <c r="F12" s="152" t="s">
        <v>264</v>
      </c>
      <c r="G12" s="152" t="s">
        <v>264</v>
      </c>
      <c r="H12" s="152" t="s">
        <v>264</v>
      </c>
      <c r="I12" s="208" t="str">
        <f>IF(AND((E12="SI"),(F12="SI"),(G12="SI"),(H12="SI")),"Si es Riesgo de Corrupción","No es Riesgo de Corrupción")</f>
        <v>Si es Riesgo de Corrupción</v>
      </c>
      <c r="J12" s="62">
        <v>1</v>
      </c>
      <c r="K12" s="63" t="s">
        <v>826</v>
      </c>
      <c r="L12" s="158" t="s">
        <v>827</v>
      </c>
      <c r="M12" s="211">
        <v>4</v>
      </c>
      <c r="N12" s="155" t="str">
        <f>IF(M12=1,"Rara vez",IF(M12=2,"Improbable",IF(M12=3,"Posible",IF(M12=4,"Probable",IF(M12=5,"Casi seguro","← 
Definir el nivel de probabilidad")))))</f>
        <v>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12" s="249" t="s">
        <v>264</v>
      </c>
      <c r="Q12" s="249" t="s">
        <v>264</v>
      </c>
      <c r="R12" s="249" t="s">
        <v>269</v>
      </c>
      <c r="S12" s="249" t="s">
        <v>269</v>
      </c>
      <c r="T12" s="249" t="s">
        <v>264</v>
      </c>
      <c r="U12" s="249" t="s">
        <v>264</v>
      </c>
      <c r="V12" s="249" t="s">
        <v>264</v>
      </c>
      <c r="W12" s="249" t="s">
        <v>269</v>
      </c>
      <c r="X12" s="249" t="s">
        <v>269</v>
      </c>
      <c r="Y12" s="249" t="s">
        <v>264</v>
      </c>
      <c r="Z12" s="249" t="s">
        <v>264</v>
      </c>
      <c r="AA12" s="249" t="s">
        <v>264</v>
      </c>
      <c r="AB12" s="249" t="s">
        <v>264</v>
      </c>
      <c r="AC12" s="249" t="s">
        <v>264</v>
      </c>
      <c r="AD12" s="249" t="s">
        <v>269</v>
      </c>
      <c r="AE12" s="249" t="s">
        <v>269</v>
      </c>
      <c r="AF12" s="249" t="s">
        <v>269</v>
      </c>
      <c r="AG12" s="249" t="s">
        <v>269</v>
      </c>
      <c r="AH12" s="249" t="s">
        <v>269</v>
      </c>
      <c r="AI12" s="166">
        <f>IF(AE12="SI","Impacto Catastrófico por lesoines o perdida de vidas humanas",(COUNTIF(P12:AD21,"SI")+COUNTIF(AF12:AH21,"SI")))</f>
        <v>10</v>
      </c>
      <c r="AJ12" s="142" t="str">
        <f t="shared" ref="AJ12:AJ32" si="1">IF(AI12=0,"",IF(AND(AI12&gt;0,AI12&lt;=5),"Moderado",IF(AND(AI12&gt;5,AI12&lt;=11),"Mayor","Catastrófico")))</f>
        <v>Mayor</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828</v>
      </c>
      <c r="AO12" s="11" t="s">
        <v>829</v>
      </c>
      <c r="AP12" s="11" t="s">
        <v>280</v>
      </c>
      <c r="AQ12" s="11" t="s">
        <v>830</v>
      </c>
      <c r="AR12" s="11" t="s">
        <v>831</v>
      </c>
      <c r="AS12" s="11" t="s">
        <v>832</v>
      </c>
      <c r="AT12" s="11" t="s">
        <v>833</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2</v>
      </c>
      <c r="BO12" s="142" t="str">
        <f t="shared" ref="BO12" si="11">IF(BN12=1,"Rara vez",IF(BN12=2,"Improbable",IF(BN12=3,"Posible",IF(BN12=4,"Probable",IF(BN12=5,"Casi Seguro",0)))))</f>
        <v>Improbable</v>
      </c>
      <c r="BP12" s="142" t="str">
        <f t="shared" ref="BP12" si="12">AJ12</f>
        <v>Mayor</v>
      </c>
      <c r="BQ12" s="144" t="str">
        <f t="shared" ref="BQ12" si="13">IF(AND(BO12="Rara Vez",BP12="Moderado"),"Moderado",IF(AND(BO12="Rara Vez",BP12="Mayor"),"Alto",IF(AND(BO12="Improbable",BP12="Moderado"),"Moderado",IF(AND(BO12="Improbable",BP12="Mayor"),"Alto",IF(AND(BO12="Posible",BP12="Moderado"),"Alto",IF(AND(BO12="Probable",BP12="Moderado"),"Alto","Extremo"))))))</f>
        <v>Alto</v>
      </c>
      <c r="BR12" s="174" t="s">
        <v>840</v>
      </c>
    </row>
    <row r="13" spans="1:70" s="1" customFormat="1" ht="153" x14ac:dyDescent="0.25">
      <c r="A13" s="61"/>
      <c r="B13" s="204"/>
      <c r="C13" s="153"/>
      <c r="D13" s="156"/>
      <c r="E13" s="153"/>
      <c r="F13" s="153"/>
      <c r="G13" s="153"/>
      <c r="H13" s="153"/>
      <c r="I13" s="209"/>
      <c r="J13" s="66">
        <v>2</v>
      </c>
      <c r="K13" s="67" t="s">
        <v>826</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834</v>
      </c>
      <c r="AO13" s="17" t="s">
        <v>835</v>
      </c>
      <c r="AP13" s="17" t="s">
        <v>280</v>
      </c>
      <c r="AQ13" s="17" t="s">
        <v>836</v>
      </c>
      <c r="AR13" s="17" t="s">
        <v>837</v>
      </c>
      <c r="AS13" s="17" t="s">
        <v>838</v>
      </c>
      <c r="AT13" s="17" t="s">
        <v>839</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ymHEdzZ4xg73Kyt2lT8/SUWgO0cl+S8IkrQBxmQxC4M7gVR8u7iuoEkeHjDCFGTFEGveOn355gKk2gBsx5pCtQ==" saltValue="8TwSFkHy41jpKnqGe/sSj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517" priority="58" operator="containsText" text="No es Riesgo de Corrupción">
      <formula>NOT(ISERROR(SEARCH("No es Riesgo de Corrupción",I12)))</formula>
    </cfRule>
    <cfRule type="containsText" dxfId="516" priority="59" operator="containsText" text="Si es Riesgo de Corrupción">
      <formula>NOT(ISERROR(SEARCH("Si es Riesgo de Corrupción",I12)))</formula>
    </cfRule>
  </conditionalFormatting>
  <conditionalFormatting sqref="AK12:AK21">
    <cfRule type="containsText" dxfId="515" priority="54" operator="containsText" text="Extremo">
      <formula>NOT(ISERROR(SEARCH("Extremo",AK12)))</formula>
    </cfRule>
    <cfRule type="containsText" dxfId="514" priority="55" operator="containsText" text="Alto">
      <formula>NOT(ISERROR(SEARCH("Alto",AK12)))</formula>
    </cfRule>
    <cfRule type="containsText" dxfId="513" priority="56" operator="containsText" text="Moderado">
      <formula>NOT(ISERROR(SEARCH("Moderado",AK12)))</formula>
    </cfRule>
    <cfRule type="containsText" dxfId="512" priority="57" operator="containsText" text="Bajo">
      <formula>NOT(ISERROR(SEARCH("Bajo",AK12)))</formula>
    </cfRule>
  </conditionalFormatting>
  <conditionalFormatting sqref="BI12:BI21">
    <cfRule type="containsText" dxfId="511" priority="51" operator="containsText" text="FUERTE">
      <formula>NOT(ISERROR(SEARCH("FUERTE",BI12)))</formula>
    </cfRule>
    <cfRule type="containsText" dxfId="510" priority="52" operator="containsText" text="MODERADO">
      <formula>NOT(ISERROR(SEARCH("MODERADO",BI12)))</formula>
    </cfRule>
    <cfRule type="containsText" dxfId="509" priority="53" operator="containsText" text="DÉBIL">
      <formula>NOT(ISERROR(SEARCH("DÉBIL",BI12)))</formula>
    </cfRule>
  </conditionalFormatting>
  <conditionalFormatting sqref="AL12">
    <cfRule type="containsText" dxfId="508" priority="47" operator="containsText" text="Extremo">
      <formula>NOT(ISERROR(SEARCH("Extremo",AL12)))</formula>
    </cfRule>
    <cfRule type="containsText" dxfId="507" priority="48" operator="containsText" text="Alto">
      <formula>NOT(ISERROR(SEARCH("Alto",AL12)))</formula>
    </cfRule>
    <cfRule type="containsText" dxfId="506" priority="49" operator="containsText" text="Moderado">
      <formula>NOT(ISERROR(SEARCH("Moderado",AL12)))</formula>
    </cfRule>
    <cfRule type="containsText" dxfId="505" priority="50" operator="containsText" text="Bajo">
      <formula>NOT(ISERROR(SEARCH("Bajo",AL12)))</formula>
    </cfRule>
  </conditionalFormatting>
  <conditionalFormatting sqref="BQ12:BQ21">
    <cfRule type="containsText" dxfId="504" priority="43" operator="containsText" text="Extremo">
      <formula>NOT(ISERROR(SEARCH("Extremo",BQ12)))</formula>
    </cfRule>
    <cfRule type="containsText" dxfId="503" priority="44" operator="containsText" text="Alto">
      <formula>NOT(ISERROR(SEARCH("Alto",BQ12)))</formula>
    </cfRule>
    <cfRule type="containsText" dxfId="502" priority="45" operator="containsText" text="Moderado">
      <formula>NOT(ISERROR(SEARCH("Moderado",BQ12)))</formula>
    </cfRule>
    <cfRule type="containsText" dxfId="501" priority="46" operator="containsText" text="Bajo">
      <formula>NOT(ISERROR(SEARCH("Bajo",BQ12)))</formula>
    </cfRule>
  </conditionalFormatting>
  <conditionalFormatting sqref="I22 I32">
    <cfRule type="containsText" dxfId="500" priority="41" operator="containsText" text="No es Riesgo de Corrupción">
      <formula>NOT(ISERROR(SEARCH("No es Riesgo de Corrupción",I22)))</formula>
    </cfRule>
    <cfRule type="containsText" dxfId="499" priority="42" operator="containsText" text="Si es Riesgo de Corrupción">
      <formula>NOT(ISERROR(SEARCH("Si es Riesgo de Corrupción",I22)))</formula>
    </cfRule>
  </conditionalFormatting>
  <conditionalFormatting sqref="AK22:AK41">
    <cfRule type="containsText" dxfId="498" priority="37" operator="containsText" text="Extremo">
      <formula>NOT(ISERROR(SEARCH("Extremo",AK22)))</formula>
    </cfRule>
    <cfRule type="containsText" dxfId="497" priority="38" operator="containsText" text="Alto">
      <formula>NOT(ISERROR(SEARCH("Alto",AK22)))</formula>
    </cfRule>
    <cfRule type="containsText" dxfId="496" priority="39" operator="containsText" text="Moderado">
      <formula>NOT(ISERROR(SEARCH("Moderado",AK22)))</formula>
    </cfRule>
    <cfRule type="containsText" dxfId="495" priority="40" operator="containsText" text="Bajo">
      <formula>NOT(ISERROR(SEARCH("Bajo",AK22)))</formula>
    </cfRule>
  </conditionalFormatting>
  <conditionalFormatting sqref="BI22:BI41">
    <cfRule type="containsText" dxfId="494" priority="34" operator="containsText" text="FUERTE">
      <formula>NOT(ISERROR(SEARCH("FUERTE",BI22)))</formula>
    </cfRule>
    <cfRule type="containsText" dxfId="493" priority="35" operator="containsText" text="MODERADO">
      <formula>NOT(ISERROR(SEARCH("MODERADO",BI22)))</formula>
    </cfRule>
    <cfRule type="containsText" dxfId="492" priority="36" operator="containsText" text="DÉBIL">
      <formula>NOT(ISERROR(SEARCH("DÉBIL",BI22)))</formula>
    </cfRule>
  </conditionalFormatting>
  <conditionalFormatting sqref="AL22 AL32">
    <cfRule type="containsText" dxfId="491" priority="30" operator="containsText" text="Extremo">
      <formula>NOT(ISERROR(SEARCH("Extremo",AL22)))</formula>
    </cfRule>
    <cfRule type="containsText" dxfId="490" priority="31" operator="containsText" text="Alto">
      <formula>NOT(ISERROR(SEARCH("Alto",AL22)))</formula>
    </cfRule>
    <cfRule type="containsText" dxfId="489" priority="32" operator="containsText" text="Moderado">
      <formula>NOT(ISERROR(SEARCH("Moderado",AL22)))</formula>
    </cfRule>
    <cfRule type="containsText" dxfId="488" priority="33" operator="containsText" text="Bajo">
      <formula>NOT(ISERROR(SEARCH("Bajo",AL22)))</formula>
    </cfRule>
  </conditionalFormatting>
  <conditionalFormatting sqref="BQ22:BQ41">
    <cfRule type="containsText" dxfId="487" priority="26" operator="containsText" text="Extremo">
      <formula>NOT(ISERROR(SEARCH("Extremo",BQ22)))</formula>
    </cfRule>
    <cfRule type="containsText" dxfId="486" priority="27" operator="containsText" text="Alto">
      <formula>NOT(ISERROR(SEARCH("Alto",BQ22)))</formula>
    </cfRule>
    <cfRule type="containsText" dxfId="485" priority="28" operator="containsText" text="Moderado">
      <formula>NOT(ISERROR(SEARCH("Moderado",BQ22)))</formula>
    </cfRule>
    <cfRule type="containsText" dxfId="484" priority="29" operator="containsText" text="Bajo">
      <formula>NOT(ISERROR(SEARCH("Bajo",BQ22)))</formula>
    </cfRule>
  </conditionalFormatting>
  <conditionalFormatting sqref="A1:XFD3 A5:XFD11 A4:AT4 BS4:XFD4 BH12:XFD12 A12:O21 A42:XFD1048576 A22:AP41 AU22:XFD41 AI13:XFD21 AI12:BF12">
    <cfRule type="containsText" dxfId="483" priority="21" operator="containsText" text="REDACTAR CONTROL">
      <formula>NOT(ISERROR(SEARCH("REDACTAR CONTROL",A1)))</formula>
    </cfRule>
    <cfRule type="containsText" dxfId="482" priority="22" operator="containsText" text="Espacio para">
      <formula>NOT(ISERROR(SEARCH("Espacio para",A1)))</formula>
    </cfRule>
    <cfRule type="containsText" dxfId="481" priority="23" operator="containsText" text="Definir el">
      <formula>NOT(ISERROR(SEARCH("Definir el",A1)))</formula>
    </cfRule>
    <cfRule type="containsText" dxfId="480" priority="24" operator="containsText" text="lista desplegable">
      <formula>NOT(ISERROR(SEARCH("lista desplegable",A1)))</formula>
    </cfRule>
    <cfRule type="containsText" dxfId="479" priority="25" operator="containsText" text="Casilla formulada">
      <formula>NOT(ISERROR(SEARCH("Casilla formulada",A1)))</formula>
    </cfRule>
  </conditionalFormatting>
  <conditionalFormatting sqref="BG12">
    <cfRule type="containsText" dxfId="478" priority="16" operator="containsText" text="REDACTAR CONTROL">
      <formula>NOT(ISERROR(SEARCH("REDACTAR CONTROL",BG12)))</formula>
    </cfRule>
    <cfRule type="containsText" dxfId="477" priority="17" operator="containsText" text="Espacio para">
      <formula>NOT(ISERROR(SEARCH("Espacio para",BG12)))</formula>
    </cfRule>
    <cfRule type="containsText" dxfId="476" priority="18" operator="containsText" text="Definir el">
      <formula>NOT(ISERROR(SEARCH("Definir el",BG12)))</formula>
    </cfRule>
    <cfRule type="containsText" dxfId="475" priority="19" operator="containsText" text="lista desplegable">
      <formula>NOT(ISERROR(SEARCH("lista desplegable",BG12)))</formula>
    </cfRule>
    <cfRule type="containsText" dxfId="474" priority="20" operator="containsText" text="Casilla formulada">
      <formula>NOT(ISERROR(SEARCH("Casilla formulada",BG12)))</formula>
    </cfRule>
  </conditionalFormatting>
  <conditionalFormatting sqref="AQ22:AT31">
    <cfRule type="containsText" dxfId="473" priority="11" operator="containsText" text="REDACTAR CONTROL">
      <formula>NOT(ISERROR(SEARCH("REDACTAR CONTROL",AQ22)))</formula>
    </cfRule>
    <cfRule type="containsText" dxfId="472" priority="12" operator="containsText" text="Espacio para">
      <formula>NOT(ISERROR(SEARCH("Espacio para",AQ22)))</formula>
    </cfRule>
    <cfRule type="containsText" dxfId="471" priority="13" operator="containsText" text="Definir el">
      <formula>NOT(ISERROR(SEARCH("Definir el",AQ22)))</formula>
    </cfRule>
    <cfRule type="containsText" dxfId="470" priority="14" operator="containsText" text="lista desplegable">
      <formula>NOT(ISERROR(SEARCH("lista desplegable",AQ22)))</formula>
    </cfRule>
    <cfRule type="containsText" dxfId="469" priority="15" operator="containsText" text="Casilla formulada">
      <formula>NOT(ISERROR(SEARCH("Casilla formulada",AQ22)))</formula>
    </cfRule>
  </conditionalFormatting>
  <conditionalFormatting sqref="AQ32:AT41">
    <cfRule type="containsText" dxfId="468" priority="6" operator="containsText" text="REDACTAR CONTROL">
      <formula>NOT(ISERROR(SEARCH("REDACTAR CONTROL",AQ32)))</formula>
    </cfRule>
    <cfRule type="containsText" dxfId="467" priority="7" operator="containsText" text="Espacio para">
      <formula>NOT(ISERROR(SEARCH("Espacio para",AQ32)))</formula>
    </cfRule>
    <cfRule type="containsText" dxfId="466" priority="8" operator="containsText" text="Definir el">
      <formula>NOT(ISERROR(SEARCH("Definir el",AQ32)))</formula>
    </cfRule>
    <cfRule type="containsText" dxfId="465" priority="9" operator="containsText" text="lista desplegable">
      <formula>NOT(ISERROR(SEARCH("lista desplegable",AQ32)))</formula>
    </cfRule>
    <cfRule type="containsText" dxfId="464" priority="10" operator="containsText" text="Casilla formulada">
      <formula>NOT(ISERROR(SEARCH("Casilla formulada",AQ32)))</formula>
    </cfRule>
  </conditionalFormatting>
  <conditionalFormatting sqref="P12:AH21">
    <cfRule type="containsText" dxfId="463" priority="1" operator="containsText" text="REDACTAR CONTROL">
      <formula>NOT(ISERROR(SEARCH("REDACTAR CONTROL",P12)))</formula>
    </cfRule>
    <cfRule type="containsText" dxfId="462" priority="2" operator="containsText" text="Espacio para">
      <formula>NOT(ISERROR(SEARCH("Espacio para",P12)))</formula>
    </cfRule>
    <cfRule type="containsText" dxfId="461" priority="3" operator="containsText" text="Definir el">
      <formula>NOT(ISERROR(SEARCH("Definir el",P12)))</formula>
    </cfRule>
    <cfRule type="containsText" dxfId="460" priority="4" operator="containsText" text="lista desplegable">
      <formula>NOT(ISERROR(SEARCH("lista desplegable",P12)))</formula>
    </cfRule>
    <cfRule type="containsText" dxfId="459" priority="5" operator="containsText" text="Casilla formulada">
      <formula>NOT(ISERROR(SEARCH("Casilla formulada",P12)))</formula>
    </cfRule>
  </conditionalFormatting>
  <dataValidations count="13">
    <dataValidation type="list" allowBlank="1" showInputMessage="1" showErrorMessage="1" sqref="BF12:BF41" xr:uid="{6DE0BA92-8E9D-42F5-BA24-B4B8AC16645A}">
      <formula1>"Escoger un dato de la lista desplegable,Fuerte,Moderado,Débil"</formula1>
    </dataValidation>
    <dataValidation type="list" allowBlank="1" showInputMessage="1" showErrorMessage="1" sqref="M12:M41" xr:uid="{30B5087F-CA70-47ED-B9CA-D3640E088703}">
      <formula1>"Escoger un dato de la lista desplegable,5,4,3,2,1"</formula1>
    </dataValidation>
    <dataValidation type="list" allowBlank="1" showInputMessage="1" showErrorMessage="1" sqref="E12:H41" xr:uid="{BC3107A1-558F-48F2-A0FC-42190A97798F}">
      <formula1>"SI,NO,Escoger un dato de la lista desplegable"</formula1>
    </dataValidation>
    <dataValidation type="list" allowBlank="1" showInputMessage="1" showErrorMessage="1" sqref="P12:AH41" xr:uid="{E48A89F2-387F-453B-BC48-D7AE55DB00A8}">
      <formula1>"SI,NO,Selecciona una respuesta en la lista desplegable"</formula1>
    </dataValidation>
    <dataValidation type="list" allowBlank="1" showInputMessage="1" showErrorMessage="1" sqref="AP12:AP41" xr:uid="{67CE2A2E-C50E-47A8-85F9-4CFA41366D02}">
      <formula1>"Escoger un dato de la lista desplegable,Por Tramite, Diario, Semanal, Quincenal, Mensual, Bimestral, Trimestral, Semestral,Anual"</formula1>
    </dataValidation>
    <dataValidation type="list" allowBlank="1" showInputMessage="1" showErrorMessage="1" sqref="AU12:AU41" xr:uid="{8B20CB69-7D8B-4F65-BAFF-3BE56CA6B6D1}">
      <formula1>"Escoger un dato de la lista desplegable,Preventivo,Detectivo"</formula1>
    </dataValidation>
    <dataValidation type="list" allowBlank="1" showInputMessage="1" showErrorMessage="1" sqref="AV12:AV41" xr:uid="{C87952AB-EFCD-47D3-9BDB-DB2FBBAB4E2A}">
      <formula1>"Asignado,No Asignado,Escoger un dato de la lista desplegable"</formula1>
    </dataValidation>
    <dataValidation type="list" allowBlank="1" showInputMessage="1" showErrorMessage="1" sqref="AW12:AW41" xr:uid="{527DA5F6-4696-4B1F-B720-BC2D974618FD}">
      <formula1>"Adecuado,Inadecuado,Escoger un dato de la lista desplegable"</formula1>
    </dataValidation>
    <dataValidation type="list" allowBlank="1" showInputMessage="1" showErrorMessage="1" sqref="AX12:AX41" xr:uid="{EDC0959A-4D45-4A8A-9BC3-3D5F5E434652}">
      <formula1>"Oportuna,Inoportuna,Escoger un dato de la lista desplegable"</formula1>
    </dataValidation>
    <dataValidation type="list" allowBlank="1" showInputMessage="1" showErrorMessage="1" sqref="AY12:AY41" xr:uid="{6652C21C-37A8-479E-9C05-2B45409C88A0}">
      <formula1>"Prevenir,Detectar,No es un control,Escoger un dato de la lista desplegable"</formula1>
    </dataValidation>
    <dataValidation type="list" allowBlank="1" showInputMessage="1" showErrorMessage="1" sqref="AZ12:AZ41" xr:uid="{4A5E09EE-6DA0-45C7-8488-15D879CEAD21}">
      <formula1>"Confiable,No confiable,Escoger un dato de la lista desplegable"</formula1>
    </dataValidation>
    <dataValidation type="list" allowBlank="1" showInputMessage="1" showErrorMessage="1" sqref="BA12:BA41" xr:uid="{4BBAC2F9-A9B3-4055-A46C-F0CD4513BA95}">
      <formula1>"Escoger un dato de la lista desplegable,Se investigan y resuelven oportunamente,No se investigan y resuelven oportunamente."</formula1>
    </dataValidation>
    <dataValidation type="list" allowBlank="1" showInputMessage="1" showErrorMessage="1" sqref="BB12:BB41" xr:uid="{8C21376E-C687-456F-B7E7-FF24AD2E9D10}">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406CE50-9AB6-4312-8F2B-592F15BB6B72}">
          <x14:formula1>
            <xm:f>Hoja2!$A$1:$A$4</xm:f>
          </x14:formula1>
          <xm:sqref>AL12:AL41</xm:sqref>
        </x14:dataValidation>
        <x14:dataValidation type="list" allowBlank="1" showInputMessage="1" showErrorMessage="1" xr:uid="{CBE659ED-02F4-45CB-AAEB-A8FB3683EC76}">
          <x14:formula1>
            <xm:f>'HOJA DE DATOS'!$I$13:$I$47</xm:f>
          </x14:formula1>
          <xm:sqref>B12:B41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BFB5F-12C8-4524-A770-AEA9562D9065}">
  <sheetPr>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BR32" sqref="BR32:BR4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6.85546875" style="75" customWidth="1"/>
    <col min="42"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4" t="s">
        <v>55</v>
      </c>
      <c r="AW11" s="84" t="s">
        <v>56</v>
      </c>
      <c r="AX11" s="84">
        <v>2</v>
      </c>
      <c r="AY11" s="84">
        <v>3</v>
      </c>
      <c r="AZ11" s="84">
        <v>4</v>
      </c>
      <c r="BA11" s="84">
        <v>5</v>
      </c>
      <c r="BB11" s="84">
        <v>6</v>
      </c>
      <c r="BC11" s="140"/>
      <c r="BD11" s="141"/>
      <c r="BE11" s="9"/>
      <c r="BF11" s="140"/>
      <c r="BG11" s="141"/>
      <c r="BH11" s="9"/>
      <c r="BI11" s="140"/>
      <c r="BJ11" s="141"/>
      <c r="BK11" s="140"/>
      <c r="BL11" s="149"/>
      <c r="BM11" s="149"/>
      <c r="BN11" s="195" t="s">
        <v>5</v>
      </c>
      <c r="BO11" s="196"/>
      <c r="BP11" s="10" t="s">
        <v>6</v>
      </c>
      <c r="BQ11" s="10" t="s">
        <v>7</v>
      </c>
      <c r="BR11" s="198"/>
    </row>
    <row r="12" spans="1:70" s="1" customFormat="1" ht="156.6" customHeight="1" x14ac:dyDescent="0.25">
      <c r="A12" s="61"/>
      <c r="B12" s="203" t="s">
        <v>31</v>
      </c>
      <c r="C12" s="152" t="str">
        <f>VLOOKUP(B12,'HOJA DE DATOS'!$I$13:$J$47,2,FALSE)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12" s="156" t="s">
        <v>914</v>
      </c>
      <c r="E12" s="152" t="s">
        <v>264</v>
      </c>
      <c r="F12" s="152" t="s">
        <v>264</v>
      </c>
      <c r="G12" s="152" t="s">
        <v>264</v>
      </c>
      <c r="H12" s="152" t="s">
        <v>264</v>
      </c>
      <c r="I12" s="208" t="str">
        <f>IF(AND((E12="SI"),(F12="SI"),(G12="SI"),(H12="SI")),"Si es Riesgo de Corrupción","No es Riesgo de Corrupción")</f>
        <v>Si es Riesgo de Corrupción</v>
      </c>
      <c r="J12" s="62">
        <v>1</v>
      </c>
      <c r="K12" s="63" t="s">
        <v>915</v>
      </c>
      <c r="L12" s="158" t="s">
        <v>916</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9" t="s">
        <v>264</v>
      </c>
      <c r="Q12" s="249" t="s">
        <v>264</v>
      </c>
      <c r="R12" s="249" t="s">
        <v>269</v>
      </c>
      <c r="S12" s="249" t="s">
        <v>269</v>
      </c>
      <c r="T12" s="249" t="s">
        <v>264</v>
      </c>
      <c r="U12" s="249" t="s">
        <v>264</v>
      </c>
      <c r="V12" s="249" t="s">
        <v>264</v>
      </c>
      <c r="W12" s="249" t="s">
        <v>264</v>
      </c>
      <c r="X12" s="249" t="s">
        <v>264</v>
      </c>
      <c r="Y12" s="249" t="s">
        <v>264</v>
      </c>
      <c r="Z12" s="249" t="s">
        <v>264</v>
      </c>
      <c r="AA12" s="249" t="s">
        <v>264</v>
      </c>
      <c r="AB12" s="249" t="s">
        <v>264</v>
      </c>
      <c r="AC12" s="249" t="s">
        <v>264</v>
      </c>
      <c r="AD12" s="249" t="s">
        <v>264</v>
      </c>
      <c r="AE12" s="249" t="s">
        <v>269</v>
      </c>
      <c r="AF12" s="249" t="s">
        <v>264</v>
      </c>
      <c r="AG12" s="249" t="s">
        <v>264</v>
      </c>
      <c r="AH12" s="249" t="s">
        <v>269</v>
      </c>
      <c r="AI12" s="166">
        <f>IF(AE12="SI","Impacto Catastrófico por lesoines o perdida de vidas humanas",(COUNTIF(P12:AD21,"SI")+COUNTIF(AF12:AH21,"SI")))</f>
        <v>15</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917</v>
      </c>
      <c r="AO12" s="11" t="s">
        <v>918</v>
      </c>
      <c r="AP12" s="11" t="s">
        <v>280</v>
      </c>
      <c r="AQ12" s="11" t="s">
        <v>919</v>
      </c>
      <c r="AR12" s="11" t="s">
        <v>920</v>
      </c>
      <c r="AS12" s="11" t="s">
        <v>921</v>
      </c>
      <c r="AT12" s="11" t="s">
        <v>922</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923</v>
      </c>
    </row>
    <row r="13" spans="1:70" s="1" customFormat="1" ht="6.6" customHeight="1" x14ac:dyDescent="0.25">
      <c r="A13" s="61"/>
      <c r="B13" s="204"/>
      <c r="C13" s="153"/>
      <c r="D13" s="156"/>
      <c r="E13" s="153"/>
      <c r="F13" s="153"/>
      <c r="G13" s="153"/>
      <c r="H13" s="153"/>
      <c r="I13" s="209"/>
      <c r="J13" s="66">
        <v>2</v>
      </c>
      <c r="K13" s="67" t="s">
        <v>200</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50"/>
      <c r="BM13" s="150"/>
      <c r="BN13" s="161"/>
      <c r="BO13" s="142"/>
      <c r="BP13" s="142"/>
      <c r="BQ13" s="145"/>
      <c r="BR13" s="175"/>
    </row>
    <row r="14" spans="1:70" s="1" customFormat="1" ht="6.6"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6.6"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114.75" x14ac:dyDescent="0.25">
      <c r="A22" s="61"/>
      <c r="B22" s="203" t="s">
        <v>31</v>
      </c>
      <c r="C22" s="152" t="str">
        <f>VLOOKUP(B22,'HOJA DE DATOS'!$I$13:$J$47,2,FALSE)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22" s="156" t="s">
        <v>914</v>
      </c>
      <c r="E22" s="152" t="s">
        <v>264</v>
      </c>
      <c r="F22" s="152" t="s">
        <v>264</v>
      </c>
      <c r="G22" s="152" t="s">
        <v>264</v>
      </c>
      <c r="H22" s="152" t="s">
        <v>264</v>
      </c>
      <c r="I22" s="208" t="str">
        <f t="shared" ref="I22" si="14">IF(AND((E22="SI"),(F22="SI"),(G22="SI"),(H22="SI")),"Si es Riesgo de Corrupción","No es Riesgo de Corrupción")</f>
        <v>Si es Riesgo de Corrupción</v>
      </c>
      <c r="J22" s="62">
        <v>1</v>
      </c>
      <c r="K22" s="63" t="s">
        <v>924</v>
      </c>
      <c r="L22" s="158" t="s">
        <v>926</v>
      </c>
      <c r="M22" s="211">
        <v>3</v>
      </c>
      <c r="N22" s="142" t="str">
        <f t="shared" ref="N22" si="15">IF(M22=1,"Rara vez",IF(M22=2,"Improbable",IF(M22=3,"Posible",IF(M22=4,"Probable",IF(M22=5,"Casi seguro","← 
Definir el nivel de probabilidad")))))</f>
        <v>Posible</v>
      </c>
      <c r="O22" s="246" t="str">
        <f t="shared" si="0"/>
        <v>Descripción:
El evento podrá ocurrir en algún momento
Frecuencia:
Al menos 1 vez en los últimos 2 años</v>
      </c>
      <c r="P22" s="152" t="s">
        <v>264</v>
      </c>
      <c r="Q22" s="152" t="s">
        <v>264</v>
      </c>
      <c r="R22" s="152" t="s">
        <v>264</v>
      </c>
      <c r="S22" s="152" t="s">
        <v>264</v>
      </c>
      <c r="T22" s="152" t="s">
        <v>264</v>
      </c>
      <c r="U22" s="152" t="s">
        <v>264</v>
      </c>
      <c r="V22" s="152" t="s">
        <v>264</v>
      </c>
      <c r="W22" s="152" t="s">
        <v>264</v>
      </c>
      <c r="X22" s="152" t="s">
        <v>264</v>
      </c>
      <c r="Y22" s="152" t="s">
        <v>264</v>
      </c>
      <c r="Z22" s="152" t="s">
        <v>264</v>
      </c>
      <c r="AA22" s="152" t="s">
        <v>264</v>
      </c>
      <c r="AB22" s="152" t="s">
        <v>264</v>
      </c>
      <c r="AC22" s="152" t="s">
        <v>264</v>
      </c>
      <c r="AD22" s="152" t="s">
        <v>264</v>
      </c>
      <c r="AE22" s="152" t="s">
        <v>269</v>
      </c>
      <c r="AF22" s="152" t="s">
        <v>264</v>
      </c>
      <c r="AG22" s="152" t="s">
        <v>264</v>
      </c>
      <c r="AH22" s="152" t="s">
        <v>269</v>
      </c>
      <c r="AI22" s="166">
        <f t="shared" ref="AI22" si="16">IF(AE22="SI","Impacto Catastrófico por lesoines o perdida de vidas humanas",(COUNTIF(P22:AD31,"SI")+COUNTIF(AF22:AH31,"SI")))</f>
        <v>17</v>
      </c>
      <c r="AJ22" s="142" t="str">
        <f t="shared" si="1"/>
        <v>Catastrófico</v>
      </c>
      <c r="AK22" s="144" t="str">
        <f t="shared" ref="AK22" si="17">IF(AND(N22="Rara Vez",AJ22="Moderado"),"Moderado",IF(AND(N22="Rara Vez",AJ22="Mayor"),"Alto",IF(AND(N22="Improbable",AJ22="Moderado"),"Moderado",IF(AND(N22="Improbable",AJ22="Mayor"),"Alto",IF(AND(N22="Posible",AJ22="Moderado"),"Alto",IF(AND(N22="Probable",AJ22="Moderado"),"Alto","Extremo"))))))</f>
        <v>Extremo</v>
      </c>
      <c r="AL22" s="163" t="s">
        <v>69</v>
      </c>
      <c r="AM22" s="64">
        <v>1</v>
      </c>
      <c r="AN22" s="63" t="s">
        <v>927</v>
      </c>
      <c r="AO22" s="11" t="s">
        <v>928</v>
      </c>
      <c r="AP22" s="11" t="s">
        <v>280</v>
      </c>
      <c r="AQ22" s="11" t="s">
        <v>929</v>
      </c>
      <c r="AR22" s="11" t="s">
        <v>930</v>
      </c>
      <c r="AS22" s="11" t="s">
        <v>931</v>
      </c>
      <c r="AT22" s="11" t="s">
        <v>932</v>
      </c>
      <c r="AU22" s="11" t="s">
        <v>291</v>
      </c>
      <c r="AV22" s="11" t="s">
        <v>295</v>
      </c>
      <c r="AW22" s="11" t="s">
        <v>296</v>
      </c>
      <c r="AX22" s="11" t="s">
        <v>297</v>
      </c>
      <c r="AY22" s="11" t="s">
        <v>302</v>
      </c>
      <c r="AZ22" s="11" t="s">
        <v>299</v>
      </c>
      <c r="BA22" s="11" t="s">
        <v>300</v>
      </c>
      <c r="BB22" s="11" t="s">
        <v>301</v>
      </c>
      <c r="BC22" s="11">
        <f t="shared" si="2"/>
        <v>100</v>
      </c>
      <c r="BD22" s="11" t="str">
        <f t="shared" si="3"/>
        <v>Fuerte</v>
      </c>
      <c r="BE22" s="11"/>
      <c r="BF22" s="11" t="s">
        <v>303</v>
      </c>
      <c r="BG22" s="11" t="str">
        <f t="shared" si="4"/>
        <v>Siempre se ejecuta</v>
      </c>
      <c r="BH22" s="11"/>
      <c r="BI22" s="12" t="str">
        <f t="shared" si="5"/>
        <v>FUERTE</v>
      </c>
      <c r="BJ22" s="11">
        <f t="shared" si="6"/>
        <v>100</v>
      </c>
      <c r="BK22" s="11" t="str">
        <f t="shared" si="7"/>
        <v>NO</v>
      </c>
      <c r="BL22" s="150" t="str">
        <f t="shared" ref="BL22" si="18">IF(AVERAGE(BJ22:BJ31)=100,"FUERTE",IF(AND(AVERAGE(BJ22:BJ31)&lt;=99,AVERAGE(BJ22:BJ31)&gt;=50),"MODERADA",IF(AVERAGE(BJ22:BJ31)&lt;50,"DÉBIL",0)))</f>
        <v>MODERADA</v>
      </c>
      <c r="BM22" s="150" t="str">
        <f t="shared" si="9"/>
        <v>DIRECTAMENTE</v>
      </c>
      <c r="BN22" s="160">
        <f t="shared" si="10"/>
        <v>2</v>
      </c>
      <c r="BO22" s="142" t="str">
        <f t="shared" ref="BO22" si="19">IF(BN22=1,"Rara vez",IF(BN22=2,"Improbable",IF(BN22=3,"Posible",IF(BN22=4,"Probable",IF(BN22=5,"Casi Seguro",0)))))</f>
        <v>Improbable</v>
      </c>
      <c r="BP22" s="142" t="str">
        <f t="shared" ref="BP22" si="20">AJ22</f>
        <v>Catastrófico</v>
      </c>
      <c r="BQ22" s="144" t="str">
        <f t="shared" ref="BQ22" si="21">IF(AND(BO22="Rara Vez",BP22="Moderado"),"Moderado",IF(AND(BO22="Rara Vez",BP22="Mayor"),"Alto",IF(AND(BO22="Improbable",BP22="Moderado"),"Moderado",IF(AND(BO22="Improbable",BP22="Mayor"),"Alto",IF(AND(BO22="Posible",BP22="Moderado"),"Alto",IF(AND(BO22="Probable",BP22="Moderado"),"Alto","Extremo"))))))</f>
        <v>Extremo</v>
      </c>
      <c r="BR22" s="174" t="s">
        <v>939</v>
      </c>
    </row>
    <row r="23" spans="1:70" s="1" customFormat="1" ht="165.75" x14ac:dyDescent="0.25">
      <c r="A23" s="61"/>
      <c r="B23" s="204"/>
      <c r="C23" s="153"/>
      <c r="D23" s="156"/>
      <c r="E23" s="153"/>
      <c r="F23" s="153"/>
      <c r="G23" s="153"/>
      <c r="H23" s="153"/>
      <c r="I23" s="209"/>
      <c r="J23" s="66">
        <v>2</v>
      </c>
      <c r="K23" s="67" t="s">
        <v>925</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933</v>
      </c>
      <c r="AO23" s="17" t="s">
        <v>934</v>
      </c>
      <c r="AP23" s="17" t="s">
        <v>280</v>
      </c>
      <c r="AQ23" s="17" t="s">
        <v>935</v>
      </c>
      <c r="AR23" s="17" t="s">
        <v>936</v>
      </c>
      <c r="AS23" s="17" t="s">
        <v>937</v>
      </c>
      <c r="AT23" s="17" t="s">
        <v>938</v>
      </c>
      <c r="AU23" s="17" t="s">
        <v>291</v>
      </c>
      <c r="AV23" s="17" t="s">
        <v>295</v>
      </c>
      <c r="AW23" s="17" t="s">
        <v>296</v>
      </c>
      <c r="AX23" s="17" t="s">
        <v>297</v>
      </c>
      <c r="AY23" s="17" t="s">
        <v>302</v>
      </c>
      <c r="AZ23" s="17" t="s">
        <v>299</v>
      </c>
      <c r="BA23" s="17" t="s">
        <v>300</v>
      </c>
      <c r="BB23" s="17" t="s">
        <v>301</v>
      </c>
      <c r="BC23" s="17">
        <f t="shared" si="2"/>
        <v>100</v>
      </c>
      <c r="BD23" s="17" t="str">
        <f t="shared" si="3"/>
        <v>Fuerte</v>
      </c>
      <c r="BE23" s="17"/>
      <c r="BF23" s="17" t="s">
        <v>96</v>
      </c>
      <c r="BG23" s="17" t="str">
        <f t="shared" si="4"/>
        <v>Algunas veces se ejecuta</v>
      </c>
      <c r="BH23" s="17"/>
      <c r="BI23" s="18" t="str">
        <f t="shared" si="5"/>
        <v>MODERADO</v>
      </c>
      <c r="BJ23" s="17">
        <f t="shared" si="6"/>
        <v>50</v>
      </c>
      <c r="BK23" s="17" t="str">
        <f t="shared" si="7"/>
        <v>SI</v>
      </c>
      <c r="BL23" s="150"/>
      <c r="BM23" s="150"/>
      <c r="BN23" s="161"/>
      <c r="BO23" s="142"/>
      <c r="BP23" s="142"/>
      <c r="BQ23" s="145"/>
      <c r="BR23" s="175"/>
    </row>
    <row r="24" spans="1:70" s="1" customFormat="1" ht="6"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6"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6"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6"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6"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6"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6"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6"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176.45" customHeight="1" x14ac:dyDescent="0.25">
      <c r="A32" s="61"/>
      <c r="B32" s="203" t="s">
        <v>31</v>
      </c>
      <c r="C32" s="152" t="str">
        <f>VLOOKUP(B32,'HOJA DE DATOS'!$I$13:$J$47,2,FALSE)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32" s="156" t="s">
        <v>940</v>
      </c>
      <c r="E32" s="152" t="s">
        <v>264</v>
      </c>
      <c r="F32" s="152" t="s">
        <v>264</v>
      </c>
      <c r="G32" s="152" t="s">
        <v>264</v>
      </c>
      <c r="H32" s="152" t="s">
        <v>264</v>
      </c>
      <c r="I32" s="208" t="str">
        <f t="shared" ref="I32" si="22">IF(AND((E32="SI"),(F32="SI"),(G32="SI"),(H32="SI")),"Si es Riesgo de Corrupción","No es Riesgo de Corrupción")</f>
        <v>Si es Riesgo de Corrupción</v>
      </c>
      <c r="J32" s="62">
        <v>1</v>
      </c>
      <c r="K32" s="63" t="s">
        <v>941</v>
      </c>
      <c r="L32" s="158" t="s">
        <v>942</v>
      </c>
      <c r="M32" s="211">
        <v>1</v>
      </c>
      <c r="N32" s="142" t="str">
        <f t="shared" ref="N32" si="23">IF(M32=1,"Rara vez",IF(M32=2,"Improbable",IF(M32=3,"Posible",IF(M32=4,"Probable",IF(M32=5,"Casi seguro","← 
Definir el nivel de probabilidad")))))</f>
        <v>Rara vez</v>
      </c>
      <c r="O32" s="246" t="str">
        <f t="shared" si="0"/>
        <v>Descripción:
El evento puede ocurrir solo en circunstancias excepcionales (poco comunes o anormales)
Frecuencia:
No se ha presentado en los últimos 5 años</v>
      </c>
      <c r="P32" s="152" t="s">
        <v>264</v>
      </c>
      <c r="Q32" s="152" t="s">
        <v>264</v>
      </c>
      <c r="R32" s="152" t="s">
        <v>269</v>
      </c>
      <c r="S32" s="152" t="s">
        <v>269</v>
      </c>
      <c r="T32" s="152" t="s">
        <v>264</v>
      </c>
      <c r="U32" s="152" t="s">
        <v>264</v>
      </c>
      <c r="V32" s="152" t="s">
        <v>264</v>
      </c>
      <c r="W32" s="152" t="s">
        <v>264</v>
      </c>
      <c r="X32" s="152" t="s">
        <v>264</v>
      </c>
      <c r="Y32" s="152" t="s">
        <v>264</v>
      </c>
      <c r="Z32" s="152" t="s">
        <v>264</v>
      </c>
      <c r="AA32" s="152" t="s">
        <v>264</v>
      </c>
      <c r="AB32" s="152" t="s">
        <v>264</v>
      </c>
      <c r="AC32" s="152" t="s">
        <v>264</v>
      </c>
      <c r="AD32" s="152" t="s">
        <v>264</v>
      </c>
      <c r="AE32" s="152" t="s">
        <v>269</v>
      </c>
      <c r="AF32" s="152" t="s">
        <v>264</v>
      </c>
      <c r="AG32" s="152" t="s">
        <v>264</v>
      </c>
      <c r="AH32" s="152" t="s">
        <v>269</v>
      </c>
      <c r="AI32" s="166">
        <f t="shared" ref="AI32" si="24">IF(AE32="SI","Impacto Catastrófico por lesoines o perdida de vidas humanas",(COUNTIF(P32:AD41,"SI")+COUNTIF(AF32:AH41,"SI")))</f>
        <v>15</v>
      </c>
      <c r="AJ32" s="142" t="str">
        <f t="shared" si="1"/>
        <v>Catastrófico</v>
      </c>
      <c r="AK32" s="144" t="str">
        <f t="shared" ref="AK32" si="25">IF(AND(N32="Rara Vez",AJ32="Moderado"),"Moderado",IF(AND(N32="Rara Vez",AJ32="Mayor"),"Alto",IF(AND(N32="Improbable",AJ32="Moderado"),"Moderado",IF(AND(N32="Improbable",AJ32="Mayor"),"Alto",IF(AND(N32="Posible",AJ32="Moderado"),"Alto",IF(AND(N32="Probable",AJ32="Moderado"),"Alto","Extremo"))))))</f>
        <v>Extremo</v>
      </c>
      <c r="AL32" s="163" t="s">
        <v>69</v>
      </c>
      <c r="AM32" s="64">
        <v>1</v>
      </c>
      <c r="AN32" s="63" t="s">
        <v>943</v>
      </c>
      <c r="AO32" s="11" t="s">
        <v>944</v>
      </c>
      <c r="AP32" s="11" t="s">
        <v>280</v>
      </c>
      <c r="AQ32" s="11" t="s">
        <v>945</v>
      </c>
      <c r="AR32" s="11" t="s">
        <v>946</v>
      </c>
      <c r="AS32" s="11" t="s">
        <v>947</v>
      </c>
      <c r="AT32" s="11" t="s">
        <v>948</v>
      </c>
      <c r="AU32" s="11" t="s">
        <v>291</v>
      </c>
      <c r="AV32" s="11" t="s">
        <v>295</v>
      </c>
      <c r="AW32" s="11" t="s">
        <v>296</v>
      </c>
      <c r="AX32" s="11" t="s">
        <v>297</v>
      </c>
      <c r="AY32" s="11" t="s">
        <v>302</v>
      </c>
      <c r="AZ32" s="11" t="s">
        <v>299</v>
      </c>
      <c r="BA32" s="11" t="s">
        <v>300</v>
      </c>
      <c r="BB32" s="11" t="s">
        <v>301</v>
      </c>
      <c r="BC32" s="11">
        <f t="shared" si="2"/>
        <v>100</v>
      </c>
      <c r="BD32" s="11" t="str">
        <f t="shared" si="3"/>
        <v>Fuerte</v>
      </c>
      <c r="BE32" s="11"/>
      <c r="BF32" s="11" t="s">
        <v>303</v>
      </c>
      <c r="BG32" s="11" t="str">
        <f t="shared" si="4"/>
        <v>Siempre se ejecuta</v>
      </c>
      <c r="BH32" s="11"/>
      <c r="BI32" s="12" t="str">
        <f t="shared" si="5"/>
        <v>FUERTE</v>
      </c>
      <c r="BJ32" s="11">
        <f t="shared" si="6"/>
        <v>100</v>
      </c>
      <c r="BK32" s="11" t="str">
        <f t="shared" si="7"/>
        <v>NO</v>
      </c>
      <c r="BL32" s="150" t="str">
        <f t="shared" ref="BL32" si="26">IF(AVERAGE(BJ32:BJ41)=100,"FUERTE",IF(AND(AVERAGE(BJ32:BJ41)&lt;=99,AVERAGE(BJ32:BJ41)&gt;=50),"MODERADA",IF(AVERAGE(BJ32:BJ41)&lt;50,"DÉBIL",0)))</f>
        <v>FUERTE</v>
      </c>
      <c r="BM32" s="150" t="str">
        <f t="shared" si="9"/>
        <v>DIRECTAMENTE</v>
      </c>
      <c r="BN32" s="160">
        <f t="shared" si="10"/>
        <v>1</v>
      </c>
      <c r="BO32" s="142" t="str">
        <f t="shared" ref="BO32" si="27">IF(BN32=1,"Rara vez",IF(BN32=2,"Improbable",IF(BN32=3,"Posible",IF(BN32=4,"Probable",IF(BN32=5,"Casi Seguro",0)))))</f>
        <v>Rara vez</v>
      </c>
      <c r="BP32" s="142" t="str">
        <f t="shared" ref="BP32" si="28">AJ32</f>
        <v>Catastrófico</v>
      </c>
      <c r="BQ32" s="144" t="str">
        <f t="shared" ref="BQ32" si="29">IF(AND(BO32="Rara Vez",BP32="Moderado"),"Moderado",IF(AND(BO32="Rara Vez",BP32="Mayor"),"Alto",IF(AND(BO32="Improbable",BP32="Moderado"),"Moderado",IF(AND(BO32="Improbable",BP32="Mayor"),"Alto",IF(AND(BO32="Posible",BP32="Moderado"),"Alto",IF(AND(BO32="Probable",BP32="Moderado"),"Alto","Extremo"))))))</f>
        <v>Extremo</v>
      </c>
      <c r="BR32" s="174" t="s">
        <v>949</v>
      </c>
    </row>
    <row r="33" spans="1:70" s="1" customFormat="1" ht="6"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6"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6"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6"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6"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6"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6"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6"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6"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UJ62McEIbxv4yGvIPlPbeUKXB/CcqPO6s+6kiBvD4GBrTSO82ZnAX8/q+7MI2Y3gDKmjriTJC4eBudCtOGmO4A==" saltValue="2Qs8JZ8bC1SXWaWdKDu/W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458" priority="67" operator="containsText" text="No es Riesgo de Corrupción">
      <formula>NOT(ISERROR(SEARCH("No es Riesgo de Corrupción",I12)))</formula>
    </cfRule>
    <cfRule type="containsText" dxfId="457" priority="68" operator="containsText" text="Si es Riesgo de Corrupción">
      <formula>NOT(ISERROR(SEARCH("Si es Riesgo de Corrupción",I12)))</formula>
    </cfRule>
  </conditionalFormatting>
  <conditionalFormatting sqref="AK12:AK21">
    <cfRule type="containsText" dxfId="456" priority="63" operator="containsText" text="Extremo">
      <formula>NOT(ISERROR(SEARCH("Extremo",AK12)))</formula>
    </cfRule>
    <cfRule type="containsText" dxfId="455" priority="64" operator="containsText" text="Alto">
      <formula>NOT(ISERROR(SEARCH("Alto",AK12)))</formula>
    </cfRule>
    <cfRule type="containsText" dxfId="454" priority="65" operator="containsText" text="Moderado">
      <formula>NOT(ISERROR(SEARCH("Moderado",AK12)))</formula>
    </cfRule>
    <cfRule type="containsText" dxfId="453" priority="66" operator="containsText" text="Bajo">
      <formula>NOT(ISERROR(SEARCH("Bajo",AK12)))</formula>
    </cfRule>
  </conditionalFormatting>
  <conditionalFormatting sqref="BI12:BI21">
    <cfRule type="containsText" dxfId="452" priority="60" operator="containsText" text="FUERTE">
      <formula>NOT(ISERROR(SEARCH("FUERTE",BI12)))</formula>
    </cfRule>
    <cfRule type="containsText" dxfId="451" priority="61" operator="containsText" text="MODERADO">
      <formula>NOT(ISERROR(SEARCH("MODERADO",BI12)))</formula>
    </cfRule>
    <cfRule type="containsText" dxfId="450" priority="62" operator="containsText" text="DÉBIL">
      <formula>NOT(ISERROR(SEARCH("DÉBIL",BI12)))</formula>
    </cfRule>
  </conditionalFormatting>
  <conditionalFormatting sqref="AL12">
    <cfRule type="containsText" dxfId="449" priority="56" operator="containsText" text="Extremo">
      <formula>NOT(ISERROR(SEARCH("Extremo",AL12)))</formula>
    </cfRule>
    <cfRule type="containsText" dxfId="448" priority="57" operator="containsText" text="Alto">
      <formula>NOT(ISERROR(SEARCH("Alto",AL12)))</formula>
    </cfRule>
    <cfRule type="containsText" dxfId="447" priority="58" operator="containsText" text="Moderado">
      <formula>NOT(ISERROR(SEARCH("Moderado",AL12)))</formula>
    </cfRule>
    <cfRule type="containsText" dxfId="446" priority="59" operator="containsText" text="Bajo">
      <formula>NOT(ISERROR(SEARCH("Bajo",AL12)))</formula>
    </cfRule>
  </conditionalFormatting>
  <conditionalFormatting sqref="BQ12:BQ21">
    <cfRule type="containsText" dxfId="445" priority="52" operator="containsText" text="Extremo">
      <formula>NOT(ISERROR(SEARCH("Extremo",BQ12)))</formula>
    </cfRule>
    <cfRule type="containsText" dxfId="444" priority="53" operator="containsText" text="Alto">
      <formula>NOT(ISERROR(SEARCH("Alto",BQ12)))</formula>
    </cfRule>
    <cfRule type="containsText" dxfId="443" priority="54" operator="containsText" text="Moderado">
      <formula>NOT(ISERROR(SEARCH("Moderado",BQ12)))</formula>
    </cfRule>
    <cfRule type="containsText" dxfId="442" priority="55" operator="containsText" text="Bajo">
      <formula>NOT(ISERROR(SEARCH("Bajo",BQ12)))</formula>
    </cfRule>
  </conditionalFormatting>
  <conditionalFormatting sqref="I22 I32">
    <cfRule type="containsText" dxfId="441" priority="50" operator="containsText" text="No es Riesgo de Corrupción">
      <formula>NOT(ISERROR(SEARCH("No es Riesgo de Corrupción",I22)))</formula>
    </cfRule>
    <cfRule type="containsText" dxfId="440" priority="51" operator="containsText" text="Si es Riesgo de Corrupción">
      <formula>NOT(ISERROR(SEARCH("Si es Riesgo de Corrupción",I22)))</formula>
    </cfRule>
  </conditionalFormatting>
  <conditionalFormatting sqref="AK22:AK41">
    <cfRule type="containsText" dxfId="439" priority="46" operator="containsText" text="Extremo">
      <formula>NOT(ISERROR(SEARCH("Extremo",AK22)))</formula>
    </cfRule>
    <cfRule type="containsText" dxfId="438" priority="47" operator="containsText" text="Alto">
      <formula>NOT(ISERROR(SEARCH("Alto",AK22)))</formula>
    </cfRule>
    <cfRule type="containsText" dxfId="437" priority="48" operator="containsText" text="Moderado">
      <formula>NOT(ISERROR(SEARCH("Moderado",AK22)))</formula>
    </cfRule>
    <cfRule type="containsText" dxfId="436" priority="49" operator="containsText" text="Bajo">
      <formula>NOT(ISERROR(SEARCH("Bajo",AK22)))</formula>
    </cfRule>
  </conditionalFormatting>
  <conditionalFormatting sqref="BI22:BI41">
    <cfRule type="containsText" dxfId="435" priority="43" operator="containsText" text="FUERTE">
      <formula>NOT(ISERROR(SEARCH("FUERTE",BI22)))</formula>
    </cfRule>
    <cfRule type="containsText" dxfId="434" priority="44" operator="containsText" text="MODERADO">
      <formula>NOT(ISERROR(SEARCH("MODERADO",BI22)))</formula>
    </cfRule>
    <cfRule type="containsText" dxfId="433" priority="45" operator="containsText" text="DÉBIL">
      <formula>NOT(ISERROR(SEARCH("DÉBIL",BI22)))</formula>
    </cfRule>
  </conditionalFormatting>
  <conditionalFormatting sqref="AL32">
    <cfRule type="containsText" dxfId="432" priority="39" operator="containsText" text="Extremo">
      <formula>NOT(ISERROR(SEARCH("Extremo",AL32)))</formula>
    </cfRule>
    <cfRule type="containsText" dxfId="431" priority="40" operator="containsText" text="Alto">
      <formula>NOT(ISERROR(SEARCH("Alto",AL32)))</formula>
    </cfRule>
    <cfRule type="containsText" dxfId="430" priority="41" operator="containsText" text="Moderado">
      <formula>NOT(ISERROR(SEARCH("Moderado",AL32)))</formula>
    </cfRule>
    <cfRule type="containsText" dxfId="429" priority="42" operator="containsText" text="Bajo">
      <formula>NOT(ISERROR(SEARCH("Bajo",AL32)))</formula>
    </cfRule>
  </conditionalFormatting>
  <conditionalFormatting sqref="BQ22:BQ41">
    <cfRule type="containsText" dxfId="428" priority="35" operator="containsText" text="Extremo">
      <formula>NOT(ISERROR(SEARCH("Extremo",BQ22)))</formula>
    </cfRule>
    <cfRule type="containsText" dxfId="427" priority="36" operator="containsText" text="Alto">
      <formula>NOT(ISERROR(SEARCH("Alto",BQ22)))</formula>
    </cfRule>
    <cfRule type="containsText" dxfId="426" priority="37" operator="containsText" text="Moderado">
      <formula>NOT(ISERROR(SEARCH("Moderado",BQ22)))</formula>
    </cfRule>
    <cfRule type="containsText" dxfId="425" priority="38" operator="containsText" text="Bajo">
      <formula>NOT(ISERROR(SEARCH("Bajo",BQ22)))</formula>
    </cfRule>
  </conditionalFormatting>
  <conditionalFormatting sqref="A1:XFD3 A5:XFD11 A4:AT4 BS4:XFD4 BH12:XFD12 A12:O21 A42:XFD1048576 AU22:XFD41 AI13:XFD21 AI12:BF12 A32:AP41 A22:AK31 AM22:AP31">
    <cfRule type="containsText" dxfId="424" priority="30" operator="containsText" text="REDACTAR CONTROL">
      <formula>NOT(ISERROR(SEARCH("REDACTAR CONTROL",A1)))</formula>
    </cfRule>
    <cfRule type="containsText" dxfId="423" priority="31" operator="containsText" text="Espacio para">
      <formula>NOT(ISERROR(SEARCH("Espacio para",A1)))</formula>
    </cfRule>
    <cfRule type="containsText" dxfId="422" priority="32" operator="containsText" text="Definir el">
      <formula>NOT(ISERROR(SEARCH("Definir el",A1)))</formula>
    </cfRule>
    <cfRule type="containsText" dxfId="421" priority="33" operator="containsText" text="lista desplegable">
      <formula>NOT(ISERROR(SEARCH("lista desplegable",A1)))</formula>
    </cfRule>
    <cfRule type="containsText" dxfId="420" priority="34" operator="containsText" text="Casilla formulada">
      <formula>NOT(ISERROR(SEARCH("Casilla formulada",A1)))</formula>
    </cfRule>
  </conditionalFormatting>
  <conditionalFormatting sqref="BG12">
    <cfRule type="containsText" dxfId="419" priority="25" operator="containsText" text="REDACTAR CONTROL">
      <formula>NOT(ISERROR(SEARCH("REDACTAR CONTROL",BG12)))</formula>
    </cfRule>
    <cfRule type="containsText" dxfId="418" priority="26" operator="containsText" text="Espacio para">
      <formula>NOT(ISERROR(SEARCH("Espacio para",BG12)))</formula>
    </cfRule>
    <cfRule type="containsText" dxfId="417" priority="27" operator="containsText" text="Definir el">
      <formula>NOT(ISERROR(SEARCH("Definir el",BG12)))</formula>
    </cfRule>
    <cfRule type="containsText" dxfId="416" priority="28" operator="containsText" text="lista desplegable">
      <formula>NOT(ISERROR(SEARCH("lista desplegable",BG12)))</formula>
    </cfRule>
    <cfRule type="containsText" dxfId="415" priority="29" operator="containsText" text="Casilla formulada">
      <formula>NOT(ISERROR(SEARCH("Casilla formulada",BG12)))</formula>
    </cfRule>
  </conditionalFormatting>
  <conditionalFormatting sqref="AQ22:AT31">
    <cfRule type="containsText" dxfId="414" priority="20" operator="containsText" text="REDACTAR CONTROL">
      <formula>NOT(ISERROR(SEARCH("REDACTAR CONTROL",AQ22)))</formula>
    </cfRule>
    <cfRule type="containsText" dxfId="413" priority="21" operator="containsText" text="Espacio para">
      <formula>NOT(ISERROR(SEARCH("Espacio para",AQ22)))</formula>
    </cfRule>
    <cfRule type="containsText" dxfId="412" priority="22" operator="containsText" text="Definir el">
      <formula>NOT(ISERROR(SEARCH("Definir el",AQ22)))</formula>
    </cfRule>
    <cfRule type="containsText" dxfId="411" priority="23" operator="containsText" text="lista desplegable">
      <formula>NOT(ISERROR(SEARCH("lista desplegable",AQ22)))</formula>
    </cfRule>
    <cfRule type="containsText" dxfId="410" priority="24" operator="containsText" text="Casilla formulada">
      <formula>NOT(ISERROR(SEARCH("Casilla formulada",AQ22)))</formula>
    </cfRule>
  </conditionalFormatting>
  <conditionalFormatting sqref="AQ32:AT41">
    <cfRule type="containsText" dxfId="409" priority="15" operator="containsText" text="REDACTAR CONTROL">
      <formula>NOT(ISERROR(SEARCH("REDACTAR CONTROL",AQ32)))</formula>
    </cfRule>
    <cfRule type="containsText" dxfId="408" priority="16" operator="containsText" text="Espacio para">
      <formula>NOT(ISERROR(SEARCH("Espacio para",AQ32)))</formula>
    </cfRule>
    <cfRule type="containsText" dxfId="407" priority="17" operator="containsText" text="Definir el">
      <formula>NOT(ISERROR(SEARCH("Definir el",AQ32)))</formula>
    </cfRule>
    <cfRule type="containsText" dxfId="406" priority="18" operator="containsText" text="lista desplegable">
      <formula>NOT(ISERROR(SEARCH("lista desplegable",AQ32)))</formula>
    </cfRule>
    <cfRule type="containsText" dxfId="405" priority="19" operator="containsText" text="Casilla formulada">
      <formula>NOT(ISERROR(SEARCH("Casilla formulada",AQ32)))</formula>
    </cfRule>
  </conditionalFormatting>
  <conditionalFormatting sqref="P12:AH21">
    <cfRule type="containsText" dxfId="404" priority="10" operator="containsText" text="REDACTAR CONTROL">
      <formula>NOT(ISERROR(SEARCH("REDACTAR CONTROL",P12)))</formula>
    </cfRule>
    <cfRule type="containsText" dxfId="403" priority="11" operator="containsText" text="Espacio para">
      <formula>NOT(ISERROR(SEARCH("Espacio para",P12)))</formula>
    </cfRule>
    <cfRule type="containsText" dxfId="402" priority="12" operator="containsText" text="Definir el">
      <formula>NOT(ISERROR(SEARCH("Definir el",P12)))</formula>
    </cfRule>
    <cfRule type="containsText" dxfId="401" priority="13" operator="containsText" text="lista desplegable">
      <formula>NOT(ISERROR(SEARCH("lista desplegable",P12)))</formula>
    </cfRule>
    <cfRule type="containsText" dxfId="400" priority="14" operator="containsText" text="Casilla formulada">
      <formula>NOT(ISERROR(SEARCH("Casilla formulada",P12)))</formula>
    </cfRule>
  </conditionalFormatting>
  <conditionalFormatting sqref="AL22">
    <cfRule type="containsText" dxfId="399" priority="6" operator="containsText" text="Extremo">
      <formula>NOT(ISERROR(SEARCH("Extremo",AL22)))</formula>
    </cfRule>
    <cfRule type="containsText" dxfId="398" priority="7" operator="containsText" text="Alto">
      <formula>NOT(ISERROR(SEARCH("Alto",AL22)))</formula>
    </cfRule>
    <cfRule type="containsText" dxfId="397" priority="8" operator="containsText" text="Moderado">
      <formula>NOT(ISERROR(SEARCH("Moderado",AL22)))</formula>
    </cfRule>
    <cfRule type="containsText" dxfId="396" priority="9" operator="containsText" text="Bajo">
      <formula>NOT(ISERROR(SEARCH("Bajo",AL22)))</formula>
    </cfRule>
  </conditionalFormatting>
  <conditionalFormatting sqref="AL22:AL31">
    <cfRule type="containsText" dxfId="395" priority="1" operator="containsText" text="REDACTAR CONTROL">
      <formula>NOT(ISERROR(SEARCH("REDACTAR CONTROL",AL22)))</formula>
    </cfRule>
    <cfRule type="containsText" dxfId="394" priority="2" operator="containsText" text="Espacio para">
      <formula>NOT(ISERROR(SEARCH("Espacio para",AL22)))</formula>
    </cfRule>
    <cfRule type="containsText" dxfId="393" priority="3" operator="containsText" text="Definir el">
      <formula>NOT(ISERROR(SEARCH("Definir el",AL22)))</formula>
    </cfRule>
    <cfRule type="containsText" dxfId="392" priority="4" operator="containsText" text="lista desplegable">
      <formula>NOT(ISERROR(SEARCH("lista desplegable",AL22)))</formula>
    </cfRule>
    <cfRule type="containsText" dxfId="391" priority="5" operator="containsText" text="Casilla formulada">
      <formula>NOT(ISERROR(SEARCH("Casilla formulada",AL22)))</formula>
    </cfRule>
  </conditionalFormatting>
  <dataValidations count="13">
    <dataValidation type="list" allowBlank="1" showInputMessage="1" showErrorMessage="1" sqref="BB12:BB41" xr:uid="{C403F490-27F9-4BD3-8C3B-8A2AA199DB82}">
      <formula1>"Escoger un dato de la lista desplegable,Completa,Incompleta,No existe"</formula1>
    </dataValidation>
    <dataValidation type="list" allowBlank="1" showInputMessage="1" showErrorMessage="1" sqref="BA12:BA41" xr:uid="{92651432-0C28-48C5-BAE3-4ED9243C3EB3}">
      <formula1>"Escoger un dato de la lista desplegable,Se investigan y resuelven oportunamente,No se investigan y resuelven oportunamente."</formula1>
    </dataValidation>
    <dataValidation type="list" allowBlank="1" showInputMessage="1" showErrorMessage="1" sqref="AZ12:AZ41" xr:uid="{027C6AA8-B2B2-4792-ADA1-A25A2C52EB3F}">
      <formula1>"Confiable,No confiable,Escoger un dato de la lista desplegable"</formula1>
    </dataValidation>
    <dataValidation type="list" allowBlank="1" showInputMessage="1" showErrorMessage="1" sqref="AY12:AY41" xr:uid="{0193106A-A31B-4D68-9DB1-DB3323A82396}">
      <formula1>"Prevenir,Detectar,No es un control,Escoger un dato de la lista desplegable"</formula1>
    </dataValidation>
    <dataValidation type="list" allowBlank="1" showInputMessage="1" showErrorMessage="1" sqref="AX12:AX41" xr:uid="{93A55ACF-294B-41C4-B030-2FE2512616D0}">
      <formula1>"Oportuna,Inoportuna,Escoger un dato de la lista desplegable"</formula1>
    </dataValidation>
    <dataValidation type="list" allowBlank="1" showInputMessage="1" showErrorMessage="1" sqref="AW12:AW41" xr:uid="{2B6549D2-73A8-4F57-9AB5-4EEA2F7AD1BE}">
      <formula1>"Adecuado,Inadecuado,Escoger un dato de la lista desplegable"</formula1>
    </dataValidation>
    <dataValidation type="list" allowBlank="1" showInputMessage="1" showErrorMessage="1" sqref="AV12:AV41" xr:uid="{564E3728-D56D-4119-9E2C-3AAE4E90DC90}">
      <formula1>"Asignado,No Asignado,Escoger un dato de la lista desplegable"</formula1>
    </dataValidation>
    <dataValidation type="list" allowBlank="1" showInputMessage="1" showErrorMessage="1" sqref="AU12:AU41" xr:uid="{E5454E01-62B1-4391-8CA6-EDC094C7F536}">
      <formula1>"Escoger un dato de la lista desplegable,Preventivo,Detectivo"</formula1>
    </dataValidation>
    <dataValidation type="list" allowBlank="1" showInputMessage="1" showErrorMessage="1" sqref="AP12:AP41" xr:uid="{22871AB6-D040-448A-825F-186B6FFEFF55}">
      <formula1>"Escoger un dato de la lista desplegable,Por Tramite, Diario, Semanal, Quincenal, Mensual, Bimestral, Trimestral, Semestral,Anual"</formula1>
    </dataValidation>
    <dataValidation type="list" allowBlank="1" showInputMessage="1" showErrorMessage="1" sqref="P12:AH41" xr:uid="{30D7BFA1-BA5A-4518-AEE5-902F8E08D8F7}">
      <formula1>"SI,NO,Selecciona una respuesta en la lista desplegable"</formula1>
    </dataValidation>
    <dataValidation type="list" allowBlank="1" showInputMessage="1" showErrorMessage="1" sqref="E12:H41" xr:uid="{91A7D234-2BD3-40EC-8CA2-9F4A3265FE62}">
      <formula1>"SI,NO,Escoger un dato de la lista desplegable"</formula1>
    </dataValidation>
    <dataValidation type="list" allowBlank="1" showInputMessage="1" showErrorMessage="1" sqref="M12:M41" xr:uid="{54923C62-5176-40F2-B639-4DA4B356F0A9}">
      <formula1>"Escoger un dato de la lista desplegable,5,4,3,2,1"</formula1>
    </dataValidation>
    <dataValidation type="list" allowBlank="1" showInputMessage="1" showErrorMessage="1" sqref="BF12:BF41" xr:uid="{170CA7C3-5D99-4E1C-B6C7-442AF9AC284C}">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5CB5A7F-412B-4651-A37F-15A4211CBBD5}">
          <x14:formula1>
            <xm:f>'HOJA DE DATOS'!$I$13:$I$47</xm:f>
          </x14:formula1>
          <xm:sqref>B12:B41</xm:sqref>
        </x14:dataValidation>
        <x14:dataValidation type="list" allowBlank="1" showInputMessage="1" showErrorMessage="1" xr:uid="{7504C770-CCE0-468F-93AE-EBD35A9EB850}">
          <x14:formula1>
            <xm:f>Hoja2!$A$1:$A$4</xm:f>
          </x14:formula1>
          <xm:sqref>AL12:AL41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CC1A-BAC7-4D50-862A-95012259104A}">
  <sheetPr codeName="Hoja25">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N12" sqref="N12:N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GINF-6.0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1" t="s">
        <v>55</v>
      </c>
      <c r="AW11" s="81" t="s">
        <v>56</v>
      </c>
      <c r="AX11" s="81">
        <v>2</v>
      </c>
      <c r="AY11" s="81">
        <v>3</v>
      </c>
      <c r="AZ11" s="81">
        <v>4</v>
      </c>
      <c r="BA11" s="81">
        <v>5</v>
      </c>
      <c r="BB11" s="81">
        <v>6</v>
      </c>
      <c r="BC11" s="140"/>
      <c r="BD11" s="141"/>
      <c r="BE11" s="9"/>
      <c r="BF11" s="140"/>
      <c r="BG11" s="141"/>
      <c r="BH11" s="9"/>
      <c r="BI11" s="140"/>
      <c r="BJ11" s="141"/>
      <c r="BK11" s="140"/>
      <c r="BL11" s="149"/>
      <c r="BM11" s="149"/>
      <c r="BN11" s="195" t="s">
        <v>5</v>
      </c>
      <c r="BO11" s="196"/>
      <c r="BP11" s="10" t="s">
        <v>6</v>
      </c>
      <c r="BQ11" s="10" t="s">
        <v>7</v>
      </c>
      <c r="BR11" s="198"/>
    </row>
    <row r="12" spans="1:70" s="1" customFormat="1" ht="156.6" customHeight="1" x14ac:dyDescent="0.25">
      <c r="A12" s="61"/>
      <c r="B12" s="203" t="s">
        <v>33</v>
      </c>
      <c r="C12" s="152" t="str">
        <f>VLOOKUP(B12,'HOJA DE DATOS'!$I$13:$J$47,2,FALSE)</f>
        <v>Fortalecer la capacidad de TI de la Aerocivil para soportar las necesidades que se demandan en materia de tecnologías de la información, de manera articulada con los lineamientos del Gobierno y el cumplimiento de las políticas de desarrollo administrativo.</v>
      </c>
      <c r="D12" s="156" t="s">
        <v>841</v>
      </c>
      <c r="E12" s="152" t="s">
        <v>264</v>
      </c>
      <c r="F12" s="152" t="s">
        <v>264</v>
      </c>
      <c r="G12" s="152" t="s">
        <v>264</v>
      </c>
      <c r="H12" s="152" t="s">
        <v>264</v>
      </c>
      <c r="I12" s="208" t="str">
        <f>IF(AND((E12="SI"),(F12="SI"),(G12="SI"),(H12="SI")),"Si es Riesgo de Corrupción","No es Riesgo de Corrupción")</f>
        <v>Si es Riesgo de Corrupción</v>
      </c>
      <c r="J12" s="62">
        <v>1</v>
      </c>
      <c r="K12" s="63" t="s">
        <v>842</v>
      </c>
      <c r="L12" s="158" t="s">
        <v>843</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9" t="s">
        <v>264</v>
      </c>
      <c r="Q12" s="249" t="s">
        <v>264</v>
      </c>
      <c r="R12" s="249" t="s">
        <v>264</v>
      </c>
      <c r="S12" s="249" t="s">
        <v>269</v>
      </c>
      <c r="T12" s="249" t="s">
        <v>264</v>
      </c>
      <c r="U12" s="249" t="s">
        <v>264</v>
      </c>
      <c r="V12" s="249" t="s">
        <v>269</v>
      </c>
      <c r="W12" s="249" t="s">
        <v>269</v>
      </c>
      <c r="X12" s="249" t="s">
        <v>264</v>
      </c>
      <c r="Y12" s="249" t="s">
        <v>264</v>
      </c>
      <c r="Z12" s="249" t="s">
        <v>264</v>
      </c>
      <c r="AA12" s="249" t="s">
        <v>264</v>
      </c>
      <c r="AB12" s="249" t="s">
        <v>264</v>
      </c>
      <c r="AC12" s="249" t="s">
        <v>264</v>
      </c>
      <c r="AD12" s="249" t="s">
        <v>264</v>
      </c>
      <c r="AE12" s="249" t="s">
        <v>269</v>
      </c>
      <c r="AF12" s="249" t="s">
        <v>264</v>
      </c>
      <c r="AG12" s="249" t="s">
        <v>264</v>
      </c>
      <c r="AH12" s="249" t="s">
        <v>269</v>
      </c>
      <c r="AI12" s="166">
        <f>IF(AE12="SI","Impacto Catastrófico por lesoines o perdida de vidas humanas",(COUNTIF(P12:AD21,"SI")+COUNTIF(AF12:AH21,"SI")))</f>
        <v>14</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844</v>
      </c>
      <c r="AO12" s="11" t="s">
        <v>845</v>
      </c>
      <c r="AP12" s="11" t="s">
        <v>326</v>
      </c>
      <c r="AQ12" s="11" t="s">
        <v>846</v>
      </c>
      <c r="AR12" s="11" t="s">
        <v>847</v>
      </c>
      <c r="AS12" s="11" t="s">
        <v>848</v>
      </c>
      <c r="AT12" s="11" t="s">
        <v>849</v>
      </c>
      <c r="AU12" s="11" t="s">
        <v>277</v>
      </c>
      <c r="AV12" s="11" t="s">
        <v>295</v>
      </c>
      <c r="AW12" s="11" t="s">
        <v>296</v>
      </c>
      <c r="AX12" s="11" t="s">
        <v>297</v>
      </c>
      <c r="AY12" s="11" t="s">
        <v>298</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856</v>
      </c>
    </row>
    <row r="13" spans="1:70" s="1" customFormat="1" ht="140.25" x14ac:dyDescent="0.25">
      <c r="A13" s="61"/>
      <c r="B13" s="204"/>
      <c r="C13" s="153"/>
      <c r="D13" s="156"/>
      <c r="E13" s="153"/>
      <c r="F13" s="153"/>
      <c r="G13" s="153"/>
      <c r="H13" s="153"/>
      <c r="I13" s="209"/>
      <c r="J13" s="66">
        <v>2</v>
      </c>
      <c r="K13" s="67" t="s">
        <v>842</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850</v>
      </c>
      <c r="AO13" s="17" t="s">
        <v>851</v>
      </c>
      <c r="AP13" s="17" t="s">
        <v>347</v>
      </c>
      <c r="AQ13" s="17" t="s">
        <v>852</v>
      </c>
      <c r="AR13" s="17" t="s">
        <v>853</v>
      </c>
      <c r="AS13" s="17" t="s">
        <v>854</v>
      </c>
      <c r="AT13" s="17" t="s">
        <v>855</v>
      </c>
      <c r="AU13" s="17" t="s">
        <v>291</v>
      </c>
      <c r="AV13" s="17" t="s">
        <v>295</v>
      </c>
      <c r="AW13" s="17" t="s">
        <v>296</v>
      </c>
      <c r="AX13" s="17" t="s">
        <v>297</v>
      </c>
      <c r="AY13" s="17" t="s">
        <v>298</v>
      </c>
      <c r="AZ13" s="17" t="s">
        <v>299</v>
      </c>
      <c r="BA13" s="17" t="s">
        <v>300</v>
      </c>
      <c r="BB13" s="17" t="s">
        <v>301</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Sit8OXTV1woCo0E4hX0Y1xh+K/98csOXbcVp6m7Vm6negyIETIhR0YtPZ90oErh/yM7Y1JcQ3Ag80Mmx0/I5Ug==" saltValue="QGWojlGZ3GmrgEciDQldW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390" priority="58" operator="containsText" text="No es Riesgo de Corrupción">
      <formula>NOT(ISERROR(SEARCH("No es Riesgo de Corrupción",I12)))</formula>
    </cfRule>
    <cfRule type="containsText" dxfId="389" priority="59" operator="containsText" text="Si es Riesgo de Corrupción">
      <formula>NOT(ISERROR(SEARCH("Si es Riesgo de Corrupción",I12)))</formula>
    </cfRule>
  </conditionalFormatting>
  <conditionalFormatting sqref="AK12:AK21">
    <cfRule type="containsText" dxfId="388" priority="54" operator="containsText" text="Extremo">
      <formula>NOT(ISERROR(SEARCH("Extremo",AK12)))</formula>
    </cfRule>
    <cfRule type="containsText" dxfId="387" priority="55" operator="containsText" text="Alto">
      <formula>NOT(ISERROR(SEARCH("Alto",AK12)))</formula>
    </cfRule>
    <cfRule type="containsText" dxfId="386" priority="56" operator="containsText" text="Moderado">
      <formula>NOT(ISERROR(SEARCH("Moderado",AK12)))</formula>
    </cfRule>
    <cfRule type="containsText" dxfId="385" priority="57" operator="containsText" text="Bajo">
      <formula>NOT(ISERROR(SEARCH("Bajo",AK12)))</formula>
    </cfRule>
  </conditionalFormatting>
  <conditionalFormatting sqref="BI12:BI21">
    <cfRule type="containsText" dxfId="384" priority="51" operator="containsText" text="FUERTE">
      <formula>NOT(ISERROR(SEARCH("FUERTE",BI12)))</formula>
    </cfRule>
    <cfRule type="containsText" dxfId="383" priority="52" operator="containsText" text="MODERADO">
      <formula>NOT(ISERROR(SEARCH("MODERADO",BI12)))</formula>
    </cfRule>
    <cfRule type="containsText" dxfId="382" priority="53" operator="containsText" text="DÉBIL">
      <formula>NOT(ISERROR(SEARCH("DÉBIL",BI12)))</formula>
    </cfRule>
  </conditionalFormatting>
  <conditionalFormatting sqref="AL12">
    <cfRule type="containsText" dxfId="381" priority="47" operator="containsText" text="Extremo">
      <formula>NOT(ISERROR(SEARCH("Extremo",AL12)))</formula>
    </cfRule>
    <cfRule type="containsText" dxfId="380" priority="48" operator="containsText" text="Alto">
      <formula>NOT(ISERROR(SEARCH("Alto",AL12)))</formula>
    </cfRule>
    <cfRule type="containsText" dxfId="379" priority="49" operator="containsText" text="Moderado">
      <formula>NOT(ISERROR(SEARCH("Moderado",AL12)))</formula>
    </cfRule>
    <cfRule type="containsText" dxfId="378" priority="50" operator="containsText" text="Bajo">
      <formula>NOT(ISERROR(SEARCH("Bajo",AL12)))</formula>
    </cfRule>
  </conditionalFormatting>
  <conditionalFormatting sqref="BQ12:BQ21">
    <cfRule type="containsText" dxfId="377" priority="43" operator="containsText" text="Extremo">
      <formula>NOT(ISERROR(SEARCH("Extremo",BQ12)))</formula>
    </cfRule>
    <cfRule type="containsText" dxfId="376" priority="44" operator="containsText" text="Alto">
      <formula>NOT(ISERROR(SEARCH("Alto",BQ12)))</formula>
    </cfRule>
    <cfRule type="containsText" dxfId="375" priority="45" operator="containsText" text="Moderado">
      <formula>NOT(ISERROR(SEARCH("Moderado",BQ12)))</formula>
    </cfRule>
    <cfRule type="containsText" dxfId="374" priority="46" operator="containsText" text="Bajo">
      <formula>NOT(ISERROR(SEARCH("Bajo",BQ12)))</formula>
    </cfRule>
  </conditionalFormatting>
  <conditionalFormatting sqref="I22 I32">
    <cfRule type="containsText" dxfId="373" priority="41" operator="containsText" text="No es Riesgo de Corrupción">
      <formula>NOT(ISERROR(SEARCH("No es Riesgo de Corrupción",I22)))</formula>
    </cfRule>
    <cfRule type="containsText" dxfId="372" priority="42" operator="containsText" text="Si es Riesgo de Corrupción">
      <formula>NOT(ISERROR(SEARCH("Si es Riesgo de Corrupción",I22)))</formula>
    </cfRule>
  </conditionalFormatting>
  <conditionalFormatting sqref="AK22:AK41">
    <cfRule type="containsText" dxfId="371" priority="37" operator="containsText" text="Extremo">
      <formula>NOT(ISERROR(SEARCH("Extremo",AK22)))</formula>
    </cfRule>
    <cfRule type="containsText" dxfId="370" priority="38" operator="containsText" text="Alto">
      <formula>NOT(ISERROR(SEARCH("Alto",AK22)))</formula>
    </cfRule>
    <cfRule type="containsText" dxfId="369" priority="39" operator="containsText" text="Moderado">
      <formula>NOT(ISERROR(SEARCH("Moderado",AK22)))</formula>
    </cfRule>
    <cfRule type="containsText" dxfId="368" priority="40" operator="containsText" text="Bajo">
      <formula>NOT(ISERROR(SEARCH("Bajo",AK22)))</formula>
    </cfRule>
  </conditionalFormatting>
  <conditionalFormatting sqref="BI22:BI41">
    <cfRule type="containsText" dxfId="367" priority="34" operator="containsText" text="FUERTE">
      <formula>NOT(ISERROR(SEARCH("FUERTE",BI22)))</formula>
    </cfRule>
    <cfRule type="containsText" dxfId="366" priority="35" operator="containsText" text="MODERADO">
      <formula>NOT(ISERROR(SEARCH("MODERADO",BI22)))</formula>
    </cfRule>
    <cfRule type="containsText" dxfId="365" priority="36" operator="containsText" text="DÉBIL">
      <formula>NOT(ISERROR(SEARCH("DÉBIL",BI22)))</formula>
    </cfRule>
  </conditionalFormatting>
  <conditionalFormatting sqref="AL22 AL32">
    <cfRule type="containsText" dxfId="364" priority="30" operator="containsText" text="Extremo">
      <formula>NOT(ISERROR(SEARCH("Extremo",AL22)))</formula>
    </cfRule>
    <cfRule type="containsText" dxfId="363" priority="31" operator="containsText" text="Alto">
      <formula>NOT(ISERROR(SEARCH("Alto",AL22)))</formula>
    </cfRule>
    <cfRule type="containsText" dxfId="362" priority="32" operator="containsText" text="Moderado">
      <formula>NOT(ISERROR(SEARCH("Moderado",AL22)))</formula>
    </cfRule>
    <cfRule type="containsText" dxfId="361" priority="33" operator="containsText" text="Bajo">
      <formula>NOT(ISERROR(SEARCH("Bajo",AL22)))</formula>
    </cfRule>
  </conditionalFormatting>
  <conditionalFormatting sqref="BQ22:BQ41">
    <cfRule type="containsText" dxfId="360" priority="26" operator="containsText" text="Extremo">
      <formula>NOT(ISERROR(SEARCH("Extremo",BQ22)))</formula>
    </cfRule>
    <cfRule type="containsText" dxfId="359" priority="27" operator="containsText" text="Alto">
      <formula>NOT(ISERROR(SEARCH("Alto",BQ22)))</formula>
    </cfRule>
    <cfRule type="containsText" dxfId="358" priority="28" operator="containsText" text="Moderado">
      <formula>NOT(ISERROR(SEARCH("Moderado",BQ22)))</formula>
    </cfRule>
    <cfRule type="containsText" dxfId="357" priority="29" operator="containsText" text="Bajo">
      <formula>NOT(ISERROR(SEARCH("Bajo",BQ22)))</formula>
    </cfRule>
  </conditionalFormatting>
  <conditionalFormatting sqref="A1:XFD3 A5:XFD11 A4:AT4 BS4:XFD4 BH12:XFD12 A12:O21 A42:XFD1048576 A22:AP41 AU22:XFD41 AI13:XFD21 AI12:BF12">
    <cfRule type="containsText" dxfId="356" priority="21" operator="containsText" text="REDACTAR CONTROL">
      <formula>NOT(ISERROR(SEARCH("REDACTAR CONTROL",A1)))</formula>
    </cfRule>
    <cfRule type="containsText" dxfId="355" priority="22" operator="containsText" text="Espacio para">
      <formula>NOT(ISERROR(SEARCH("Espacio para",A1)))</formula>
    </cfRule>
    <cfRule type="containsText" dxfId="354" priority="23" operator="containsText" text="Definir el">
      <formula>NOT(ISERROR(SEARCH("Definir el",A1)))</formula>
    </cfRule>
    <cfRule type="containsText" dxfId="353" priority="24" operator="containsText" text="lista desplegable">
      <formula>NOT(ISERROR(SEARCH("lista desplegable",A1)))</formula>
    </cfRule>
    <cfRule type="containsText" dxfId="352" priority="25" operator="containsText" text="Casilla formulada">
      <formula>NOT(ISERROR(SEARCH("Casilla formulada",A1)))</formula>
    </cfRule>
  </conditionalFormatting>
  <conditionalFormatting sqref="BG12">
    <cfRule type="containsText" dxfId="351" priority="16" operator="containsText" text="REDACTAR CONTROL">
      <formula>NOT(ISERROR(SEARCH("REDACTAR CONTROL",BG12)))</formula>
    </cfRule>
    <cfRule type="containsText" dxfId="350" priority="17" operator="containsText" text="Espacio para">
      <formula>NOT(ISERROR(SEARCH("Espacio para",BG12)))</formula>
    </cfRule>
    <cfRule type="containsText" dxfId="349" priority="18" operator="containsText" text="Definir el">
      <formula>NOT(ISERROR(SEARCH("Definir el",BG12)))</formula>
    </cfRule>
    <cfRule type="containsText" dxfId="348" priority="19" operator="containsText" text="lista desplegable">
      <formula>NOT(ISERROR(SEARCH("lista desplegable",BG12)))</formula>
    </cfRule>
    <cfRule type="containsText" dxfId="347" priority="20" operator="containsText" text="Casilla formulada">
      <formula>NOT(ISERROR(SEARCH("Casilla formulada",BG12)))</formula>
    </cfRule>
  </conditionalFormatting>
  <conditionalFormatting sqref="AQ22:AT31">
    <cfRule type="containsText" dxfId="346" priority="11" operator="containsText" text="REDACTAR CONTROL">
      <formula>NOT(ISERROR(SEARCH("REDACTAR CONTROL",AQ22)))</formula>
    </cfRule>
    <cfRule type="containsText" dxfId="345" priority="12" operator="containsText" text="Espacio para">
      <formula>NOT(ISERROR(SEARCH("Espacio para",AQ22)))</formula>
    </cfRule>
    <cfRule type="containsText" dxfId="344" priority="13" operator="containsText" text="Definir el">
      <formula>NOT(ISERROR(SEARCH("Definir el",AQ22)))</formula>
    </cfRule>
    <cfRule type="containsText" dxfId="343" priority="14" operator="containsText" text="lista desplegable">
      <formula>NOT(ISERROR(SEARCH("lista desplegable",AQ22)))</formula>
    </cfRule>
    <cfRule type="containsText" dxfId="342" priority="15" operator="containsText" text="Casilla formulada">
      <formula>NOT(ISERROR(SEARCH("Casilla formulada",AQ22)))</formula>
    </cfRule>
  </conditionalFormatting>
  <conditionalFormatting sqref="AQ32:AT41">
    <cfRule type="containsText" dxfId="341" priority="6" operator="containsText" text="REDACTAR CONTROL">
      <formula>NOT(ISERROR(SEARCH("REDACTAR CONTROL",AQ32)))</formula>
    </cfRule>
    <cfRule type="containsText" dxfId="340" priority="7" operator="containsText" text="Espacio para">
      <formula>NOT(ISERROR(SEARCH("Espacio para",AQ32)))</formula>
    </cfRule>
    <cfRule type="containsText" dxfId="339" priority="8" operator="containsText" text="Definir el">
      <formula>NOT(ISERROR(SEARCH("Definir el",AQ32)))</formula>
    </cfRule>
    <cfRule type="containsText" dxfId="338" priority="9" operator="containsText" text="lista desplegable">
      <formula>NOT(ISERROR(SEARCH("lista desplegable",AQ32)))</formula>
    </cfRule>
    <cfRule type="containsText" dxfId="337" priority="10" operator="containsText" text="Casilla formulada">
      <formula>NOT(ISERROR(SEARCH("Casilla formulada",AQ32)))</formula>
    </cfRule>
  </conditionalFormatting>
  <conditionalFormatting sqref="P12:AH21">
    <cfRule type="containsText" dxfId="336" priority="1" operator="containsText" text="REDACTAR CONTROL">
      <formula>NOT(ISERROR(SEARCH("REDACTAR CONTROL",P12)))</formula>
    </cfRule>
    <cfRule type="containsText" dxfId="335" priority="2" operator="containsText" text="Espacio para">
      <formula>NOT(ISERROR(SEARCH("Espacio para",P12)))</formula>
    </cfRule>
    <cfRule type="containsText" dxfId="334" priority="3" operator="containsText" text="Definir el">
      <formula>NOT(ISERROR(SEARCH("Definir el",P12)))</formula>
    </cfRule>
    <cfRule type="containsText" dxfId="333" priority="4" operator="containsText" text="lista desplegable">
      <formula>NOT(ISERROR(SEARCH("lista desplegable",P12)))</formula>
    </cfRule>
    <cfRule type="containsText" dxfId="332" priority="5" operator="containsText" text="Casilla formulada">
      <formula>NOT(ISERROR(SEARCH("Casilla formulada",P12)))</formula>
    </cfRule>
  </conditionalFormatting>
  <dataValidations count="13">
    <dataValidation type="list" allowBlank="1" showInputMessage="1" showErrorMessage="1" sqref="BB12:BB41" xr:uid="{539D9F27-7754-4D61-B623-C44E5F2D3949}">
      <formula1>"Escoger un dato de la lista desplegable,Completa,Incompleta,No existe"</formula1>
    </dataValidation>
    <dataValidation type="list" allowBlank="1" showInputMessage="1" showErrorMessage="1" sqref="BA12:BA41" xr:uid="{34F987BC-7C27-4A55-8D42-D87F6868D487}">
      <formula1>"Escoger un dato de la lista desplegable,Se investigan y resuelven oportunamente,No se investigan y resuelven oportunamente."</formula1>
    </dataValidation>
    <dataValidation type="list" allowBlank="1" showInputMessage="1" showErrorMessage="1" sqref="AZ12:AZ41" xr:uid="{4DDA06F0-0CBA-477B-88BA-98A6A36C886C}">
      <formula1>"Confiable,No confiable,Escoger un dato de la lista desplegable"</formula1>
    </dataValidation>
    <dataValidation type="list" allowBlank="1" showInputMessage="1" showErrorMessage="1" sqref="AY12:AY41" xr:uid="{D2B83B8D-1418-4F38-917F-98DF924B6969}">
      <formula1>"Prevenir,Detectar,No es un control,Escoger un dato de la lista desplegable"</formula1>
    </dataValidation>
    <dataValidation type="list" allowBlank="1" showInputMessage="1" showErrorMessage="1" sqref="AX12:AX41" xr:uid="{372C8237-F692-4A47-A975-D507BBD4A6A4}">
      <formula1>"Oportuna,Inoportuna,Escoger un dato de la lista desplegable"</formula1>
    </dataValidation>
    <dataValidation type="list" allowBlank="1" showInputMessage="1" showErrorMessage="1" sqref="AW12:AW41" xr:uid="{55B6F3F5-0E69-4B86-BB5E-78AFDF226DA0}">
      <formula1>"Adecuado,Inadecuado,Escoger un dato de la lista desplegable"</formula1>
    </dataValidation>
    <dataValidation type="list" allowBlank="1" showInputMessage="1" showErrorMessage="1" sqref="AV12:AV41" xr:uid="{D8BD7516-2DFA-49A4-A037-6D020373A298}">
      <formula1>"Asignado,No Asignado,Escoger un dato de la lista desplegable"</formula1>
    </dataValidation>
    <dataValidation type="list" allowBlank="1" showInputMessage="1" showErrorMessage="1" sqref="AU12:AU41" xr:uid="{481D1376-775E-4ED4-95C3-3753F19C25B5}">
      <formula1>"Escoger un dato de la lista desplegable,Preventivo,Detectivo"</formula1>
    </dataValidation>
    <dataValidation type="list" allowBlank="1" showInputMessage="1" showErrorMessage="1" sqref="AP12:AP41" xr:uid="{314CF20A-943D-426D-B9A7-BA8F63A5C5B5}">
      <formula1>"Escoger un dato de la lista desplegable,Por Tramite, Diario, Semanal, Quincenal, Mensual, Bimestral, Trimestral, Semestral,Anual"</formula1>
    </dataValidation>
    <dataValidation type="list" allowBlank="1" showInputMessage="1" showErrorMessage="1" sqref="P12:AH41" xr:uid="{39360E1C-D862-4DAB-B597-FA3C46A36003}">
      <formula1>"SI,NO,Selecciona una respuesta en la lista desplegable"</formula1>
    </dataValidation>
    <dataValidation type="list" allowBlank="1" showInputMessage="1" showErrorMessage="1" sqref="E12:H41" xr:uid="{91131D39-0167-4BEB-997A-00A3BE8558F6}">
      <formula1>"SI,NO,Escoger un dato de la lista desplegable"</formula1>
    </dataValidation>
    <dataValidation type="list" allowBlank="1" showInputMessage="1" showErrorMessage="1" sqref="M12:M41" xr:uid="{31A10B05-BA0C-474C-9C57-E596A9E57DBA}">
      <formula1>"Escoger un dato de la lista desplegable,5,4,3,2,1"</formula1>
    </dataValidation>
    <dataValidation type="list" allowBlank="1" showInputMessage="1" showErrorMessage="1" sqref="BF12:BF41" xr:uid="{6115F805-1358-4332-8FD4-6E8CE07BFD7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F4F5699-237C-4F94-8BE5-0A25B09739BC}">
          <x14:formula1>
            <xm:f>'HOJA DE DATOS'!$I$13:$I$47</xm:f>
          </x14:formula1>
          <xm:sqref>B12:B41</xm:sqref>
        </x14:dataValidation>
        <x14:dataValidation type="list" allowBlank="1" showInputMessage="1" showErrorMessage="1" xr:uid="{39FE25E7-4991-4246-8BBD-197363E05430}">
          <x14:formula1>
            <xm:f>Hoja2!$A$1:$A$4</xm:f>
          </x14:formula1>
          <xm:sqref>AL12:AL41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C5813-C2E8-4952-856C-ACEE6E4ADF33}">
  <sheetPr codeName="Hoja3">
    <tabColor rgb="FFAF5881"/>
    <pageSetUpPr fitToPage="1"/>
  </sheetPr>
  <dimension ref="A1:BR1048174"/>
  <sheetViews>
    <sheetView zoomScale="70" zoomScaleNormal="70" zoomScaleSheetLayoutView="100" zoomScalePageLayoutView="10" workbookViewId="0">
      <pane ySplit="11" topLeftCell="A12" activePane="bottomLeft" state="frozen"/>
      <selection pane="bottomLeft" activeCell="AN13" sqref="A12:AN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GDIR-3.0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35" t="s">
        <v>55</v>
      </c>
      <c r="AW11" s="35" t="s">
        <v>56</v>
      </c>
      <c r="AX11" s="35">
        <v>2</v>
      </c>
      <c r="AY11" s="35">
        <v>3</v>
      </c>
      <c r="AZ11" s="35">
        <v>4</v>
      </c>
      <c r="BA11" s="35">
        <v>5</v>
      </c>
      <c r="BB11" s="35">
        <v>6</v>
      </c>
      <c r="BC11" s="140"/>
      <c r="BD11" s="141"/>
      <c r="BE11" s="9"/>
      <c r="BF11" s="140"/>
      <c r="BG11" s="141"/>
      <c r="BH11" s="9"/>
      <c r="BI11" s="140"/>
      <c r="BJ11" s="141"/>
      <c r="BK11" s="140"/>
      <c r="BL11" s="149"/>
      <c r="BM11" s="149"/>
      <c r="BN11" s="195" t="s">
        <v>5</v>
      </c>
      <c r="BO11" s="196"/>
      <c r="BP11" s="10" t="s">
        <v>6</v>
      </c>
      <c r="BQ11" s="10" t="s">
        <v>7</v>
      </c>
      <c r="BR11" s="198"/>
    </row>
    <row r="12" spans="1:70" s="1" customFormat="1" ht="127.5" x14ac:dyDescent="0.25">
      <c r="A12" s="61"/>
      <c r="B12" s="203" t="s">
        <v>195</v>
      </c>
      <c r="C12" s="152" t="str">
        <f>VLOOKUP(B12,'HOJA DE DATOS'!$I$13:$J$47,2,FALSE)</f>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
      <c r="D12" s="156" t="s">
        <v>305</v>
      </c>
      <c r="E12" s="152" t="s">
        <v>264</v>
      </c>
      <c r="F12" s="152" t="s">
        <v>264</v>
      </c>
      <c r="G12" s="152" t="s">
        <v>264</v>
      </c>
      <c r="H12" s="152" t="s">
        <v>264</v>
      </c>
      <c r="I12" s="208" t="str">
        <f>IF(AND((E12="SI"),(F12="SI"),(G12="SI"),(H12="SI")),"Si es Riesgo de Corrupción","No es Riesgo de Corrupción")</f>
        <v>Si es Riesgo de Corrupción</v>
      </c>
      <c r="J12" s="62">
        <v>1</v>
      </c>
      <c r="K12" s="63" t="s">
        <v>306</v>
      </c>
      <c r="L12" s="158" t="s">
        <v>308</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269</v>
      </c>
      <c r="R12" s="152" t="s">
        <v>269</v>
      </c>
      <c r="S12" s="152" t="s">
        <v>269</v>
      </c>
      <c r="T12" s="152" t="s">
        <v>264</v>
      </c>
      <c r="U12" s="152" t="s">
        <v>269</v>
      </c>
      <c r="V12" s="152" t="s">
        <v>264</v>
      </c>
      <c r="W12" s="152" t="s">
        <v>269</v>
      </c>
      <c r="X12" s="152" t="s">
        <v>264</v>
      </c>
      <c r="Y12" s="152" t="s">
        <v>264</v>
      </c>
      <c r="Z12" s="152" t="s">
        <v>264</v>
      </c>
      <c r="AA12" s="152" t="s">
        <v>264</v>
      </c>
      <c r="AB12" s="152" t="s">
        <v>264</v>
      </c>
      <c r="AC12" s="152" t="s">
        <v>264</v>
      </c>
      <c r="AD12" s="152" t="s">
        <v>269</v>
      </c>
      <c r="AE12" s="152" t="s">
        <v>269</v>
      </c>
      <c r="AF12" s="152" t="s">
        <v>264</v>
      </c>
      <c r="AG12" s="152" t="s">
        <v>269</v>
      </c>
      <c r="AH12" s="152" t="s">
        <v>269</v>
      </c>
      <c r="AI12" s="166">
        <f>IF(AE12="SI","Impacto Catastrófico por lesoines o perdida de vidas humanas",(COUNTIF(P12:AD21,"SI")+COUNTIF(AF12:AH21,"SI")))</f>
        <v>10</v>
      </c>
      <c r="AJ12" s="142" t="str">
        <f t="shared" ref="AJ12:AJ32" si="1">IF(AI12=0,"",IF(AND(AI12&gt;0,AI12&lt;=5),"Moderado",IF(AND(AI12&gt;5,AI12&lt;=11),"Mayor","Catastrófico")))</f>
        <v>Mayor</v>
      </c>
      <c r="AK12" s="144" t="str">
        <f>IF(AND(N12="Rara Vez",AJ12="Moderado"),"Moderado",IF(AND(N12="Rara Vez",AJ12="Mayor"),"Alto",IF(AND(N12="Improbable",AJ12="Moderado"),"Moderado",IF(AND(N12="Improbable",AJ12="Mayor"),"Alto",IF(AND(N12="Posible",AJ12="Moderado"),"Alto",IF(AND(N12="Probable",AJ12="Moderado"),"Alto","Extremo"))))))</f>
        <v>Alto</v>
      </c>
      <c r="AL12" s="163" t="s">
        <v>69</v>
      </c>
      <c r="AM12" s="64">
        <v>1</v>
      </c>
      <c r="AN12" s="63" t="s">
        <v>309</v>
      </c>
      <c r="AO12" s="11" t="s">
        <v>310</v>
      </c>
      <c r="AP12" s="11" t="s">
        <v>280</v>
      </c>
      <c r="AQ12" s="11" t="s">
        <v>311</v>
      </c>
      <c r="AR12" s="11" t="s">
        <v>312</v>
      </c>
      <c r="AS12" s="11" t="s">
        <v>313</v>
      </c>
      <c r="AT12" s="11" t="s">
        <v>314</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Mayor</v>
      </c>
      <c r="BQ12" s="144" t="str">
        <f t="shared" ref="BQ12" si="13">IF(AND(BO12="Rara Vez",BP12="Moderado"),"Moderado",IF(AND(BO12="Rara Vez",BP12="Mayor"),"Alto",IF(AND(BO12="Improbable",BP12="Moderado"),"Moderado",IF(AND(BO12="Improbable",BP12="Mayor"),"Alto",IF(AND(BO12="Posible",BP12="Moderado"),"Alto",IF(AND(BO12="Probable",BP12="Moderado"),"Alto","Extremo"))))))</f>
        <v>Alto</v>
      </c>
      <c r="BR12" s="174" t="s">
        <v>321</v>
      </c>
    </row>
    <row r="13" spans="1:70" s="1" customFormat="1" ht="127.5" x14ac:dyDescent="0.25">
      <c r="A13" s="61"/>
      <c r="B13" s="204"/>
      <c r="C13" s="153"/>
      <c r="D13" s="156"/>
      <c r="E13" s="153"/>
      <c r="F13" s="153"/>
      <c r="G13" s="153"/>
      <c r="H13" s="153"/>
      <c r="I13" s="209"/>
      <c r="J13" s="66">
        <v>2</v>
      </c>
      <c r="K13" s="67" t="s">
        <v>307</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315</v>
      </c>
      <c r="AO13" s="17" t="s">
        <v>316</v>
      </c>
      <c r="AP13" s="17" t="s">
        <v>280</v>
      </c>
      <c r="AQ13" s="17" t="s">
        <v>317</v>
      </c>
      <c r="AR13" s="17" t="s">
        <v>318</v>
      </c>
      <c r="AS13" s="17" t="s">
        <v>319</v>
      </c>
      <c r="AT13" s="17" t="s">
        <v>320</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OYsK5VdozLCvxOPNPPZ2HsmE0HOW3QX5z/Yb8E5hphgdHXeudm0dW52B20UbxzghWGekKqCUMhoA1LRDe3+bw==" saltValue="/t6SkTg+LVFEfOqGk48WK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2025" priority="53" operator="containsText" text="No es Riesgo de Corrupción">
      <formula>NOT(ISERROR(SEARCH("No es Riesgo de Corrupción",I12)))</formula>
    </cfRule>
    <cfRule type="containsText" dxfId="2024" priority="54" operator="containsText" text="Si es Riesgo de Corrupción">
      <formula>NOT(ISERROR(SEARCH("Si es Riesgo de Corrupción",I12)))</formula>
    </cfRule>
  </conditionalFormatting>
  <conditionalFormatting sqref="AK12:AK21">
    <cfRule type="containsText" dxfId="2023" priority="49" operator="containsText" text="Extremo">
      <formula>NOT(ISERROR(SEARCH("Extremo",AK12)))</formula>
    </cfRule>
    <cfRule type="containsText" dxfId="2022" priority="50" operator="containsText" text="Alto">
      <formula>NOT(ISERROR(SEARCH("Alto",AK12)))</formula>
    </cfRule>
    <cfRule type="containsText" dxfId="2021" priority="51" operator="containsText" text="Moderado">
      <formula>NOT(ISERROR(SEARCH("Moderado",AK12)))</formula>
    </cfRule>
    <cfRule type="containsText" dxfId="2020" priority="52" operator="containsText" text="Bajo">
      <formula>NOT(ISERROR(SEARCH("Bajo",AK12)))</formula>
    </cfRule>
  </conditionalFormatting>
  <conditionalFormatting sqref="BI12:BI21">
    <cfRule type="containsText" dxfId="2019" priority="46" operator="containsText" text="FUERTE">
      <formula>NOT(ISERROR(SEARCH("FUERTE",BI12)))</formula>
    </cfRule>
    <cfRule type="containsText" dxfId="2018" priority="47" operator="containsText" text="MODERADO">
      <formula>NOT(ISERROR(SEARCH("MODERADO",BI12)))</formula>
    </cfRule>
    <cfRule type="containsText" dxfId="2017" priority="48" operator="containsText" text="DÉBIL">
      <formula>NOT(ISERROR(SEARCH("DÉBIL",BI12)))</formula>
    </cfRule>
  </conditionalFormatting>
  <conditionalFormatting sqref="AL12">
    <cfRule type="containsText" dxfId="2016" priority="42" operator="containsText" text="Extremo">
      <formula>NOT(ISERROR(SEARCH("Extremo",AL12)))</formula>
    </cfRule>
    <cfRule type="containsText" dxfId="2015" priority="43" operator="containsText" text="Alto">
      <formula>NOT(ISERROR(SEARCH("Alto",AL12)))</formula>
    </cfRule>
    <cfRule type="containsText" dxfId="2014" priority="44" operator="containsText" text="Moderado">
      <formula>NOT(ISERROR(SEARCH("Moderado",AL12)))</formula>
    </cfRule>
    <cfRule type="containsText" dxfId="2013" priority="45" operator="containsText" text="Bajo">
      <formula>NOT(ISERROR(SEARCH("Bajo",AL12)))</formula>
    </cfRule>
  </conditionalFormatting>
  <conditionalFormatting sqref="BQ12:BQ21">
    <cfRule type="containsText" dxfId="2012" priority="38" operator="containsText" text="Extremo">
      <formula>NOT(ISERROR(SEARCH("Extremo",BQ12)))</formula>
    </cfRule>
    <cfRule type="containsText" dxfId="2011" priority="39" operator="containsText" text="Alto">
      <formula>NOT(ISERROR(SEARCH("Alto",BQ12)))</formula>
    </cfRule>
    <cfRule type="containsText" dxfId="2010" priority="40" operator="containsText" text="Moderado">
      <formula>NOT(ISERROR(SEARCH("Moderado",BQ12)))</formula>
    </cfRule>
    <cfRule type="containsText" dxfId="2009" priority="41" operator="containsText" text="Bajo">
      <formula>NOT(ISERROR(SEARCH("Bajo",BQ12)))</formula>
    </cfRule>
  </conditionalFormatting>
  <conditionalFormatting sqref="I22 I32">
    <cfRule type="containsText" dxfId="2008" priority="36" operator="containsText" text="No es Riesgo de Corrupción">
      <formula>NOT(ISERROR(SEARCH("No es Riesgo de Corrupción",I22)))</formula>
    </cfRule>
    <cfRule type="containsText" dxfId="2007" priority="37" operator="containsText" text="Si es Riesgo de Corrupción">
      <formula>NOT(ISERROR(SEARCH("Si es Riesgo de Corrupción",I22)))</formula>
    </cfRule>
  </conditionalFormatting>
  <conditionalFormatting sqref="AK22:AK41">
    <cfRule type="containsText" dxfId="2006" priority="32" operator="containsText" text="Extremo">
      <formula>NOT(ISERROR(SEARCH("Extremo",AK22)))</formula>
    </cfRule>
    <cfRule type="containsText" dxfId="2005" priority="33" operator="containsText" text="Alto">
      <formula>NOT(ISERROR(SEARCH("Alto",AK22)))</formula>
    </cfRule>
    <cfRule type="containsText" dxfId="2004" priority="34" operator="containsText" text="Moderado">
      <formula>NOT(ISERROR(SEARCH("Moderado",AK22)))</formula>
    </cfRule>
    <cfRule type="containsText" dxfId="2003" priority="35" operator="containsText" text="Bajo">
      <formula>NOT(ISERROR(SEARCH("Bajo",AK22)))</formula>
    </cfRule>
  </conditionalFormatting>
  <conditionalFormatting sqref="BI22:BI41">
    <cfRule type="containsText" dxfId="2002" priority="29" operator="containsText" text="FUERTE">
      <formula>NOT(ISERROR(SEARCH("FUERTE",BI22)))</formula>
    </cfRule>
    <cfRule type="containsText" dxfId="2001" priority="30" operator="containsText" text="MODERADO">
      <formula>NOT(ISERROR(SEARCH("MODERADO",BI22)))</formula>
    </cfRule>
    <cfRule type="containsText" dxfId="2000" priority="31" operator="containsText" text="DÉBIL">
      <formula>NOT(ISERROR(SEARCH("DÉBIL",BI22)))</formula>
    </cfRule>
  </conditionalFormatting>
  <conditionalFormatting sqref="AL22 AL32">
    <cfRule type="containsText" dxfId="1999" priority="25" operator="containsText" text="Extremo">
      <formula>NOT(ISERROR(SEARCH("Extremo",AL22)))</formula>
    </cfRule>
    <cfRule type="containsText" dxfId="1998" priority="26" operator="containsText" text="Alto">
      <formula>NOT(ISERROR(SEARCH("Alto",AL22)))</formula>
    </cfRule>
    <cfRule type="containsText" dxfId="1997" priority="27" operator="containsText" text="Moderado">
      <formula>NOT(ISERROR(SEARCH("Moderado",AL22)))</formula>
    </cfRule>
    <cfRule type="containsText" dxfId="1996" priority="28" operator="containsText" text="Bajo">
      <formula>NOT(ISERROR(SEARCH("Bajo",AL22)))</formula>
    </cfRule>
  </conditionalFormatting>
  <conditionalFormatting sqref="BQ22:BQ41">
    <cfRule type="containsText" dxfId="1995" priority="21" operator="containsText" text="Extremo">
      <formula>NOT(ISERROR(SEARCH("Extremo",BQ22)))</formula>
    </cfRule>
    <cfRule type="containsText" dxfId="1994" priority="22" operator="containsText" text="Alto">
      <formula>NOT(ISERROR(SEARCH("Alto",BQ22)))</formula>
    </cfRule>
    <cfRule type="containsText" dxfId="1993" priority="23" operator="containsText" text="Moderado">
      <formula>NOT(ISERROR(SEARCH("Moderado",BQ22)))</formula>
    </cfRule>
    <cfRule type="containsText" dxfId="1992" priority="24" operator="containsText" text="Bajo">
      <formula>NOT(ISERROR(SEARCH("Bajo",BQ22)))</formula>
    </cfRule>
  </conditionalFormatting>
  <conditionalFormatting sqref="A1:XFD3 A5:XFD11 A4:AT4 BS4:XFD4 BH12:XFD12 A12:BF12 A13:XFD21 A42:XFD1048576 A22:AP41 AU22:XFD41">
    <cfRule type="containsText" dxfId="1991" priority="16" operator="containsText" text="REDACTAR CONTROL">
      <formula>NOT(ISERROR(SEARCH("REDACTAR CONTROL",A1)))</formula>
    </cfRule>
    <cfRule type="containsText" dxfId="1990" priority="17" operator="containsText" text="Espacio para">
      <formula>NOT(ISERROR(SEARCH("Espacio para",A1)))</formula>
    </cfRule>
    <cfRule type="containsText" dxfId="1989" priority="18" operator="containsText" text="Definir el">
      <formula>NOT(ISERROR(SEARCH("Definir el",A1)))</formula>
    </cfRule>
    <cfRule type="containsText" dxfId="1988" priority="19" operator="containsText" text="lista desplegable">
      <formula>NOT(ISERROR(SEARCH("lista desplegable",A1)))</formula>
    </cfRule>
    <cfRule type="containsText" dxfId="1987" priority="20" operator="containsText" text="Casilla formulada">
      <formula>NOT(ISERROR(SEARCH("Casilla formulada",A1)))</formula>
    </cfRule>
  </conditionalFormatting>
  <conditionalFormatting sqref="BG12">
    <cfRule type="containsText" dxfId="1986" priority="11" operator="containsText" text="REDACTAR CONTROL">
      <formula>NOT(ISERROR(SEARCH("REDACTAR CONTROL",BG12)))</formula>
    </cfRule>
    <cfRule type="containsText" dxfId="1985" priority="12" operator="containsText" text="Espacio para">
      <formula>NOT(ISERROR(SEARCH("Espacio para",BG12)))</formula>
    </cfRule>
    <cfRule type="containsText" dxfId="1984" priority="13" operator="containsText" text="Definir el">
      <formula>NOT(ISERROR(SEARCH("Definir el",BG12)))</formula>
    </cfRule>
    <cfRule type="containsText" dxfId="1983" priority="14" operator="containsText" text="lista desplegable">
      <formula>NOT(ISERROR(SEARCH("lista desplegable",BG12)))</formula>
    </cfRule>
    <cfRule type="containsText" dxfId="1982" priority="15" operator="containsText" text="Casilla formulada">
      <formula>NOT(ISERROR(SEARCH("Casilla formulada",BG12)))</formula>
    </cfRule>
  </conditionalFormatting>
  <conditionalFormatting sqref="AQ22:AT31">
    <cfRule type="containsText" dxfId="1981" priority="6" operator="containsText" text="REDACTAR CONTROL">
      <formula>NOT(ISERROR(SEARCH("REDACTAR CONTROL",AQ22)))</formula>
    </cfRule>
    <cfRule type="containsText" dxfId="1980" priority="7" operator="containsText" text="Espacio para">
      <formula>NOT(ISERROR(SEARCH("Espacio para",AQ22)))</formula>
    </cfRule>
    <cfRule type="containsText" dxfId="1979" priority="8" operator="containsText" text="Definir el">
      <formula>NOT(ISERROR(SEARCH("Definir el",AQ22)))</formula>
    </cfRule>
    <cfRule type="containsText" dxfId="1978" priority="9" operator="containsText" text="lista desplegable">
      <formula>NOT(ISERROR(SEARCH("lista desplegable",AQ22)))</formula>
    </cfRule>
    <cfRule type="containsText" dxfId="1977" priority="10" operator="containsText" text="Casilla formulada">
      <formula>NOT(ISERROR(SEARCH("Casilla formulada",AQ22)))</formula>
    </cfRule>
  </conditionalFormatting>
  <conditionalFormatting sqref="AQ32:AT41">
    <cfRule type="containsText" dxfId="1976" priority="1" operator="containsText" text="REDACTAR CONTROL">
      <formula>NOT(ISERROR(SEARCH("REDACTAR CONTROL",AQ32)))</formula>
    </cfRule>
    <cfRule type="containsText" dxfId="1975" priority="2" operator="containsText" text="Espacio para">
      <formula>NOT(ISERROR(SEARCH("Espacio para",AQ32)))</formula>
    </cfRule>
    <cfRule type="containsText" dxfId="1974" priority="3" operator="containsText" text="Definir el">
      <formula>NOT(ISERROR(SEARCH("Definir el",AQ32)))</formula>
    </cfRule>
    <cfRule type="containsText" dxfId="1973" priority="4" operator="containsText" text="lista desplegable">
      <formula>NOT(ISERROR(SEARCH("lista desplegable",AQ32)))</formula>
    </cfRule>
    <cfRule type="containsText" dxfId="1972" priority="5" operator="containsText" text="Casilla formulada">
      <formula>NOT(ISERROR(SEARCH("Casilla formulada",AQ32)))</formula>
    </cfRule>
  </conditionalFormatting>
  <dataValidations count="13">
    <dataValidation type="list" allowBlank="1" showInputMessage="1" showErrorMessage="1" sqref="BB12:BB41" xr:uid="{995556EC-CD7F-4766-B384-854C68501A49}">
      <formula1>"Escoger un dato de la lista desplegable,Completa,Incompleta,No existe"</formula1>
    </dataValidation>
    <dataValidation type="list" allowBlank="1" showInputMessage="1" showErrorMessage="1" sqref="BA12:BA41" xr:uid="{6BA78CF7-484B-4D5E-9ADA-0F4AB3ED2573}">
      <formula1>"Escoger un dato de la lista desplegable,Se investigan y resuelven oportunamente,No se investigan y resuelven oportunamente."</formula1>
    </dataValidation>
    <dataValidation type="list" allowBlank="1" showInputMessage="1" showErrorMessage="1" sqref="AZ12:AZ41" xr:uid="{81D66866-CC1F-421C-B8C2-9170BB419593}">
      <formula1>"Confiable,No confiable,Escoger un dato de la lista desplegable"</formula1>
    </dataValidation>
    <dataValidation type="list" allowBlank="1" showInputMessage="1" showErrorMessage="1" sqref="AY12:AY41" xr:uid="{61E0E6A3-BC4D-48FD-84DB-977F447AE32F}">
      <formula1>"Prevenir,Detectar,No es un control,Escoger un dato de la lista desplegable"</formula1>
    </dataValidation>
    <dataValidation type="list" allowBlank="1" showInputMessage="1" showErrorMessage="1" sqref="AX12:AX41" xr:uid="{E65E0014-62EA-45D4-A5EA-50B92EC8251E}">
      <formula1>"Oportuna,Inoportuna,Escoger un dato de la lista desplegable"</formula1>
    </dataValidation>
    <dataValidation type="list" allowBlank="1" showInputMessage="1" showErrorMessage="1" sqref="AW12:AW41" xr:uid="{B861C6C6-39AD-4828-97AA-4D892218DA6F}">
      <formula1>"Adecuado,Inadecuado,Escoger un dato de la lista desplegable"</formula1>
    </dataValidation>
    <dataValidation type="list" allowBlank="1" showInputMessage="1" showErrorMessage="1" sqref="AV12:AV41" xr:uid="{F9428B63-B64F-4D40-951C-54F609FFB507}">
      <formula1>"Asignado,No Asignado,Escoger un dato de la lista desplegable"</formula1>
    </dataValidation>
    <dataValidation type="list" allowBlank="1" showInputMessage="1" showErrorMessage="1" sqref="AU12:AU41" xr:uid="{C1FFE591-4E6D-424A-94A4-4AB282C884FC}">
      <formula1>"Escoger un dato de la lista desplegable,Preventivo,Detectivo"</formula1>
    </dataValidation>
    <dataValidation type="list" allowBlank="1" showInputMessage="1" showErrorMessage="1" sqref="AP12:AP41" xr:uid="{F9E6742A-31E2-4B85-9AA5-6D4954D40245}">
      <formula1>"Escoger un dato de la lista desplegable,Por Tramite, Diario, Semanal, Quincenal, Mensual, Bimestral, Trimestral, Semestral,Anual"</formula1>
    </dataValidation>
    <dataValidation type="list" allowBlank="1" showInputMessage="1" showErrorMessage="1" sqref="P12:AH41" xr:uid="{9707F5EC-F93E-4D25-91ED-7BFE24A3C24C}">
      <formula1>"SI,NO,Selecciona una respuesta en la lista desplegable"</formula1>
    </dataValidation>
    <dataValidation type="list" allowBlank="1" showInputMessage="1" showErrorMessage="1" sqref="E12:H41" xr:uid="{0A0F0D19-4F8B-4F39-ACD1-6E2D94BF8592}">
      <formula1>"SI,NO,Escoger un dato de la lista desplegable"</formula1>
    </dataValidation>
    <dataValidation type="list" allowBlank="1" showInputMessage="1" showErrorMessage="1" sqref="M12:M41" xr:uid="{5F50F490-7D48-49BE-9187-F1F6D796D4BD}">
      <formula1>"Escoger un dato de la lista desplegable,5,4,3,2,1"</formula1>
    </dataValidation>
    <dataValidation type="list" allowBlank="1" showInputMessage="1" showErrorMessage="1" sqref="BF12:BF41" xr:uid="{57ABBF2A-6E39-4FB8-9848-C5378D0D891A}">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1BDD0B7-96D9-4EA6-B3C8-D328D840BBB7}">
          <x14:formula1>
            <xm:f>'HOJA DE DATOS'!$I$13:$I$47</xm:f>
          </x14:formula1>
          <xm:sqref>B12:B41</xm:sqref>
        </x14:dataValidation>
        <x14:dataValidation type="list" allowBlank="1" showInputMessage="1" showErrorMessage="1" xr:uid="{A9BDFE5F-D240-44B9-BEA7-A2C0099A5010}">
          <x14:formula1>
            <xm:f>Hoja2!$A$1:$A$4</xm:f>
          </x14:formula1>
          <xm:sqref>AL12:AL41</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E7002-562C-42DB-B7EA-019096F900D6}">
  <sheetPr codeName="Hoja18">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activeCell="B12" sqref="B12:B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GDOC-1.0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9" t="s">
        <v>55</v>
      </c>
      <c r="AW11" s="79" t="s">
        <v>56</v>
      </c>
      <c r="AX11" s="79">
        <v>2</v>
      </c>
      <c r="AY11" s="79">
        <v>3</v>
      </c>
      <c r="AZ11" s="79">
        <v>4</v>
      </c>
      <c r="BA11" s="79">
        <v>5</v>
      </c>
      <c r="BB11" s="79">
        <v>6</v>
      </c>
      <c r="BC11" s="140"/>
      <c r="BD11" s="141"/>
      <c r="BE11" s="9"/>
      <c r="BF11" s="140"/>
      <c r="BG11" s="141"/>
      <c r="BH11" s="9"/>
      <c r="BI11" s="140"/>
      <c r="BJ11" s="141"/>
      <c r="BK11" s="140"/>
      <c r="BL11" s="149"/>
      <c r="BM11" s="149"/>
      <c r="BN11" s="195" t="s">
        <v>5</v>
      </c>
      <c r="BO11" s="196"/>
      <c r="BP11" s="10" t="s">
        <v>6</v>
      </c>
      <c r="BQ11" s="10" t="s">
        <v>7</v>
      </c>
      <c r="BR11" s="198"/>
    </row>
    <row r="12" spans="1:70" s="1" customFormat="1" ht="102" x14ac:dyDescent="0.25">
      <c r="A12" s="61"/>
      <c r="B12" s="203" t="s">
        <v>35</v>
      </c>
      <c r="C12" s="152" t="str">
        <f>VLOOKUP(B12,'HOJA DE DATOS'!$I$13:$J$47,2,FALSE)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12" s="156" t="s">
        <v>626</v>
      </c>
      <c r="E12" s="152" t="s">
        <v>264</v>
      </c>
      <c r="F12" s="152" t="s">
        <v>264</v>
      </c>
      <c r="G12" s="152" t="s">
        <v>264</v>
      </c>
      <c r="H12" s="152" t="s">
        <v>264</v>
      </c>
      <c r="I12" s="208" t="str">
        <f>IF(AND((E12="SI"),(F12="SI"),(G12="SI"),(H12="SI")),"Si es Riesgo de Corrupción","No es Riesgo de Corrupción")</f>
        <v>Si es Riesgo de Corrupción</v>
      </c>
      <c r="J12" s="62">
        <v>1</v>
      </c>
      <c r="K12" s="63" t="s">
        <v>627</v>
      </c>
      <c r="L12" s="158" t="s">
        <v>630</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52" t="s">
        <v>264</v>
      </c>
      <c r="Q12" s="152" t="s">
        <v>264</v>
      </c>
      <c r="R12" s="152" t="s">
        <v>269</v>
      </c>
      <c r="S12" s="152" t="s">
        <v>269</v>
      </c>
      <c r="T12" s="152" t="s">
        <v>264</v>
      </c>
      <c r="U12" s="152" t="s">
        <v>264</v>
      </c>
      <c r="V12" s="152" t="s">
        <v>269</v>
      </c>
      <c r="W12" s="152" t="s">
        <v>269</v>
      </c>
      <c r="X12" s="152" t="s">
        <v>264</v>
      </c>
      <c r="Y12" s="152" t="s">
        <v>264</v>
      </c>
      <c r="Z12" s="152" t="s">
        <v>264</v>
      </c>
      <c r="AA12" s="152" t="s">
        <v>264</v>
      </c>
      <c r="AB12" s="152" t="s">
        <v>264</v>
      </c>
      <c r="AC12" s="152" t="s">
        <v>264</v>
      </c>
      <c r="AD12" s="152" t="s">
        <v>269</v>
      </c>
      <c r="AE12" s="152" t="s">
        <v>269</v>
      </c>
      <c r="AF12" s="152" t="s">
        <v>269</v>
      </c>
      <c r="AG12" s="152" t="s">
        <v>269</v>
      </c>
      <c r="AH12" s="152" t="s">
        <v>264</v>
      </c>
      <c r="AI12" s="166">
        <f>IF(AE12="SI","Impacto Catastrófico por lesoines o perdida de vidas humanas",(COUNTIF(P12:AD21,"SI")+COUNTIF(AF12:AH21,"SI")))</f>
        <v>11</v>
      </c>
      <c r="AJ12" s="142" t="str">
        <f t="shared" ref="AJ12:AJ32" si="1">IF(AI12=0,"",IF(AND(AI12&gt;0,AI12&lt;=5),"Moderado",IF(AND(AI12&gt;5,AI12&lt;=11),"Mayor","Catastrófico")))</f>
        <v>Mayor</v>
      </c>
      <c r="AK12" s="144" t="str">
        <f>IF(AND(N12="Rara Vez",AJ12="Moderado"),"Moderado",IF(AND(N12="Rara Vez",AJ12="Mayor"),"Alto",IF(AND(N12="Improbable",AJ12="Moderado"),"Moderado",IF(AND(N12="Improbable",AJ12="Mayor"),"Alto",IF(AND(N12="Posible",AJ12="Moderado"),"Alto",IF(AND(N12="Probable",AJ12="Moderado"),"Alto","Extremo"))))))</f>
        <v>Alto</v>
      </c>
      <c r="AL12" s="163" t="s">
        <v>69</v>
      </c>
      <c r="AM12" s="64">
        <v>1</v>
      </c>
      <c r="AN12" s="63" t="s">
        <v>631</v>
      </c>
      <c r="AO12" s="11" t="s">
        <v>632</v>
      </c>
      <c r="AP12" s="11" t="s">
        <v>280</v>
      </c>
      <c r="AQ12" s="11" t="s">
        <v>633</v>
      </c>
      <c r="AR12" s="11" t="s">
        <v>634</v>
      </c>
      <c r="AS12" s="11" t="s">
        <v>635</v>
      </c>
      <c r="AT12" s="11" t="s">
        <v>636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96</v>
      </c>
      <c r="BG12" s="65" t="str">
        <f t="shared" ref="BG12:BG41" si="4">IF(BF12="Débil","No se ejecuta",IF(BF12="Moderado","Algunas veces se ejecuta",IF(BF12="FUERTE","Siempre se ejecuta","Casilla formulada")))</f>
        <v>Algunas veces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1">
        <f t="shared" ref="BJ12:BJ41" si="6">IF(BI12="DÉBIL",0,IF(BI12="MODERADO",50,IF(BI12="FUERTE",100,"")))</f>
        <v>50</v>
      </c>
      <c r="BK12" s="11" t="str">
        <f t="shared" ref="BK12:BK41" si="7">IF(AND(BF12="Fuerte",BD12="Fuerte"),"NO","SI")</f>
        <v>SI</v>
      </c>
      <c r="BL12" s="150" t="str">
        <f t="shared" ref="BL12" si="8">IF(AVERAGE(BJ12:BJ21)=100,"FUERTE",IF(AND(AVERAGE(BJ12:BJ21)&lt;=99,AVERAGE(BJ12:BJ21)&gt;=50),"MODERADA",IF(AVERAGE(BJ12:BJ21)&lt;50,"DÉBIL",0)))</f>
        <v>MODERADA</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Mayor</v>
      </c>
      <c r="BQ12" s="144" t="str">
        <f t="shared" ref="BQ12" si="13">IF(AND(BO12="Rara Vez",BP12="Moderado"),"Moderado",IF(AND(BO12="Rara Vez",BP12="Mayor"),"Alto",IF(AND(BO12="Improbable",BP12="Moderado"),"Moderado",IF(AND(BO12="Improbable",BP12="Mayor"),"Alto",IF(AND(BO12="Posible",BP12="Moderado"),"Alto",IF(AND(BO12="Probable",BP12="Moderado"),"Alto","Extremo"))))))</f>
        <v>Alto</v>
      </c>
      <c r="BR12" s="174" t="s">
        <v>653</v>
      </c>
    </row>
    <row r="13" spans="1:70" s="1" customFormat="1" ht="63.75" x14ac:dyDescent="0.25">
      <c r="A13" s="61"/>
      <c r="B13" s="204"/>
      <c r="C13" s="153"/>
      <c r="D13" s="156"/>
      <c r="E13" s="153"/>
      <c r="F13" s="153"/>
      <c r="G13" s="153"/>
      <c r="H13" s="153"/>
      <c r="I13" s="209"/>
      <c r="J13" s="66">
        <v>2</v>
      </c>
      <c r="K13" s="67" t="s">
        <v>628</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637</v>
      </c>
      <c r="AO13" s="17" t="s">
        <v>638</v>
      </c>
      <c r="AP13" s="17" t="s">
        <v>272</v>
      </c>
      <c r="AQ13" s="17" t="s">
        <v>639</v>
      </c>
      <c r="AR13" s="17" t="s">
        <v>640</v>
      </c>
      <c r="AS13" s="17" t="s">
        <v>641</v>
      </c>
      <c r="AT13" s="17" t="s">
        <v>642</v>
      </c>
      <c r="AU13" s="17" t="s">
        <v>277</v>
      </c>
      <c r="AV13" s="17" t="s">
        <v>295</v>
      </c>
      <c r="AW13" s="17" t="s">
        <v>296</v>
      </c>
      <c r="AX13" s="17" t="s">
        <v>297</v>
      </c>
      <c r="AY13" s="17" t="s">
        <v>298</v>
      </c>
      <c r="AZ13" s="17" t="s">
        <v>299</v>
      </c>
      <c r="BA13" s="17" t="s">
        <v>300</v>
      </c>
      <c r="BB13" s="17" t="s">
        <v>301</v>
      </c>
      <c r="BC13" s="17">
        <f>IF(AV13="Asignado",15,0)+IF(AW13="Adecuado",15,0)+IF(AX13="Oportuna",15,0)+IF(AY13="Prevenir",15,IF(AY13="Detectar",10,0))+IF(AZ13="Confiable",15,0)+IF(BA13="Se investigan y resuelven oportunamente",15,0)+IF(BB13="Completa",10,IF(BB13="Incompleta",5,0))</f>
        <v>95</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6.5" x14ac:dyDescent="0.25">
      <c r="A14" s="61"/>
      <c r="B14" s="204"/>
      <c r="C14" s="153"/>
      <c r="D14" s="156"/>
      <c r="E14" s="153"/>
      <c r="F14" s="153"/>
      <c r="G14" s="153"/>
      <c r="H14" s="153"/>
      <c r="I14" s="209"/>
      <c r="J14" s="69">
        <v>3</v>
      </c>
      <c r="K14" s="70" t="s">
        <v>629</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643</v>
      </c>
      <c r="AO14" s="13" t="s">
        <v>638</v>
      </c>
      <c r="AP14" s="13" t="s">
        <v>272</v>
      </c>
      <c r="AQ14" s="13" t="s">
        <v>639</v>
      </c>
      <c r="AR14" s="13" t="s">
        <v>644</v>
      </c>
      <c r="AS14" s="13" t="s">
        <v>645</v>
      </c>
      <c r="AT14" s="13" t="s">
        <v>646</v>
      </c>
      <c r="AU14" s="13" t="s">
        <v>291</v>
      </c>
      <c r="AV14" s="11" t="s">
        <v>295</v>
      </c>
      <c r="AW14" s="11" t="s">
        <v>296</v>
      </c>
      <c r="AX14" s="11" t="s">
        <v>297</v>
      </c>
      <c r="AY14" s="11" t="s">
        <v>302</v>
      </c>
      <c r="AZ14" s="11" t="s">
        <v>299</v>
      </c>
      <c r="BA14" s="11" t="s">
        <v>300</v>
      </c>
      <c r="BB14" s="11" t="s">
        <v>301</v>
      </c>
      <c r="BC14" s="13">
        <f t="shared" si="2"/>
        <v>100</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242.25" x14ac:dyDescent="0.25">
      <c r="A15" s="61"/>
      <c r="B15" s="204"/>
      <c r="C15" s="153"/>
      <c r="D15" s="156"/>
      <c r="E15" s="153"/>
      <c r="F15" s="153"/>
      <c r="G15" s="153"/>
      <c r="H15" s="153"/>
      <c r="I15" s="209"/>
      <c r="J15" s="66">
        <v>4</v>
      </c>
      <c r="K15" s="67" t="s">
        <v>652</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647</v>
      </c>
      <c r="AO15" s="17" t="s">
        <v>638</v>
      </c>
      <c r="AP15" s="17" t="s">
        <v>361</v>
      </c>
      <c r="AQ15" s="17" t="s">
        <v>648</v>
      </c>
      <c r="AR15" s="17" t="s">
        <v>649</v>
      </c>
      <c r="AS15" s="17" t="s">
        <v>650</v>
      </c>
      <c r="AT15" s="17" t="s">
        <v>651</v>
      </c>
      <c r="AU15" s="17" t="s">
        <v>291</v>
      </c>
      <c r="AV15" s="17" t="s">
        <v>295</v>
      </c>
      <c r="AW15" s="17" t="s">
        <v>296</v>
      </c>
      <c r="AX15" s="17" t="s">
        <v>297</v>
      </c>
      <c r="AY15" s="17" t="s">
        <v>302</v>
      </c>
      <c r="AZ15" s="17" t="s">
        <v>299</v>
      </c>
      <c r="BA15" s="17" t="s">
        <v>300</v>
      </c>
      <c r="BB15" s="17" t="s">
        <v>301</v>
      </c>
      <c r="BC15" s="17">
        <f t="shared" si="2"/>
        <v>100</v>
      </c>
      <c r="BD15" s="17" t="str">
        <f t="shared" si="3"/>
        <v>Fuerte</v>
      </c>
      <c r="BE15" s="17"/>
      <c r="BF15" s="17" t="s">
        <v>303</v>
      </c>
      <c r="BG15" s="17" t="str">
        <f t="shared" si="4"/>
        <v>Siempre se ejecuta</v>
      </c>
      <c r="BH15" s="17"/>
      <c r="BI15" s="18" t="str">
        <f t="shared" si="5"/>
        <v>FUERTE</v>
      </c>
      <c r="BJ15" s="17">
        <f t="shared" si="6"/>
        <v>100</v>
      </c>
      <c r="BK15" s="17" t="str">
        <f t="shared" si="7"/>
        <v>NO</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B+x8Hwrbd+8Hzk4hMTzFEC3S72RreDwZjR5KaYFM8i/tHKOivycJDAddJboH/fKUOuUoUqVvNSfNCYpE0oc8DQ==" saltValue="qutVKuyYNLL/o0Niel9ln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331" priority="73" operator="containsText" text="No es Riesgo de Corrupción">
      <formula>NOT(ISERROR(SEARCH("No es Riesgo de Corrupción",I12)))</formula>
    </cfRule>
    <cfRule type="containsText" dxfId="330" priority="74" operator="containsText" text="Si es Riesgo de Corrupción">
      <formula>NOT(ISERROR(SEARCH("Si es Riesgo de Corrupción",I12)))</formula>
    </cfRule>
  </conditionalFormatting>
  <conditionalFormatting sqref="AK12:AK21">
    <cfRule type="containsText" dxfId="329" priority="69" operator="containsText" text="Extremo">
      <formula>NOT(ISERROR(SEARCH("Extremo",AK12)))</formula>
    </cfRule>
    <cfRule type="containsText" dxfId="328" priority="70" operator="containsText" text="Alto">
      <formula>NOT(ISERROR(SEARCH("Alto",AK12)))</formula>
    </cfRule>
    <cfRule type="containsText" dxfId="327" priority="71" operator="containsText" text="Moderado">
      <formula>NOT(ISERROR(SEARCH("Moderado",AK12)))</formula>
    </cfRule>
    <cfRule type="containsText" dxfId="326" priority="72" operator="containsText" text="Bajo">
      <formula>NOT(ISERROR(SEARCH("Bajo",AK12)))</formula>
    </cfRule>
  </conditionalFormatting>
  <conditionalFormatting sqref="BI12:BI21">
    <cfRule type="containsText" dxfId="325" priority="66" operator="containsText" text="FUERTE">
      <formula>NOT(ISERROR(SEARCH("FUERTE",BI12)))</formula>
    </cfRule>
    <cfRule type="containsText" dxfId="324" priority="67" operator="containsText" text="MODERADO">
      <formula>NOT(ISERROR(SEARCH("MODERADO",BI12)))</formula>
    </cfRule>
    <cfRule type="containsText" dxfId="323" priority="68" operator="containsText" text="DÉBIL">
      <formula>NOT(ISERROR(SEARCH("DÉBIL",BI12)))</formula>
    </cfRule>
  </conditionalFormatting>
  <conditionalFormatting sqref="AL12">
    <cfRule type="containsText" dxfId="322" priority="62" operator="containsText" text="Extremo">
      <formula>NOT(ISERROR(SEARCH("Extremo",AL12)))</formula>
    </cfRule>
    <cfRule type="containsText" dxfId="321" priority="63" operator="containsText" text="Alto">
      <formula>NOT(ISERROR(SEARCH("Alto",AL12)))</formula>
    </cfRule>
    <cfRule type="containsText" dxfId="320" priority="64" operator="containsText" text="Moderado">
      <formula>NOT(ISERROR(SEARCH("Moderado",AL12)))</formula>
    </cfRule>
    <cfRule type="containsText" dxfId="319" priority="65" operator="containsText" text="Bajo">
      <formula>NOT(ISERROR(SEARCH("Bajo",AL12)))</formula>
    </cfRule>
  </conditionalFormatting>
  <conditionalFormatting sqref="BQ12:BQ21">
    <cfRule type="containsText" dxfId="318" priority="58" operator="containsText" text="Extremo">
      <formula>NOT(ISERROR(SEARCH("Extremo",BQ12)))</formula>
    </cfRule>
    <cfRule type="containsText" dxfId="317" priority="59" operator="containsText" text="Alto">
      <formula>NOT(ISERROR(SEARCH("Alto",BQ12)))</formula>
    </cfRule>
    <cfRule type="containsText" dxfId="316" priority="60" operator="containsText" text="Moderado">
      <formula>NOT(ISERROR(SEARCH("Moderado",BQ12)))</formula>
    </cfRule>
    <cfRule type="containsText" dxfId="315" priority="61" operator="containsText" text="Bajo">
      <formula>NOT(ISERROR(SEARCH("Bajo",BQ12)))</formula>
    </cfRule>
  </conditionalFormatting>
  <conditionalFormatting sqref="I22 I32">
    <cfRule type="containsText" dxfId="314" priority="56" operator="containsText" text="No es Riesgo de Corrupción">
      <formula>NOT(ISERROR(SEARCH("No es Riesgo de Corrupción",I22)))</formula>
    </cfRule>
    <cfRule type="containsText" dxfId="313" priority="57" operator="containsText" text="Si es Riesgo de Corrupción">
      <formula>NOT(ISERROR(SEARCH("Si es Riesgo de Corrupción",I22)))</formula>
    </cfRule>
  </conditionalFormatting>
  <conditionalFormatting sqref="AK22:AK41">
    <cfRule type="containsText" dxfId="312" priority="52" operator="containsText" text="Extremo">
      <formula>NOT(ISERROR(SEARCH("Extremo",AK22)))</formula>
    </cfRule>
    <cfRule type="containsText" dxfId="311" priority="53" operator="containsText" text="Alto">
      <formula>NOT(ISERROR(SEARCH("Alto",AK22)))</formula>
    </cfRule>
    <cfRule type="containsText" dxfId="310" priority="54" operator="containsText" text="Moderado">
      <formula>NOT(ISERROR(SEARCH("Moderado",AK22)))</formula>
    </cfRule>
    <cfRule type="containsText" dxfId="309" priority="55" operator="containsText" text="Bajo">
      <formula>NOT(ISERROR(SEARCH("Bajo",AK22)))</formula>
    </cfRule>
  </conditionalFormatting>
  <conditionalFormatting sqref="BI22:BI41">
    <cfRule type="containsText" dxfId="308" priority="49" operator="containsText" text="FUERTE">
      <formula>NOT(ISERROR(SEARCH("FUERTE",BI22)))</formula>
    </cfRule>
    <cfRule type="containsText" dxfId="307" priority="50" operator="containsText" text="MODERADO">
      <formula>NOT(ISERROR(SEARCH("MODERADO",BI22)))</formula>
    </cfRule>
    <cfRule type="containsText" dxfId="306" priority="51" operator="containsText" text="DÉBIL">
      <formula>NOT(ISERROR(SEARCH("DÉBIL",BI22)))</formula>
    </cfRule>
  </conditionalFormatting>
  <conditionalFormatting sqref="AL22 AL32">
    <cfRule type="containsText" dxfId="305" priority="45" operator="containsText" text="Extremo">
      <formula>NOT(ISERROR(SEARCH("Extremo",AL22)))</formula>
    </cfRule>
    <cfRule type="containsText" dxfId="304" priority="46" operator="containsText" text="Alto">
      <formula>NOT(ISERROR(SEARCH("Alto",AL22)))</formula>
    </cfRule>
    <cfRule type="containsText" dxfId="303" priority="47" operator="containsText" text="Moderado">
      <formula>NOT(ISERROR(SEARCH("Moderado",AL22)))</formula>
    </cfRule>
    <cfRule type="containsText" dxfId="302" priority="48" operator="containsText" text="Bajo">
      <formula>NOT(ISERROR(SEARCH("Bajo",AL22)))</formula>
    </cfRule>
  </conditionalFormatting>
  <conditionalFormatting sqref="BQ22:BQ41">
    <cfRule type="containsText" dxfId="301" priority="41" operator="containsText" text="Extremo">
      <formula>NOT(ISERROR(SEARCH("Extremo",BQ22)))</formula>
    </cfRule>
    <cfRule type="containsText" dxfId="300" priority="42" operator="containsText" text="Alto">
      <formula>NOT(ISERROR(SEARCH("Alto",BQ22)))</formula>
    </cfRule>
    <cfRule type="containsText" dxfId="299" priority="43" operator="containsText" text="Moderado">
      <formula>NOT(ISERROR(SEARCH("Moderado",BQ22)))</formula>
    </cfRule>
    <cfRule type="containsText" dxfId="298" priority="44" operator="containsText" text="Bajo">
      <formula>NOT(ISERROR(SEARCH("Bajo",BQ22)))</formula>
    </cfRule>
  </conditionalFormatting>
  <conditionalFormatting sqref="A1:XFD3 A5:XFD11 A4:AT4 BS4:XFD4 BH12:XFD12 A12:Z21 A42:XFD1048576 A22:AP41 AU22:XFD41 AE12:AE21 AH12:BF12 AH13:XFD21">
    <cfRule type="containsText" dxfId="297" priority="36" operator="containsText" text="REDACTAR CONTROL">
      <formula>NOT(ISERROR(SEARCH("REDACTAR CONTROL",A1)))</formula>
    </cfRule>
    <cfRule type="containsText" dxfId="296" priority="37" operator="containsText" text="Espacio para">
      <formula>NOT(ISERROR(SEARCH("Espacio para",A1)))</formula>
    </cfRule>
    <cfRule type="containsText" dxfId="295" priority="38" operator="containsText" text="Definir el">
      <formula>NOT(ISERROR(SEARCH("Definir el",A1)))</formula>
    </cfRule>
    <cfRule type="containsText" dxfId="294" priority="39" operator="containsText" text="lista desplegable">
      <formula>NOT(ISERROR(SEARCH("lista desplegable",A1)))</formula>
    </cfRule>
    <cfRule type="containsText" dxfId="293" priority="40" operator="containsText" text="Casilla formulada">
      <formula>NOT(ISERROR(SEARCH("Casilla formulada",A1)))</formula>
    </cfRule>
  </conditionalFormatting>
  <conditionalFormatting sqref="BG12">
    <cfRule type="containsText" dxfId="292" priority="31" operator="containsText" text="REDACTAR CONTROL">
      <formula>NOT(ISERROR(SEARCH("REDACTAR CONTROL",BG12)))</formula>
    </cfRule>
    <cfRule type="containsText" dxfId="291" priority="32" operator="containsText" text="Espacio para">
      <formula>NOT(ISERROR(SEARCH("Espacio para",BG12)))</formula>
    </cfRule>
    <cfRule type="containsText" dxfId="290" priority="33" operator="containsText" text="Definir el">
      <formula>NOT(ISERROR(SEARCH("Definir el",BG12)))</formula>
    </cfRule>
    <cfRule type="containsText" dxfId="289" priority="34" operator="containsText" text="lista desplegable">
      <formula>NOT(ISERROR(SEARCH("lista desplegable",BG12)))</formula>
    </cfRule>
    <cfRule type="containsText" dxfId="288" priority="35" operator="containsText" text="Casilla formulada">
      <formula>NOT(ISERROR(SEARCH("Casilla formulada",BG12)))</formula>
    </cfRule>
  </conditionalFormatting>
  <conditionalFormatting sqref="AQ22:AT31">
    <cfRule type="containsText" dxfId="287" priority="26" operator="containsText" text="REDACTAR CONTROL">
      <formula>NOT(ISERROR(SEARCH("REDACTAR CONTROL",AQ22)))</formula>
    </cfRule>
    <cfRule type="containsText" dxfId="286" priority="27" operator="containsText" text="Espacio para">
      <formula>NOT(ISERROR(SEARCH("Espacio para",AQ22)))</formula>
    </cfRule>
    <cfRule type="containsText" dxfId="285" priority="28" operator="containsText" text="Definir el">
      <formula>NOT(ISERROR(SEARCH("Definir el",AQ22)))</formula>
    </cfRule>
    <cfRule type="containsText" dxfId="284" priority="29" operator="containsText" text="lista desplegable">
      <formula>NOT(ISERROR(SEARCH("lista desplegable",AQ22)))</formula>
    </cfRule>
    <cfRule type="containsText" dxfId="283" priority="30" operator="containsText" text="Casilla formulada">
      <formula>NOT(ISERROR(SEARCH("Casilla formulada",AQ22)))</formula>
    </cfRule>
  </conditionalFormatting>
  <conditionalFormatting sqref="AQ32:AT41">
    <cfRule type="containsText" dxfId="282" priority="21" operator="containsText" text="REDACTAR CONTROL">
      <formula>NOT(ISERROR(SEARCH("REDACTAR CONTROL",AQ32)))</formula>
    </cfRule>
    <cfRule type="containsText" dxfId="281" priority="22" operator="containsText" text="Espacio para">
      <formula>NOT(ISERROR(SEARCH("Espacio para",AQ32)))</formula>
    </cfRule>
    <cfRule type="containsText" dxfId="280" priority="23" operator="containsText" text="Definir el">
      <formula>NOT(ISERROR(SEARCH("Definir el",AQ32)))</formula>
    </cfRule>
    <cfRule type="containsText" dxfId="279" priority="24" operator="containsText" text="lista desplegable">
      <formula>NOT(ISERROR(SEARCH("lista desplegable",AQ32)))</formula>
    </cfRule>
    <cfRule type="containsText" dxfId="278" priority="25" operator="containsText" text="Casilla formulada">
      <formula>NOT(ISERROR(SEARCH("Casilla formulada",AQ32)))</formula>
    </cfRule>
  </conditionalFormatting>
  <conditionalFormatting sqref="AA12:AC21">
    <cfRule type="containsText" dxfId="277" priority="16" operator="containsText" text="REDACTAR CONTROL">
      <formula>NOT(ISERROR(SEARCH("REDACTAR CONTROL",AA12)))</formula>
    </cfRule>
    <cfRule type="containsText" dxfId="276" priority="17" operator="containsText" text="Espacio para">
      <formula>NOT(ISERROR(SEARCH("Espacio para",AA12)))</formula>
    </cfRule>
    <cfRule type="containsText" dxfId="275" priority="18" operator="containsText" text="Definir el">
      <formula>NOT(ISERROR(SEARCH("Definir el",AA12)))</formula>
    </cfRule>
    <cfRule type="containsText" dxfId="274" priority="19" operator="containsText" text="lista desplegable">
      <formula>NOT(ISERROR(SEARCH("lista desplegable",AA12)))</formula>
    </cfRule>
    <cfRule type="containsText" dxfId="273" priority="20" operator="containsText" text="Casilla formulada">
      <formula>NOT(ISERROR(SEARCH("Casilla formulada",AA12)))</formula>
    </cfRule>
  </conditionalFormatting>
  <conditionalFormatting sqref="AD12:AD21">
    <cfRule type="containsText" dxfId="272" priority="11" operator="containsText" text="REDACTAR CONTROL">
      <formula>NOT(ISERROR(SEARCH("REDACTAR CONTROL",AD12)))</formula>
    </cfRule>
    <cfRule type="containsText" dxfId="271" priority="12" operator="containsText" text="Espacio para">
      <formula>NOT(ISERROR(SEARCH("Espacio para",AD12)))</formula>
    </cfRule>
    <cfRule type="containsText" dxfId="270" priority="13" operator="containsText" text="Definir el">
      <formula>NOT(ISERROR(SEARCH("Definir el",AD12)))</formula>
    </cfRule>
    <cfRule type="containsText" dxfId="269" priority="14" operator="containsText" text="lista desplegable">
      <formula>NOT(ISERROR(SEARCH("lista desplegable",AD12)))</formula>
    </cfRule>
    <cfRule type="containsText" dxfId="268" priority="15" operator="containsText" text="Casilla formulada">
      <formula>NOT(ISERROR(SEARCH("Casilla formulada",AD12)))</formula>
    </cfRule>
  </conditionalFormatting>
  <conditionalFormatting sqref="AF12:AF21">
    <cfRule type="containsText" dxfId="267" priority="6" operator="containsText" text="REDACTAR CONTROL">
      <formula>NOT(ISERROR(SEARCH("REDACTAR CONTROL",AF12)))</formula>
    </cfRule>
    <cfRule type="containsText" dxfId="266" priority="7" operator="containsText" text="Espacio para">
      <formula>NOT(ISERROR(SEARCH("Espacio para",AF12)))</formula>
    </cfRule>
    <cfRule type="containsText" dxfId="265" priority="8" operator="containsText" text="Definir el">
      <formula>NOT(ISERROR(SEARCH("Definir el",AF12)))</formula>
    </cfRule>
    <cfRule type="containsText" dxfId="264" priority="9" operator="containsText" text="lista desplegable">
      <formula>NOT(ISERROR(SEARCH("lista desplegable",AF12)))</formula>
    </cfRule>
    <cfRule type="containsText" dxfId="263" priority="10" operator="containsText" text="Casilla formulada">
      <formula>NOT(ISERROR(SEARCH("Casilla formulada",AF12)))</formula>
    </cfRule>
  </conditionalFormatting>
  <conditionalFormatting sqref="AG12:AG21">
    <cfRule type="containsText" dxfId="262" priority="1" operator="containsText" text="REDACTAR CONTROL">
      <formula>NOT(ISERROR(SEARCH("REDACTAR CONTROL",AG12)))</formula>
    </cfRule>
    <cfRule type="containsText" dxfId="261" priority="2" operator="containsText" text="Espacio para">
      <formula>NOT(ISERROR(SEARCH("Espacio para",AG12)))</formula>
    </cfRule>
    <cfRule type="containsText" dxfId="260" priority="3" operator="containsText" text="Definir el">
      <formula>NOT(ISERROR(SEARCH("Definir el",AG12)))</formula>
    </cfRule>
    <cfRule type="containsText" dxfId="259" priority="4" operator="containsText" text="lista desplegable">
      <formula>NOT(ISERROR(SEARCH("lista desplegable",AG12)))</formula>
    </cfRule>
    <cfRule type="containsText" dxfId="258" priority="5" operator="containsText" text="Casilla formulada">
      <formula>NOT(ISERROR(SEARCH("Casilla formulada",AG12)))</formula>
    </cfRule>
  </conditionalFormatting>
  <dataValidations count="13">
    <dataValidation type="list" allowBlank="1" showInputMessage="1" showErrorMessage="1" sqref="BF12:BF41" xr:uid="{4EE21293-7EB0-461F-96C9-AE94B779EB45}">
      <formula1>"Escoger un dato de la lista desplegable,Fuerte,Moderado,Débil"</formula1>
    </dataValidation>
    <dataValidation type="list" allowBlank="1" showInputMessage="1" showErrorMessage="1" sqref="M12:M41" xr:uid="{17AF7714-596A-4B6C-A3BC-6C9838052351}">
      <formula1>"Escoger un dato de la lista desplegable,5,4,3,2,1"</formula1>
    </dataValidation>
    <dataValidation type="list" allowBlank="1" showInputMessage="1" showErrorMessage="1" sqref="E12:H41" xr:uid="{6F8BCEBA-989B-43EF-9CA9-CA1DA833B86C}">
      <formula1>"SI,NO,Escoger un dato de la lista desplegable"</formula1>
    </dataValidation>
    <dataValidation type="list" allowBlank="1" showInputMessage="1" showErrorMessage="1" sqref="P12:AH41" xr:uid="{99E93179-55F1-4C42-B6CD-32E351D2AAE8}">
      <formula1>"SI,NO,Selecciona una respuesta en la lista desplegable"</formula1>
    </dataValidation>
    <dataValidation type="list" allowBlank="1" showInputMessage="1" showErrorMessage="1" sqref="AP12:AP41" xr:uid="{A33970B7-0855-4E50-813D-BA66EA56E49D}">
      <formula1>"Escoger un dato de la lista desplegable,Por Tramite, Diario, Semanal, Quincenal, Mensual, Bimestral, Trimestral, Semestral,Anual"</formula1>
    </dataValidation>
    <dataValidation type="list" allowBlank="1" showInputMessage="1" showErrorMessage="1" sqref="AU12:AU41" xr:uid="{680B087F-657B-414C-8800-21E2F37D90F4}">
      <formula1>"Escoger un dato de la lista desplegable,Preventivo,Detectivo"</formula1>
    </dataValidation>
    <dataValidation type="list" allowBlank="1" showInputMessage="1" showErrorMessage="1" sqref="AV12:AV41" xr:uid="{81EB9C9B-23A7-404A-B263-A62066DB35D1}">
      <formula1>"Asignado,No Asignado,Escoger un dato de la lista desplegable"</formula1>
    </dataValidation>
    <dataValidation type="list" allowBlank="1" showInputMessage="1" showErrorMessage="1" sqref="AW12:AW41" xr:uid="{A82A3050-A649-49F4-BEAA-0CE7270151F9}">
      <formula1>"Adecuado,Inadecuado,Escoger un dato de la lista desplegable"</formula1>
    </dataValidation>
    <dataValidation type="list" allowBlank="1" showInputMessage="1" showErrorMessage="1" sqref="AX12:AX41" xr:uid="{E21037DF-E07B-4645-80A7-CC41ADAD4356}">
      <formula1>"Oportuna,Inoportuna,Escoger un dato de la lista desplegable"</formula1>
    </dataValidation>
    <dataValidation type="list" allowBlank="1" showInputMessage="1" showErrorMessage="1" sqref="AY12:AY41" xr:uid="{1453644E-C1C7-46B7-8AA7-0A94BE98845B}">
      <formula1>"Prevenir,Detectar,No es un control,Escoger un dato de la lista desplegable"</formula1>
    </dataValidation>
    <dataValidation type="list" allowBlank="1" showInputMessage="1" showErrorMessage="1" sqref="AZ12:AZ41" xr:uid="{60A07442-E725-4FF5-ADAA-3EE6384972C5}">
      <formula1>"Confiable,No confiable,Escoger un dato de la lista desplegable"</formula1>
    </dataValidation>
    <dataValidation type="list" allowBlank="1" showInputMessage="1" showErrorMessage="1" sqref="BA12:BA41" xr:uid="{9D6DBCFA-278B-4670-8FD0-09BABB93372D}">
      <formula1>"Escoger un dato de la lista desplegable,Se investigan y resuelven oportunamente,No se investigan y resuelven oportunamente."</formula1>
    </dataValidation>
    <dataValidation type="list" allowBlank="1" showInputMessage="1" showErrorMessage="1" sqref="BB12:BB41" xr:uid="{747D57C5-400D-4E0A-A4FE-5B622633513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DEB67C5-34A0-47A8-BE42-CE386E0B15E9}">
          <x14:formula1>
            <xm:f>Hoja2!$A$1:$A$4</xm:f>
          </x14:formula1>
          <xm:sqref>AL12:AL41</xm:sqref>
        </x14:dataValidation>
        <x14:dataValidation type="list" allowBlank="1" showInputMessage="1" showErrorMessage="1" xr:uid="{D3B151F1-BD0F-4414-8865-073E6E745A96}">
          <x14:formula1>
            <xm:f>'HOJA DE DATOS'!$I$13:$I$47</xm:f>
          </x14:formula1>
          <xm:sqref>B12:B41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830E0-B1E6-4356-891D-D3D117DE54E0}">
  <sheetPr codeName="Hoja19">
    <tabColor rgb="FFB1B1B1"/>
    <pageSetUpPr fitToPage="1"/>
  </sheetPr>
  <dimension ref="A1:BR1048174"/>
  <sheetViews>
    <sheetView zoomScale="70" zoomScaleNormal="70" zoomScaleSheetLayoutView="100" zoomScalePageLayoutView="10" workbookViewId="0">
      <pane ySplit="11" topLeftCell="A42" activePane="bottomLeft" state="frozen"/>
      <selection pane="bottomLeft" activeCell="N42" sqref="A42:N5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2" width="18.85546875" style="75" customWidth="1"/>
    <col min="43" max="43" width="32.71093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GFIN-7.0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8" t="s">
        <v>55</v>
      </c>
      <c r="AW11" s="78" t="s">
        <v>56</v>
      </c>
      <c r="AX11" s="78">
        <v>2</v>
      </c>
      <c r="AY11" s="78">
        <v>3</v>
      </c>
      <c r="AZ11" s="78">
        <v>4</v>
      </c>
      <c r="BA11" s="78">
        <v>5</v>
      </c>
      <c r="BB11" s="78">
        <v>6</v>
      </c>
      <c r="BC11" s="140"/>
      <c r="BD11" s="141"/>
      <c r="BE11" s="9"/>
      <c r="BF11" s="140"/>
      <c r="BG11" s="141"/>
      <c r="BH11" s="9"/>
      <c r="BI11" s="140"/>
      <c r="BJ11" s="141"/>
      <c r="BK11" s="140"/>
      <c r="BL11" s="149"/>
      <c r="BM11" s="149"/>
      <c r="BN11" s="195" t="s">
        <v>5</v>
      </c>
      <c r="BO11" s="196"/>
      <c r="BP11" s="10" t="s">
        <v>6</v>
      </c>
      <c r="BQ11" s="10" t="s">
        <v>7</v>
      </c>
      <c r="BR11" s="198"/>
    </row>
    <row r="12" spans="1:70" s="1" customFormat="1" ht="283.89999999999998" customHeight="1" x14ac:dyDescent="0.25">
      <c r="A12" s="61"/>
      <c r="B12" s="203" t="s">
        <v>36</v>
      </c>
      <c r="C12" s="152" t="str">
        <f>VLOOKUP(B12,'HOJA DE DATOS'!$I$13:$J$47,2,FALSE)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12" s="156" t="s">
        <v>584</v>
      </c>
      <c r="E12" s="152" t="s">
        <v>264</v>
      </c>
      <c r="F12" s="152" t="s">
        <v>264</v>
      </c>
      <c r="G12" s="152" t="s">
        <v>264</v>
      </c>
      <c r="H12" s="152" t="s">
        <v>264</v>
      </c>
      <c r="I12" s="208" t="str">
        <f>IF(AND((E12="SI"),(F12="SI"),(G12="SI"),(H12="SI")),"Si es Riesgo de Corrupción","No es Riesgo de Corrupción")</f>
        <v>Si es Riesgo de Corrupción</v>
      </c>
      <c r="J12" s="62">
        <v>1</v>
      </c>
      <c r="K12" s="63" t="s">
        <v>599</v>
      </c>
      <c r="L12" s="158" t="s">
        <v>600</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264</v>
      </c>
      <c r="R12" s="152" t="s">
        <v>269</v>
      </c>
      <c r="S12" s="152" t="s">
        <v>269</v>
      </c>
      <c r="T12" s="152" t="s">
        <v>264</v>
      </c>
      <c r="U12" s="152" t="s">
        <v>264</v>
      </c>
      <c r="V12" s="152" t="s">
        <v>269</v>
      </c>
      <c r="W12" s="152" t="s">
        <v>269</v>
      </c>
      <c r="X12" s="152" t="s">
        <v>264</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13</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601</v>
      </c>
      <c r="AO12" s="11" t="s">
        <v>602</v>
      </c>
      <c r="AP12" s="11" t="s">
        <v>280</v>
      </c>
      <c r="AQ12" s="11" t="s">
        <v>603</v>
      </c>
      <c r="AR12" s="11" t="s">
        <v>604</v>
      </c>
      <c r="AS12" s="11" t="s">
        <v>605</v>
      </c>
      <c r="AT12" s="11" t="s">
        <v>606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607</v>
      </c>
    </row>
    <row r="13" spans="1:70" s="1" customFormat="1" ht="6" customHeight="1" x14ac:dyDescent="0.25">
      <c r="A13" s="61"/>
      <c r="B13" s="204"/>
      <c r="C13" s="153"/>
      <c r="D13" s="156"/>
      <c r="E13" s="153"/>
      <c r="F13" s="153"/>
      <c r="G13" s="153"/>
      <c r="H13" s="153"/>
      <c r="I13" s="209"/>
      <c r="J13" s="66">
        <v>2</v>
      </c>
      <c r="K13" s="67" t="s">
        <v>200</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204</v>
      </c>
      <c r="AO13" s="17"/>
      <c r="AP13" s="17" t="s">
        <v>179</v>
      </c>
      <c r="AQ13" s="17"/>
      <c r="AR13" s="17"/>
      <c r="AS13" s="17"/>
      <c r="AT13" s="17"/>
      <c r="AU13" s="17" t="s">
        <v>179</v>
      </c>
      <c r="AV13" s="17" t="s">
        <v>179</v>
      </c>
      <c r="AW13" s="17" t="s">
        <v>179</v>
      </c>
      <c r="AX13" s="17" t="s">
        <v>179</v>
      </c>
      <c r="AY13" s="17" t="s">
        <v>179</v>
      </c>
      <c r="AZ13" s="17" t="s">
        <v>179</v>
      </c>
      <c r="BA13" s="17" t="s">
        <v>179</v>
      </c>
      <c r="BB13" s="17" t="s">
        <v>179</v>
      </c>
      <c r="BC13" s="17">
        <f>IF(AV13="Asignado",15,0)+IF(AW13="Adecuado",15,0)+IF(AX13="Oportuna",15,0)+IF(AY13="Prevenir",15,IF(AY13="Detectar",10,0))+IF(AZ13="Confiable",15,0)+IF(BA13="Se investigan y resuelven oportunamente",15,0)+IF(BB13="Completa",10,IF(BB13="Incompleta",5,0))</f>
        <v>0</v>
      </c>
      <c r="BD13" s="17" t="str">
        <f t="shared" si="3"/>
        <v>Débil</v>
      </c>
      <c r="BE13" s="17"/>
      <c r="BF13" s="17" t="s">
        <v>179</v>
      </c>
      <c r="BG13" s="17" t="str">
        <f t="shared" si="4"/>
        <v>Casilla formulada</v>
      </c>
      <c r="BH13" s="17"/>
      <c r="BI13" s="18" t="str">
        <f t="shared" si="5"/>
        <v/>
      </c>
      <c r="BJ13" s="17" t="str">
        <f t="shared" si="6"/>
        <v/>
      </c>
      <c r="BK13" s="17" t="str">
        <f t="shared" si="7"/>
        <v>SI</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s="1" customFormat="1" ht="153" x14ac:dyDescent="0.25">
      <c r="A42" s="61"/>
      <c r="B42" s="256" t="s">
        <v>36</v>
      </c>
      <c r="C42" s="259" t="str">
        <f>VLOOKUP(B42,'HOJA DE DATOS'!$I$13:$J$47,2,FALSE)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42" s="156" t="s">
        <v>608</v>
      </c>
      <c r="E42" s="259" t="s">
        <v>264</v>
      </c>
      <c r="F42" s="259" t="s">
        <v>264</v>
      </c>
      <c r="G42" s="259" t="s">
        <v>264</v>
      </c>
      <c r="H42" s="259" t="s">
        <v>264</v>
      </c>
      <c r="I42" s="262" t="str">
        <f>IF(AND((E42="SI"),(F42="SI"),(G42="SI"),(H42="SI")),"Si es Riesgo de Corrupción","No es Riesgo de Corrupción")</f>
        <v>Si es Riesgo de Corrupción</v>
      </c>
      <c r="J42" s="62">
        <v>1</v>
      </c>
      <c r="K42" s="63" t="s">
        <v>609</v>
      </c>
      <c r="L42" s="158" t="s">
        <v>612</v>
      </c>
      <c r="M42" s="265">
        <v>3</v>
      </c>
      <c r="N42" s="155" t="str">
        <f>IF(M42=1,"Rara vez",IF(M42=2,"Improbable",IF(M42=3,"Posible",IF(M42=4,"Probable",IF(M42=5,"Casi seguro","← 
Definir el nivel de probabilidad")))))</f>
        <v>Posible</v>
      </c>
      <c r="O42" s="246" t="str">
        <f t="shared" ref="O42" si="30">IF(M42=5,"Descripción:
Se espera que el evento ocurra en la mayoría de las circunstancias
Frecuencia:
Más de 1 vez al año",IF(M42=4,"Descripción:
Es viable que el evento ocurra en la mayoría de las circunstancias
Frecuencia:
Al menos 1 vez en el último año",IF(M42=3,"Descripción:
El evento podrá ocurrir en algún momento
Frecuencia:
Al menos 1 vez en los últimos 2 años",IF(M42=2,"Descripción:
El evento puede ocurrir en algún momento
Frecuencia:
Al menos 1 vez en los últimos 5 años",IF(M42=1,"Descripción: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42" s="259" t="s">
        <v>264</v>
      </c>
      <c r="Q42" s="259" t="s">
        <v>264</v>
      </c>
      <c r="R42" s="259" t="s">
        <v>269</v>
      </c>
      <c r="S42" s="259" t="s">
        <v>269</v>
      </c>
      <c r="T42" s="259" t="s">
        <v>264</v>
      </c>
      <c r="U42" s="259" t="s">
        <v>264</v>
      </c>
      <c r="V42" s="259" t="s">
        <v>269</v>
      </c>
      <c r="W42" s="259" t="s">
        <v>269</v>
      </c>
      <c r="X42" s="259" t="s">
        <v>264</v>
      </c>
      <c r="Y42" s="259" t="s">
        <v>264</v>
      </c>
      <c r="Z42" s="259" t="s">
        <v>264</v>
      </c>
      <c r="AA42" s="259" t="s">
        <v>264</v>
      </c>
      <c r="AB42" s="259" t="s">
        <v>264</v>
      </c>
      <c r="AC42" s="259" t="s">
        <v>264</v>
      </c>
      <c r="AD42" s="259" t="s">
        <v>264</v>
      </c>
      <c r="AE42" s="259" t="s">
        <v>269</v>
      </c>
      <c r="AF42" s="259" t="s">
        <v>264</v>
      </c>
      <c r="AG42" s="259" t="s">
        <v>264</v>
      </c>
      <c r="AH42" s="259" t="s">
        <v>269</v>
      </c>
      <c r="AI42" s="278">
        <f>IF(AE42="SI","Impacto Catastrófico por lesoines o perdida de vidas humanas",(COUNTIF(P42:AD51,"SI")+COUNTIF(AF42:AH51,"SI")))</f>
        <v>13</v>
      </c>
      <c r="AJ42" s="155" t="str">
        <f t="shared" ref="AJ42" si="31">IF(AI42=0,"",IF(AND(AI42&gt;0,AI42&lt;=5),"Moderado",IF(AND(AI42&gt;5,AI42&lt;=11),"Mayor","Catastrófico")))</f>
        <v>Catastrófico</v>
      </c>
      <c r="AK42" s="246" t="str">
        <f>IF(AND(N42="Rara Vez",AJ42="Moderado"),"Moderado",IF(AND(N42="Rara Vez",AJ42="Mayor"),"Alto",IF(AND(N42="Improbable",AJ42="Moderado"),"Moderado",IF(AND(N42="Improbable",AJ42="Mayor"),"Alto",IF(AND(N42="Posible",AJ42="Moderado"),"Alto",IF(AND(N42="Probable",AJ42="Moderado"),"Alto","Extremo"))))))</f>
        <v>Extremo</v>
      </c>
      <c r="AL42" s="163" t="s">
        <v>69</v>
      </c>
      <c r="AM42" s="64">
        <v>1</v>
      </c>
      <c r="AN42" s="63" t="s">
        <v>613</v>
      </c>
      <c r="AO42" s="11" t="s">
        <v>602</v>
      </c>
      <c r="AP42" s="11" t="s">
        <v>326</v>
      </c>
      <c r="AQ42" s="11" t="s">
        <v>614</v>
      </c>
      <c r="AR42" s="11" t="s">
        <v>615</v>
      </c>
      <c r="AS42" s="11" t="s">
        <v>616</v>
      </c>
      <c r="AT42" s="11" t="s">
        <v>617</v>
      </c>
      <c r="AU42" s="11" t="s">
        <v>291</v>
      </c>
      <c r="AV42" s="11" t="s">
        <v>295</v>
      </c>
      <c r="AW42" s="11" t="s">
        <v>296</v>
      </c>
      <c r="AX42" s="11" t="s">
        <v>297</v>
      </c>
      <c r="AY42" s="11" t="s">
        <v>302</v>
      </c>
      <c r="AZ42" s="11" t="s">
        <v>299</v>
      </c>
      <c r="BA42" s="11" t="s">
        <v>300</v>
      </c>
      <c r="BB42" s="11" t="s">
        <v>301</v>
      </c>
      <c r="BC42" s="11">
        <f t="shared" ref="BC42" si="32">IF(AV42="Asignado",15,0)+IF(AW42="Adecuado",15,0)+IF(AX42="Oportuna",15,0)+IF(AY42="Prevenir",15,IF(AY42="Detectar",10,0))+IF(AZ42="Confiable",15,0)+IF(BA42="Se investigan y resuelven oportunamente",15,0)+IF(BB42="Completa",10,IF(BB42="Incompleta",5,0))</f>
        <v>100</v>
      </c>
      <c r="BD42" s="11" t="str">
        <f t="shared" ref="BD42:BD51" si="33">IF(BC42&lt;=85,"Débil",IF(AND(BC42&gt;=86,BC42&lt;=94),"Moderado","Fuerte"))</f>
        <v>Fuerte</v>
      </c>
      <c r="BE42" s="11"/>
      <c r="BF42" s="11" t="s">
        <v>303</v>
      </c>
      <c r="BG42" s="65" t="str">
        <f t="shared" ref="BG42:BG51" si="34">IF(BF42="Débil","No se ejecuta",IF(BF42="Moderado","Algunas veces se ejecuta",IF(BF42="FUERTE","Siempre se ejecuta","Casilla formulada")))</f>
        <v>Siempre se ejecuta</v>
      </c>
      <c r="BH42" s="11"/>
      <c r="BI42" s="12" t="str">
        <f t="shared" ref="BI42:BI51" si="35">IF(AND(BF42="Fuerte",BD42="Fuerte"),"FUERTE",IF(AND(BF42="Fuerte",BD42="Moderado"),"MODERADO",IF(AND(BF42="Fuerte",BD42="Débil"),"DÉBIL",IF(AND(BF42="Moderado",BD42="Fuerte"),"MODERADO",IF(AND(BF42="Moderado",BD42="Moderado"),"MODERADO",IF(AND(BF42="Moderado",BD42="Débil"),"DÉBIL",IF(AND(BF42="Débil",BD42="Fuerte"),"DÉBIL",IF(AND(BF42="Débil",BD42="Moderado"),"DÉBIL",IF(AND(BF42="Débil",BD42="Débil"),"DÉBIL","")))))))))</f>
        <v>FUERTE</v>
      </c>
      <c r="BJ42" s="11">
        <f t="shared" ref="BJ42:BJ51" si="36">IF(BI42="DÉBIL",0,IF(BI42="MODERADO",50,IF(BI42="FUERTE",100,"")))</f>
        <v>100</v>
      </c>
      <c r="BK42" s="11" t="str">
        <f t="shared" ref="BK42:BK51" si="37">IF(AND(BF42="Fuerte",BD42="Fuerte"),"NO","SI")</f>
        <v>NO</v>
      </c>
      <c r="BL42" s="269" t="str">
        <f t="shared" ref="BL42" si="38">IF(AVERAGE(BJ42:BJ51)=100,"FUERTE",IF(AND(AVERAGE(BJ42:BJ51)&lt;=99,AVERAGE(BJ42:BJ51)&gt;=50),"MODERADA",IF(AVERAGE(BJ42:BJ51)&lt;50,"DÉBIL",0)))</f>
        <v>FUERTE</v>
      </c>
      <c r="BM42" s="272" t="str">
        <f t="shared" ref="BM42" si="39">IFERROR(IF(BL42="DÉBIL","NO DISMINUYE",IF(AVERAGEIF(AU42:AU51,"Preventivo",BJ42:BJ51)&gt;=50,"DIRECTAMENTE","NO DISMINUYE")),"NO DISMINUYE")</f>
        <v>DIRECTAMENTE</v>
      </c>
      <c r="BN42" s="275">
        <f t="shared" ref="BN42" si="40">IF(M42=1,1,IF(AND(M42=2,BL42="FUERTE",BM42="DIRECTAMENTE"),M42-1,IF(AND(M42&gt;2,BL42="FUERTE",BM42="DIRECTAMENTE"),M42-2,IF(AND(M42&gt;=2,BL42="MODERADA",BM42="DIRECTAMENTE"),M42-1,M42))))</f>
        <v>1</v>
      </c>
      <c r="BO42" s="155" t="str">
        <f t="shared" ref="BO42" si="41">IF(BN42=1,"Rara vez",IF(BN42=2,"Improbable",IF(BN42=3,"Posible",IF(BN42=4,"Probable",IF(BN42=5,"Casi Seguro",0)))))</f>
        <v>Rara vez</v>
      </c>
      <c r="BP42" s="246" t="str">
        <f t="shared" ref="BP42" si="42">AJ42</f>
        <v>Catastrófico</v>
      </c>
      <c r="BQ42" s="246" t="str">
        <f t="shared" ref="BQ42" si="43">IF(AND(BO42="Rara Vez",BP42="Moderado"),"Moderado",IF(AND(BO42="Rara Vez",BP42="Mayor"),"Alto",IF(AND(BO42="Improbable",BP42="Moderado"),"Moderado",IF(AND(BO42="Improbable",BP42="Mayor"),"Alto",IF(AND(BO42="Posible",BP42="Moderado"),"Alto",IF(AND(BO42="Probable",BP42="Moderado"),"Alto","Extremo"))))))</f>
        <v>Extremo</v>
      </c>
      <c r="BR42" s="266" t="s">
        <v>607</v>
      </c>
    </row>
    <row r="43" spans="1:70" s="1" customFormat="1" ht="242.25" x14ac:dyDescent="0.25">
      <c r="A43" s="61"/>
      <c r="B43" s="257"/>
      <c r="C43" s="260"/>
      <c r="D43" s="156"/>
      <c r="E43" s="260"/>
      <c r="F43" s="260"/>
      <c r="G43" s="260"/>
      <c r="H43" s="260"/>
      <c r="I43" s="263"/>
      <c r="J43" s="66">
        <v>2</v>
      </c>
      <c r="K43" s="67" t="s">
        <v>610</v>
      </c>
      <c r="L43" s="158"/>
      <c r="M43" s="211"/>
      <c r="N43" s="156"/>
      <c r="O43" s="247"/>
      <c r="P43" s="260"/>
      <c r="Q43" s="260"/>
      <c r="R43" s="260"/>
      <c r="S43" s="260"/>
      <c r="T43" s="260"/>
      <c r="U43" s="260"/>
      <c r="V43" s="260"/>
      <c r="W43" s="260"/>
      <c r="X43" s="260"/>
      <c r="Y43" s="260"/>
      <c r="Z43" s="260"/>
      <c r="AA43" s="260"/>
      <c r="AB43" s="260"/>
      <c r="AC43" s="260"/>
      <c r="AD43" s="260"/>
      <c r="AE43" s="260"/>
      <c r="AF43" s="260"/>
      <c r="AG43" s="260"/>
      <c r="AH43" s="260"/>
      <c r="AI43" s="166"/>
      <c r="AJ43" s="156"/>
      <c r="AK43" s="247"/>
      <c r="AL43" s="164"/>
      <c r="AM43" s="68">
        <v>2</v>
      </c>
      <c r="AN43" s="67" t="s">
        <v>618</v>
      </c>
      <c r="AO43" s="17" t="s">
        <v>602</v>
      </c>
      <c r="AP43" s="17" t="s">
        <v>280</v>
      </c>
      <c r="AQ43" s="17" t="s">
        <v>603</v>
      </c>
      <c r="AR43" s="17" t="s">
        <v>619</v>
      </c>
      <c r="AS43" s="17" t="s">
        <v>605</v>
      </c>
      <c r="AT43" s="17" t="s">
        <v>606</v>
      </c>
      <c r="AU43" s="17" t="s">
        <v>291</v>
      </c>
      <c r="AV43" s="17" t="s">
        <v>295</v>
      </c>
      <c r="AW43" s="17" t="s">
        <v>296</v>
      </c>
      <c r="AX43" s="17" t="s">
        <v>297</v>
      </c>
      <c r="AY43" s="17" t="s">
        <v>302</v>
      </c>
      <c r="AZ43" s="17" t="s">
        <v>299</v>
      </c>
      <c r="BA43" s="17" t="s">
        <v>300</v>
      </c>
      <c r="BB43" s="17" t="s">
        <v>301</v>
      </c>
      <c r="BC43" s="17">
        <f>IF(AV43="Asignado",15,0)+IF(AW43="Adecuado",15,0)+IF(AX43="Oportuna",15,0)+IF(AY43="Prevenir",15,IF(AY43="Detectar",10,0))+IF(AZ43="Confiable",15,0)+IF(BA43="Se investigan y resuelven oportunamente",15,0)+IF(BB43="Completa",10,IF(BB43="Incompleta",5,0))</f>
        <v>100</v>
      </c>
      <c r="BD43" s="17" t="str">
        <f t="shared" si="33"/>
        <v>Fuerte</v>
      </c>
      <c r="BE43" s="17"/>
      <c r="BF43" s="17" t="s">
        <v>303</v>
      </c>
      <c r="BG43" s="17" t="str">
        <f t="shared" si="34"/>
        <v>Siempre se ejecuta</v>
      </c>
      <c r="BH43" s="17"/>
      <c r="BI43" s="18" t="str">
        <f t="shared" si="35"/>
        <v>FUERTE</v>
      </c>
      <c r="BJ43" s="17">
        <f t="shared" si="36"/>
        <v>100</v>
      </c>
      <c r="BK43" s="17" t="str">
        <f t="shared" si="37"/>
        <v>NO</v>
      </c>
      <c r="BL43" s="270"/>
      <c r="BM43" s="273"/>
      <c r="BN43" s="276"/>
      <c r="BO43" s="156"/>
      <c r="BP43" s="247"/>
      <c r="BQ43" s="247"/>
      <c r="BR43" s="267"/>
    </row>
    <row r="44" spans="1:70" s="1" customFormat="1" ht="165.75" x14ac:dyDescent="0.25">
      <c r="A44" s="61"/>
      <c r="B44" s="257"/>
      <c r="C44" s="260"/>
      <c r="D44" s="156"/>
      <c r="E44" s="260"/>
      <c r="F44" s="260"/>
      <c r="G44" s="260"/>
      <c r="H44" s="260"/>
      <c r="I44" s="263"/>
      <c r="J44" s="69">
        <v>3</v>
      </c>
      <c r="K44" s="70" t="s">
        <v>611</v>
      </c>
      <c r="L44" s="158"/>
      <c r="M44" s="211"/>
      <c r="N44" s="156"/>
      <c r="O44" s="247"/>
      <c r="P44" s="260"/>
      <c r="Q44" s="260"/>
      <c r="R44" s="260"/>
      <c r="S44" s="260"/>
      <c r="T44" s="260"/>
      <c r="U44" s="260"/>
      <c r="V44" s="260"/>
      <c r="W44" s="260"/>
      <c r="X44" s="260"/>
      <c r="Y44" s="260"/>
      <c r="Z44" s="260"/>
      <c r="AA44" s="260"/>
      <c r="AB44" s="260"/>
      <c r="AC44" s="260"/>
      <c r="AD44" s="260"/>
      <c r="AE44" s="260"/>
      <c r="AF44" s="260"/>
      <c r="AG44" s="260"/>
      <c r="AH44" s="260"/>
      <c r="AI44" s="166"/>
      <c r="AJ44" s="156"/>
      <c r="AK44" s="247"/>
      <c r="AL44" s="164"/>
      <c r="AM44" s="71">
        <v>3</v>
      </c>
      <c r="AN44" s="70" t="s">
        <v>620</v>
      </c>
      <c r="AO44" s="13" t="s">
        <v>621</v>
      </c>
      <c r="AP44" s="13" t="s">
        <v>326</v>
      </c>
      <c r="AQ44" s="13" t="s">
        <v>622</v>
      </c>
      <c r="AR44" s="13" t="s">
        <v>623</v>
      </c>
      <c r="AS44" s="13" t="s">
        <v>624</v>
      </c>
      <c r="AT44" s="13" t="s">
        <v>625</v>
      </c>
      <c r="AU44" s="13" t="s">
        <v>291</v>
      </c>
      <c r="AV44" s="11" t="s">
        <v>295</v>
      </c>
      <c r="AW44" s="11" t="s">
        <v>296</v>
      </c>
      <c r="AX44" s="11" t="s">
        <v>297</v>
      </c>
      <c r="AY44" s="11" t="s">
        <v>302</v>
      </c>
      <c r="AZ44" s="11" t="s">
        <v>299</v>
      </c>
      <c r="BA44" s="11" t="s">
        <v>300</v>
      </c>
      <c r="BB44" s="11" t="s">
        <v>301</v>
      </c>
      <c r="BC44" s="13">
        <f t="shared" ref="BC44:BC51" si="44">IF(AV44="Asignado",15,0)+IF(AW44="Adecuado",15,0)+IF(AX44="Oportuna",15,0)+IF(AY44="Prevenir",15,IF(AY44="Detectar",10,0))+IF(AZ44="Confiable",15,0)+IF(BA44="Se investigan y resuelven oportunamente",15,0)+IF(BB44="Completa",10,IF(BB44="Incompleta",5,0))</f>
        <v>100</v>
      </c>
      <c r="BD44" s="13" t="str">
        <f t="shared" si="33"/>
        <v>Fuerte</v>
      </c>
      <c r="BE44" s="13"/>
      <c r="BF44" s="13" t="s">
        <v>303</v>
      </c>
      <c r="BG44" s="13" t="str">
        <f t="shared" si="34"/>
        <v>Siempre se ejecuta</v>
      </c>
      <c r="BH44" s="13"/>
      <c r="BI44" s="14" t="str">
        <f t="shared" si="35"/>
        <v>FUERTE</v>
      </c>
      <c r="BJ44" s="13">
        <f t="shared" si="36"/>
        <v>100</v>
      </c>
      <c r="BK44" s="13" t="str">
        <f t="shared" si="37"/>
        <v>NO</v>
      </c>
      <c r="BL44" s="270"/>
      <c r="BM44" s="273"/>
      <c r="BN44" s="276"/>
      <c r="BO44" s="156"/>
      <c r="BP44" s="247"/>
      <c r="BQ44" s="247"/>
      <c r="BR44" s="267"/>
    </row>
    <row r="45" spans="1:70" s="1" customFormat="1" ht="6.6" customHeight="1" x14ac:dyDescent="0.25">
      <c r="A45" s="61"/>
      <c r="B45" s="257"/>
      <c r="C45" s="260"/>
      <c r="D45" s="156"/>
      <c r="E45" s="260"/>
      <c r="F45" s="260"/>
      <c r="G45" s="260"/>
      <c r="H45" s="260"/>
      <c r="I45" s="263"/>
      <c r="J45" s="66">
        <v>4</v>
      </c>
      <c r="K45" s="67" t="s">
        <v>200</v>
      </c>
      <c r="L45" s="158"/>
      <c r="M45" s="211"/>
      <c r="N45" s="156"/>
      <c r="O45" s="247"/>
      <c r="P45" s="260"/>
      <c r="Q45" s="260"/>
      <c r="R45" s="260"/>
      <c r="S45" s="260"/>
      <c r="T45" s="260"/>
      <c r="U45" s="260"/>
      <c r="V45" s="260"/>
      <c r="W45" s="260"/>
      <c r="X45" s="260"/>
      <c r="Y45" s="260"/>
      <c r="Z45" s="260"/>
      <c r="AA45" s="260"/>
      <c r="AB45" s="260"/>
      <c r="AC45" s="260"/>
      <c r="AD45" s="260"/>
      <c r="AE45" s="260"/>
      <c r="AF45" s="260"/>
      <c r="AG45" s="260"/>
      <c r="AH45" s="260"/>
      <c r="AI45" s="166"/>
      <c r="AJ45" s="156"/>
      <c r="AK45" s="247"/>
      <c r="AL45" s="164"/>
      <c r="AM45" s="68">
        <v>4</v>
      </c>
      <c r="AN45" s="67" t="s">
        <v>204</v>
      </c>
      <c r="AO45" s="17"/>
      <c r="AP45" s="17" t="s">
        <v>179</v>
      </c>
      <c r="AQ45" s="17"/>
      <c r="AR45" s="17"/>
      <c r="AS45" s="17"/>
      <c r="AT45" s="17"/>
      <c r="AU45" s="17" t="s">
        <v>179</v>
      </c>
      <c r="AV45" s="17" t="s">
        <v>179</v>
      </c>
      <c r="AW45" s="17" t="s">
        <v>179</v>
      </c>
      <c r="AX45" s="17" t="s">
        <v>179</v>
      </c>
      <c r="AY45" s="17" t="s">
        <v>179</v>
      </c>
      <c r="AZ45" s="17" t="s">
        <v>179</v>
      </c>
      <c r="BA45" s="17" t="s">
        <v>179</v>
      </c>
      <c r="BB45" s="17" t="s">
        <v>179</v>
      </c>
      <c r="BC45" s="17">
        <f t="shared" si="44"/>
        <v>0</v>
      </c>
      <c r="BD45" s="17" t="str">
        <f t="shared" si="33"/>
        <v>Débil</v>
      </c>
      <c r="BE45" s="17"/>
      <c r="BF45" s="17" t="s">
        <v>179</v>
      </c>
      <c r="BG45" s="17" t="str">
        <f t="shared" si="34"/>
        <v>Casilla formulada</v>
      </c>
      <c r="BH45" s="17"/>
      <c r="BI45" s="18" t="str">
        <f t="shared" si="35"/>
        <v/>
      </c>
      <c r="BJ45" s="17" t="str">
        <f t="shared" si="36"/>
        <v/>
      </c>
      <c r="BK45" s="17" t="str">
        <f t="shared" si="37"/>
        <v>SI</v>
      </c>
      <c r="BL45" s="270"/>
      <c r="BM45" s="273"/>
      <c r="BN45" s="276"/>
      <c r="BO45" s="156"/>
      <c r="BP45" s="247"/>
      <c r="BQ45" s="247"/>
      <c r="BR45" s="267"/>
    </row>
    <row r="46" spans="1:70" s="1" customFormat="1" ht="6.6" customHeight="1" x14ac:dyDescent="0.25">
      <c r="A46" s="61"/>
      <c r="B46" s="257"/>
      <c r="C46" s="260"/>
      <c r="D46" s="156"/>
      <c r="E46" s="260"/>
      <c r="F46" s="260"/>
      <c r="G46" s="260"/>
      <c r="H46" s="260"/>
      <c r="I46" s="263"/>
      <c r="J46" s="69">
        <v>5</v>
      </c>
      <c r="K46" s="70" t="s">
        <v>200</v>
      </c>
      <c r="L46" s="158"/>
      <c r="M46" s="211"/>
      <c r="N46" s="156"/>
      <c r="O46" s="247"/>
      <c r="P46" s="260"/>
      <c r="Q46" s="260"/>
      <c r="R46" s="260"/>
      <c r="S46" s="260"/>
      <c r="T46" s="260"/>
      <c r="U46" s="260"/>
      <c r="V46" s="260"/>
      <c r="W46" s="260"/>
      <c r="X46" s="260"/>
      <c r="Y46" s="260"/>
      <c r="Z46" s="260"/>
      <c r="AA46" s="260"/>
      <c r="AB46" s="260"/>
      <c r="AC46" s="260"/>
      <c r="AD46" s="260"/>
      <c r="AE46" s="260"/>
      <c r="AF46" s="260"/>
      <c r="AG46" s="260"/>
      <c r="AH46" s="260"/>
      <c r="AI46" s="166"/>
      <c r="AJ46" s="156"/>
      <c r="AK46" s="247"/>
      <c r="AL46" s="164"/>
      <c r="AM46" s="71">
        <v>5</v>
      </c>
      <c r="AN46" s="70" t="s">
        <v>204</v>
      </c>
      <c r="AO46" s="13"/>
      <c r="AP46" s="13" t="s">
        <v>179</v>
      </c>
      <c r="AQ46" s="13"/>
      <c r="AR46" s="13"/>
      <c r="AS46" s="13"/>
      <c r="AT46" s="13"/>
      <c r="AU46" s="13" t="s">
        <v>179</v>
      </c>
      <c r="AV46" s="11" t="s">
        <v>179</v>
      </c>
      <c r="AW46" s="11" t="s">
        <v>179</v>
      </c>
      <c r="AX46" s="11" t="s">
        <v>179</v>
      </c>
      <c r="AY46" s="11" t="s">
        <v>179</v>
      </c>
      <c r="AZ46" s="11" t="s">
        <v>179</v>
      </c>
      <c r="BA46" s="11" t="s">
        <v>179</v>
      </c>
      <c r="BB46" s="11" t="s">
        <v>179</v>
      </c>
      <c r="BC46" s="13">
        <f t="shared" si="44"/>
        <v>0</v>
      </c>
      <c r="BD46" s="13" t="str">
        <f t="shared" si="33"/>
        <v>Débil</v>
      </c>
      <c r="BE46" s="13"/>
      <c r="BF46" s="13" t="s">
        <v>179</v>
      </c>
      <c r="BG46" s="13" t="str">
        <f t="shared" si="34"/>
        <v>Casilla formulada</v>
      </c>
      <c r="BH46" s="13"/>
      <c r="BI46" s="14" t="str">
        <f t="shared" si="35"/>
        <v/>
      </c>
      <c r="BJ46" s="13" t="str">
        <f t="shared" si="36"/>
        <v/>
      </c>
      <c r="BK46" s="13" t="str">
        <f t="shared" si="37"/>
        <v>SI</v>
      </c>
      <c r="BL46" s="270"/>
      <c r="BM46" s="273"/>
      <c r="BN46" s="276"/>
      <c r="BO46" s="156"/>
      <c r="BP46" s="247"/>
      <c r="BQ46" s="247"/>
      <c r="BR46" s="267"/>
    </row>
    <row r="47" spans="1:70" s="1" customFormat="1" ht="6.6" customHeight="1" x14ac:dyDescent="0.25">
      <c r="A47" s="61"/>
      <c r="B47" s="257"/>
      <c r="C47" s="260"/>
      <c r="D47" s="156"/>
      <c r="E47" s="260"/>
      <c r="F47" s="260"/>
      <c r="G47" s="260"/>
      <c r="H47" s="260"/>
      <c r="I47" s="263"/>
      <c r="J47" s="66">
        <v>6</v>
      </c>
      <c r="K47" s="67" t="s">
        <v>200</v>
      </c>
      <c r="L47" s="158"/>
      <c r="M47" s="211"/>
      <c r="N47" s="156"/>
      <c r="O47" s="247"/>
      <c r="P47" s="260"/>
      <c r="Q47" s="260"/>
      <c r="R47" s="260"/>
      <c r="S47" s="260"/>
      <c r="T47" s="260"/>
      <c r="U47" s="260"/>
      <c r="V47" s="260"/>
      <c r="W47" s="260"/>
      <c r="X47" s="260"/>
      <c r="Y47" s="260"/>
      <c r="Z47" s="260"/>
      <c r="AA47" s="260"/>
      <c r="AB47" s="260"/>
      <c r="AC47" s="260"/>
      <c r="AD47" s="260"/>
      <c r="AE47" s="260"/>
      <c r="AF47" s="260"/>
      <c r="AG47" s="260"/>
      <c r="AH47" s="260"/>
      <c r="AI47" s="166"/>
      <c r="AJ47" s="156"/>
      <c r="AK47" s="247"/>
      <c r="AL47" s="164"/>
      <c r="AM47" s="68">
        <v>6</v>
      </c>
      <c r="AN47" s="67" t="s">
        <v>204</v>
      </c>
      <c r="AO47" s="17"/>
      <c r="AP47" s="17" t="s">
        <v>179</v>
      </c>
      <c r="AQ47" s="17"/>
      <c r="AR47" s="17"/>
      <c r="AS47" s="17"/>
      <c r="AT47" s="17"/>
      <c r="AU47" s="17" t="s">
        <v>179</v>
      </c>
      <c r="AV47" s="17" t="s">
        <v>179</v>
      </c>
      <c r="AW47" s="17" t="s">
        <v>179</v>
      </c>
      <c r="AX47" s="17" t="s">
        <v>179</v>
      </c>
      <c r="AY47" s="17" t="s">
        <v>179</v>
      </c>
      <c r="AZ47" s="17" t="s">
        <v>179</v>
      </c>
      <c r="BA47" s="17" t="s">
        <v>179</v>
      </c>
      <c r="BB47" s="17" t="s">
        <v>179</v>
      </c>
      <c r="BC47" s="17">
        <f t="shared" si="44"/>
        <v>0</v>
      </c>
      <c r="BD47" s="17" t="str">
        <f t="shared" si="33"/>
        <v>Débil</v>
      </c>
      <c r="BE47" s="17"/>
      <c r="BF47" s="17" t="s">
        <v>179</v>
      </c>
      <c r="BG47" s="17" t="str">
        <f t="shared" si="34"/>
        <v>Casilla formulada</v>
      </c>
      <c r="BH47" s="17"/>
      <c r="BI47" s="18" t="str">
        <f t="shared" si="35"/>
        <v/>
      </c>
      <c r="BJ47" s="17" t="str">
        <f t="shared" si="36"/>
        <v/>
      </c>
      <c r="BK47" s="17" t="str">
        <f t="shared" si="37"/>
        <v>SI</v>
      </c>
      <c r="BL47" s="270"/>
      <c r="BM47" s="273"/>
      <c r="BN47" s="276"/>
      <c r="BO47" s="156"/>
      <c r="BP47" s="247"/>
      <c r="BQ47" s="247"/>
      <c r="BR47" s="267"/>
    </row>
    <row r="48" spans="1:70" s="1" customFormat="1" ht="6.6" customHeight="1" x14ac:dyDescent="0.25">
      <c r="A48" s="61"/>
      <c r="B48" s="257"/>
      <c r="C48" s="260"/>
      <c r="D48" s="156"/>
      <c r="E48" s="260"/>
      <c r="F48" s="260"/>
      <c r="G48" s="260"/>
      <c r="H48" s="260"/>
      <c r="I48" s="263"/>
      <c r="J48" s="69">
        <v>7</v>
      </c>
      <c r="K48" s="70" t="s">
        <v>200</v>
      </c>
      <c r="L48" s="158"/>
      <c r="M48" s="211"/>
      <c r="N48" s="156"/>
      <c r="O48" s="247"/>
      <c r="P48" s="260"/>
      <c r="Q48" s="260"/>
      <c r="R48" s="260"/>
      <c r="S48" s="260"/>
      <c r="T48" s="260"/>
      <c r="U48" s="260"/>
      <c r="V48" s="260"/>
      <c r="W48" s="260"/>
      <c r="X48" s="260"/>
      <c r="Y48" s="260"/>
      <c r="Z48" s="260"/>
      <c r="AA48" s="260"/>
      <c r="AB48" s="260"/>
      <c r="AC48" s="260"/>
      <c r="AD48" s="260"/>
      <c r="AE48" s="260"/>
      <c r="AF48" s="260"/>
      <c r="AG48" s="260"/>
      <c r="AH48" s="260"/>
      <c r="AI48" s="166"/>
      <c r="AJ48" s="156"/>
      <c r="AK48" s="247"/>
      <c r="AL48" s="164"/>
      <c r="AM48" s="71">
        <v>7</v>
      </c>
      <c r="AN48" s="70" t="s">
        <v>204</v>
      </c>
      <c r="AO48" s="13"/>
      <c r="AP48" s="13" t="s">
        <v>179</v>
      </c>
      <c r="AQ48" s="13"/>
      <c r="AR48" s="13"/>
      <c r="AS48" s="13"/>
      <c r="AT48" s="13"/>
      <c r="AU48" s="13" t="s">
        <v>179</v>
      </c>
      <c r="AV48" s="11" t="s">
        <v>179</v>
      </c>
      <c r="AW48" s="11" t="s">
        <v>179</v>
      </c>
      <c r="AX48" s="11" t="s">
        <v>179</v>
      </c>
      <c r="AY48" s="11" t="s">
        <v>179</v>
      </c>
      <c r="AZ48" s="11" t="s">
        <v>179</v>
      </c>
      <c r="BA48" s="11" t="s">
        <v>179</v>
      </c>
      <c r="BB48" s="11" t="s">
        <v>179</v>
      </c>
      <c r="BC48" s="13">
        <f t="shared" si="44"/>
        <v>0</v>
      </c>
      <c r="BD48" s="13" t="str">
        <f t="shared" si="33"/>
        <v>Débil</v>
      </c>
      <c r="BE48" s="13"/>
      <c r="BF48" s="13" t="s">
        <v>179</v>
      </c>
      <c r="BG48" s="13" t="str">
        <f t="shared" si="34"/>
        <v>Casilla formulada</v>
      </c>
      <c r="BH48" s="13"/>
      <c r="BI48" s="14" t="str">
        <f t="shared" si="35"/>
        <v/>
      </c>
      <c r="BJ48" s="13" t="str">
        <f t="shared" si="36"/>
        <v/>
      </c>
      <c r="BK48" s="13" t="str">
        <f t="shared" si="37"/>
        <v>SI</v>
      </c>
      <c r="BL48" s="270"/>
      <c r="BM48" s="273"/>
      <c r="BN48" s="276"/>
      <c r="BO48" s="156"/>
      <c r="BP48" s="247"/>
      <c r="BQ48" s="247"/>
      <c r="BR48" s="267"/>
    </row>
    <row r="49" spans="1:70" s="1" customFormat="1" ht="6.6" customHeight="1" x14ac:dyDescent="0.25">
      <c r="A49" s="61"/>
      <c r="B49" s="257"/>
      <c r="C49" s="260"/>
      <c r="D49" s="156"/>
      <c r="E49" s="260"/>
      <c r="F49" s="260"/>
      <c r="G49" s="260"/>
      <c r="H49" s="260"/>
      <c r="I49" s="263"/>
      <c r="J49" s="66">
        <v>8</v>
      </c>
      <c r="K49" s="67" t="s">
        <v>200</v>
      </c>
      <c r="L49" s="158"/>
      <c r="M49" s="211"/>
      <c r="N49" s="156"/>
      <c r="O49" s="247"/>
      <c r="P49" s="260"/>
      <c r="Q49" s="260"/>
      <c r="R49" s="260"/>
      <c r="S49" s="260"/>
      <c r="T49" s="260"/>
      <c r="U49" s="260"/>
      <c r="V49" s="260"/>
      <c r="W49" s="260"/>
      <c r="X49" s="260"/>
      <c r="Y49" s="260"/>
      <c r="Z49" s="260"/>
      <c r="AA49" s="260"/>
      <c r="AB49" s="260"/>
      <c r="AC49" s="260"/>
      <c r="AD49" s="260"/>
      <c r="AE49" s="260"/>
      <c r="AF49" s="260"/>
      <c r="AG49" s="260"/>
      <c r="AH49" s="260"/>
      <c r="AI49" s="166"/>
      <c r="AJ49" s="156"/>
      <c r="AK49" s="247"/>
      <c r="AL49" s="164"/>
      <c r="AM49" s="68">
        <v>8</v>
      </c>
      <c r="AN49" s="67" t="s">
        <v>204</v>
      </c>
      <c r="AO49" s="17"/>
      <c r="AP49" s="17" t="s">
        <v>179</v>
      </c>
      <c r="AQ49" s="17"/>
      <c r="AR49" s="17"/>
      <c r="AS49" s="17"/>
      <c r="AT49" s="17"/>
      <c r="AU49" s="17" t="s">
        <v>179</v>
      </c>
      <c r="AV49" s="17" t="s">
        <v>179</v>
      </c>
      <c r="AW49" s="17" t="s">
        <v>179</v>
      </c>
      <c r="AX49" s="17" t="s">
        <v>179</v>
      </c>
      <c r="AY49" s="17" t="s">
        <v>179</v>
      </c>
      <c r="AZ49" s="17" t="s">
        <v>179</v>
      </c>
      <c r="BA49" s="17" t="s">
        <v>179</v>
      </c>
      <c r="BB49" s="17" t="s">
        <v>179</v>
      </c>
      <c r="BC49" s="17">
        <f t="shared" si="44"/>
        <v>0</v>
      </c>
      <c r="BD49" s="17" t="str">
        <f t="shared" si="33"/>
        <v>Débil</v>
      </c>
      <c r="BE49" s="17"/>
      <c r="BF49" s="17" t="s">
        <v>179</v>
      </c>
      <c r="BG49" s="17" t="str">
        <f t="shared" si="34"/>
        <v>Casilla formulada</v>
      </c>
      <c r="BH49" s="17"/>
      <c r="BI49" s="18" t="str">
        <f t="shared" si="35"/>
        <v/>
      </c>
      <c r="BJ49" s="17" t="str">
        <f t="shared" si="36"/>
        <v/>
      </c>
      <c r="BK49" s="17" t="str">
        <f t="shared" si="37"/>
        <v>SI</v>
      </c>
      <c r="BL49" s="270"/>
      <c r="BM49" s="273"/>
      <c r="BN49" s="276"/>
      <c r="BO49" s="156"/>
      <c r="BP49" s="247"/>
      <c r="BQ49" s="247"/>
      <c r="BR49" s="267"/>
    </row>
    <row r="50" spans="1:70" s="1" customFormat="1" ht="6.6" customHeight="1" x14ac:dyDescent="0.25">
      <c r="A50" s="61"/>
      <c r="B50" s="257"/>
      <c r="C50" s="260"/>
      <c r="D50" s="156"/>
      <c r="E50" s="260"/>
      <c r="F50" s="260"/>
      <c r="G50" s="260"/>
      <c r="H50" s="260"/>
      <c r="I50" s="263"/>
      <c r="J50" s="69">
        <v>9</v>
      </c>
      <c r="K50" s="70" t="s">
        <v>200</v>
      </c>
      <c r="L50" s="158"/>
      <c r="M50" s="211"/>
      <c r="N50" s="156"/>
      <c r="O50" s="247"/>
      <c r="P50" s="260"/>
      <c r="Q50" s="260"/>
      <c r="R50" s="260"/>
      <c r="S50" s="260"/>
      <c r="T50" s="260"/>
      <c r="U50" s="260"/>
      <c r="V50" s="260"/>
      <c r="W50" s="260"/>
      <c r="X50" s="260"/>
      <c r="Y50" s="260"/>
      <c r="Z50" s="260"/>
      <c r="AA50" s="260"/>
      <c r="AB50" s="260"/>
      <c r="AC50" s="260"/>
      <c r="AD50" s="260"/>
      <c r="AE50" s="260"/>
      <c r="AF50" s="260"/>
      <c r="AG50" s="260"/>
      <c r="AH50" s="260"/>
      <c r="AI50" s="166"/>
      <c r="AJ50" s="156"/>
      <c r="AK50" s="247"/>
      <c r="AL50" s="164"/>
      <c r="AM50" s="71">
        <v>9</v>
      </c>
      <c r="AN50" s="70" t="s">
        <v>204</v>
      </c>
      <c r="AO50" s="13"/>
      <c r="AP50" s="13" t="s">
        <v>179</v>
      </c>
      <c r="AQ50" s="13"/>
      <c r="AR50" s="13"/>
      <c r="AS50" s="13"/>
      <c r="AT50" s="13"/>
      <c r="AU50" s="13" t="s">
        <v>179</v>
      </c>
      <c r="AV50" s="11" t="s">
        <v>179</v>
      </c>
      <c r="AW50" s="11" t="s">
        <v>179</v>
      </c>
      <c r="AX50" s="11" t="s">
        <v>179</v>
      </c>
      <c r="AY50" s="11" t="s">
        <v>179</v>
      </c>
      <c r="AZ50" s="11" t="s">
        <v>179</v>
      </c>
      <c r="BA50" s="11" t="s">
        <v>179</v>
      </c>
      <c r="BB50" s="11" t="s">
        <v>179</v>
      </c>
      <c r="BC50" s="13">
        <f t="shared" si="44"/>
        <v>0</v>
      </c>
      <c r="BD50" s="13" t="str">
        <f t="shared" si="33"/>
        <v>Débil</v>
      </c>
      <c r="BE50" s="13"/>
      <c r="BF50" s="13" t="s">
        <v>179</v>
      </c>
      <c r="BG50" s="13" t="str">
        <f t="shared" si="34"/>
        <v>Casilla formulada</v>
      </c>
      <c r="BH50" s="13"/>
      <c r="BI50" s="14" t="str">
        <f t="shared" si="35"/>
        <v/>
      </c>
      <c r="BJ50" s="13" t="str">
        <f t="shared" si="36"/>
        <v/>
      </c>
      <c r="BK50" s="13" t="str">
        <f t="shared" si="37"/>
        <v>SI</v>
      </c>
      <c r="BL50" s="270"/>
      <c r="BM50" s="273"/>
      <c r="BN50" s="276"/>
      <c r="BO50" s="156"/>
      <c r="BP50" s="247"/>
      <c r="BQ50" s="247"/>
      <c r="BR50" s="267"/>
    </row>
    <row r="51" spans="1:70" s="1" customFormat="1" ht="6.6" customHeight="1" thickBot="1" x14ac:dyDescent="0.3">
      <c r="A51" s="61"/>
      <c r="B51" s="258"/>
      <c r="C51" s="261"/>
      <c r="D51" s="157"/>
      <c r="E51" s="261"/>
      <c r="F51" s="261"/>
      <c r="G51" s="261"/>
      <c r="H51" s="261"/>
      <c r="I51" s="264"/>
      <c r="J51" s="72">
        <v>10</v>
      </c>
      <c r="K51" s="73" t="s">
        <v>200</v>
      </c>
      <c r="L51" s="159"/>
      <c r="M51" s="212"/>
      <c r="N51" s="157"/>
      <c r="O51" s="248"/>
      <c r="P51" s="261"/>
      <c r="Q51" s="261"/>
      <c r="R51" s="261"/>
      <c r="S51" s="261"/>
      <c r="T51" s="261"/>
      <c r="U51" s="261"/>
      <c r="V51" s="261"/>
      <c r="W51" s="261"/>
      <c r="X51" s="261"/>
      <c r="Y51" s="261"/>
      <c r="Z51" s="261"/>
      <c r="AA51" s="261"/>
      <c r="AB51" s="261"/>
      <c r="AC51" s="261"/>
      <c r="AD51" s="261"/>
      <c r="AE51" s="261"/>
      <c r="AF51" s="261"/>
      <c r="AG51" s="261"/>
      <c r="AH51" s="261"/>
      <c r="AI51" s="167"/>
      <c r="AJ51" s="157"/>
      <c r="AK51" s="248"/>
      <c r="AL51" s="165"/>
      <c r="AM51" s="74">
        <v>10</v>
      </c>
      <c r="AN51" s="73" t="s">
        <v>204</v>
      </c>
      <c r="AO51" s="19"/>
      <c r="AP51" s="19" t="s">
        <v>179</v>
      </c>
      <c r="AQ51" s="19"/>
      <c r="AR51" s="19"/>
      <c r="AS51" s="19"/>
      <c r="AT51" s="19"/>
      <c r="AU51" s="19" t="s">
        <v>179</v>
      </c>
      <c r="AV51" s="19" t="s">
        <v>179</v>
      </c>
      <c r="AW51" s="19" t="s">
        <v>179</v>
      </c>
      <c r="AX51" s="19" t="s">
        <v>179</v>
      </c>
      <c r="AY51" s="19" t="s">
        <v>179</v>
      </c>
      <c r="AZ51" s="19" t="s">
        <v>179</v>
      </c>
      <c r="BA51" s="19" t="s">
        <v>179</v>
      </c>
      <c r="BB51" s="19" t="s">
        <v>179</v>
      </c>
      <c r="BC51" s="19">
        <f t="shared" si="44"/>
        <v>0</v>
      </c>
      <c r="BD51" s="19" t="str">
        <f t="shared" si="33"/>
        <v>Débil</v>
      </c>
      <c r="BE51" s="19"/>
      <c r="BF51" s="19" t="s">
        <v>179</v>
      </c>
      <c r="BG51" s="19" t="str">
        <f t="shared" si="34"/>
        <v>Casilla formulada</v>
      </c>
      <c r="BH51" s="19"/>
      <c r="BI51" s="20" t="str">
        <f t="shared" si="35"/>
        <v/>
      </c>
      <c r="BJ51" s="19" t="str">
        <f t="shared" si="36"/>
        <v/>
      </c>
      <c r="BK51" s="19" t="str">
        <f t="shared" si="37"/>
        <v>SI</v>
      </c>
      <c r="BL51" s="271"/>
      <c r="BM51" s="274"/>
      <c r="BN51" s="277"/>
      <c r="BO51" s="157"/>
      <c r="BP51" s="248"/>
      <c r="BQ51" s="248"/>
      <c r="BR51" s="268"/>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ZF8T+b1pNALGi7T2Franau96vRFv9+1xa9c2i+IaJxKwyqvoir3yTXZBrr4r1wiUMl7EmpxITHdO6PZzBF12Hg==" saltValue="XvEy1SccnacZpxXW0D0fZw==" spinCount="100000" sheet="1" formatCells="0" formatColumns="0" formatRows="0" autoFilter="0"/>
  <mergeCells count="218">
    <mergeCell ref="BR42:BR51"/>
    <mergeCell ref="BL42:BL51"/>
    <mergeCell ref="BM42:BM51"/>
    <mergeCell ref="BN42:BN51"/>
    <mergeCell ref="BO42:BO51"/>
    <mergeCell ref="BP42:BP51"/>
    <mergeCell ref="BQ42:BQ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P42:P51"/>
    <mergeCell ref="Q42:Q51"/>
    <mergeCell ref="R42:R51"/>
    <mergeCell ref="S42:S51"/>
    <mergeCell ref="T42:T51"/>
    <mergeCell ref="G42:G51"/>
    <mergeCell ref="H42:H51"/>
    <mergeCell ref="I42:I51"/>
    <mergeCell ref="L42:L51"/>
    <mergeCell ref="M42:M51"/>
    <mergeCell ref="N42:N51"/>
    <mergeCell ref="BO32:BO41"/>
    <mergeCell ref="BP32:BP41"/>
    <mergeCell ref="BQ32:BQ41"/>
    <mergeCell ref="BR32:BR41"/>
    <mergeCell ref="B42:B51"/>
    <mergeCell ref="C42:C51"/>
    <mergeCell ref="D42:D51"/>
    <mergeCell ref="E42:E51"/>
    <mergeCell ref="F42:F5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O42:O51"/>
    <mergeCell ref="AA32:AA41"/>
    <mergeCell ref="AB32:AB41"/>
    <mergeCell ref="Q32:Q41"/>
    <mergeCell ref="R32:R41"/>
    <mergeCell ref="S32:S41"/>
    <mergeCell ref="T32:T41"/>
    <mergeCell ref="U32:U41"/>
    <mergeCell ref="V32:V41"/>
    <mergeCell ref="BN32:BN41"/>
    <mergeCell ref="I32:I41"/>
    <mergeCell ref="L32:L41"/>
    <mergeCell ref="M32:M41"/>
    <mergeCell ref="N32:N41"/>
    <mergeCell ref="O32:O41"/>
    <mergeCell ref="P32:P41"/>
    <mergeCell ref="BP22:BP31"/>
    <mergeCell ref="BQ22:BQ31"/>
    <mergeCell ref="BR22:BR31"/>
    <mergeCell ref="BL22:BL31"/>
    <mergeCell ref="BM22:BM31"/>
    <mergeCell ref="BN22:BN31"/>
    <mergeCell ref="BO22:BO31"/>
    <mergeCell ref="V22:V31"/>
    <mergeCell ref="W22:W31"/>
    <mergeCell ref="X22:X31"/>
    <mergeCell ref="M22:M31"/>
    <mergeCell ref="N22:N31"/>
    <mergeCell ref="O22:O31"/>
    <mergeCell ref="P22:P31"/>
    <mergeCell ref="Q22:Q31"/>
    <mergeCell ref="R22:R31"/>
    <mergeCell ref="Y32:Y41"/>
    <mergeCell ref="Z32:Z41"/>
    <mergeCell ref="B32:B41"/>
    <mergeCell ref="C32:C41"/>
    <mergeCell ref="D32:D41"/>
    <mergeCell ref="E32:E41"/>
    <mergeCell ref="F32:F41"/>
    <mergeCell ref="G32:G41"/>
    <mergeCell ref="H32:H41"/>
    <mergeCell ref="AK22:AK31"/>
    <mergeCell ref="AL22:AL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R12:R21"/>
    <mergeCell ref="S12:S21"/>
    <mergeCell ref="T12:T21"/>
    <mergeCell ref="G12:G21"/>
    <mergeCell ref="H12:H21"/>
    <mergeCell ref="I12:I21"/>
    <mergeCell ref="L12:L21"/>
    <mergeCell ref="M12:M21"/>
    <mergeCell ref="N12:N2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AN9:AN11"/>
    <mergeCell ref="AO9:AO11"/>
    <mergeCell ref="AP9:AP11"/>
    <mergeCell ref="AQ9:AQ11"/>
    <mergeCell ref="AR9:AR11"/>
    <mergeCell ref="AS9:AS11"/>
    <mergeCell ref="BN8:BQ10"/>
    <mergeCell ref="AI10:AJ11"/>
    <mergeCell ref="AK10:AK11"/>
    <mergeCell ref="AL10:AL11"/>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s>
  <conditionalFormatting sqref="I12">
    <cfRule type="containsText" dxfId="257" priority="80" operator="containsText" text="No es Riesgo de Corrupción">
      <formula>NOT(ISERROR(SEARCH("No es Riesgo de Corrupción",I12)))</formula>
    </cfRule>
    <cfRule type="containsText" dxfId="256" priority="81" operator="containsText" text="Si es Riesgo de Corrupción">
      <formula>NOT(ISERROR(SEARCH("Si es Riesgo de Corrupción",I12)))</formula>
    </cfRule>
  </conditionalFormatting>
  <conditionalFormatting sqref="AK12:AK21">
    <cfRule type="containsText" dxfId="255" priority="76" operator="containsText" text="Extremo">
      <formula>NOT(ISERROR(SEARCH("Extremo",AK12)))</formula>
    </cfRule>
    <cfRule type="containsText" dxfId="254" priority="77" operator="containsText" text="Alto">
      <formula>NOT(ISERROR(SEARCH("Alto",AK12)))</formula>
    </cfRule>
    <cfRule type="containsText" dxfId="253" priority="78" operator="containsText" text="Moderado">
      <formula>NOT(ISERROR(SEARCH("Moderado",AK12)))</formula>
    </cfRule>
    <cfRule type="containsText" dxfId="252" priority="79" operator="containsText" text="Bajo">
      <formula>NOT(ISERROR(SEARCH("Bajo",AK12)))</formula>
    </cfRule>
  </conditionalFormatting>
  <conditionalFormatting sqref="BI12:BI21">
    <cfRule type="containsText" dxfId="251" priority="73" operator="containsText" text="FUERTE">
      <formula>NOT(ISERROR(SEARCH("FUERTE",BI12)))</formula>
    </cfRule>
    <cfRule type="containsText" dxfId="250" priority="74" operator="containsText" text="MODERADO">
      <formula>NOT(ISERROR(SEARCH("MODERADO",BI12)))</formula>
    </cfRule>
    <cfRule type="containsText" dxfId="249" priority="75" operator="containsText" text="DÉBIL">
      <formula>NOT(ISERROR(SEARCH("DÉBIL",BI12)))</formula>
    </cfRule>
  </conditionalFormatting>
  <conditionalFormatting sqref="AL12">
    <cfRule type="containsText" dxfId="248" priority="69" operator="containsText" text="Extremo">
      <formula>NOT(ISERROR(SEARCH("Extremo",AL12)))</formula>
    </cfRule>
    <cfRule type="containsText" dxfId="247" priority="70" operator="containsText" text="Alto">
      <formula>NOT(ISERROR(SEARCH("Alto",AL12)))</formula>
    </cfRule>
    <cfRule type="containsText" dxfId="246" priority="71" operator="containsText" text="Moderado">
      <formula>NOT(ISERROR(SEARCH("Moderado",AL12)))</formula>
    </cfRule>
    <cfRule type="containsText" dxfId="245" priority="72" operator="containsText" text="Bajo">
      <formula>NOT(ISERROR(SEARCH("Bajo",AL12)))</formula>
    </cfRule>
  </conditionalFormatting>
  <conditionalFormatting sqref="BQ12:BQ21">
    <cfRule type="containsText" dxfId="244" priority="65" operator="containsText" text="Extremo">
      <formula>NOT(ISERROR(SEARCH("Extremo",BQ12)))</formula>
    </cfRule>
    <cfRule type="containsText" dxfId="243" priority="66" operator="containsText" text="Alto">
      <formula>NOT(ISERROR(SEARCH("Alto",BQ12)))</formula>
    </cfRule>
    <cfRule type="containsText" dxfId="242" priority="67" operator="containsText" text="Moderado">
      <formula>NOT(ISERROR(SEARCH("Moderado",BQ12)))</formula>
    </cfRule>
    <cfRule type="containsText" dxfId="241" priority="68" operator="containsText" text="Bajo">
      <formula>NOT(ISERROR(SEARCH("Bajo",BQ12)))</formula>
    </cfRule>
  </conditionalFormatting>
  <conditionalFormatting sqref="I22 I32">
    <cfRule type="containsText" dxfId="240" priority="63" operator="containsText" text="No es Riesgo de Corrupción">
      <formula>NOT(ISERROR(SEARCH("No es Riesgo de Corrupción",I22)))</formula>
    </cfRule>
    <cfRule type="containsText" dxfId="239" priority="64" operator="containsText" text="Si es Riesgo de Corrupción">
      <formula>NOT(ISERROR(SEARCH("Si es Riesgo de Corrupción",I22)))</formula>
    </cfRule>
  </conditionalFormatting>
  <conditionalFormatting sqref="AK22:AK41">
    <cfRule type="containsText" dxfId="238" priority="59" operator="containsText" text="Extremo">
      <formula>NOT(ISERROR(SEARCH("Extremo",AK22)))</formula>
    </cfRule>
    <cfRule type="containsText" dxfId="237" priority="60" operator="containsText" text="Alto">
      <formula>NOT(ISERROR(SEARCH("Alto",AK22)))</formula>
    </cfRule>
    <cfRule type="containsText" dxfId="236" priority="61" operator="containsText" text="Moderado">
      <formula>NOT(ISERROR(SEARCH("Moderado",AK22)))</formula>
    </cfRule>
    <cfRule type="containsText" dxfId="235" priority="62" operator="containsText" text="Bajo">
      <formula>NOT(ISERROR(SEARCH("Bajo",AK22)))</formula>
    </cfRule>
  </conditionalFormatting>
  <conditionalFormatting sqref="BI22:BI41">
    <cfRule type="containsText" dxfId="234" priority="56" operator="containsText" text="FUERTE">
      <formula>NOT(ISERROR(SEARCH("FUERTE",BI22)))</formula>
    </cfRule>
    <cfRule type="containsText" dxfId="233" priority="57" operator="containsText" text="MODERADO">
      <formula>NOT(ISERROR(SEARCH("MODERADO",BI22)))</formula>
    </cfRule>
    <cfRule type="containsText" dxfId="232" priority="58" operator="containsText" text="DÉBIL">
      <formula>NOT(ISERROR(SEARCH("DÉBIL",BI22)))</formula>
    </cfRule>
  </conditionalFormatting>
  <conditionalFormatting sqref="AL22 AL32">
    <cfRule type="containsText" dxfId="231" priority="52" operator="containsText" text="Extremo">
      <formula>NOT(ISERROR(SEARCH("Extremo",AL22)))</formula>
    </cfRule>
    <cfRule type="containsText" dxfId="230" priority="53" operator="containsText" text="Alto">
      <formula>NOT(ISERROR(SEARCH("Alto",AL22)))</formula>
    </cfRule>
    <cfRule type="containsText" dxfId="229" priority="54" operator="containsText" text="Moderado">
      <formula>NOT(ISERROR(SEARCH("Moderado",AL22)))</formula>
    </cfRule>
    <cfRule type="containsText" dxfId="228" priority="55" operator="containsText" text="Bajo">
      <formula>NOT(ISERROR(SEARCH("Bajo",AL22)))</formula>
    </cfRule>
  </conditionalFormatting>
  <conditionalFormatting sqref="BQ22:BQ41">
    <cfRule type="containsText" dxfId="227" priority="48" operator="containsText" text="Extremo">
      <formula>NOT(ISERROR(SEARCH("Extremo",BQ22)))</formula>
    </cfRule>
    <cfRule type="containsText" dxfId="226" priority="49" operator="containsText" text="Alto">
      <formula>NOT(ISERROR(SEARCH("Alto",BQ22)))</formula>
    </cfRule>
    <cfRule type="containsText" dxfId="225" priority="50" operator="containsText" text="Moderado">
      <formula>NOT(ISERROR(SEARCH("Moderado",BQ22)))</formula>
    </cfRule>
    <cfRule type="containsText" dxfId="224" priority="51" operator="containsText" text="Bajo">
      <formula>NOT(ISERROR(SEARCH("Bajo",BQ22)))</formula>
    </cfRule>
  </conditionalFormatting>
  <conditionalFormatting sqref="A1:XFD3 A5:XFD11 A4:AT4 BS4:XFD4 BH12:XFD12 A12:BF12 A13:XFD21 A52:XFD1048576 A22:AP41 AU22:XFD41">
    <cfRule type="containsText" dxfId="223" priority="43" operator="containsText" text="REDACTAR CONTROL">
      <formula>NOT(ISERROR(SEARCH("REDACTAR CONTROL",A1)))</formula>
    </cfRule>
    <cfRule type="containsText" dxfId="222" priority="44" operator="containsText" text="Espacio para">
      <formula>NOT(ISERROR(SEARCH("Espacio para",A1)))</formula>
    </cfRule>
    <cfRule type="containsText" dxfId="221" priority="45" operator="containsText" text="Definir el">
      <formula>NOT(ISERROR(SEARCH("Definir el",A1)))</formula>
    </cfRule>
    <cfRule type="containsText" dxfId="220" priority="46" operator="containsText" text="lista desplegable">
      <formula>NOT(ISERROR(SEARCH("lista desplegable",A1)))</formula>
    </cfRule>
    <cfRule type="containsText" dxfId="219" priority="47" operator="containsText" text="Casilla formulada">
      <formula>NOT(ISERROR(SEARCH("Casilla formulada",A1)))</formula>
    </cfRule>
  </conditionalFormatting>
  <conditionalFormatting sqref="BG12">
    <cfRule type="containsText" dxfId="218" priority="38" operator="containsText" text="REDACTAR CONTROL">
      <formula>NOT(ISERROR(SEARCH("REDACTAR CONTROL",BG12)))</formula>
    </cfRule>
    <cfRule type="containsText" dxfId="217" priority="39" operator="containsText" text="Espacio para">
      <formula>NOT(ISERROR(SEARCH("Espacio para",BG12)))</formula>
    </cfRule>
    <cfRule type="containsText" dxfId="216" priority="40" operator="containsText" text="Definir el">
      <formula>NOT(ISERROR(SEARCH("Definir el",BG12)))</formula>
    </cfRule>
    <cfRule type="containsText" dxfId="215" priority="41" operator="containsText" text="lista desplegable">
      <formula>NOT(ISERROR(SEARCH("lista desplegable",BG12)))</formula>
    </cfRule>
    <cfRule type="containsText" dxfId="214" priority="42" operator="containsText" text="Casilla formulada">
      <formula>NOT(ISERROR(SEARCH("Casilla formulada",BG12)))</formula>
    </cfRule>
  </conditionalFormatting>
  <conditionalFormatting sqref="AQ22:AT31">
    <cfRule type="containsText" dxfId="213" priority="33" operator="containsText" text="REDACTAR CONTROL">
      <formula>NOT(ISERROR(SEARCH("REDACTAR CONTROL",AQ22)))</formula>
    </cfRule>
    <cfRule type="containsText" dxfId="212" priority="34" operator="containsText" text="Espacio para">
      <formula>NOT(ISERROR(SEARCH("Espacio para",AQ22)))</formula>
    </cfRule>
    <cfRule type="containsText" dxfId="211" priority="35" operator="containsText" text="Definir el">
      <formula>NOT(ISERROR(SEARCH("Definir el",AQ22)))</formula>
    </cfRule>
    <cfRule type="containsText" dxfId="210" priority="36" operator="containsText" text="lista desplegable">
      <formula>NOT(ISERROR(SEARCH("lista desplegable",AQ22)))</formula>
    </cfRule>
    <cfRule type="containsText" dxfId="209" priority="37" operator="containsText" text="Casilla formulada">
      <formula>NOT(ISERROR(SEARCH("Casilla formulada",AQ22)))</formula>
    </cfRule>
  </conditionalFormatting>
  <conditionalFormatting sqref="AQ32:AT41">
    <cfRule type="containsText" dxfId="208" priority="28" operator="containsText" text="REDACTAR CONTROL">
      <formula>NOT(ISERROR(SEARCH("REDACTAR CONTROL",AQ32)))</formula>
    </cfRule>
    <cfRule type="containsText" dxfId="207" priority="29" operator="containsText" text="Espacio para">
      <formula>NOT(ISERROR(SEARCH("Espacio para",AQ32)))</formula>
    </cfRule>
    <cfRule type="containsText" dxfId="206" priority="30" operator="containsText" text="Definir el">
      <formula>NOT(ISERROR(SEARCH("Definir el",AQ32)))</formula>
    </cfRule>
    <cfRule type="containsText" dxfId="205" priority="31" operator="containsText" text="lista desplegable">
      <formula>NOT(ISERROR(SEARCH("lista desplegable",AQ32)))</formula>
    </cfRule>
    <cfRule type="containsText" dxfId="204" priority="32" operator="containsText" text="Casilla formulada">
      <formula>NOT(ISERROR(SEARCH("Casilla formulada",AQ32)))</formula>
    </cfRule>
  </conditionalFormatting>
  <conditionalFormatting sqref="I42">
    <cfRule type="containsText" dxfId="203" priority="26" operator="containsText" text="No es Riesgo de Corrupción">
      <formula>NOT(ISERROR(SEARCH("No es Riesgo de Corrupción",I42)))</formula>
    </cfRule>
    <cfRule type="containsText" dxfId="202" priority="27" operator="containsText" text="Si es Riesgo de Corrupción">
      <formula>NOT(ISERROR(SEARCH("Si es Riesgo de Corrupción",I42)))</formula>
    </cfRule>
  </conditionalFormatting>
  <conditionalFormatting sqref="AK42:AK51">
    <cfRule type="containsText" dxfId="201" priority="22" operator="containsText" text="Extremo">
      <formula>NOT(ISERROR(SEARCH("Extremo",AK42)))</formula>
    </cfRule>
    <cfRule type="containsText" dxfId="200" priority="23" operator="containsText" text="Alto">
      <formula>NOT(ISERROR(SEARCH("Alto",AK42)))</formula>
    </cfRule>
    <cfRule type="containsText" dxfId="199" priority="24" operator="containsText" text="Moderado">
      <formula>NOT(ISERROR(SEARCH("Moderado",AK42)))</formula>
    </cfRule>
    <cfRule type="containsText" dxfId="198" priority="25" operator="containsText" text="Bajo">
      <formula>NOT(ISERROR(SEARCH("Bajo",AK42)))</formula>
    </cfRule>
  </conditionalFormatting>
  <conditionalFormatting sqref="BI42:BI51">
    <cfRule type="containsText" dxfId="197" priority="19" operator="containsText" text="FUERTE">
      <formula>NOT(ISERROR(SEARCH("FUERTE",BI42)))</formula>
    </cfRule>
    <cfRule type="containsText" dxfId="196" priority="20" operator="containsText" text="MODERADO">
      <formula>NOT(ISERROR(SEARCH("MODERADO",BI42)))</formula>
    </cfRule>
    <cfRule type="containsText" dxfId="195" priority="21" operator="containsText" text="DÉBIL">
      <formula>NOT(ISERROR(SEARCH("DÉBIL",BI42)))</formula>
    </cfRule>
  </conditionalFormatting>
  <conditionalFormatting sqref="AL42">
    <cfRule type="containsText" dxfId="194" priority="15" operator="containsText" text="Extremo">
      <formula>NOT(ISERROR(SEARCH("Extremo",AL42)))</formula>
    </cfRule>
    <cfRule type="containsText" dxfId="193" priority="16" operator="containsText" text="Alto">
      <formula>NOT(ISERROR(SEARCH("Alto",AL42)))</formula>
    </cfRule>
    <cfRule type="containsText" dxfId="192" priority="17" operator="containsText" text="Moderado">
      <formula>NOT(ISERROR(SEARCH("Moderado",AL42)))</formula>
    </cfRule>
    <cfRule type="containsText" dxfId="191" priority="18" operator="containsText" text="Bajo">
      <formula>NOT(ISERROR(SEARCH("Bajo",AL42)))</formula>
    </cfRule>
  </conditionalFormatting>
  <conditionalFormatting sqref="BQ42:BQ51">
    <cfRule type="containsText" dxfId="190" priority="11" operator="containsText" text="Extremo">
      <formula>NOT(ISERROR(SEARCH("Extremo",BQ42)))</formula>
    </cfRule>
    <cfRule type="containsText" dxfId="189" priority="12" operator="containsText" text="Alto">
      <formula>NOT(ISERROR(SEARCH("Alto",BQ42)))</formula>
    </cfRule>
    <cfRule type="containsText" dxfId="188" priority="13" operator="containsText" text="Moderado">
      <formula>NOT(ISERROR(SEARCH("Moderado",BQ42)))</formula>
    </cfRule>
    <cfRule type="containsText" dxfId="187" priority="14" operator="containsText" text="Bajo">
      <formula>NOT(ISERROR(SEARCH("Bajo",BQ42)))</formula>
    </cfRule>
  </conditionalFormatting>
  <conditionalFormatting sqref="BH42:XFD42 A42:BF42 A43:XFD51">
    <cfRule type="containsText" dxfId="186" priority="6" operator="containsText" text="REDACTAR CONTROL">
      <formula>NOT(ISERROR(SEARCH("REDACTAR CONTROL",A42)))</formula>
    </cfRule>
    <cfRule type="containsText" dxfId="185" priority="7" operator="containsText" text="Espacio para">
      <formula>NOT(ISERROR(SEARCH("Espacio para",A42)))</formula>
    </cfRule>
    <cfRule type="containsText" dxfId="184" priority="8" operator="containsText" text="Definir el">
      <formula>NOT(ISERROR(SEARCH("Definir el",A42)))</formula>
    </cfRule>
    <cfRule type="containsText" dxfId="183" priority="9" operator="containsText" text="lista desplegable">
      <formula>NOT(ISERROR(SEARCH("lista desplegable",A42)))</formula>
    </cfRule>
    <cfRule type="containsText" dxfId="182" priority="10" operator="containsText" text="Casilla formulada">
      <formula>NOT(ISERROR(SEARCH("Casilla formulada",A42)))</formula>
    </cfRule>
  </conditionalFormatting>
  <conditionalFormatting sqref="BG42">
    <cfRule type="containsText" dxfId="181" priority="1" operator="containsText" text="REDACTAR CONTROL">
      <formula>NOT(ISERROR(SEARCH("REDACTAR CONTROL",BG42)))</formula>
    </cfRule>
    <cfRule type="containsText" dxfId="180" priority="2" operator="containsText" text="Espacio para">
      <formula>NOT(ISERROR(SEARCH("Espacio para",BG42)))</formula>
    </cfRule>
    <cfRule type="containsText" dxfId="179" priority="3" operator="containsText" text="Definir el">
      <formula>NOT(ISERROR(SEARCH("Definir el",BG42)))</formula>
    </cfRule>
    <cfRule type="containsText" dxfId="178" priority="4" operator="containsText" text="lista desplegable">
      <formula>NOT(ISERROR(SEARCH("lista desplegable",BG42)))</formula>
    </cfRule>
    <cfRule type="containsText" dxfId="177" priority="5" operator="containsText" text="Casilla formulada">
      <formula>NOT(ISERROR(SEARCH("Casilla formulada",BG42)))</formula>
    </cfRule>
  </conditionalFormatting>
  <dataValidations count="13">
    <dataValidation type="list" allowBlank="1" showInputMessage="1" showErrorMessage="1" sqref="BF12:BF51" xr:uid="{9CCD2AFE-7273-47E9-BB99-5386B0CF274D}">
      <formula1>"Escoger un dato de la lista desplegable,Fuerte,Moderado,Débil"</formula1>
    </dataValidation>
    <dataValidation type="list" allowBlank="1" showInputMessage="1" showErrorMessage="1" sqref="M12:M51" xr:uid="{B8B89757-A759-4B24-87BC-3C70BDD9190A}">
      <formula1>"Escoger un dato de la lista desplegable,5,4,3,2,1"</formula1>
    </dataValidation>
    <dataValidation type="list" allowBlank="1" showInputMessage="1" showErrorMessage="1" sqref="E12:H51" xr:uid="{C8DD5C0C-4713-4D28-A7FE-EC065DEDAA40}">
      <formula1>"SI,NO,Escoger un dato de la lista desplegable"</formula1>
    </dataValidation>
    <dataValidation type="list" allowBlank="1" showInputMessage="1" showErrorMessage="1" sqref="P12:AH51" xr:uid="{250147B9-612D-4608-B070-23A84C55761A}">
      <formula1>"SI,NO,Selecciona una respuesta en la lista desplegable"</formula1>
    </dataValidation>
    <dataValidation type="list" allowBlank="1" showInputMessage="1" showErrorMessage="1" sqref="AP12:AP51" xr:uid="{75D02E48-7F70-40ED-9625-0308462A810C}">
      <formula1>"Escoger un dato de la lista desplegable,Por Tramite, Diario, Semanal, Quincenal, Mensual, Bimestral, Trimestral, Semestral,Anual"</formula1>
    </dataValidation>
    <dataValidation type="list" allowBlank="1" showInputMessage="1" showErrorMessage="1" sqref="AU12:AU51" xr:uid="{E8F1561B-E6B4-4C01-843C-34383F015DE2}">
      <formula1>"Escoger un dato de la lista desplegable,Preventivo,Detectivo"</formula1>
    </dataValidation>
    <dataValidation type="list" allowBlank="1" showInputMessage="1" showErrorMessage="1" sqref="AV12:AV51" xr:uid="{3FE38229-ACB9-41E8-A090-19020FA8FF28}">
      <formula1>"Asignado,No Asignado,Escoger un dato de la lista desplegable"</formula1>
    </dataValidation>
    <dataValidation type="list" allowBlank="1" showInputMessage="1" showErrorMessage="1" sqref="AW12:AW51" xr:uid="{202BEA0D-8751-4753-AEDC-8E57A9B5F5CF}">
      <formula1>"Adecuado,Inadecuado,Escoger un dato de la lista desplegable"</formula1>
    </dataValidation>
    <dataValidation type="list" allowBlank="1" showInputMessage="1" showErrorMessage="1" sqref="AX12:AX51" xr:uid="{F36315E7-D64C-4540-A2EE-1C0B2713A149}">
      <formula1>"Oportuna,Inoportuna,Escoger un dato de la lista desplegable"</formula1>
    </dataValidation>
    <dataValidation type="list" allowBlank="1" showInputMessage="1" showErrorMessage="1" sqref="AY12:AY51" xr:uid="{43144700-2F2C-4760-8AD3-23CBFFF88F45}">
      <formula1>"Prevenir,Detectar,No es un control,Escoger un dato de la lista desplegable"</formula1>
    </dataValidation>
    <dataValidation type="list" allowBlank="1" showInputMessage="1" showErrorMessage="1" sqref="AZ12:AZ51" xr:uid="{AFE9B79D-6E0A-48BE-8AC6-A098CF9ECD52}">
      <formula1>"Confiable,No confiable,Escoger un dato de la lista desplegable"</formula1>
    </dataValidation>
    <dataValidation type="list" allowBlank="1" showInputMessage="1" showErrorMessage="1" sqref="BA12:BA51" xr:uid="{FB8C3C14-8982-4A86-A95E-EFC99D56CDDA}">
      <formula1>"Escoger un dato de la lista desplegable,Se investigan y resuelven oportunamente,No se investigan y resuelven oportunamente."</formula1>
    </dataValidation>
    <dataValidation type="list" allowBlank="1" showInputMessage="1" showErrorMessage="1" sqref="BB12:BB51" xr:uid="{7B0998F7-ED5D-4B45-8CBA-585C6A70310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ED865A4-EE93-4079-B85D-FD8DE8FFE1DC}">
          <x14:formula1>
            <xm:f>Hoja2!$A$1:$A$4</xm:f>
          </x14:formula1>
          <xm:sqref>AL12:AL51</xm:sqref>
        </x14:dataValidation>
        <x14:dataValidation type="list" allowBlank="1" showInputMessage="1" showErrorMessage="1" xr:uid="{11EA7B40-DC09-4637-8898-B0C702292BCC}">
          <x14:formula1>
            <xm:f>'HOJA DE DATOS'!$I$13:$I$47</xm:f>
          </x14:formula1>
          <xm:sqref>B12:B51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ACF3E-5CF7-42A1-9EFB-93AA2225D0C5}">
  <sheetPr codeName="Hoja20">
    <tabColor rgb="FFB1B1B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GCON-2.0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9" t="s">
        <v>55</v>
      </c>
      <c r="AW11" s="79" t="s">
        <v>56</v>
      </c>
      <c r="AX11" s="79">
        <v>2</v>
      </c>
      <c r="AY11" s="79">
        <v>3</v>
      </c>
      <c r="AZ11" s="79">
        <v>4</v>
      </c>
      <c r="BA11" s="79">
        <v>5</v>
      </c>
      <c r="BB11" s="79">
        <v>6</v>
      </c>
      <c r="BC11" s="140"/>
      <c r="BD11" s="141"/>
      <c r="BE11" s="9"/>
      <c r="BF11" s="140"/>
      <c r="BG11" s="141"/>
      <c r="BH11" s="9"/>
      <c r="BI11" s="140"/>
      <c r="BJ11" s="141"/>
      <c r="BK11" s="140"/>
      <c r="BL11" s="149"/>
      <c r="BM11" s="149"/>
      <c r="BN11" s="195" t="s">
        <v>5</v>
      </c>
      <c r="BO11" s="196"/>
      <c r="BP11" s="10" t="s">
        <v>6</v>
      </c>
      <c r="BQ11" s="10" t="s">
        <v>7</v>
      </c>
      <c r="BR11" s="198"/>
    </row>
    <row r="12" spans="1:70" s="1" customFormat="1" ht="114" customHeight="1" x14ac:dyDescent="0.25">
      <c r="A12" s="61"/>
      <c r="B12" s="203" t="s">
        <v>11</v>
      </c>
      <c r="C12" s="152" t="str">
        <f>VLOOKUP(B12,'HOJA DE DATOS'!$I$13:$J$47,2,FALSE)</f>
        <v>Gestionar la adquisición de los terrenos que requiere la Entidad para desarrollar los proyectos de construcción y ampliación de la infraestructura aeronáutica y aeroportuaria a nivel nacional.</v>
      </c>
      <c r="D12" s="156" t="s">
        <v>710</v>
      </c>
      <c r="E12" s="152" t="s">
        <v>264</v>
      </c>
      <c r="F12" s="152" t="s">
        <v>264</v>
      </c>
      <c r="G12" s="152" t="s">
        <v>264</v>
      </c>
      <c r="H12" s="152" t="s">
        <v>264</v>
      </c>
      <c r="I12" s="208" t="str">
        <f>IF(AND((E12="SI"),(F12="SI"),(G12="SI"),(H12="SI")),"Si es Riesgo de Corrupción","No es Riesgo de Corrupción")</f>
        <v>Si es Riesgo de Corrupción</v>
      </c>
      <c r="J12" s="62">
        <v>1</v>
      </c>
      <c r="K12" s="63" t="s">
        <v>711</v>
      </c>
      <c r="L12" s="158" t="s">
        <v>713</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9" t="s">
        <v>264</v>
      </c>
      <c r="Q12" s="249" t="s">
        <v>264</v>
      </c>
      <c r="R12" s="249" t="s">
        <v>264</v>
      </c>
      <c r="S12" s="249" t="s">
        <v>264</v>
      </c>
      <c r="T12" s="249" t="s">
        <v>264</v>
      </c>
      <c r="U12" s="249" t="s">
        <v>264</v>
      </c>
      <c r="V12" s="249" t="s">
        <v>264</v>
      </c>
      <c r="W12" s="249" t="s">
        <v>269</v>
      </c>
      <c r="X12" s="249" t="s">
        <v>269</v>
      </c>
      <c r="Y12" s="249" t="s">
        <v>264</v>
      </c>
      <c r="Z12" s="249" t="s">
        <v>264</v>
      </c>
      <c r="AA12" s="249" t="s">
        <v>264</v>
      </c>
      <c r="AB12" s="249" t="s">
        <v>264</v>
      </c>
      <c r="AC12" s="249" t="s">
        <v>264</v>
      </c>
      <c r="AD12" s="249" t="s">
        <v>264</v>
      </c>
      <c r="AE12" s="249" t="s">
        <v>269</v>
      </c>
      <c r="AF12" s="249" t="s">
        <v>264</v>
      </c>
      <c r="AG12" s="249" t="s">
        <v>264</v>
      </c>
      <c r="AH12" s="249" t="s">
        <v>269</v>
      </c>
      <c r="AI12" s="166">
        <f>IF(AE12="SI","Impacto Catastrófico por lesoines o perdida de vidas humanas",(COUNTIF(P12:AD21,"SI")+COUNTIF(AF12:AH21,"SI")))</f>
        <v>15</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714</v>
      </c>
      <c r="AO12" s="11" t="s">
        <v>715</v>
      </c>
      <c r="AP12" s="11" t="s">
        <v>280</v>
      </c>
      <c r="AQ12" s="11" t="s">
        <v>716</v>
      </c>
      <c r="AR12" s="11" t="s">
        <v>717</v>
      </c>
      <c r="AS12" s="11" t="s">
        <v>718</v>
      </c>
      <c r="AT12" s="11" t="s">
        <v>719</v>
      </c>
      <c r="AU12" s="11" t="s">
        <v>277</v>
      </c>
      <c r="AV12" s="11" t="s">
        <v>295</v>
      </c>
      <c r="AW12" s="11" t="s">
        <v>296</v>
      </c>
      <c r="AX12" s="11" t="s">
        <v>297</v>
      </c>
      <c r="AY12" s="11" t="s">
        <v>298</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726</v>
      </c>
    </row>
    <row r="13" spans="1:70" s="1" customFormat="1" ht="114" customHeight="1" x14ac:dyDescent="0.25">
      <c r="A13" s="61"/>
      <c r="B13" s="204"/>
      <c r="C13" s="153"/>
      <c r="D13" s="156"/>
      <c r="E13" s="153"/>
      <c r="F13" s="153"/>
      <c r="G13" s="153"/>
      <c r="H13" s="153"/>
      <c r="I13" s="209"/>
      <c r="J13" s="66">
        <v>2</v>
      </c>
      <c r="K13" s="67" t="s">
        <v>712</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720</v>
      </c>
      <c r="AO13" s="17" t="s">
        <v>721</v>
      </c>
      <c r="AP13" s="17" t="s">
        <v>280</v>
      </c>
      <c r="AQ13" s="17" t="s">
        <v>722</v>
      </c>
      <c r="AR13" s="17" t="s">
        <v>723</v>
      </c>
      <c r="AS13" s="17" t="s">
        <v>724</v>
      </c>
      <c r="AT13" s="17" t="s">
        <v>725</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kKe2xBrvye4ldcNWFTYg6NXaZlRAozSEkQZQF98ST+XTz7Ds2NWIzzl+5iIechXuw59VFxbUyJiEnx1qb3BsAQ==" saltValue="BqawGm0eLfTICUxM+doGAw=="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76" priority="78" operator="containsText" text="No es Riesgo de Corrupción">
      <formula>NOT(ISERROR(SEARCH("No es Riesgo de Corrupción",I12)))</formula>
    </cfRule>
    <cfRule type="containsText" dxfId="175" priority="79" operator="containsText" text="Si es Riesgo de Corrupción">
      <formula>NOT(ISERROR(SEARCH("Si es Riesgo de Corrupción",I12)))</formula>
    </cfRule>
  </conditionalFormatting>
  <conditionalFormatting sqref="AK12:AK21">
    <cfRule type="containsText" dxfId="174" priority="74" operator="containsText" text="Extremo">
      <formula>NOT(ISERROR(SEARCH("Extremo",AK12)))</formula>
    </cfRule>
    <cfRule type="containsText" dxfId="173" priority="75" operator="containsText" text="Alto">
      <formula>NOT(ISERROR(SEARCH("Alto",AK12)))</formula>
    </cfRule>
    <cfRule type="containsText" dxfId="172" priority="76" operator="containsText" text="Moderado">
      <formula>NOT(ISERROR(SEARCH("Moderado",AK12)))</formula>
    </cfRule>
    <cfRule type="containsText" dxfId="171" priority="77" operator="containsText" text="Bajo">
      <formula>NOT(ISERROR(SEARCH("Bajo",AK12)))</formula>
    </cfRule>
  </conditionalFormatting>
  <conditionalFormatting sqref="BI12:BI21">
    <cfRule type="containsText" dxfId="170" priority="71" operator="containsText" text="FUERTE">
      <formula>NOT(ISERROR(SEARCH("FUERTE",BI12)))</formula>
    </cfRule>
    <cfRule type="containsText" dxfId="169" priority="72" operator="containsText" text="MODERADO">
      <formula>NOT(ISERROR(SEARCH("MODERADO",BI12)))</formula>
    </cfRule>
    <cfRule type="containsText" dxfId="168" priority="73" operator="containsText" text="DÉBIL">
      <formula>NOT(ISERROR(SEARCH("DÉBIL",BI12)))</formula>
    </cfRule>
  </conditionalFormatting>
  <conditionalFormatting sqref="AL12">
    <cfRule type="containsText" dxfId="167" priority="67" operator="containsText" text="Extremo">
      <formula>NOT(ISERROR(SEARCH("Extremo",AL12)))</formula>
    </cfRule>
    <cfRule type="containsText" dxfId="166" priority="68" operator="containsText" text="Alto">
      <formula>NOT(ISERROR(SEARCH("Alto",AL12)))</formula>
    </cfRule>
    <cfRule type="containsText" dxfId="165" priority="69" operator="containsText" text="Moderado">
      <formula>NOT(ISERROR(SEARCH("Moderado",AL12)))</formula>
    </cfRule>
    <cfRule type="containsText" dxfId="164" priority="70" operator="containsText" text="Bajo">
      <formula>NOT(ISERROR(SEARCH("Bajo",AL12)))</formula>
    </cfRule>
  </conditionalFormatting>
  <conditionalFormatting sqref="BQ12:BQ21">
    <cfRule type="containsText" dxfId="163" priority="63" operator="containsText" text="Extremo">
      <formula>NOT(ISERROR(SEARCH("Extremo",BQ12)))</formula>
    </cfRule>
    <cfRule type="containsText" dxfId="162" priority="64" operator="containsText" text="Alto">
      <formula>NOT(ISERROR(SEARCH("Alto",BQ12)))</formula>
    </cfRule>
    <cfRule type="containsText" dxfId="161" priority="65" operator="containsText" text="Moderado">
      <formula>NOT(ISERROR(SEARCH("Moderado",BQ12)))</formula>
    </cfRule>
    <cfRule type="containsText" dxfId="160" priority="66" operator="containsText" text="Bajo">
      <formula>NOT(ISERROR(SEARCH("Bajo",BQ12)))</formula>
    </cfRule>
  </conditionalFormatting>
  <conditionalFormatting sqref="I22 I32">
    <cfRule type="containsText" dxfId="159" priority="61" operator="containsText" text="No es Riesgo de Corrupción">
      <formula>NOT(ISERROR(SEARCH("No es Riesgo de Corrupción",I22)))</formula>
    </cfRule>
    <cfRule type="containsText" dxfId="158" priority="62" operator="containsText" text="Si es Riesgo de Corrupción">
      <formula>NOT(ISERROR(SEARCH("Si es Riesgo de Corrupción",I22)))</formula>
    </cfRule>
  </conditionalFormatting>
  <conditionalFormatting sqref="AK22:AK41">
    <cfRule type="containsText" dxfId="157" priority="57" operator="containsText" text="Extremo">
      <formula>NOT(ISERROR(SEARCH("Extremo",AK22)))</formula>
    </cfRule>
    <cfRule type="containsText" dxfId="156" priority="58" operator="containsText" text="Alto">
      <formula>NOT(ISERROR(SEARCH("Alto",AK22)))</formula>
    </cfRule>
    <cfRule type="containsText" dxfId="155" priority="59" operator="containsText" text="Moderado">
      <formula>NOT(ISERROR(SEARCH("Moderado",AK22)))</formula>
    </cfRule>
    <cfRule type="containsText" dxfId="154" priority="60" operator="containsText" text="Bajo">
      <formula>NOT(ISERROR(SEARCH("Bajo",AK22)))</formula>
    </cfRule>
  </conditionalFormatting>
  <conditionalFormatting sqref="BI22:BI41">
    <cfRule type="containsText" dxfId="153" priority="54" operator="containsText" text="FUERTE">
      <formula>NOT(ISERROR(SEARCH("FUERTE",BI22)))</formula>
    </cfRule>
    <cfRule type="containsText" dxfId="152" priority="55" operator="containsText" text="MODERADO">
      <formula>NOT(ISERROR(SEARCH("MODERADO",BI22)))</formula>
    </cfRule>
    <cfRule type="containsText" dxfId="151" priority="56" operator="containsText" text="DÉBIL">
      <formula>NOT(ISERROR(SEARCH("DÉBIL",BI22)))</formula>
    </cfRule>
  </conditionalFormatting>
  <conditionalFormatting sqref="AL22 AL32">
    <cfRule type="containsText" dxfId="150" priority="50" operator="containsText" text="Extremo">
      <formula>NOT(ISERROR(SEARCH("Extremo",AL22)))</formula>
    </cfRule>
    <cfRule type="containsText" dxfId="149" priority="51" operator="containsText" text="Alto">
      <formula>NOT(ISERROR(SEARCH("Alto",AL22)))</formula>
    </cfRule>
    <cfRule type="containsText" dxfId="148" priority="52" operator="containsText" text="Moderado">
      <formula>NOT(ISERROR(SEARCH("Moderado",AL22)))</formula>
    </cfRule>
    <cfRule type="containsText" dxfId="147" priority="53" operator="containsText" text="Bajo">
      <formula>NOT(ISERROR(SEARCH("Bajo",AL22)))</formula>
    </cfRule>
  </conditionalFormatting>
  <conditionalFormatting sqref="BQ22:BQ41">
    <cfRule type="containsText" dxfId="146" priority="46" operator="containsText" text="Extremo">
      <formula>NOT(ISERROR(SEARCH("Extremo",BQ22)))</formula>
    </cfRule>
    <cfRule type="containsText" dxfId="145" priority="47" operator="containsText" text="Alto">
      <formula>NOT(ISERROR(SEARCH("Alto",BQ22)))</formula>
    </cfRule>
    <cfRule type="containsText" dxfId="144" priority="48" operator="containsText" text="Moderado">
      <formula>NOT(ISERROR(SEARCH("Moderado",BQ22)))</formula>
    </cfRule>
    <cfRule type="containsText" dxfId="143" priority="49" operator="containsText" text="Bajo">
      <formula>NOT(ISERROR(SEARCH("Bajo",BQ22)))</formula>
    </cfRule>
  </conditionalFormatting>
  <conditionalFormatting sqref="A1:XFD3 A5:XFD11 A4:AT4 BS4:XFD4 BH12:XFD12 A12:O21 A42:XFD1048576 A22:AP41 AU22:XFD41 AI12:BF12 AI13:XFD21">
    <cfRule type="containsText" dxfId="142" priority="41" operator="containsText" text="REDACTAR CONTROL">
      <formula>NOT(ISERROR(SEARCH("REDACTAR CONTROL",A1)))</formula>
    </cfRule>
    <cfRule type="containsText" dxfId="141" priority="42" operator="containsText" text="Espacio para">
      <formula>NOT(ISERROR(SEARCH("Espacio para",A1)))</formula>
    </cfRule>
    <cfRule type="containsText" dxfId="140" priority="43" operator="containsText" text="Definir el">
      <formula>NOT(ISERROR(SEARCH("Definir el",A1)))</formula>
    </cfRule>
    <cfRule type="containsText" dxfId="139" priority="44" operator="containsText" text="lista desplegable">
      <formula>NOT(ISERROR(SEARCH("lista desplegable",A1)))</formula>
    </cfRule>
    <cfRule type="containsText" dxfId="138" priority="45" operator="containsText" text="Casilla formulada">
      <formula>NOT(ISERROR(SEARCH("Casilla formulada",A1)))</formula>
    </cfRule>
  </conditionalFormatting>
  <conditionalFormatting sqref="BG12">
    <cfRule type="containsText" dxfId="137" priority="36" operator="containsText" text="REDACTAR CONTROL">
      <formula>NOT(ISERROR(SEARCH("REDACTAR CONTROL",BG12)))</formula>
    </cfRule>
    <cfRule type="containsText" dxfId="136" priority="37" operator="containsText" text="Espacio para">
      <formula>NOT(ISERROR(SEARCH("Espacio para",BG12)))</formula>
    </cfRule>
    <cfRule type="containsText" dxfId="135" priority="38" operator="containsText" text="Definir el">
      <formula>NOT(ISERROR(SEARCH("Definir el",BG12)))</formula>
    </cfRule>
    <cfRule type="containsText" dxfId="134" priority="39" operator="containsText" text="lista desplegable">
      <formula>NOT(ISERROR(SEARCH("lista desplegable",BG12)))</formula>
    </cfRule>
    <cfRule type="containsText" dxfId="133" priority="40" operator="containsText" text="Casilla formulada">
      <formula>NOT(ISERROR(SEARCH("Casilla formulada",BG12)))</formula>
    </cfRule>
  </conditionalFormatting>
  <conditionalFormatting sqref="AQ22:AT31">
    <cfRule type="containsText" dxfId="132" priority="31" operator="containsText" text="REDACTAR CONTROL">
      <formula>NOT(ISERROR(SEARCH("REDACTAR CONTROL",AQ22)))</formula>
    </cfRule>
    <cfRule type="containsText" dxfId="131" priority="32" operator="containsText" text="Espacio para">
      <formula>NOT(ISERROR(SEARCH("Espacio para",AQ22)))</formula>
    </cfRule>
    <cfRule type="containsText" dxfId="130" priority="33" operator="containsText" text="Definir el">
      <formula>NOT(ISERROR(SEARCH("Definir el",AQ22)))</formula>
    </cfRule>
    <cfRule type="containsText" dxfId="129" priority="34" operator="containsText" text="lista desplegable">
      <formula>NOT(ISERROR(SEARCH("lista desplegable",AQ22)))</formula>
    </cfRule>
    <cfRule type="containsText" dxfId="128" priority="35" operator="containsText" text="Casilla formulada">
      <formula>NOT(ISERROR(SEARCH("Casilla formulada",AQ22)))</formula>
    </cfRule>
  </conditionalFormatting>
  <conditionalFormatting sqref="AQ32:AT41">
    <cfRule type="containsText" dxfId="127" priority="26" operator="containsText" text="REDACTAR CONTROL">
      <formula>NOT(ISERROR(SEARCH("REDACTAR CONTROL",AQ32)))</formula>
    </cfRule>
    <cfRule type="containsText" dxfId="126" priority="27" operator="containsText" text="Espacio para">
      <formula>NOT(ISERROR(SEARCH("Espacio para",AQ32)))</formula>
    </cfRule>
    <cfRule type="containsText" dxfId="125" priority="28" operator="containsText" text="Definir el">
      <formula>NOT(ISERROR(SEARCH("Definir el",AQ32)))</formula>
    </cfRule>
    <cfRule type="containsText" dxfId="124" priority="29" operator="containsText" text="lista desplegable">
      <formula>NOT(ISERROR(SEARCH("lista desplegable",AQ32)))</formula>
    </cfRule>
    <cfRule type="containsText" dxfId="123" priority="30" operator="containsText" text="Casilla formulada">
      <formula>NOT(ISERROR(SEARCH("Casilla formulada",AQ32)))</formula>
    </cfRule>
  </conditionalFormatting>
  <conditionalFormatting sqref="P12:AH21">
    <cfRule type="containsText" dxfId="122" priority="1" operator="containsText" text="REDACTAR CONTROL">
      <formula>NOT(ISERROR(SEARCH("REDACTAR CONTROL",P12)))</formula>
    </cfRule>
    <cfRule type="containsText" dxfId="121" priority="2" operator="containsText" text="Espacio para">
      <formula>NOT(ISERROR(SEARCH("Espacio para",P12)))</formula>
    </cfRule>
    <cfRule type="containsText" dxfId="120" priority="3" operator="containsText" text="Definir el">
      <formula>NOT(ISERROR(SEARCH("Definir el",P12)))</formula>
    </cfRule>
    <cfRule type="containsText" dxfId="119" priority="4" operator="containsText" text="lista desplegable">
      <formula>NOT(ISERROR(SEARCH("lista desplegable",P12)))</formula>
    </cfRule>
    <cfRule type="containsText" dxfId="118" priority="5" operator="containsText" text="Casilla formulada">
      <formula>NOT(ISERROR(SEARCH("Casilla formulada",P12)))</formula>
    </cfRule>
  </conditionalFormatting>
  <dataValidations count="13">
    <dataValidation type="list" allowBlank="1" showInputMessage="1" showErrorMessage="1" sqref="BB12:BB41" xr:uid="{177E8F63-86C1-4A6C-A91C-45BBF4162422}">
      <formula1>"Escoger un dato de la lista desplegable,Completa,Incompleta,No existe"</formula1>
    </dataValidation>
    <dataValidation type="list" allowBlank="1" showInputMessage="1" showErrorMessage="1" sqref="BA12:BA41" xr:uid="{29924743-2B2E-48FC-A52C-B9BFAB3F807B}">
      <formula1>"Escoger un dato de la lista desplegable,Se investigan y resuelven oportunamente,No se investigan y resuelven oportunamente."</formula1>
    </dataValidation>
    <dataValidation type="list" allowBlank="1" showInputMessage="1" showErrorMessage="1" sqref="AZ12:AZ41" xr:uid="{36B3B491-33EC-4BF5-B4B5-E34879DBF6C7}">
      <formula1>"Confiable,No confiable,Escoger un dato de la lista desplegable"</formula1>
    </dataValidation>
    <dataValidation type="list" allowBlank="1" showInputMessage="1" showErrorMessage="1" sqref="AY12:AY41" xr:uid="{C04AE604-792C-49F9-AC85-D29F5B6678C9}">
      <formula1>"Prevenir,Detectar,No es un control,Escoger un dato de la lista desplegable"</formula1>
    </dataValidation>
    <dataValidation type="list" allowBlank="1" showInputMessage="1" showErrorMessage="1" sqref="AX12:AX41" xr:uid="{BDC155FC-3F31-4B34-8891-F4CD77C85F30}">
      <formula1>"Oportuna,Inoportuna,Escoger un dato de la lista desplegable"</formula1>
    </dataValidation>
    <dataValidation type="list" allowBlank="1" showInputMessage="1" showErrorMessage="1" sqref="AW12:AW41" xr:uid="{F62E4518-28FF-41F8-AF47-EC087B1E01A2}">
      <formula1>"Adecuado,Inadecuado,Escoger un dato de la lista desplegable"</formula1>
    </dataValidation>
    <dataValidation type="list" allowBlank="1" showInputMessage="1" showErrorMessage="1" sqref="AV12:AV41" xr:uid="{4BE27509-F9D6-4898-966E-F3F2299317AE}">
      <formula1>"Asignado,No Asignado,Escoger un dato de la lista desplegable"</formula1>
    </dataValidation>
    <dataValidation type="list" allowBlank="1" showInputMessage="1" showErrorMessage="1" sqref="AU12:AU41" xr:uid="{0B1F157B-DF9F-4C88-B87B-CB68FAA6AC6C}">
      <formula1>"Escoger un dato de la lista desplegable,Preventivo,Detectivo"</formula1>
    </dataValidation>
    <dataValidation type="list" allowBlank="1" showInputMessage="1" showErrorMessage="1" sqref="AP12:AP41" xr:uid="{88475047-FE8D-4E41-A09E-51A84D3DFA82}">
      <formula1>"Escoger un dato de la lista desplegable,Por Tramite, Diario, Semanal, Quincenal, Mensual, Bimestral, Trimestral, Semestral,Anual"</formula1>
    </dataValidation>
    <dataValidation type="list" allowBlank="1" showInputMessage="1" showErrorMessage="1" sqref="P12:AH41" xr:uid="{FA9F7BC7-2C10-40A4-BC05-1D8FFEEA57BF}">
      <formula1>"SI,NO,Selecciona una respuesta en la lista desplegable"</formula1>
    </dataValidation>
    <dataValidation type="list" allowBlank="1" showInputMessage="1" showErrorMessage="1" sqref="E12:H41" xr:uid="{EF901AAB-0E7E-47EF-84E8-5C551ACB8AD2}">
      <formula1>"SI,NO,Escoger un dato de la lista desplegable"</formula1>
    </dataValidation>
    <dataValidation type="list" allowBlank="1" showInputMessage="1" showErrorMessage="1" sqref="M12:M41" xr:uid="{2376FBD2-D62E-4D96-AA3C-153FD841B2A8}">
      <formula1>"Escoger un dato de la lista desplegable,5,4,3,2,1"</formula1>
    </dataValidation>
    <dataValidation type="list" allowBlank="1" showInputMessage="1" showErrorMessage="1" sqref="BF12:BF41" xr:uid="{428E2E9F-8E04-4732-B027-3FAF43CFCFF0}">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09FAB73-5CA1-4DE4-9EF1-8D90446E2DDE}">
          <x14:formula1>
            <xm:f>'HOJA DE DATOS'!$I$13:$I$47</xm:f>
          </x14:formula1>
          <xm:sqref>B12:B41</xm:sqref>
        </x14:dataValidation>
        <x14:dataValidation type="list" allowBlank="1" showInputMessage="1" showErrorMessage="1" xr:uid="{B7A8EF09-9A67-4B69-9F62-4DB223709DC6}">
          <x14:formula1>
            <xm:f>Hoja2!$A$1:$A$4</xm:f>
          </x14:formula1>
          <xm:sqref>AL12:AL41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6D278-25A8-4347-85DE-3F6D417D9E63}">
  <sheetPr codeName="Hoja21">
    <tabColor rgb="FFB1B1B1"/>
    <pageSetUpPr fitToPage="1"/>
  </sheetPr>
  <dimension ref="A1:BR1048174"/>
  <sheetViews>
    <sheetView zoomScale="55" zoomScaleNormal="55" zoomScaleSheetLayoutView="100" zoomScalePageLayoutView="10" workbookViewId="0">
      <pane ySplit="11" topLeftCell="A12" activePane="bottomLeft" state="frozen"/>
      <selection pane="bottomLeft" activeCell="AT13" sqref="A1:BR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GSER-1.0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0" t="s">
        <v>55</v>
      </c>
      <c r="AW11" s="80" t="s">
        <v>56</v>
      </c>
      <c r="AX11" s="80">
        <v>2</v>
      </c>
      <c r="AY11" s="80">
        <v>3</v>
      </c>
      <c r="AZ11" s="80">
        <v>4</v>
      </c>
      <c r="BA11" s="80">
        <v>5</v>
      </c>
      <c r="BB11" s="80">
        <v>6</v>
      </c>
      <c r="BC11" s="140"/>
      <c r="BD11" s="141"/>
      <c r="BE11" s="9"/>
      <c r="BF11" s="140"/>
      <c r="BG11" s="141"/>
      <c r="BH11" s="9"/>
      <c r="BI11" s="140"/>
      <c r="BJ11" s="141"/>
      <c r="BK11" s="140"/>
      <c r="BL11" s="149"/>
      <c r="BM11" s="149"/>
      <c r="BN11" s="195" t="s">
        <v>5</v>
      </c>
      <c r="BO11" s="196"/>
      <c r="BP11" s="10" t="s">
        <v>6</v>
      </c>
      <c r="BQ11" s="10" t="s">
        <v>7</v>
      </c>
      <c r="BR11" s="198"/>
    </row>
    <row r="12" spans="1:70" s="1" customFormat="1" ht="150.6" customHeight="1" x14ac:dyDescent="0.25">
      <c r="A12" s="61"/>
      <c r="B12" s="203" t="s">
        <v>261</v>
      </c>
      <c r="C12" s="152" t="str">
        <f>VLOOKUP(B12,'HOJA DE DATOS'!$I$13:$J$47,2,FALSE)</f>
        <v>Prestar los servicios generales de naturaleza logística y de apoyo necesarios para la operación de la Aeronáutica Civil, tales como aseo y cafetería, publicaciones, transporte de servidores públicos, mantenimientos del edificio NEA y Almacén, mantenimiento de vehículos y suministro de combustible.</v>
      </c>
      <c r="D12" s="156" t="s">
        <v>810</v>
      </c>
      <c r="E12" s="152" t="s">
        <v>264</v>
      </c>
      <c r="F12" s="152" t="s">
        <v>264</v>
      </c>
      <c r="G12" s="152" t="s">
        <v>264</v>
      </c>
      <c r="H12" s="152" t="s">
        <v>264</v>
      </c>
      <c r="I12" s="208" t="str">
        <f>IF(AND((E12="SI"),(F12="SI"),(G12="SI"),(H12="SI")),"Si es Riesgo de Corrupción","No es Riesgo de Corrupción")</f>
        <v>Si es Riesgo de Corrupción</v>
      </c>
      <c r="J12" s="62">
        <v>1</v>
      </c>
      <c r="K12" s="63" t="s">
        <v>811</v>
      </c>
      <c r="L12" s="158" t="s">
        <v>813</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249" t="s">
        <v>264</v>
      </c>
      <c r="Q12" s="249" t="s">
        <v>264</v>
      </c>
      <c r="R12" s="249" t="s">
        <v>269</v>
      </c>
      <c r="S12" s="249" t="s">
        <v>269</v>
      </c>
      <c r="T12" s="249" t="s">
        <v>264</v>
      </c>
      <c r="U12" s="249" t="s">
        <v>264</v>
      </c>
      <c r="V12" s="249" t="s">
        <v>264</v>
      </c>
      <c r="W12" s="249" t="s">
        <v>264</v>
      </c>
      <c r="X12" s="249" t="s">
        <v>269</v>
      </c>
      <c r="Y12" s="249" t="s">
        <v>264</v>
      </c>
      <c r="Z12" s="249" t="s">
        <v>264</v>
      </c>
      <c r="AA12" s="249" t="s">
        <v>264</v>
      </c>
      <c r="AB12" s="249" t="s">
        <v>264</v>
      </c>
      <c r="AC12" s="249" t="s">
        <v>264</v>
      </c>
      <c r="AD12" s="249" t="s">
        <v>269</v>
      </c>
      <c r="AE12" s="249" t="s">
        <v>269</v>
      </c>
      <c r="AF12" s="249" t="s">
        <v>264</v>
      </c>
      <c r="AG12" s="249" t="s">
        <v>269</v>
      </c>
      <c r="AH12" s="249" t="s">
        <v>269</v>
      </c>
      <c r="AI12" s="166">
        <f>IF(AE12="SI","Impacto Catastrófico por lesoines o perdida de vidas humanas",(COUNTIF(P12:AD21,"SI")+COUNTIF(AF12:AH21,"SI")))</f>
        <v>12</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823</v>
      </c>
      <c r="AO12" s="11" t="s">
        <v>818</v>
      </c>
      <c r="AP12" s="11" t="s">
        <v>347</v>
      </c>
      <c r="AQ12" s="11" t="s">
        <v>819</v>
      </c>
      <c r="AR12" s="11" t="s">
        <v>820</v>
      </c>
      <c r="AS12" s="11" t="s">
        <v>821</v>
      </c>
      <c r="AT12" s="11" t="s">
        <v>822</v>
      </c>
      <c r="AU12" s="11" t="s">
        <v>277</v>
      </c>
      <c r="AV12" s="11" t="s">
        <v>295</v>
      </c>
      <c r="AW12" s="11" t="s">
        <v>296</v>
      </c>
      <c r="AX12" s="11" t="s">
        <v>297</v>
      </c>
      <c r="AY12" s="11" t="s">
        <v>298</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95</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824</v>
      </c>
    </row>
    <row r="13" spans="1:70" s="1" customFormat="1" ht="203.45" customHeight="1" x14ac:dyDescent="0.25">
      <c r="A13" s="61"/>
      <c r="B13" s="204"/>
      <c r="C13" s="153"/>
      <c r="D13" s="156"/>
      <c r="E13" s="153"/>
      <c r="F13" s="153"/>
      <c r="G13" s="153"/>
      <c r="H13" s="153"/>
      <c r="I13" s="209"/>
      <c r="J13" s="66">
        <v>2</v>
      </c>
      <c r="K13" s="67" t="s">
        <v>812</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814</v>
      </c>
      <c r="AO13" s="17" t="s">
        <v>815</v>
      </c>
      <c r="AP13" s="17" t="s">
        <v>280</v>
      </c>
      <c r="AQ13" s="17" t="s">
        <v>805</v>
      </c>
      <c r="AR13" s="17" t="s">
        <v>816</v>
      </c>
      <c r="AS13" s="17" t="s">
        <v>817</v>
      </c>
      <c r="AT13" s="17" t="s">
        <v>808</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jMEwaIZe5RT7U//+SVLhmaOcGt0SKDxWW/JNAeh4cQkBn8p4ztKkbi8MdogtB0pKutyecC/HzfbShAY5JXfJfQ==" saltValue="WIeFnlS6zE35yXQulu7uz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17" priority="63" operator="containsText" text="No es Riesgo de Corrupción">
      <formula>NOT(ISERROR(SEARCH("No es Riesgo de Corrupción",I12)))</formula>
    </cfRule>
    <cfRule type="containsText" dxfId="116" priority="64" operator="containsText" text="Si es Riesgo de Corrupción">
      <formula>NOT(ISERROR(SEARCH("Si es Riesgo de Corrupción",I12)))</formula>
    </cfRule>
  </conditionalFormatting>
  <conditionalFormatting sqref="AK12:AK21">
    <cfRule type="containsText" dxfId="115" priority="59" operator="containsText" text="Extremo">
      <formula>NOT(ISERROR(SEARCH("Extremo",AK12)))</formula>
    </cfRule>
    <cfRule type="containsText" dxfId="114" priority="60" operator="containsText" text="Alto">
      <formula>NOT(ISERROR(SEARCH("Alto",AK12)))</formula>
    </cfRule>
    <cfRule type="containsText" dxfId="113" priority="61" operator="containsText" text="Moderado">
      <formula>NOT(ISERROR(SEARCH("Moderado",AK12)))</formula>
    </cfRule>
    <cfRule type="containsText" dxfId="112" priority="62" operator="containsText" text="Bajo">
      <formula>NOT(ISERROR(SEARCH("Bajo",AK12)))</formula>
    </cfRule>
  </conditionalFormatting>
  <conditionalFormatting sqref="BI12:BI21">
    <cfRule type="containsText" dxfId="111" priority="56" operator="containsText" text="FUERTE">
      <formula>NOT(ISERROR(SEARCH("FUERTE",BI12)))</formula>
    </cfRule>
    <cfRule type="containsText" dxfId="110" priority="57" operator="containsText" text="MODERADO">
      <formula>NOT(ISERROR(SEARCH("MODERADO",BI12)))</formula>
    </cfRule>
    <cfRule type="containsText" dxfId="109" priority="58" operator="containsText" text="DÉBIL">
      <formula>NOT(ISERROR(SEARCH("DÉBIL",BI12)))</formula>
    </cfRule>
  </conditionalFormatting>
  <conditionalFormatting sqref="AL12">
    <cfRule type="containsText" dxfId="108" priority="52" operator="containsText" text="Extremo">
      <formula>NOT(ISERROR(SEARCH("Extremo",AL12)))</formula>
    </cfRule>
    <cfRule type="containsText" dxfId="107" priority="53" operator="containsText" text="Alto">
      <formula>NOT(ISERROR(SEARCH("Alto",AL12)))</formula>
    </cfRule>
    <cfRule type="containsText" dxfId="106" priority="54" operator="containsText" text="Moderado">
      <formula>NOT(ISERROR(SEARCH("Moderado",AL12)))</formula>
    </cfRule>
    <cfRule type="containsText" dxfId="105" priority="55" operator="containsText" text="Bajo">
      <formula>NOT(ISERROR(SEARCH("Bajo",AL12)))</formula>
    </cfRule>
  </conditionalFormatting>
  <conditionalFormatting sqref="BQ12:BQ21">
    <cfRule type="containsText" dxfId="104" priority="48" operator="containsText" text="Extremo">
      <formula>NOT(ISERROR(SEARCH("Extremo",BQ12)))</formula>
    </cfRule>
    <cfRule type="containsText" dxfId="103" priority="49" operator="containsText" text="Alto">
      <formula>NOT(ISERROR(SEARCH("Alto",BQ12)))</formula>
    </cfRule>
    <cfRule type="containsText" dxfId="102" priority="50" operator="containsText" text="Moderado">
      <formula>NOT(ISERROR(SEARCH("Moderado",BQ12)))</formula>
    </cfRule>
    <cfRule type="containsText" dxfId="101" priority="51" operator="containsText" text="Bajo">
      <formula>NOT(ISERROR(SEARCH("Bajo",BQ12)))</formula>
    </cfRule>
  </conditionalFormatting>
  <conditionalFormatting sqref="I22 I32">
    <cfRule type="containsText" dxfId="100" priority="46" operator="containsText" text="No es Riesgo de Corrupción">
      <formula>NOT(ISERROR(SEARCH("No es Riesgo de Corrupción",I22)))</formula>
    </cfRule>
    <cfRule type="containsText" dxfId="99" priority="47" operator="containsText" text="Si es Riesgo de Corrupción">
      <formula>NOT(ISERROR(SEARCH("Si es Riesgo de Corrupción",I22)))</formula>
    </cfRule>
  </conditionalFormatting>
  <conditionalFormatting sqref="AK22:AK41">
    <cfRule type="containsText" dxfId="98" priority="42" operator="containsText" text="Extremo">
      <formula>NOT(ISERROR(SEARCH("Extremo",AK22)))</formula>
    </cfRule>
    <cfRule type="containsText" dxfId="97" priority="43" operator="containsText" text="Alto">
      <formula>NOT(ISERROR(SEARCH("Alto",AK22)))</formula>
    </cfRule>
    <cfRule type="containsText" dxfId="96" priority="44" operator="containsText" text="Moderado">
      <formula>NOT(ISERROR(SEARCH("Moderado",AK22)))</formula>
    </cfRule>
    <cfRule type="containsText" dxfId="95" priority="45" operator="containsText" text="Bajo">
      <formula>NOT(ISERROR(SEARCH("Bajo",AK22)))</formula>
    </cfRule>
  </conditionalFormatting>
  <conditionalFormatting sqref="BI22:BI41">
    <cfRule type="containsText" dxfId="94" priority="39" operator="containsText" text="FUERTE">
      <formula>NOT(ISERROR(SEARCH("FUERTE",BI22)))</formula>
    </cfRule>
    <cfRule type="containsText" dxfId="93" priority="40" operator="containsText" text="MODERADO">
      <formula>NOT(ISERROR(SEARCH("MODERADO",BI22)))</formula>
    </cfRule>
    <cfRule type="containsText" dxfId="92" priority="41" operator="containsText" text="DÉBIL">
      <formula>NOT(ISERROR(SEARCH("DÉBIL",BI22)))</formula>
    </cfRule>
  </conditionalFormatting>
  <conditionalFormatting sqref="AL22 AL32">
    <cfRule type="containsText" dxfId="91" priority="35" operator="containsText" text="Extremo">
      <formula>NOT(ISERROR(SEARCH("Extremo",AL22)))</formula>
    </cfRule>
    <cfRule type="containsText" dxfId="90" priority="36" operator="containsText" text="Alto">
      <formula>NOT(ISERROR(SEARCH("Alto",AL22)))</formula>
    </cfRule>
    <cfRule type="containsText" dxfId="89" priority="37" operator="containsText" text="Moderado">
      <formula>NOT(ISERROR(SEARCH("Moderado",AL22)))</formula>
    </cfRule>
    <cfRule type="containsText" dxfId="88" priority="38" operator="containsText" text="Bajo">
      <formula>NOT(ISERROR(SEARCH("Bajo",AL22)))</formula>
    </cfRule>
  </conditionalFormatting>
  <conditionalFormatting sqref="BQ22:BQ41">
    <cfRule type="containsText" dxfId="87" priority="31" operator="containsText" text="Extremo">
      <formula>NOT(ISERROR(SEARCH("Extremo",BQ22)))</formula>
    </cfRule>
    <cfRule type="containsText" dxfId="86" priority="32" operator="containsText" text="Alto">
      <formula>NOT(ISERROR(SEARCH("Alto",BQ22)))</formula>
    </cfRule>
    <cfRule type="containsText" dxfId="85" priority="33" operator="containsText" text="Moderado">
      <formula>NOT(ISERROR(SEARCH("Moderado",BQ22)))</formula>
    </cfRule>
    <cfRule type="containsText" dxfId="84" priority="34" operator="containsText" text="Bajo">
      <formula>NOT(ISERROR(SEARCH("Bajo",BQ22)))</formula>
    </cfRule>
  </conditionalFormatting>
  <conditionalFormatting sqref="A1:XFD3 A5:XFD11 A4:AT4 BS4:XFD4 BH12:XFD12 A12:O21 A42:XFD1048576 A22:AP41 AU22:XFD41 AI12:BF12 AI13:XFD21">
    <cfRule type="containsText" dxfId="83" priority="26" operator="containsText" text="REDACTAR CONTROL">
      <formula>NOT(ISERROR(SEARCH("REDACTAR CONTROL",A1)))</formula>
    </cfRule>
    <cfRule type="containsText" dxfId="82" priority="27" operator="containsText" text="Espacio para">
      <formula>NOT(ISERROR(SEARCH("Espacio para",A1)))</formula>
    </cfRule>
    <cfRule type="containsText" dxfId="81" priority="28" operator="containsText" text="Definir el">
      <formula>NOT(ISERROR(SEARCH("Definir el",A1)))</formula>
    </cfRule>
    <cfRule type="containsText" dxfId="80" priority="29" operator="containsText" text="lista desplegable">
      <formula>NOT(ISERROR(SEARCH("lista desplegable",A1)))</formula>
    </cfRule>
    <cfRule type="containsText" dxfId="79" priority="30" operator="containsText" text="Casilla formulada">
      <formula>NOT(ISERROR(SEARCH("Casilla formulada",A1)))</formula>
    </cfRule>
  </conditionalFormatting>
  <conditionalFormatting sqref="BG12">
    <cfRule type="containsText" dxfId="78" priority="21" operator="containsText" text="REDACTAR CONTROL">
      <formula>NOT(ISERROR(SEARCH("REDACTAR CONTROL",BG12)))</formula>
    </cfRule>
    <cfRule type="containsText" dxfId="77" priority="22" operator="containsText" text="Espacio para">
      <formula>NOT(ISERROR(SEARCH("Espacio para",BG12)))</formula>
    </cfRule>
    <cfRule type="containsText" dxfId="76" priority="23" operator="containsText" text="Definir el">
      <formula>NOT(ISERROR(SEARCH("Definir el",BG12)))</formula>
    </cfRule>
    <cfRule type="containsText" dxfId="75" priority="24" operator="containsText" text="lista desplegable">
      <formula>NOT(ISERROR(SEARCH("lista desplegable",BG12)))</formula>
    </cfRule>
    <cfRule type="containsText" dxfId="74" priority="25" operator="containsText" text="Casilla formulada">
      <formula>NOT(ISERROR(SEARCH("Casilla formulada",BG12)))</formula>
    </cfRule>
  </conditionalFormatting>
  <conditionalFormatting sqref="AQ22:AT31">
    <cfRule type="containsText" dxfId="73" priority="16" operator="containsText" text="REDACTAR CONTROL">
      <formula>NOT(ISERROR(SEARCH("REDACTAR CONTROL",AQ22)))</formula>
    </cfRule>
    <cfRule type="containsText" dxfId="72" priority="17" operator="containsText" text="Espacio para">
      <formula>NOT(ISERROR(SEARCH("Espacio para",AQ22)))</formula>
    </cfRule>
    <cfRule type="containsText" dxfId="71" priority="18" operator="containsText" text="Definir el">
      <formula>NOT(ISERROR(SEARCH("Definir el",AQ22)))</formula>
    </cfRule>
    <cfRule type="containsText" dxfId="70" priority="19" operator="containsText" text="lista desplegable">
      <formula>NOT(ISERROR(SEARCH("lista desplegable",AQ22)))</formula>
    </cfRule>
    <cfRule type="containsText" dxfId="69" priority="20" operator="containsText" text="Casilla formulada">
      <formula>NOT(ISERROR(SEARCH("Casilla formulada",AQ22)))</formula>
    </cfRule>
  </conditionalFormatting>
  <conditionalFormatting sqref="AQ32:AT41">
    <cfRule type="containsText" dxfId="68" priority="11" operator="containsText" text="REDACTAR CONTROL">
      <formula>NOT(ISERROR(SEARCH("REDACTAR CONTROL",AQ32)))</formula>
    </cfRule>
    <cfRule type="containsText" dxfId="67" priority="12" operator="containsText" text="Espacio para">
      <formula>NOT(ISERROR(SEARCH("Espacio para",AQ32)))</formula>
    </cfRule>
    <cfRule type="containsText" dxfId="66" priority="13" operator="containsText" text="Definir el">
      <formula>NOT(ISERROR(SEARCH("Definir el",AQ32)))</formula>
    </cfRule>
    <cfRule type="containsText" dxfId="65" priority="14" operator="containsText" text="lista desplegable">
      <formula>NOT(ISERROR(SEARCH("lista desplegable",AQ32)))</formula>
    </cfRule>
    <cfRule type="containsText" dxfId="64" priority="15" operator="containsText" text="Casilla formulada">
      <formula>NOT(ISERROR(SEARCH("Casilla formulada",AQ32)))</formula>
    </cfRule>
  </conditionalFormatting>
  <conditionalFormatting sqref="P12:AH21">
    <cfRule type="containsText" dxfId="63" priority="1" operator="containsText" text="REDACTAR CONTROL">
      <formula>NOT(ISERROR(SEARCH("REDACTAR CONTROL",P12)))</formula>
    </cfRule>
    <cfRule type="containsText" dxfId="62" priority="2" operator="containsText" text="Espacio para">
      <formula>NOT(ISERROR(SEARCH("Espacio para",P12)))</formula>
    </cfRule>
    <cfRule type="containsText" dxfId="61" priority="3" operator="containsText" text="Definir el">
      <formula>NOT(ISERROR(SEARCH("Definir el",P12)))</formula>
    </cfRule>
    <cfRule type="containsText" dxfId="60" priority="4" operator="containsText" text="lista desplegable">
      <formula>NOT(ISERROR(SEARCH("lista desplegable",P12)))</formula>
    </cfRule>
    <cfRule type="containsText" dxfId="59" priority="5" operator="containsText" text="Casilla formulada">
      <formula>NOT(ISERROR(SEARCH("Casilla formulada",P12)))</formula>
    </cfRule>
  </conditionalFormatting>
  <dataValidations count="13">
    <dataValidation type="list" allowBlank="1" showInputMessage="1" showErrorMessage="1" sqref="BF12:BF41" xr:uid="{F12D9978-2F6D-4AD3-A0CF-334138F41400}">
      <formula1>"Escoger un dato de la lista desplegable,Fuerte,Moderado,Débil"</formula1>
    </dataValidation>
    <dataValidation type="list" allowBlank="1" showInputMessage="1" showErrorMessage="1" sqref="M12:M41" xr:uid="{251A4726-7D0F-4A39-B038-F86BC4D88B39}">
      <formula1>"Escoger un dato de la lista desplegable,5,4,3,2,1"</formula1>
    </dataValidation>
    <dataValidation type="list" allowBlank="1" showInputMessage="1" showErrorMessage="1" sqref="E12:H41" xr:uid="{61113703-CDD3-43D8-8D62-24383281FB6B}">
      <formula1>"SI,NO,Escoger un dato de la lista desplegable"</formula1>
    </dataValidation>
    <dataValidation type="list" allowBlank="1" showInputMessage="1" showErrorMessage="1" sqref="P12:AH41" xr:uid="{1F5CC531-9411-45FA-93AB-F236EC554AA6}">
      <formula1>"SI,NO,Selecciona una respuesta en la lista desplegable"</formula1>
    </dataValidation>
    <dataValidation type="list" allowBlank="1" showInputMessage="1" showErrorMessage="1" sqref="AP12:AP41" xr:uid="{0BD7290E-51F6-4715-BC0A-14A3101AEC86}">
      <formula1>"Escoger un dato de la lista desplegable,Por Tramite, Diario, Semanal, Quincenal, Mensual, Bimestral, Trimestral, Semestral,Anual"</formula1>
    </dataValidation>
    <dataValidation type="list" allowBlank="1" showInputMessage="1" showErrorMessage="1" sqref="AU12:AU41" xr:uid="{E32CD8D0-653D-419D-ADE3-F31C148CE125}">
      <formula1>"Escoger un dato de la lista desplegable,Preventivo,Detectivo"</formula1>
    </dataValidation>
    <dataValidation type="list" allowBlank="1" showInputMessage="1" showErrorMessage="1" sqref="AV12:AV41" xr:uid="{6D887E28-8886-4B5F-846D-CFA8EED0B9F1}">
      <formula1>"Asignado,No Asignado,Escoger un dato de la lista desplegable"</formula1>
    </dataValidation>
    <dataValidation type="list" allowBlank="1" showInputMessage="1" showErrorMessage="1" sqref="AW12:AW41" xr:uid="{D7113A4B-6821-46E6-9003-32EEBE6E6BA8}">
      <formula1>"Adecuado,Inadecuado,Escoger un dato de la lista desplegable"</formula1>
    </dataValidation>
    <dataValidation type="list" allowBlank="1" showInputMessage="1" showErrorMessage="1" sqref="AX12:AX41" xr:uid="{4061A519-D6AC-472F-8628-F7A4D36167E4}">
      <formula1>"Oportuna,Inoportuna,Escoger un dato de la lista desplegable"</formula1>
    </dataValidation>
    <dataValidation type="list" allowBlank="1" showInputMessage="1" showErrorMessage="1" sqref="AY12:AY41" xr:uid="{1A915240-5499-4C8A-851D-0C700DD8C979}">
      <formula1>"Prevenir,Detectar,No es un control,Escoger un dato de la lista desplegable"</formula1>
    </dataValidation>
    <dataValidation type="list" allowBlank="1" showInputMessage="1" showErrorMessage="1" sqref="AZ12:AZ41" xr:uid="{2D7117D3-8154-4F3A-BBA9-412C3E49B916}">
      <formula1>"Confiable,No confiable,Escoger un dato de la lista desplegable"</formula1>
    </dataValidation>
    <dataValidation type="list" allowBlank="1" showInputMessage="1" showErrorMessage="1" sqref="BA12:BA41" xr:uid="{F8F7D933-A446-4C6C-BF50-347613D60FC6}">
      <formula1>"Escoger un dato de la lista desplegable,Se investigan y resuelven oportunamente,No se investigan y resuelven oportunamente."</formula1>
    </dataValidation>
    <dataValidation type="list" allowBlank="1" showInputMessage="1" showErrorMessage="1" sqref="BB12:BB41" xr:uid="{6A8A7745-A606-4E37-98C5-D50B019FB511}">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6294285-D159-4817-AB9C-870694565273}">
          <x14:formula1>
            <xm:f>Hoja2!$A$1:$A$4</xm:f>
          </x14:formula1>
          <xm:sqref>AL12:AL41</xm:sqref>
        </x14:dataValidation>
        <x14:dataValidation type="list" allowBlank="1" showInputMessage="1" showErrorMessage="1" xr:uid="{7F3D9F2F-FF0F-4DA1-9847-A4C4ED1BA2F1}">
          <x14:formula1>
            <xm:f>'HOJA DE DATOS'!$I$13:$I$47</xm:f>
          </x14:formula1>
          <xm:sqref>B12:B41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B7BC1-0B4F-4E2A-8653-2B9DF891FC72}">
  <sheetPr>
    <tabColor theme="7"/>
    <pageSetUpPr fitToPage="1"/>
  </sheetPr>
  <dimension ref="A1:BR1048174"/>
  <sheetViews>
    <sheetView zoomScale="55" zoomScaleNormal="55" zoomScaleSheetLayoutView="100" zoomScalePageLayoutView="10" workbookViewId="0">
      <pane ySplit="11" topLeftCell="A12" activePane="bottomLeft" state="frozen"/>
      <selection pane="bottomLeft" activeCell="B12" sqref="B12:B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49.42578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1" width="27.42578125" style="75" customWidth="1"/>
    <col min="42" max="42" width="18.85546875" style="75" customWidth="1"/>
    <col min="43" max="43" width="32.7109375" style="75" customWidth="1"/>
    <col min="44" max="44" width="50" style="75" customWidth="1"/>
    <col min="45" max="45" width="33.28515625" style="75" customWidth="1"/>
    <col min="46" max="46" width="38.285156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AEGR-5.0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2" t="s">
        <v>55</v>
      </c>
      <c r="AW11" s="82" t="s">
        <v>56</v>
      </c>
      <c r="AX11" s="82">
        <v>2</v>
      </c>
      <c r="AY11" s="82">
        <v>3</v>
      </c>
      <c r="AZ11" s="82">
        <v>4</v>
      </c>
      <c r="BA11" s="82">
        <v>5</v>
      </c>
      <c r="BB11" s="82">
        <v>6</v>
      </c>
      <c r="BC11" s="140"/>
      <c r="BD11" s="141"/>
      <c r="BE11" s="9"/>
      <c r="BF11" s="140"/>
      <c r="BG11" s="141"/>
      <c r="BH11" s="9"/>
      <c r="BI11" s="140"/>
      <c r="BJ11" s="141"/>
      <c r="BK11" s="140"/>
      <c r="BL11" s="149"/>
      <c r="BM11" s="149"/>
      <c r="BN11" s="195" t="s">
        <v>5</v>
      </c>
      <c r="BO11" s="196"/>
      <c r="BP11" s="10" t="s">
        <v>6</v>
      </c>
      <c r="BQ11" s="10" t="s">
        <v>7</v>
      </c>
      <c r="BR11" s="198"/>
    </row>
    <row r="12" spans="1:70" s="1" customFormat="1" ht="114.75" x14ac:dyDescent="0.25">
      <c r="A12" s="61"/>
      <c r="B12" s="203" t="s">
        <v>15</v>
      </c>
      <c r="C12" s="152" t="str">
        <f>VLOOKUP(B12,'HOJA DE DATOS'!$I$13:$J$47,2,FALSE)</f>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
      <c r="D12" s="156" t="s">
        <v>878</v>
      </c>
      <c r="E12" s="152" t="s">
        <v>264</v>
      </c>
      <c r="F12" s="152" t="s">
        <v>264</v>
      </c>
      <c r="G12" s="152" t="s">
        <v>264</v>
      </c>
      <c r="H12" s="152" t="s">
        <v>264</v>
      </c>
      <c r="I12" s="208" t="str">
        <f>IF(AND((E12="SI"),(F12="SI"),(G12="SI"),(H12="SI")),"Si es Riesgo de Corrupción","No es Riesgo de Corrupción")</f>
        <v>Si es Riesgo de Corrupción</v>
      </c>
      <c r="J12" s="62">
        <v>1</v>
      </c>
      <c r="K12" s="63" t="s">
        <v>879</v>
      </c>
      <c r="L12" s="158" t="s">
        <v>883</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9" t="s">
        <v>264</v>
      </c>
      <c r="Q12" s="249" t="s">
        <v>264</v>
      </c>
      <c r="R12" s="249" t="s">
        <v>264</v>
      </c>
      <c r="S12" s="249" t="s">
        <v>269</v>
      </c>
      <c r="T12" s="249" t="s">
        <v>264</v>
      </c>
      <c r="U12" s="249" t="s">
        <v>264</v>
      </c>
      <c r="V12" s="249" t="s">
        <v>264</v>
      </c>
      <c r="W12" s="249" t="s">
        <v>264</v>
      </c>
      <c r="X12" s="249" t="s">
        <v>264</v>
      </c>
      <c r="Y12" s="249" t="s">
        <v>264</v>
      </c>
      <c r="Z12" s="249" t="s">
        <v>264</v>
      </c>
      <c r="AA12" s="249" t="s">
        <v>264</v>
      </c>
      <c r="AB12" s="249" t="s">
        <v>264</v>
      </c>
      <c r="AC12" s="249" t="s">
        <v>264</v>
      </c>
      <c r="AD12" s="249" t="s">
        <v>264</v>
      </c>
      <c r="AE12" s="249" t="s">
        <v>269</v>
      </c>
      <c r="AF12" s="249" t="s">
        <v>264</v>
      </c>
      <c r="AG12" s="249" t="s">
        <v>264</v>
      </c>
      <c r="AH12" s="249" t="s">
        <v>269</v>
      </c>
      <c r="AI12" s="166">
        <f>IF(AE12="SI","Impacto Catastrófico por lesoines o perdida de vidas humanas",(COUNTIF(P12:AD21,"SI")+COUNTIF(AF12:AH21,"SI")))</f>
        <v>16</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884</v>
      </c>
      <c r="AO12" s="11" t="s">
        <v>885</v>
      </c>
      <c r="AP12" s="11" t="s">
        <v>280</v>
      </c>
      <c r="AQ12" s="11" t="s">
        <v>886</v>
      </c>
      <c r="AR12" s="11" t="s">
        <v>887</v>
      </c>
      <c r="AS12" s="11" t="s">
        <v>888</v>
      </c>
      <c r="AT12" s="11" t="s">
        <v>889</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896</v>
      </c>
    </row>
    <row r="13" spans="1:70" s="1" customFormat="1" ht="114.75" x14ac:dyDescent="0.25">
      <c r="A13" s="61"/>
      <c r="B13" s="204"/>
      <c r="C13" s="153"/>
      <c r="D13" s="156"/>
      <c r="E13" s="153"/>
      <c r="F13" s="153"/>
      <c r="G13" s="153"/>
      <c r="H13" s="153"/>
      <c r="I13" s="209"/>
      <c r="J13" s="66">
        <v>2</v>
      </c>
      <c r="K13" s="67" t="s">
        <v>880</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884</v>
      </c>
      <c r="AO13" s="17" t="s">
        <v>885</v>
      </c>
      <c r="AP13" s="17" t="s">
        <v>280</v>
      </c>
      <c r="AQ13" s="17" t="s">
        <v>886</v>
      </c>
      <c r="AR13" s="17" t="s">
        <v>890</v>
      </c>
      <c r="AS13" s="17" t="s">
        <v>888</v>
      </c>
      <c r="AT13" s="17" t="s">
        <v>889</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114.75" x14ac:dyDescent="0.25">
      <c r="A14" s="61"/>
      <c r="B14" s="204"/>
      <c r="C14" s="153"/>
      <c r="D14" s="156"/>
      <c r="E14" s="153"/>
      <c r="F14" s="153"/>
      <c r="G14" s="153"/>
      <c r="H14" s="153"/>
      <c r="I14" s="209"/>
      <c r="J14" s="69">
        <v>3</v>
      </c>
      <c r="K14" s="70" t="s">
        <v>881</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884</v>
      </c>
      <c r="AO14" s="13" t="s">
        <v>885</v>
      </c>
      <c r="AP14" s="13" t="s">
        <v>280</v>
      </c>
      <c r="AQ14" s="13" t="s">
        <v>886</v>
      </c>
      <c r="AR14" s="13" t="s">
        <v>890</v>
      </c>
      <c r="AS14" s="13" t="s">
        <v>888</v>
      </c>
      <c r="AT14" s="13" t="s">
        <v>889</v>
      </c>
      <c r="AU14" s="13" t="s">
        <v>291</v>
      </c>
      <c r="AV14" s="11" t="s">
        <v>295</v>
      </c>
      <c r="AW14" s="11" t="s">
        <v>296</v>
      </c>
      <c r="AX14" s="11" t="s">
        <v>297</v>
      </c>
      <c r="AY14" s="11" t="s">
        <v>302</v>
      </c>
      <c r="AZ14" s="11" t="s">
        <v>299</v>
      </c>
      <c r="BA14" s="11" t="s">
        <v>300</v>
      </c>
      <c r="BB14" s="11" t="s">
        <v>301</v>
      </c>
      <c r="BC14" s="13">
        <f t="shared" si="2"/>
        <v>100</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140.25" x14ac:dyDescent="0.25">
      <c r="A15" s="61"/>
      <c r="B15" s="204"/>
      <c r="C15" s="153"/>
      <c r="D15" s="156"/>
      <c r="E15" s="153"/>
      <c r="F15" s="153"/>
      <c r="G15" s="153"/>
      <c r="H15" s="153"/>
      <c r="I15" s="209"/>
      <c r="J15" s="66">
        <v>4</v>
      </c>
      <c r="K15" s="67" t="s">
        <v>882</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891</v>
      </c>
      <c r="AO15" s="17" t="s">
        <v>892</v>
      </c>
      <c r="AP15" s="17" t="s">
        <v>280</v>
      </c>
      <c r="AQ15" s="17" t="s">
        <v>886</v>
      </c>
      <c r="AR15" s="17" t="s">
        <v>893</v>
      </c>
      <c r="AS15" s="17" t="s">
        <v>894</v>
      </c>
      <c r="AT15" s="17" t="s">
        <v>895</v>
      </c>
      <c r="AU15" s="17" t="s">
        <v>277</v>
      </c>
      <c r="AV15" s="17" t="s">
        <v>295</v>
      </c>
      <c r="AW15" s="17" t="s">
        <v>296</v>
      </c>
      <c r="AX15" s="17" t="s">
        <v>297</v>
      </c>
      <c r="AY15" s="17" t="s">
        <v>298</v>
      </c>
      <c r="AZ15" s="17" t="s">
        <v>299</v>
      </c>
      <c r="BA15" s="17" t="s">
        <v>300</v>
      </c>
      <c r="BB15" s="17" t="s">
        <v>301</v>
      </c>
      <c r="BC15" s="17">
        <f t="shared" si="2"/>
        <v>95</v>
      </c>
      <c r="BD15" s="17" t="str">
        <f t="shared" si="3"/>
        <v>Fuerte</v>
      </c>
      <c r="BE15" s="17"/>
      <c r="BF15" s="17" t="s">
        <v>303</v>
      </c>
      <c r="BG15" s="17" t="str">
        <f t="shared" si="4"/>
        <v>Siempre se ejecuta</v>
      </c>
      <c r="BH15" s="17"/>
      <c r="BI15" s="18" t="str">
        <f t="shared" si="5"/>
        <v>FUERTE</v>
      </c>
      <c r="BJ15" s="17">
        <f t="shared" si="6"/>
        <v>100</v>
      </c>
      <c r="BK15" s="17" t="str">
        <f t="shared" si="7"/>
        <v>NO</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2:66" s="61" customFormat="1" x14ac:dyDescent="0.25">
      <c r="AP49" s="75"/>
      <c r="AQ49" s="75"/>
      <c r="AR49" s="75"/>
      <c r="AS49" s="75"/>
      <c r="AT49" s="75"/>
      <c r="AU49" s="75"/>
      <c r="BN49" s="76"/>
    </row>
    <row r="50" spans="42:66" s="61" customFormat="1" x14ac:dyDescent="0.25">
      <c r="AP50" s="75"/>
      <c r="AQ50" s="75"/>
      <c r="AR50" s="75"/>
      <c r="AS50" s="75"/>
      <c r="AT50" s="75"/>
      <c r="AU50" s="75"/>
      <c r="BN50" s="76"/>
    </row>
    <row r="51" spans="42:66" s="61" customFormat="1" x14ac:dyDescent="0.25">
      <c r="AP51" s="75"/>
      <c r="AQ51" s="75"/>
      <c r="AR51" s="75"/>
      <c r="AS51" s="75"/>
      <c r="AT51" s="75"/>
      <c r="AU51" s="75"/>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IMd3qj7VMHl6CSZU7rVnhiPMv6FK8Ubco5fS7oCcRpaZ2Ih+qGGN1BzHngm9icqsziJW534rbBu9eu229BdtnQ==" saltValue="4+cmSBLPWA4Iz6M4KpOBqw=="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58" priority="58" operator="containsText" text="No es Riesgo de Corrupción">
      <formula>NOT(ISERROR(SEARCH("No es Riesgo de Corrupción",I12)))</formula>
    </cfRule>
    <cfRule type="containsText" dxfId="57" priority="59" operator="containsText" text="Si es Riesgo de Corrupción">
      <formula>NOT(ISERROR(SEARCH("Si es Riesgo de Corrupción",I12)))</formula>
    </cfRule>
  </conditionalFormatting>
  <conditionalFormatting sqref="AK12:AK21">
    <cfRule type="containsText" dxfId="56" priority="54" operator="containsText" text="Extremo">
      <formula>NOT(ISERROR(SEARCH("Extremo",AK12)))</formula>
    </cfRule>
    <cfRule type="containsText" dxfId="55" priority="55" operator="containsText" text="Alto">
      <formula>NOT(ISERROR(SEARCH("Alto",AK12)))</formula>
    </cfRule>
    <cfRule type="containsText" dxfId="54" priority="56" operator="containsText" text="Moderado">
      <formula>NOT(ISERROR(SEARCH("Moderado",AK12)))</formula>
    </cfRule>
    <cfRule type="containsText" dxfId="53" priority="57" operator="containsText" text="Bajo">
      <formula>NOT(ISERROR(SEARCH("Bajo",AK12)))</formula>
    </cfRule>
  </conditionalFormatting>
  <conditionalFormatting sqref="BI12:BI21">
    <cfRule type="containsText" dxfId="52" priority="51" operator="containsText" text="FUERTE">
      <formula>NOT(ISERROR(SEARCH("FUERTE",BI12)))</formula>
    </cfRule>
    <cfRule type="containsText" dxfId="51" priority="52" operator="containsText" text="MODERADO">
      <formula>NOT(ISERROR(SEARCH("MODERADO",BI12)))</formula>
    </cfRule>
    <cfRule type="containsText" dxfId="50" priority="53" operator="containsText" text="DÉBIL">
      <formula>NOT(ISERROR(SEARCH("DÉBIL",BI12)))</formula>
    </cfRule>
  </conditionalFormatting>
  <conditionalFormatting sqref="AL12">
    <cfRule type="containsText" dxfId="49" priority="47" operator="containsText" text="Extremo">
      <formula>NOT(ISERROR(SEARCH("Extremo",AL12)))</formula>
    </cfRule>
    <cfRule type="containsText" dxfId="48" priority="48" operator="containsText" text="Alto">
      <formula>NOT(ISERROR(SEARCH("Alto",AL12)))</formula>
    </cfRule>
    <cfRule type="containsText" dxfId="47" priority="49" operator="containsText" text="Moderado">
      <formula>NOT(ISERROR(SEARCH("Moderado",AL12)))</formula>
    </cfRule>
    <cfRule type="containsText" dxfId="46" priority="50" operator="containsText" text="Bajo">
      <formula>NOT(ISERROR(SEARCH("Bajo",AL12)))</formula>
    </cfRule>
  </conditionalFormatting>
  <conditionalFormatting sqref="BQ12:BQ21">
    <cfRule type="containsText" dxfId="45" priority="43" operator="containsText" text="Extremo">
      <formula>NOT(ISERROR(SEARCH("Extremo",BQ12)))</formula>
    </cfRule>
    <cfRule type="containsText" dxfId="44" priority="44" operator="containsText" text="Alto">
      <formula>NOT(ISERROR(SEARCH("Alto",BQ12)))</formula>
    </cfRule>
    <cfRule type="containsText" dxfId="43" priority="45" operator="containsText" text="Moderado">
      <formula>NOT(ISERROR(SEARCH("Moderado",BQ12)))</formula>
    </cfRule>
    <cfRule type="containsText" dxfId="42" priority="46" operator="containsText" text="Bajo">
      <formula>NOT(ISERROR(SEARCH("Bajo",BQ12)))</formula>
    </cfRule>
  </conditionalFormatting>
  <conditionalFormatting sqref="I22 I32">
    <cfRule type="containsText" dxfId="41" priority="41" operator="containsText" text="No es Riesgo de Corrupción">
      <formula>NOT(ISERROR(SEARCH("No es Riesgo de Corrupción",I22)))</formula>
    </cfRule>
    <cfRule type="containsText" dxfId="40" priority="42" operator="containsText" text="Si es Riesgo de Corrupción">
      <formula>NOT(ISERROR(SEARCH("Si es Riesgo de Corrupción",I22)))</formula>
    </cfRule>
  </conditionalFormatting>
  <conditionalFormatting sqref="AK22:AK41">
    <cfRule type="containsText" dxfId="39" priority="37" operator="containsText" text="Extremo">
      <formula>NOT(ISERROR(SEARCH("Extremo",AK22)))</formula>
    </cfRule>
    <cfRule type="containsText" dxfId="38" priority="38" operator="containsText" text="Alto">
      <formula>NOT(ISERROR(SEARCH("Alto",AK22)))</formula>
    </cfRule>
    <cfRule type="containsText" dxfId="37" priority="39" operator="containsText" text="Moderado">
      <formula>NOT(ISERROR(SEARCH("Moderado",AK22)))</formula>
    </cfRule>
    <cfRule type="containsText" dxfId="36" priority="40" operator="containsText" text="Bajo">
      <formula>NOT(ISERROR(SEARCH("Bajo",AK22)))</formula>
    </cfRule>
  </conditionalFormatting>
  <conditionalFormatting sqref="BI22:BI41">
    <cfRule type="containsText" dxfId="35" priority="34" operator="containsText" text="FUERTE">
      <formula>NOT(ISERROR(SEARCH("FUERTE",BI22)))</formula>
    </cfRule>
    <cfRule type="containsText" dxfId="34" priority="35" operator="containsText" text="MODERADO">
      <formula>NOT(ISERROR(SEARCH("MODERADO",BI22)))</formula>
    </cfRule>
    <cfRule type="containsText" dxfId="33" priority="36" operator="containsText" text="DÉBIL">
      <formula>NOT(ISERROR(SEARCH("DÉBIL",BI22)))</formula>
    </cfRule>
  </conditionalFormatting>
  <conditionalFormatting sqref="AL22 AL32">
    <cfRule type="containsText" dxfId="32" priority="30" operator="containsText" text="Extremo">
      <formula>NOT(ISERROR(SEARCH("Extremo",AL22)))</formula>
    </cfRule>
    <cfRule type="containsText" dxfId="31" priority="31" operator="containsText" text="Alto">
      <formula>NOT(ISERROR(SEARCH("Alto",AL22)))</formula>
    </cfRule>
    <cfRule type="containsText" dxfId="30" priority="32" operator="containsText" text="Moderado">
      <formula>NOT(ISERROR(SEARCH("Moderado",AL22)))</formula>
    </cfRule>
    <cfRule type="containsText" dxfId="29" priority="33" operator="containsText" text="Bajo">
      <formula>NOT(ISERROR(SEARCH("Bajo",AL22)))</formula>
    </cfRule>
  </conditionalFormatting>
  <conditionalFormatting sqref="BQ22:BQ41">
    <cfRule type="containsText" dxfId="28" priority="26" operator="containsText" text="Extremo">
      <formula>NOT(ISERROR(SEARCH("Extremo",BQ22)))</formula>
    </cfRule>
    <cfRule type="containsText" dxfId="27" priority="27" operator="containsText" text="Alto">
      <formula>NOT(ISERROR(SEARCH("Alto",BQ22)))</formula>
    </cfRule>
    <cfRule type="containsText" dxfId="26" priority="28" operator="containsText" text="Moderado">
      <formula>NOT(ISERROR(SEARCH("Moderado",BQ22)))</formula>
    </cfRule>
    <cfRule type="containsText" dxfId="25" priority="29" operator="containsText" text="Bajo">
      <formula>NOT(ISERROR(SEARCH("Bajo",BQ22)))</formula>
    </cfRule>
  </conditionalFormatting>
  <conditionalFormatting sqref="A1:XFD3 A5:XFD11 A4:AT4 BS4:XFD4 BH12:XFD12 A12:O21 A42:XFD1048576 A22:AP41 AU22:XFD41 AI12:BF12 AI13:XFD21">
    <cfRule type="containsText" dxfId="24" priority="21" operator="containsText" text="REDACTAR CONTROL">
      <formula>NOT(ISERROR(SEARCH("REDACTAR CONTROL",A1)))</formula>
    </cfRule>
    <cfRule type="containsText" dxfId="23" priority="22" operator="containsText" text="Espacio para">
      <formula>NOT(ISERROR(SEARCH("Espacio para",A1)))</formula>
    </cfRule>
    <cfRule type="containsText" dxfId="22" priority="23" operator="containsText" text="Definir el">
      <formula>NOT(ISERROR(SEARCH("Definir el",A1)))</formula>
    </cfRule>
    <cfRule type="containsText" dxfId="21" priority="24" operator="containsText" text="lista desplegable">
      <formula>NOT(ISERROR(SEARCH("lista desplegable",A1)))</formula>
    </cfRule>
    <cfRule type="containsText" dxfId="20" priority="25" operator="containsText" text="Casilla formulada">
      <formula>NOT(ISERROR(SEARCH("Casilla formulada",A1)))</formula>
    </cfRule>
  </conditionalFormatting>
  <conditionalFormatting sqref="BG12">
    <cfRule type="containsText" dxfId="19" priority="16" operator="containsText" text="REDACTAR CONTROL">
      <formula>NOT(ISERROR(SEARCH("REDACTAR CONTROL",BG12)))</formula>
    </cfRule>
    <cfRule type="containsText" dxfId="18" priority="17" operator="containsText" text="Espacio para">
      <formula>NOT(ISERROR(SEARCH("Espacio para",BG12)))</formula>
    </cfRule>
    <cfRule type="containsText" dxfId="17" priority="18" operator="containsText" text="Definir el">
      <formula>NOT(ISERROR(SEARCH("Definir el",BG12)))</formula>
    </cfRule>
    <cfRule type="containsText" dxfId="16" priority="19" operator="containsText" text="lista desplegable">
      <formula>NOT(ISERROR(SEARCH("lista desplegable",BG12)))</formula>
    </cfRule>
    <cfRule type="containsText" dxfId="15" priority="20" operator="containsText" text="Casilla formulada">
      <formula>NOT(ISERROR(SEARCH("Casilla formulada",BG12)))</formula>
    </cfRule>
  </conditionalFormatting>
  <conditionalFormatting sqref="AQ22:AT31">
    <cfRule type="containsText" dxfId="14" priority="11" operator="containsText" text="REDACTAR CONTROL">
      <formula>NOT(ISERROR(SEARCH("REDACTAR CONTROL",AQ22)))</formula>
    </cfRule>
    <cfRule type="containsText" dxfId="13" priority="12" operator="containsText" text="Espacio para">
      <formula>NOT(ISERROR(SEARCH("Espacio para",AQ22)))</formula>
    </cfRule>
    <cfRule type="containsText" dxfId="12" priority="13" operator="containsText" text="Definir el">
      <formula>NOT(ISERROR(SEARCH("Definir el",AQ22)))</formula>
    </cfRule>
    <cfRule type="containsText" dxfId="11" priority="14" operator="containsText" text="lista desplegable">
      <formula>NOT(ISERROR(SEARCH("lista desplegable",AQ22)))</formula>
    </cfRule>
    <cfRule type="containsText" dxfId="10" priority="15" operator="containsText" text="Casilla formulada">
      <formula>NOT(ISERROR(SEARCH("Casilla formulada",AQ22)))</formula>
    </cfRule>
  </conditionalFormatting>
  <conditionalFormatting sqref="AQ32:AT41">
    <cfRule type="containsText" dxfId="9" priority="6" operator="containsText" text="REDACTAR CONTROL">
      <formula>NOT(ISERROR(SEARCH("REDACTAR CONTROL",AQ32)))</formula>
    </cfRule>
    <cfRule type="containsText" dxfId="8" priority="7" operator="containsText" text="Espacio para">
      <formula>NOT(ISERROR(SEARCH("Espacio para",AQ32)))</formula>
    </cfRule>
    <cfRule type="containsText" dxfId="7" priority="8" operator="containsText" text="Definir el">
      <formula>NOT(ISERROR(SEARCH("Definir el",AQ32)))</formula>
    </cfRule>
    <cfRule type="containsText" dxfId="6" priority="9" operator="containsText" text="lista desplegable">
      <formula>NOT(ISERROR(SEARCH("lista desplegable",AQ32)))</formula>
    </cfRule>
    <cfRule type="containsText" dxfId="5" priority="10" operator="containsText" text="Casilla formulada">
      <formula>NOT(ISERROR(SEARCH("Casilla formulada",AQ32)))</formula>
    </cfRule>
  </conditionalFormatting>
  <conditionalFormatting sqref="P12:AH21">
    <cfRule type="containsText" dxfId="4" priority="1" operator="containsText" text="REDACTAR CONTROL">
      <formula>NOT(ISERROR(SEARCH("REDACTAR CONTROL",P12)))</formula>
    </cfRule>
    <cfRule type="containsText" dxfId="3" priority="2" operator="containsText" text="Espacio para">
      <formula>NOT(ISERROR(SEARCH("Espacio para",P12)))</formula>
    </cfRule>
    <cfRule type="containsText" dxfId="2" priority="3" operator="containsText" text="Definir el">
      <formula>NOT(ISERROR(SEARCH("Definir el",P12)))</formula>
    </cfRule>
    <cfRule type="containsText" dxfId="1" priority="4" operator="containsText" text="lista desplegable">
      <formula>NOT(ISERROR(SEARCH("lista desplegable",P12)))</formula>
    </cfRule>
    <cfRule type="containsText" dxfId="0" priority="5" operator="containsText" text="Casilla formulada">
      <formula>NOT(ISERROR(SEARCH("Casilla formulada",P12)))</formula>
    </cfRule>
  </conditionalFormatting>
  <dataValidations count="13">
    <dataValidation type="list" allowBlank="1" showInputMessage="1" showErrorMessage="1" sqref="BB12:BB41" xr:uid="{3EE00716-4AA2-41A0-830F-9742026E1F30}">
      <formula1>"Escoger un dato de la lista desplegable,Completa,Incompleta,No existe"</formula1>
    </dataValidation>
    <dataValidation type="list" allowBlank="1" showInputMessage="1" showErrorMessage="1" sqref="BA12:BA41" xr:uid="{CCD39077-82BA-4FF0-870D-400FDBF9F672}">
      <formula1>"Escoger un dato de la lista desplegable,Se investigan y resuelven oportunamente,No se investigan y resuelven oportunamente."</formula1>
    </dataValidation>
    <dataValidation type="list" allowBlank="1" showInputMessage="1" showErrorMessage="1" sqref="AZ12:AZ41" xr:uid="{05621F0F-22BF-499A-BFE6-01E5C64C7814}">
      <formula1>"Confiable,No confiable,Escoger un dato de la lista desplegable"</formula1>
    </dataValidation>
    <dataValidation type="list" allowBlank="1" showInputMessage="1" showErrorMessage="1" sqref="AY12:AY41" xr:uid="{C6096F33-93ED-48B6-AF5C-37C03962F9C9}">
      <formula1>"Prevenir,Detectar,No es un control,Escoger un dato de la lista desplegable"</formula1>
    </dataValidation>
    <dataValidation type="list" allowBlank="1" showInputMessage="1" showErrorMessage="1" sqref="AX12:AX41" xr:uid="{1A1DC0E7-BC64-43BE-B490-124562C6738A}">
      <formula1>"Oportuna,Inoportuna,Escoger un dato de la lista desplegable"</formula1>
    </dataValidation>
    <dataValidation type="list" allowBlank="1" showInputMessage="1" showErrorMessage="1" sqref="AW12:AW41" xr:uid="{97F34C25-3237-4E08-BB69-4D718338164C}">
      <formula1>"Adecuado,Inadecuado,Escoger un dato de la lista desplegable"</formula1>
    </dataValidation>
    <dataValidation type="list" allowBlank="1" showInputMessage="1" showErrorMessage="1" sqref="AV12:AV41" xr:uid="{5B0F0F5F-4129-4138-9445-257CF2D7654B}">
      <formula1>"Asignado,No Asignado,Escoger un dato de la lista desplegable"</formula1>
    </dataValidation>
    <dataValidation type="list" allowBlank="1" showInputMessage="1" showErrorMessage="1" sqref="AU12:AU41" xr:uid="{63B8B20C-BBB4-4092-92A2-600BC19C4FA7}">
      <formula1>"Escoger un dato de la lista desplegable,Preventivo,Detectivo"</formula1>
    </dataValidation>
    <dataValidation type="list" allowBlank="1" showInputMessage="1" showErrorMessage="1" sqref="AP12:AP41" xr:uid="{9DE1C0D4-4D23-48B2-A590-694FAFCC430F}">
      <formula1>"Escoger un dato de la lista desplegable,Por Tramite, Diario, Semanal, Quincenal, Mensual, Bimestral, Trimestral, Semestral,Anual"</formula1>
    </dataValidation>
    <dataValidation type="list" allowBlank="1" showInputMessage="1" showErrorMessage="1" sqref="P12:AH41" xr:uid="{64F1B070-D115-4BC8-B04B-052EE34BEB86}">
      <formula1>"SI,NO,Selecciona una respuesta en la lista desplegable"</formula1>
    </dataValidation>
    <dataValidation type="list" allowBlank="1" showInputMessage="1" showErrorMessage="1" sqref="E12:H41" xr:uid="{BCD6F96A-ADA8-4EA1-8EBC-F9FE36BADF43}">
      <formula1>"SI,NO,Escoger un dato de la lista desplegable"</formula1>
    </dataValidation>
    <dataValidation type="list" allowBlank="1" showInputMessage="1" showErrorMessage="1" sqref="M12:M41" xr:uid="{15671B32-732C-4A48-8C16-8C9BD0BA65B2}">
      <formula1>"Escoger un dato de la lista desplegable,5,4,3,2,1"</formula1>
    </dataValidation>
    <dataValidation type="list" allowBlank="1" showInputMessage="1" showErrorMessage="1" sqref="BF12:BF41" xr:uid="{822E850A-8ABB-472D-B9C7-7891099B5272}">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D34E3B2-7117-4BBC-A439-A1729BBB1AFB}">
          <x14:formula1>
            <xm:f>'HOJA DE DATOS'!$I$13:$I$47</xm:f>
          </x14:formula1>
          <xm:sqref>B12:B41</xm:sqref>
        </x14:dataValidation>
        <x14:dataValidation type="list" allowBlank="1" showInputMessage="1" showErrorMessage="1" xr:uid="{1DE324F6-DC11-47B3-B4F4-AD7BD9C8C8CC}">
          <x14:formula1>
            <xm:f>Hoja2!$A$1:$A$4</xm:f>
          </x14:formula1>
          <xm:sqref>AL12:AL41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909F3-709E-462E-B494-6023401BBB94}">
  <sheetPr codeName="Hoja22"/>
  <dimension ref="B2:M65"/>
  <sheetViews>
    <sheetView zoomScale="70" zoomScaleNormal="70" workbookViewId="0">
      <selection activeCell="J13" sqref="A1:J13"/>
    </sheetView>
  </sheetViews>
  <sheetFormatPr baseColWidth="10" defaultColWidth="11.42578125" defaultRowHeight="12.75" x14ac:dyDescent="0.25"/>
  <cols>
    <col min="1" max="1" width="2.140625" style="21" customWidth="1"/>
    <col min="2" max="2" width="5.7109375" style="28" bestFit="1" customWidth="1"/>
    <col min="3" max="3" width="14.42578125" style="21" customWidth="1"/>
    <col min="4" max="5" width="28.5703125" style="21" customWidth="1"/>
    <col min="6" max="7" width="11.42578125" style="21"/>
    <col min="8" max="8" width="16.5703125" style="21" customWidth="1"/>
    <col min="9" max="10" width="60.85546875" style="21" customWidth="1"/>
    <col min="11" max="11" width="21.85546875" style="21" customWidth="1"/>
    <col min="12" max="12" width="30.7109375" style="21" customWidth="1"/>
    <col min="13" max="13" width="139" style="22" customWidth="1"/>
    <col min="14" max="16384" width="11.42578125" style="21"/>
  </cols>
  <sheetData>
    <row r="2" spans="2:13" ht="15" customHeight="1" x14ac:dyDescent="0.25">
      <c r="B2" s="279" t="s">
        <v>5</v>
      </c>
      <c r="C2" s="279"/>
      <c r="D2" s="279"/>
      <c r="E2" s="279"/>
      <c r="G2" s="279" t="s">
        <v>6</v>
      </c>
      <c r="H2" s="279"/>
      <c r="I2" s="279"/>
      <c r="J2" s="279"/>
    </row>
    <row r="3" spans="2:13" x14ac:dyDescent="0.25">
      <c r="B3" s="23" t="s">
        <v>75</v>
      </c>
      <c r="C3" s="24" t="s">
        <v>76</v>
      </c>
      <c r="D3" s="24" t="s">
        <v>77</v>
      </c>
      <c r="E3" s="24" t="s">
        <v>78</v>
      </c>
      <c r="G3" s="23" t="s">
        <v>75</v>
      </c>
      <c r="H3" s="24" t="s">
        <v>75</v>
      </c>
      <c r="I3" s="24" t="s">
        <v>79</v>
      </c>
      <c r="J3" s="24" t="s">
        <v>80</v>
      </c>
    </row>
    <row r="4" spans="2:13" ht="78.75" x14ac:dyDescent="0.25">
      <c r="B4" s="25">
        <v>5</v>
      </c>
      <c r="C4" s="26" t="s">
        <v>81</v>
      </c>
      <c r="D4" s="26" t="s">
        <v>82</v>
      </c>
      <c r="E4" s="26" t="s">
        <v>83</v>
      </c>
      <c r="G4" s="25">
        <v>5</v>
      </c>
      <c r="H4" s="26" t="s">
        <v>84</v>
      </c>
      <c r="I4" s="27" t="s">
        <v>85</v>
      </c>
      <c r="J4" s="27" t="s">
        <v>86</v>
      </c>
      <c r="M4" s="21"/>
    </row>
    <row r="5" spans="2:13" ht="90" x14ac:dyDescent="0.25">
      <c r="B5" s="25">
        <v>4</v>
      </c>
      <c r="C5" s="26" t="s">
        <v>87</v>
      </c>
      <c r="D5" s="26" t="s">
        <v>88</v>
      </c>
      <c r="E5" s="26" t="s">
        <v>89</v>
      </c>
      <c r="G5" s="25">
        <v>4</v>
      </c>
      <c r="H5" s="26" t="s">
        <v>90</v>
      </c>
      <c r="I5" s="27" t="s">
        <v>91</v>
      </c>
      <c r="J5" s="27" t="s">
        <v>92</v>
      </c>
      <c r="M5" s="21"/>
    </row>
    <row r="6" spans="2:13" ht="101.25" x14ac:dyDescent="0.25">
      <c r="B6" s="25">
        <v>3</v>
      </c>
      <c r="C6" s="26" t="s">
        <v>93</v>
      </c>
      <c r="D6" s="26" t="s">
        <v>94</v>
      </c>
      <c r="E6" s="26" t="s">
        <v>95</v>
      </c>
      <c r="G6" s="25">
        <v>3</v>
      </c>
      <c r="H6" s="26" t="s">
        <v>96</v>
      </c>
      <c r="I6" s="27" t="s">
        <v>97</v>
      </c>
      <c r="J6" s="27" t="s">
        <v>98</v>
      </c>
      <c r="M6" s="21"/>
    </row>
    <row r="7" spans="2:13" ht="78.75" x14ac:dyDescent="0.25">
      <c r="B7" s="25">
        <v>2</v>
      </c>
      <c r="C7" s="26" t="s">
        <v>99</v>
      </c>
      <c r="D7" s="26" t="s">
        <v>100</v>
      </c>
      <c r="E7" s="26" t="s">
        <v>101</v>
      </c>
      <c r="G7" s="25">
        <v>2</v>
      </c>
      <c r="H7" s="26" t="s">
        <v>102</v>
      </c>
      <c r="I7" s="27" t="s">
        <v>103</v>
      </c>
      <c r="J7" s="27" t="s">
        <v>104</v>
      </c>
      <c r="M7" s="21"/>
    </row>
    <row r="8" spans="2:13" ht="78.75" x14ac:dyDescent="0.25">
      <c r="B8" s="25">
        <v>1</v>
      </c>
      <c r="C8" s="26" t="s">
        <v>105</v>
      </c>
      <c r="D8" s="26" t="s">
        <v>106</v>
      </c>
      <c r="E8" s="26" t="s">
        <v>107</v>
      </c>
      <c r="G8" s="25">
        <v>1</v>
      </c>
      <c r="H8" s="26" t="s">
        <v>108</v>
      </c>
      <c r="I8" s="27" t="s">
        <v>109</v>
      </c>
      <c r="J8" s="27" t="s">
        <v>110</v>
      </c>
      <c r="M8" s="21"/>
    </row>
    <row r="9" spans="2:13" x14ac:dyDescent="0.25">
      <c r="M9" s="21"/>
    </row>
    <row r="10" spans="2:13" ht="36.6" customHeight="1" x14ac:dyDescent="0.25">
      <c r="B10" s="21"/>
      <c r="J10" s="21" t="s">
        <v>111</v>
      </c>
      <c r="M10" s="21"/>
    </row>
    <row r="11" spans="2:13" x14ac:dyDescent="0.25">
      <c r="B11" s="21"/>
    </row>
    <row r="12" spans="2:13" x14ac:dyDescent="0.25">
      <c r="B12" s="21"/>
    </row>
    <row r="13" spans="2:13" ht="127.5" x14ac:dyDescent="0.25">
      <c r="B13" s="21"/>
      <c r="I13" s="29" t="s">
        <v>195</v>
      </c>
      <c r="J13" s="30" t="s">
        <v>196</v>
      </c>
      <c r="K13" s="29" t="s">
        <v>112</v>
      </c>
    </row>
    <row r="14" spans="2:13" ht="63.75" x14ac:dyDescent="0.25">
      <c r="B14" s="21"/>
      <c r="I14" s="29" t="s">
        <v>8</v>
      </c>
      <c r="J14" s="30" t="s">
        <v>113</v>
      </c>
      <c r="K14" s="29" t="s">
        <v>114</v>
      </c>
    </row>
    <row r="15" spans="2:13" ht="51" x14ac:dyDescent="0.25">
      <c r="B15" s="21"/>
      <c r="I15" s="29" t="s">
        <v>9</v>
      </c>
      <c r="J15" s="30" t="s">
        <v>115</v>
      </c>
      <c r="K15" s="29" t="s">
        <v>116</v>
      </c>
    </row>
    <row r="16" spans="2:13" ht="114.75" x14ac:dyDescent="0.25">
      <c r="B16" s="21"/>
      <c r="I16" s="29" t="s">
        <v>10</v>
      </c>
      <c r="J16" s="30" t="s">
        <v>117</v>
      </c>
      <c r="K16" s="29" t="s">
        <v>118</v>
      </c>
    </row>
    <row r="17" spans="2:11" ht="38.25" x14ac:dyDescent="0.25">
      <c r="B17" s="21"/>
      <c r="I17" s="29" t="s">
        <v>11</v>
      </c>
      <c r="J17" s="30" t="s">
        <v>202</v>
      </c>
      <c r="K17" s="29" t="s">
        <v>119</v>
      </c>
    </row>
    <row r="18" spans="2:11" ht="51" x14ac:dyDescent="0.25">
      <c r="B18" s="21"/>
      <c r="I18" s="29" t="s">
        <v>12</v>
      </c>
      <c r="J18" s="30" t="s">
        <v>120</v>
      </c>
      <c r="K18" s="29" t="s">
        <v>121</v>
      </c>
    </row>
    <row r="19" spans="2:11" ht="63.75" x14ac:dyDescent="0.25">
      <c r="B19" s="21"/>
      <c r="I19" s="29" t="s">
        <v>13</v>
      </c>
      <c r="J19" s="30" t="s">
        <v>122</v>
      </c>
      <c r="K19" s="31" t="s">
        <v>123</v>
      </c>
    </row>
    <row r="20" spans="2:11" ht="76.5" x14ac:dyDescent="0.25">
      <c r="B20" s="21"/>
      <c r="I20" s="29" t="s">
        <v>14</v>
      </c>
      <c r="J20" s="30" t="s">
        <v>124</v>
      </c>
      <c r="K20" s="29" t="s">
        <v>125</v>
      </c>
    </row>
    <row r="21" spans="2:11" ht="76.5" x14ac:dyDescent="0.25">
      <c r="B21" s="21"/>
      <c r="I21" s="29" t="s">
        <v>126</v>
      </c>
      <c r="J21" s="30" t="s">
        <v>127</v>
      </c>
      <c r="K21" s="29" t="s">
        <v>128</v>
      </c>
    </row>
    <row r="22" spans="2:11" ht="63.75" x14ac:dyDescent="0.25">
      <c r="B22" s="21"/>
      <c r="I22" s="29" t="s">
        <v>261</v>
      </c>
      <c r="J22" s="30" t="s">
        <v>262</v>
      </c>
      <c r="K22" s="29" t="s">
        <v>258</v>
      </c>
    </row>
    <row r="23" spans="2:11" ht="89.25" x14ac:dyDescent="0.25">
      <c r="B23" s="21"/>
      <c r="I23" s="29" t="s">
        <v>15</v>
      </c>
      <c r="J23" s="30" t="s">
        <v>129</v>
      </c>
      <c r="K23" s="29" t="s">
        <v>130</v>
      </c>
    </row>
    <row r="24" spans="2:11" ht="38.25" x14ac:dyDescent="0.25">
      <c r="B24" s="21"/>
      <c r="I24" s="29" t="s">
        <v>16</v>
      </c>
      <c r="J24" s="30" t="s">
        <v>131</v>
      </c>
      <c r="K24" s="29" t="s">
        <v>132</v>
      </c>
    </row>
    <row r="25" spans="2:11" ht="51" x14ac:dyDescent="0.25">
      <c r="B25" s="21"/>
      <c r="I25" s="29" t="s">
        <v>17</v>
      </c>
      <c r="J25" s="30" t="s">
        <v>133</v>
      </c>
      <c r="K25" s="29" t="s">
        <v>134</v>
      </c>
    </row>
    <row r="26" spans="2:11" ht="102" x14ac:dyDescent="0.25">
      <c r="B26" s="21"/>
      <c r="I26" s="29" t="s">
        <v>18</v>
      </c>
      <c r="J26" s="30" t="s">
        <v>135</v>
      </c>
      <c r="K26" s="29" t="s">
        <v>136</v>
      </c>
    </row>
    <row r="27" spans="2:11" ht="63.75" x14ac:dyDescent="0.25">
      <c r="I27" s="29" t="s">
        <v>19</v>
      </c>
      <c r="J27" s="30" t="s">
        <v>137</v>
      </c>
      <c r="K27" s="29" t="s">
        <v>138</v>
      </c>
    </row>
    <row r="28" spans="2:11" ht="51" x14ac:dyDescent="0.25">
      <c r="I28" s="29" t="s">
        <v>20</v>
      </c>
      <c r="J28" s="30" t="s">
        <v>139</v>
      </c>
      <c r="K28" s="29" t="s">
        <v>140</v>
      </c>
    </row>
    <row r="29" spans="2:11" ht="102" x14ac:dyDescent="0.25">
      <c r="I29" s="29" t="s">
        <v>21</v>
      </c>
      <c r="J29" s="30" t="s">
        <v>141</v>
      </c>
      <c r="K29" s="29" t="s">
        <v>142</v>
      </c>
    </row>
    <row r="30" spans="2:11" ht="51" x14ac:dyDescent="0.25">
      <c r="I30" s="29" t="s">
        <v>22</v>
      </c>
      <c r="J30" s="30" t="s">
        <v>143</v>
      </c>
      <c r="K30" s="29" t="s">
        <v>144</v>
      </c>
    </row>
    <row r="31" spans="2:11" ht="51" x14ac:dyDescent="0.25">
      <c r="I31" s="29" t="s">
        <v>23</v>
      </c>
      <c r="J31" s="30" t="s">
        <v>145</v>
      </c>
      <c r="K31" s="29" t="s">
        <v>146</v>
      </c>
    </row>
    <row r="32" spans="2:11" ht="51" x14ac:dyDescent="0.25">
      <c r="I32" s="29" t="s">
        <v>24</v>
      </c>
      <c r="J32" s="30" t="s">
        <v>147</v>
      </c>
      <c r="K32" s="29" t="s">
        <v>148</v>
      </c>
    </row>
    <row r="33" spans="9:11" ht="127.5" x14ac:dyDescent="0.25">
      <c r="I33" s="29" t="s">
        <v>25</v>
      </c>
      <c r="J33" s="30" t="s">
        <v>149</v>
      </c>
      <c r="K33" s="29" t="s">
        <v>150</v>
      </c>
    </row>
    <row r="34" spans="9:11" ht="51" x14ac:dyDescent="0.25">
      <c r="I34" s="29" t="s">
        <v>26</v>
      </c>
      <c r="J34" s="30" t="s">
        <v>151</v>
      </c>
      <c r="K34" s="29" t="s">
        <v>152</v>
      </c>
    </row>
    <row r="35" spans="9:11" ht="63.75" x14ac:dyDescent="0.25">
      <c r="I35" s="29" t="s">
        <v>27</v>
      </c>
      <c r="J35" s="30" t="s">
        <v>153</v>
      </c>
      <c r="K35" s="31" t="s">
        <v>154</v>
      </c>
    </row>
    <row r="36" spans="9:11" ht="51" x14ac:dyDescent="0.25">
      <c r="I36" s="29" t="s">
        <v>28</v>
      </c>
      <c r="J36" s="30" t="s">
        <v>155</v>
      </c>
      <c r="K36" s="29" t="s">
        <v>156</v>
      </c>
    </row>
    <row r="37" spans="9:11" ht="89.25" x14ac:dyDescent="0.25">
      <c r="I37" s="29" t="s">
        <v>29</v>
      </c>
      <c r="J37" s="30" t="s">
        <v>157</v>
      </c>
      <c r="K37" s="29" t="s">
        <v>158</v>
      </c>
    </row>
    <row r="38" spans="9:11" ht="51" x14ac:dyDescent="0.25">
      <c r="I38" s="29" t="s">
        <v>30</v>
      </c>
      <c r="J38" s="30" t="s">
        <v>159</v>
      </c>
      <c r="K38" s="31" t="s">
        <v>160</v>
      </c>
    </row>
    <row r="39" spans="9:11" ht="63.75" x14ac:dyDescent="0.25">
      <c r="I39" s="29" t="s">
        <v>31</v>
      </c>
      <c r="J39" s="30" t="s">
        <v>161</v>
      </c>
      <c r="K39" s="29" t="s">
        <v>162</v>
      </c>
    </row>
    <row r="40" spans="9:11" ht="102" x14ac:dyDescent="0.25">
      <c r="I40" s="29" t="s">
        <v>32</v>
      </c>
      <c r="J40" s="30" t="s">
        <v>163</v>
      </c>
      <c r="K40" s="29" t="s">
        <v>164</v>
      </c>
    </row>
    <row r="41" spans="9:11" ht="51" x14ac:dyDescent="0.25">
      <c r="I41" s="29" t="s">
        <v>33</v>
      </c>
      <c r="J41" s="30" t="s">
        <v>165</v>
      </c>
      <c r="K41" s="29" t="s">
        <v>166</v>
      </c>
    </row>
    <row r="42" spans="9:11" ht="63.75" x14ac:dyDescent="0.25">
      <c r="I42" s="29" t="s">
        <v>34</v>
      </c>
      <c r="J42" s="30" t="s">
        <v>167</v>
      </c>
      <c r="K42" s="29" t="s">
        <v>168</v>
      </c>
    </row>
    <row r="43" spans="9:11" ht="51" x14ac:dyDescent="0.25">
      <c r="I43" s="29" t="s">
        <v>35</v>
      </c>
      <c r="J43" s="30" t="s">
        <v>169</v>
      </c>
      <c r="K43" s="29" t="s">
        <v>170</v>
      </c>
    </row>
    <row r="44" spans="9:11" ht="89.25" x14ac:dyDescent="0.25">
      <c r="I44" s="29" t="s">
        <v>36</v>
      </c>
      <c r="J44" s="30" t="s">
        <v>171</v>
      </c>
      <c r="K44" s="29" t="s">
        <v>172</v>
      </c>
    </row>
    <row r="45" spans="9:11" ht="63.75" x14ac:dyDescent="0.25">
      <c r="I45" s="29" t="s">
        <v>37</v>
      </c>
      <c r="J45" s="30" t="s">
        <v>173</v>
      </c>
      <c r="K45" s="29" t="s">
        <v>174</v>
      </c>
    </row>
    <row r="46" spans="9:11" ht="38.25" x14ac:dyDescent="0.25">
      <c r="I46" s="29" t="s">
        <v>38</v>
      </c>
      <c r="J46" s="30" t="s">
        <v>175</v>
      </c>
      <c r="K46" s="29" t="s">
        <v>176</v>
      </c>
    </row>
    <row r="47" spans="9:11" x14ac:dyDescent="0.25">
      <c r="I47" s="30" t="s">
        <v>177</v>
      </c>
      <c r="J47" s="30" t="s">
        <v>178</v>
      </c>
    </row>
    <row r="51" spans="9:10" x14ac:dyDescent="0.25">
      <c r="I51" s="32" t="s">
        <v>179</v>
      </c>
      <c r="J51" s="32" t="s">
        <v>178</v>
      </c>
    </row>
    <row r="52" spans="9:10" ht="38.25" x14ac:dyDescent="0.25">
      <c r="I52" s="32" t="s">
        <v>180</v>
      </c>
      <c r="J52" s="32" t="s">
        <v>181</v>
      </c>
    </row>
    <row r="53" spans="9:10" ht="25.5" x14ac:dyDescent="0.25">
      <c r="I53" s="32" t="s">
        <v>182</v>
      </c>
      <c r="J53" s="32" t="s">
        <v>183</v>
      </c>
    </row>
    <row r="54" spans="9:10" ht="25.5" x14ac:dyDescent="0.25">
      <c r="I54" s="32" t="s">
        <v>184</v>
      </c>
      <c r="J54" s="32" t="s">
        <v>185</v>
      </c>
    </row>
    <row r="55" spans="9:10" ht="51" x14ac:dyDescent="0.25">
      <c r="I55" s="32" t="s">
        <v>186</v>
      </c>
      <c r="J55" s="32" t="s">
        <v>187</v>
      </c>
    </row>
    <row r="56" spans="9:10" ht="38.25" x14ac:dyDescent="0.25">
      <c r="I56" s="32" t="s">
        <v>188</v>
      </c>
      <c r="J56" s="32" t="s">
        <v>189</v>
      </c>
    </row>
    <row r="57" spans="9:10" ht="38.25" x14ac:dyDescent="0.25">
      <c r="I57" s="32" t="s">
        <v>190</v>
      </c>
      <c r="J57" s="32" t="s">
        <v>191</v>
      </c>
    </row>
    <row r="58" spans="9:10" ht="38.25" x14ac:dyDescent="0.25">
      <c r="I58" s="32" t="s">
        <v>192</v>
      </c>
      <c r="J58" s="32" t="s">
        <v>193</v>
      </c>
    </row>
    <row r="59" spans="9:10" x14ac:dyDescent="0.25">
      <c r="J59" s="22"/>
    </row>
    <row r="60" spans="9:10" x14ac:dyDescent="0.25">
      <c r="J60" s="22"/>
    </row>
    <row r="61" spans="9:10" ht="12.75" customHeight="1" x14ac:dyDescent="0.25">
      <c r="I61" s="30" t="s">
        <v>70</v>
      </c>
      <c r="J61" s="22"/>
    </row>
    <row r="62" spans="9:10" ht="51" x14ac:dyDescent="0.25">
      <c r="I62" s="30" t="s">
        <v>194</v>
      </c>
    </row>
    <row r="63" spans="9:10" ht="51" x14ac:dyDescent="0.25">
      <c r="I63" s="30" t="s">
        <v>71</v>
      </c>
    </row>
    <row r="64" spans="9:10" ht="63.75" x14ac:dyDescent="0.25">
      <c r="I64" s="30" t="s">
        <v>69</v>
      </c>
    </row>
    <row r="65" spans="9:9" ht="63.75" x14ac:dyDescent="0.25">
      <c r="I65" s="30" t="s">
        <v>72</v>
      </c>
    </row>
  </sheetData>
  <mergeCells count="2">
    <mergeCell ref="B2:E2"/>
    <mergeCell ref="G2:J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3"/>
  <dimension ref="A1:I207"/>
  <sheetViews>
    <sheetView view="pageLayout" zoomScaleNormal="100" workbookViewId="0">
      <selection activeCell="A3" sqref="A3"/>
    </sheetView>
  </sheetViews>
  <sheetFormatPr baseColWidth="10" defaultRowHeight="15" x14ac:dyDescent="0.25"/>
  <cols>
    <col min="1" max="1" width="85.28515625" customWidth="1"/>
  </cols>
  <sheetData>
    <row r="1" spans="1:9" x14ac:dyDescent="0.25">
      <c r="A1" s="15" t="s">
        <v>70</v>
      </c>
      <c r="B1" s="15"/>
      <c r="C1" s="15"/>
      <c r="D1" s="15"/>
      <c r="E1" s="15"/>
      <c r="F1" s="15"/>
      <c r="G1" s="15"/>
      <c r="H1" s="15"/>
      <c r="I1" s="15"/>
    </row>
    <row r="2" spans="1:9" ht="60" x14ac:dyDescent="0.25">
      <c r="A2" s="16" t="s">
        <v>71</v>
      </c>
      <c r="B2" s="15"/>
      <c r="C2" s="15"/>
      <c r="D2" s="15"/>
      <c r="E2" s="15"/>
      <c r="F2" s="15"/>
      <c r="G2" s="15"/>
      <c r="H2" s="15"/>
      <c r="I2" s="15"/>
    </row>
    <row r="3" spans="1:9" ht="60" x14ac:dyDescent="0.25">
      <c r="A3" s="16" t="s">
        <v>69</v>
      </c>
      <c r="B3" s="15"/>
      <c r="C3" s="15"/>
      <c r="D3" s="15"/>
      <c r="E3" s="15"/>
      <c r="F3" s="15"/>
      <c r="G3" s="15"/>
      <c r="H3" s="15"/>
      <c r="I3" s="15"/>
    </row>
    <row r="4" spans="1:9" ht="75" x14ac:dyDescent="0.25">
      <c r="A4" s="16" t="s">
        <v>72</v>
      </c>
      <c r="B4" s="15"/>
      <c r="C4" s="15"/>
      <c r="D4" s="15"/>
      <c r="E4" s="15"/>
      <c r="F4" s="15"/>
      <c r="G4" s="15"/>
      <c r="H4" s="15"/>
      <c r="I4" s="15"/>
    </row>
    <row r="5" spans="1:9" x14ac:dyDescent="0.25">
      <c r="A5" s="15"/>
      <c r="B5" s="15"/>
      <c r="C5" s="15"/>
      <c r="D5" s="15"/>
      <c r="E5" s="15"/>
      <c r="F5" s="15"/>
      <c r="G5" s="15"/>
      <c r="H5" s="15"/>
      <c r="I5" s="15"/>
    </row>
    <row r="6" spans="1:9" x14ac:dyDescent="0.25">
      <c r="A6" s="15"/>
      <c r="B6" s="15"/>
      <c r="C6" s="15"/>
      <c r="D6" s="15"/>
      <c r="E6" s="15"/>
      <c r="F6" s="15"/>
      <c r="G6" s="15"/>
      <c r="H6" s="15"/>
      <c r="I6" s="15"/>
    </row>
    <row r="7" spans="1:9" x14ac:dyDescent="0.25">
      <c r="A7" s="15"/>
      <c r="B7" s="15"/>
      <c r="C7" s="15"/>
      <c r="D7" s="15"/>
      <c r="E7" s="15"/>
      <c r="F7" s="15"/>
      <c r="G7" s="15"/>
      <c r="H7" s="15"/>
      <c r="I7" s="15"/>
    </row>
    <row r="8" spans="1:9" x14ac:dyDescent="0.25">
      <c r="A8" s="15"/>
      <c r="B8" s="15"/>
      <c r="C8" s="15"/>
      <c r="D8" s="15"/>
      <c r="E8" s="15"/>
      <c r="F8" s="15"/>
      <c r="G8" s="15"/>
      <c r="H8" s="15"/>
      <c r="I8" s="15"/>
    </row>
    <row r="9" spans="1:9" x14ac:dyDescent="0.25">
      <c r="A9" s="15"/>
      <c r="B9" s="15"/>
      <c r="C9" s="15"/>
      <c r="D9" s="15"/>
      <c r="E9" s="15"/>
      <c r="F9" s="15"/>
      <c r="G9" s="15"/>
      <c r="H9" s="15"/>
      <c r="I9" s="15"/>
    </row>
    <row r="10" spans="1:9" x14ac:dyDescent="0.25">
      <c r="A10" s="15"/>
      <c r="B10" s="15"/>
      <c r="C10" s="15"/>
      <c r="D10" s="15"/>
      <c r="E10" s="15"/>
      <c r="F10" s="15"/>
      <c r="G10" s="15"/>
      <c r="H10" s="15"/>
      <c r="I10" s="15"/>
    </row>
    <row r="11" spans="1:9" x14ac:dyDescent="0.25">
      <c r="A11" s="15"/>
      <c r="B11" s="15"/>
      <c r="C11" s="15"/>
      <c r="D11" s="15"/>
      <c r="E11" s="15"/>
      <c r="F11" s="15"/>
      <c r="G11" s="15"/>
      <c r="H11" s="15"/>
      <c r="I11" s="15"/>
    </row>
    <row r="12" spans="1:9" x14ac:dyDescent="0.25">
      <c r="A12" s="15"/>
      <c r="B12" s="15"/>
      <c r="C12" s="15"/>
      <c r="D12" s="15"/>
      <c r="E12" s="15"/>
      <c r="F12" s="15"/>
      <c r="G12" s="15"/>
      <c r="H12" s="15"/>
      <c r="I12" s="15"/>
    </row>
    <row r="13" spans="1:9" x14ac:dyDescent="0.25">
      <c r="A13" s="15"/>
      <c r="B13" s="15"/>
      <c r="C13" s="15"/>
      <c r="D13" s="15"/>
      <c r="E13" s="15"/>
      <c r="F13" s="15"/>
      <c r="G13" s="15"/>
      <c r="H13" s="15"/>
      <c r="I13" s="15"/>
    </row>
    <row r="14" spans="1:9" x14ac:dyDescent="0.25">
      <c r="A14" s="15"/>
      <c r="B14" s="15"/>
      <c r="C14" s="15"/>
      <c r="D14" s="15"/>
      <c r="E14" s="15"/>
      <c r="F14" s="15"/>
      <c r="G14" s="15"/>
      <c r="H14" s="15"/>
      <c r="I14" s="15"/>
    </row>
    <row r="15" spans="1:9" x14ac:dyDescent="0.25">
      <c r="A15" s="15"/>
      <c r="B15" s="15"/>
      <c r="C15" s="15"/>
      <c r="D15" s="15"/>
      <c r="E15" s="15"/>
      <c r="F15" s="15"/>
      <c r="G15" s="15"/>
      <c r="H15" s="15"/>
      <c r="I15" s="15"/>
    </row>
    <row r="16" spans="1:9" x14ac:dyDescent="0.25">
      <c r="A16" s="15"/>
      <c r="B16" s="15"/>
      <c r="C16" s="15"/>
      <c r="D16" s="15"/>
      <c r="E16" s="15"/>
      <c r="F16" s="15"/>
      <c r="G16" s="15"/>
      <c r="H16" s="15"/>
      <c r="I16" s="15"/>
    </row>
    <row r="17" spans="1:9" x14ac:dyDescent="0.25">
      <c r="A17" s="15"/>
      <c r="B17" s="15"/>
      <c r="C17" s="15"/>
      <c r="D17" s="15"/>
      <c r="E17" s="15"/>
      <c r="F17" s="15"/>
      <c r="G17" s="15"/>
      <c r="H17" s="15"/>
      <c r="I17" s="15"/>
    </row>
    <row r="18" spans="1:9" x14ac:dyDescent="0.25">
      <c r="A18" s="15"/>
      <c r="B18" s="15"/>
      <c r="C18" s="15"/>
      <c r="D18" s="15"/>
      <c r="E18" s="15"/>
      <c r="F18" s="15"/>
      <c r="G18" s="15"/>
      <c r="H18" s="15"/>
      <c r="I18" s="15"/>
    </row>
    <row r="19" spans="1:9" x14ac:dyDescent="0.25">
      <c r="A19" s="15"/>
      <c r="B19" s="15"/>
      <c r="C19" s="15"/>
      <c r="D19" s="15"/>
      <c r="E19" s="15"/>
      <c r="F19" s="15"/>
      <c r="G19" s="15"/>
      <c r="H19" s="15"/>
      <c r="I19" s="15"/>
    </row>
    <row r="20" spans="1:9" x14ac:dyDescent="0.25">
      <c r="A20" s="15"/>
      <c r="B20" s="15"/>
      <c r="C20" s="15"/>
      <c r="D20" s="15"/>
      <c r="E20" s="15"/>
      <c r="F20" s="15"/>
      <c r="G20" s="15"/>
      <c r="H20" s="15"/>
      <c r="I20" s="15"/>
    </row>
    <row r="21" spans="1:9" x14ac:dyDescent="0.25">
      <c r="A21" s="15"/>
      <c r="B21" s="15"/>
      <c r="C21" s="15"/>
      <c r="D21" s="15"/>
      <c r="E21" s="15"/>
      <c r="F21" s="15"/>
      <c r="G21" s="15"/>
      <c r="H21" s="15"/>
      <c r="I21" s="15"/>
    </row>
    <row r="22" spans="1:9" x14ac:dyDescent="0.25">
      <c r="A22" s="15"/>
      <c r="B22" s="15"/>
      <c r="C22" s="15"/>
      <c r="D22" s="15"/>
      <c r="E22" s="15"/>
      <c r="F22" s="15"/>
      <c r="G22" s="15"/>
      <c r="H22" s="15"/>
      <c r="I22" s="15"/>
    </row>
    <row r="23" spans="1:9" x14ac:dyDescent="0.25">
      <c r="A23" s="15"/>
      <c r="B23" s="15"/>
      <c r="C23" s="15"/>
      <c r="D23" s="15"/>
      <c r="E23" s="15"/>
      <c r="F23" s="15"/>
      <c r="G23" s="15"/>
      <c r="H23" s="15"/>
      <c r="I23" s="15"/>
    </row>
    <row r="24" spans="1:9" x14ac:dyDescent="0.25">
      <c r="A24" s="15"/>
      <c r="B24" s="15"/>
      <c r="C24" s="15"/>
      <c r="D24" s="15"/>
      <c r="E24" s="15"/>
      <c r="F24" s="15"/>
      <c r="G24" s="15"/>
      <c r="H24" s="15"/>
      <c r="I24" s="15"/>
    </row>
    <row r="25" spans="1:9" x14ac:dyDescent="0.25">
      <c r="A25" s="15"/>
      <c r="B25" s="15"/>
      <c r="C25" s="15"/>
      <c r="D25" s="15"/>
      <c r="E25" s="15"/>
      <c r="F25" s="15"/>
      <c r="G25" s="15"/>
      <c r="H25" s="15"/>
      <c r="I25" s="15"/>
    </row>
    <row r="26" spans="1:9" x14ac:dyDescent="0.25">
      <c r="A26" s="15"/>
      <c r="B26" s="15"/>
      <c r="C26" s="15"/>
      <c r="D26" s="15"/>
      <c r="E26" s="15"/>
      <c r="F26" s="15"/>
      <c r="G26" s="15"/>
      <c r="H26" s="15"/>
      <c r="I26" s="15"/>
    </row>
    <row r="27" spans="1:9" x14ac:dyDescent="0.25">
      <c r="A27" s="15"/>
      <c r="B27" s="15"/>
      <c r="C27" s="15"/>
      <c r="D27" s="15"/>
      <c r="E27" s="15"/>
      <c r="F27" s="15"/>
      <c r="G27" s="15"/>
      <c r="H27" s="15"/>
      <c r="I27" s="15"/>
    </row>
    <row r="28" spans="1:9" x14ac:dyDescent="0.25">
      <c r="A28" s="15"/>
      <c r="B28" s="15"/>
      <c r="C28" s="15"/>
      <c r="D28" s="15"/>
      <c r="E28" s="15"/>
      <c r="F28" s="15"/>
      <c r="G28" s="15"/>
      <c r="H28" s="15"/>
      <c r="I28" s="15"/>
    </row>
    <row r="29" spans="1:9" x14ac:dyDescent="0.25">
      <c r="A29" s="15"/>
      <c r="B29" s="15"/>
      <c r="C29" s="15"/>
      <c r="D29" s="15"/>
      <c r="E29" s="15"/>
      <c r="F29" s="15"/>
      <c r="G29" s="15"/>
      <c r="H29" s="15"/>
      <c r="I29" s="15"/>
    </row>
    <row r="30" spans="1:9" x14ac:dyDescent="0.25">
      <c r="A30" s="15"/>
      <c r="B30" s="15"/>
      <c r="C30" s="15"/>
      <c r="D30" s="15"/>
      <c r="E30" s="15"/>
      <c r="F30" s="15"/>
      <c r="G30" s="15"/>
      <c r="H30" s="15"/>
      <c r="I30" s="15"/>
    </row>
    <row r="31" spans="1:9" x14ac:dyDescent="0.25">
      <c r="A31" s="15"/>
      <c r="B31" s="15"/>
      <c r="C31" s="15"/>
      <c r="D31" s="15"/>
      <c r="E31" s="15"/>
      <c r="F31" s="15"/>
      <c r="G31" s="15"/>
      <c r="H31" s="15"/>
      <c r="I31" s="15"/>
    </row>
    <row r="32" spans="1:9" x14ac:dyDescent="0.25">
      <c r="A32" s="15"/>
      <c r="B32" s="15"/>
      <c r="C32" s="15"/>
      <c r="D32" s="15"/>
      <c r="E32" s="15"/>
      <c r="F32" s="15"/>
      <c r="G32" s="15"/>
      <c r="H32" s="15"/>
      <c r="I32" s="15"/>
    </row>
    <row r="33" spans="1:9" x14ac:dyDescent="0.25">
      <c r="A33" s="15"/>
      <c r="B33" s="15"/>
      <c r="C33" s="15"/>
      <c r="D33" s="15"/>
      <c r="E33" s="15"/>
      <c r="F33" s="15"/>
      <c r="G33" s="15"/>
      <c r="H33" s="15"/>
      <c r="I33" s="15"/>
    </row>
    <row r="34" spans="1:9" x14ac:dyDescent="0.25">
      <c r="A34" s="15"/>
      <c r="B34" s="15"/>
      <c r="C34" s="15"/>
      <c r="D34" s="15"/>
      <c r="E34" s="15"/>
      <c r="F34" s="15"/>
      <c r="G34" s="15"/>
      <c r="H34" s="15"/>
      <c r="I34" s="15"/>
    </row>
    <row r="35" spans="1:9" x14ac:dyDescent="0.25">
      <c r="A35" s="15"/>
      <c r="B35" s="15"/>
      <c r="C35" s="15"/>
      <c r="D35" s="15"/>
      <c r="E35" s="15"/>
      <c r="F35" s="15"/>
      <c r="G35" s="15"/>
      <c r="H35" s="15"/>
      <c r="I35" s="15"/>
    </row>
    <row r="36" spans="1:9" x14ac:dyDescent="0.25">
      <c r="A36" s="15"/>
      <c r="B36" s="15"/>
      <c r="C36" s="15"/>
      <c r="D36" s="15"/>
      <c r="E36" s="15"/>
      <c r="F36" s="15"/>
      <c r="G36" s="15"/>
      <c r="H36" s="15"/>
      <c r="I36" s="15"/>
    </row>
    <row r="37" spans="1:9" x14ac:dyDescent="0.25">
      <c r="A37" s="15"/>
      <c r="B37" s="15"/>
      <c r="C37" s="15"/>
      <c r="D37" s="15"/>
      <c r="E37" s="15"/>
      <c r="F37" s="15"/>
      <c r="G37" s="15"/>
      <c r="H37" s="15"/>
      <c r="I37" s="15"/>
    </row>
    <row r="38" spans="1:9" x14ac:dyDescent="0.25">
      <c r="A38" s="15"/>
      <c r="B38" s="15"/>
      <c r="C38" s="15"/>
      <c r="D38" s="15"/>
      <c r="E38" s="15"/>
      <c r="F38" s="15"/>
      <c r="G38" s="15"/>
      <c r="H38" s="15"/>
      <c r="I38" s="15"/>
    </row>
    <row r="39" spans="1:9" x14ac:dyDescent="0.25">
      <c r="A39" s="15"/>
      <c r="B39" s="15"/>
      <c r="C39" s="15"/>
      <c r="D39" s="15"/>
      <c r="E39" s="15"/>
      <c r="F39" s="15"/>
      <c r="G39" s="15"/>
      <c r="H39" s="15"/>
      <c r="I39" s="15"/>
    </row>
    <row r="40" spans="1:9" x14ac:dyDescent="0.25">
      <c r="A40" s="15"/>
      <c r="B40" s="15"/>
      <c r="C40" s="15"/>
      <c r="D40" s="15"/>
      <c r="E40" s="15"/>
      <c r="F40" s="15"/>
      <c r="G40" s="15"/>
      <c r="H40" s="15"/>
      <c r="I40" s="15"/>
    </row>
    <row r="41" spans="1:9" x14ac:dyDescent="0.25">
      <c r="A41" s="15"/>
      <c r="B41" s="15"/>
      <c r="C41" s="15"/>
      <c r="D41" s="15"/>
      <c r="E41" s="15"/>
      <c r="F41" s="15"/>
      <c r="G41" s="15"/>
      <c r="H41" s="15"/>
      <c r="I41" s="15"/>
    </row>
    <row r="42" spans="1:9" x14ac:dyDescent="0.25">
      <c r="A42" s="15"/>
      <c r="B42" s="15"/>
      <c r="C42" s="15"/>
      <c r="D42" s="15"/>
      <c r="E42" s="15"/>
      <c r="F42" s="15"/>
      <c r="G42" s="15"/>
      <c r="H42" s="15"/>
      <c r="I42" s="15"/>
    </row>
    <row r="43" spans="1:9" x14ac:dyDescent="0.25">
      <c r="A43" s="15"/>
      <c r="B43" s="15"/>
      <c r="C43" s="15"/>
      <c r="D43" s="15"/>
      <c r="E43" s="15"/>
      <c r="F43" s="15"/>
      <c r="G43" s="15"/>
      <c r="H43" s="15"/>
      <c r="I43" s="15"/>
    </row>
    <row r="44" spans="1:9" x14ac:dyDescent="0.25">
      <c r="A44" s="15"/>
      <c r="B44" s="15"/>
      <c r="C44" s="15"/>
      <c r="D44" s="15"/>
      <c r="E44" s="15"/>
      <c r="F44" s="15"/>
      <c r="G44" s="15"/>
      <c r="H44" s="15"/>
      <c r="I44" s="15"/>
    </row>
    <row r="45" spans="1:9" x14ac:dyDescent="0.25">
      <c r="A45" s="15"/>
      <c r="B45" s="15"/>
      <c r="C45" s="15"/>
      <c r="D45" s="15"/>
      <c r="E45" s="15"/>
      <c r="F45" s="15"/>
      <c r="G45" s="15"/>
      <c r="H45" s="15"/>
      <c r="I45" s="15"/>
    </row>
    <row r="46" spans="1:9" x14ac:dyDescent="0.25">
      <c r="A46" s="15"/>
      <c r="B46" s="15"/>
      <c r="C46" s="15"/>
      <c r="D46" s="15"/>
      <c r="E46" s="15"/>
      <c r="F46" s="15"/>
      <c r="G46" s="15"/>
      <c r="H46" s="15"/>
      <c r="I46" s="15"/>
    </row>
    <row r="47" spans="1:9" x14ac:dyDescent="0.25">
      <c r="A47" s="15"/>
      <c r="B47" s="15"/>
      <c r="C47" s="15"/>
      <c r="D47" s="15"/>
      <c r="E47" s="15"/>
      <c r="F47" s="15"/>
      <c r="G47" s="15"/>
      <c r="H47" s="15"/>
      <c r="I47" s="15"/>
    </row>
    <row r="48" spans="1:9" x14ac:dyDescent="0.25">
      <c r="A48" s="15"/>
      <c r="B48" s="15"/>
      <c r="C48" s="15"/>
      <c r="D48" s="15"/>
      <c r="E48" s="15"/>
      <c r="F48" s="15"/>
      <c r="G48" s="15"/>
      <c r="H48" s="15"/>
      <c r="I48" s="15"/>
    </row>
    <row r="49" spans="1:9" x14ac:dyDescent="0.25">
      <c r="A49" s="15"/>
      <c r="B49" s="15"/>
      <c r="C49" s="15"/>
      <c r="D49" s="15"/>
      <c r="E49" s="15"/>
      <c r="F49" s="15"/>
      <c r="G49" s="15"/>
      <c r="H49" s="15"/>
      <c r="I49" s="15"/>
    </row>
    <row r="50" spans="1:9" x14ac:dyDescent="0.25">
      <c r="A50" s="15"/>
      <c r="B50" s="15"/>
      <c r="C50" s="15"/>
      <c r="D50" s="15"/>
      <c r="E50" s="15"/>
      <c r="F50" s="15"/>
      <c r="G50" s="15"/>
      <c r="H50" s="15"/>
      <c r="I50" s="15"/>
    </row>
    <row r="51" spans="1:9" x14ac:dyDescent="0.25">
      <c r="A51" s="15"/>
      <c r="B51" s="15"/>
      <c r="C51" s="15"/>
      <c r="D51" s="15"/>
      <c r="E51" s="15"/>
      <c r="F51" s="15"/>
      <c r="G51" s="15"/>
      <c r="H51" s="15"/>
      <c r="I51" s="15"/>
    </row>
    <row r="52" spans="1:9" x14ac:dyDescent="0.25">
      <c r="A52" s="15"/>
      <c r="B52" s="15"/>
      <c r="C52" s="15"/>
      <c r="D52" s="15"/>
      <c r="E52" s="15"/>
      <c r="F52" s="15"/>
      <c r="G52" s="15"/>
      <c r="H52" s="15"/>
      <c r="I52" s="15"/>
    </row>
    <row r="53" spans="1:9" x14ac:dyDescent="0.25">
      <c r="A53" s="15"/>
      <c r="B53" s="15"/>
      <c r="C53" s="15"/>
      <c r="D53" s="15"/>
      <c r="E53" s="15"/>
      <c r="F53" s="15"/>
      <c r="G53" s="15"/>
      <c r="H53" s="15"/>
      <c r="I53" s="15"/>
    </row>
    <row r="54" spans="1:9" x14ac:dyDescent="0.25">
      <c r="A54" s="15"/>
      <c r="B54" s="15"/>
      <c r="C54" s="15"/>
      <c r="D54" s="15"/>
      <c r="E54" s="15"/>
      <c r="F54" s="15"/>
      <c r="G54" s="15"/>
      <c r="H54" s="15"/>
      <c r="I54" s="15"/>
    </row>
    <row r="55" spans="1:9" x14ac:dyDescent="0.25">
      <c r="A55" s="15"/>
      <c r="B55" s="15"/>
      <c r="C55" s="15"/>
      <c r="D55" s="15"/>
      <c r="E55" s="15"/>
      <c r="F55" s="15"/>
      <c r="G55" s="15"/>
      <c r="H55" s="15"/>
      <c r="I55" s="15"/>
    </row>
    <row r="56" spans="1:9" x14ac:dyDescent="0.25">
      <c r="A56" s="15"/>
      <c r="B56" s="15"/>
      <c r="C56" s="15"/>
      <c r="D56" s="15"/>
      <c r="E56" s="15"/>
      <c r="F56" s="15"/>
      <c r="G56" s="15"/>
      <c r="H56" s="15"/>
      <c r="I56" s="15"/>
    </row>
    <row r="57" spans="1:9" x14ac:dyDescent="0.25">
      <c r="A57" s="15"/>
      <c r="B57" s="15"/>
      <c r="C57" s="15"/>
      <c r="D57" s="15"/>
      <c r="E57" s="15"/>
      <c r="F57" s="15"/>
      <c r="G57" s="15"/>
      <c r="H57" s="15"/>
      <c r="I57" s="15"/>
    </row>
    <row r="58" spans="1:9" x14ac:dyDescent="0.25">
      <c r="A58" s="15"/>
      <c r="B58" s="15"/>
      <c r="C58" s="15"/>
      <c r="D58" s="15"/>
      <c r="E58" s="15"/>
      <c r="F58" s="15"/>
      <c r="G58" s="15"/>
      <c r="H58" s="15"/>
      <c r="I58" s="15"/>
    </row>
    <row r="59" spans="1:9" x14ac:dyDescent="0.25">
      <c r="A59" s="15"/>
      <c r="B59" s="15"/>
      <c r="C59" s="15"/>
      <c r="D59" s="15"/>
      <c r="E59" s="15"/>
      <c r="F59" s="15"/>
      <c r="G59" s="15"/>
      <c r="H59" s="15"/>
      <c r="I59" s="15"/>
    </row>
    <row r="60" spans="1:9" x14ac:dyDescent="0.25">
      <c r="A60" s="15"/>
      <c r="B60" s="15"/>
      <c r="C60" s="15"/>
      <c r="D60" s="15"/>
      <c r="E60" s="15"/>
      <c r="F60" s="15"/>
      <c r="G60" s="15"/>
      <c r="H60" s="15"/>
      <c r="I60" s="15"/>
    </row>
    <row r="61" spans="1:9" x14ac:dyDescent="0.25">
      <c r="A61" s="15"/>
      <c r="B61" s="15"/>
      <c r="C61" s="15"/>
      <c r="D61" s="15"/>
      <c r="E61" s="15"/>
      <c r="F61" s="15"/>
      <c r="G61" s="15"/>
      <c r="H61" s="15"/>
      <c r="I61" s="15"/>
    </row>
    <row r="62" spans="1:9" x14ac:dyDescent="0.25">
      <c r="A62" s="15"/>
      <c r="B62" s="15"/>
      <c r="C62" s="15"/>
      <c r="D62" s="15"/>
      <c r="E62" s="15"/>
      <c r="F62" s="15"/>
      <c r="G62" s="15"/>
      <c r="H62" s="15"/>
      <c r="I62" s="15"/>
    </row>
    <row r="63" spans="1:9" x14ac:dyDescent="0.25">
      <c r="A63" s="15"/>
      <c r="B63" s="15"/>
      <c r="C63" s="15"/>
      <c r="D63" s="15"/>
      <c r="E63" s="15"/>
      <c r="F63" s="15"/>
      <c r="G63" s="15"/>
      <c r="H63" s="15"/>
      <c r="I63" s="15"/>
    </row>
    <row r="64" spans="1:9" x14ac:dyDescent="0.25">
      <c r="A64" s="15"/>
      <c r="B64" s="15"/>
      <c r="C64" s="15"/>
      <c r="D64" s="15"/>
      <c r="E64" s="15"/>
      <c r="F64" s="15"/>
      <c r="G64" s="15"/>
      <c r="H64" s="15"/>
      <c r="I64" s="15"/>
    </row>
    <row r="65" spans="1:9" x14ac:dyDescent="0.25">
      <c r="A65" s="15"/>
      <c r="B65" s="15"/>
      <c r="C65" s="15"/>
      <c r="D65" s="15"/>
      <c r="E65" s="15"/>
      <c r="F65" s="15"/>
      <c r="G65" s="15"/>
      <c r="H65" s="15"/>
      <c r="I65" s="15"/>
    </row>
    <row r="66" spans="1:9" x14ac:dyDescent="0.25">
      <c r="A66" s="15"/>
      <c r="B66" s="15"/>
      <c r="C66" s="15"/>
      <c r="D66" s="15"/>
      <c r="E66" s="15"/>
      <c r="F66" s="15"/>
      <c r="G66" s="15"/>
      <c r="H66" s="15"/>
      <c r="I66" s="15"/>
    </row>
    <row r="67" spans="1:9" x14ac:dyDescent="0.25">
      <c r="A67" s="15"/>
      <c r="B67" s="15"/>
      <c r="C67" s="15"/>
      <c r="D67" s="15"/>
      <c r="E67" s="15"/>
      <c r="F67" s="15"/>
      <c r="G67" s="15"/>
      <c r="H67" s="15"/>
      <c r="I67" s="15"/>
    </row>
    <row r="68" spans="1:9" x14ac:dyDescent="0.25">
      <c r="A68" s="15"/>
      <c r="B68" s="15"/>
      <c r="C68" s="15"/>
      <c r="D68" s="15"/>
      <c r="E68" s="15"/>
      <c r="F68" s="15"/>
      <c r="G68" s="15"/>
      <c r="H68" s="15"/>
      <c r="I68" s="15"/>
    </row>
    <row r="69" spans="1:9" x14ac:dyDescent="0.25">
      <c r="A69" s="15"/>
      <c r="B69" s="15"/>
      <c r="C69" s="15"/>
      <c r="D69" s="15"/>
      <c r="E69" s="15"/>
      <c r="F69" s="15"/>
      <c r="G69" s="15"/>
      <c r="H69" s="15"/>
      <c r="I69" s="15"/>
    </row>
    <row r="70" spans="1:9" x14ac:dyDescent="0.25">
      <c r="A70" s="15"/>
      <c r="B70" s="15"/>
      <c r="C70" s="15"/>
      <c r="D70" s="15"/>
      <c r="E70" s="15"/>
      <c r="F70" s="15"/>
      <c r="G70" s="15"/>
      <c r="H70" s="15"/>
      <c r="I70" s="15"/>
    </row>
    <row r="71" spans="1:9" x14ac:dyDescent="0.25">
      <c r="A71" s="15"/>
      <c r="B71" s="15"/>
      <c r="C71" s="15"/>
      <c r="D71" s="15"/>
      <c r="E71" s="15"/>
      <c r="F71" s="15"/>
      <c r="G71" s="15"/>
      <c r="H71" s="15"/>
      <c r="I71" s="15"/>
    </row>
    <row r="72" spans="1:9" x14ac:dyDescent="0.25">
      <c r="A72" s="15"/>
      <c r="B72" s="15"/>
      <c r="C72" s="15"/>
      <c r="D72" s="15"/>
      <c r="E72" s="15"/>
      <c r="F72" s="15"/>
      <c r="G72" s="15"/>
      <c r="H72" s="15"/>
      <c r="I72" s="15"/>
    </row>
    <row r="73" spans="1:9" x14ac:dyDescent="0.25">
      <c r="A73" s="15"/>
      <c r="B73" s="15"/>
      <c r="C73" s="15"/>
      <c r="D73" s="15"/>
      <c r="E73" s="15"/>
      <c r="F73" s="15"/>
      <c r="G73" s="15"/>
      <c r="H73" s="15"/>
      <c r="I73" s="15"/>
    </row>
    <row r="74" spans="1:9" x14ac:dyDescent="0.25">
      <c r="A74" s="15"/>
      <c r="B74" s="15"/>
      <c r="C74" s="15"/>
      <c r="D74" s="15"/>
      <c r="E74" s="15"/>
      <c r="F74" s="15"/>
      <c r="G74" s="15"/>
      <c r="H74" s="15"/>
      <c r="I74" s="15"/>
    </row>
    <row r="75" spans="1:9" x14ac:dyDescent="0.25">
      <c r="A75" s="15"/>
      <c r="B75" s="15"/>
      <c r="C75" s="15"/>
      <c r="D75" s="15"/>
      <c r="E75" s="15"/>
      <c r="F75" s="15"/>
      <c r="G75" s="15"/>
      <c r="H75" s="15"/>
      <c r="I75" s="15"/>
    </row>
    <row r="76" spans="1:9" x14ac:dyDescent="0.25">
      <c r="A76" s="15"/>
      <c r="B76" s="15"/>
      <c r="C76" s="15"/>
      <c r="D76" s="15"/>
      <c r="E76" s="15"/>
      <c r="F76" s="15"/>
      <c r="G76" s="15"/>
      <c r="H76" s="15"/>
      <c r="I76" s="15"/>
    </row>
    <row r="77" spans="1:9" x14ac:dyDescent="0.25">
      <c r="A77" s="15"/>
      <c r="B77" s="15"/>
      <c r="C77" s="15"/>
      <c r="D77" s="15"/>
      <c r="E77" s="15"/>
      <c r="F77" s="15"/>
      <c r="G77" s="15"/>
      <c r="H77" s="15"/>
      <c r="I77" s="15"/>
    </row>
    <row r="78" spans="1:9" x14ac:dyDescent="0.25">
      <c r="A78" s="15"/>
      <c r="B78" s="15"/>
      <c r="C78" s="15"/>
      <c r="D78" s="15"/>
      <c r="E78" s="15"/>
      <c r="F78" s="15"/>
      <c r="G78" s="15"/>
      <c r="H78" s="15"/>
      <c r="I78" s="15"/>
    </row>
    <row r="79" spans="1:9" x14ac:dyDescent="0.25">
      <c r="A79" s="15"/>
      <c r="B79" s="15"/>
      <c r="C79" s="15"/>
      <c r="D79" s="15"/>
      <c r="E79" s="15"/>
      <c r="F79" s="15"/>
      <c r="G79" s="15"/>
      <c r="H79" s="15"/>
      <c r="I79" s="15"/>
    </row>
    <row r="80" spans="1:9" x14ac:dyDescent="0.25">
      <c r="A80" s="15"/>
      <c r="B80" s="15"/>
      <c r="C80" s="15"/>
      <c r="D80" s="15"/>
      <c r="E80" s="15"/>
      <c r="F80" s="15"/>
      <c r="G80" s="15"/>
      <c r="H80" s="15"/>
      <c r="I80" s="15"/>
    </row>
    <row r="81" spans="1:9" x14ac:dyDescent="0.25">
      <c r="A81" s="15"/>
      <c r="B81" s="15"/>
      <c r="C81" s="15"/>
      <c r="D81" s="15"/>
      <c r="E81" s="15"/>
      <c r="F81" s="15"/>
      <c r="G81" s="15"/>
      <c r="H81" s="15"/>
      <c r="I81" s="15"/>
    </row>
    <row r="82" spans="1:9" x14ac:dyDescent="0.25">
      <c r="A82" s="15"/>
      <c r="B82" s="15"/>
      <c r="C82" s="15"/>
      <c r="D82" s="15"/>
      <c r="E82" s="15"/>
      <c r="F82" s="15"/>
      <c r="G82" s="15"/>
      <c r="H82" s="15"/>
      <c r="I82" s="15"/>
    </row>
    <row r="83" spans="1:9" x14ac:dyDescent="0.25">
      <c r="A83" s="15"/>
      <c r="B83" s="15"/>
      <c r="C83" s="15"/>
      <c r="D83" s="15"/>
      <c r="E83" s="15"/>
      <c r="F83" s="15"/>
      <c r="G83" s="15"/>
      <c r="H83" s="15"/>
      <c r="I83" s="15"/>
    </row>
    <row r="84" spans="1:9" x14ac:dyDescent="0.25">
      <c r="A84" s="15"/>
      <c r="B84" s="15"/>
      <c r="C84" s="15"/>
      <c r="D84" s="15"/>
      <c r="E84" s="15"/>
      <c r="F84" s="15"/>
      <c r="G84" s="15"/>
      <c r="H84" s="15"/>
      <c r="I84" s="15"/>
    </row>
    <row r="85" spans="1:9" x14ac:dyDescent="0.25">
      <c r="A85" s="15"/>
      <c r="B85" s="15"/>
      <c r="C85" s="15"/>
      <c r="D85" s="15"/>
      <c r="E85" s="15"/>
      <c r="F85" s="15"/>
      <c r="G85" s="15"/>
      <c r="H85" s="15"/>
      <c r="I85" s="15"/>
    </row>
    <row r="86" spans="1:9" x14ac:dyDescent="0.25">
      <c r="A86" s="15"/>
      <c r="B86" s="15"/>
      <c r="C86" s="15"/>
      <c r="D86" s="15"/>
      <c r="E86" s="15"/>
      <c r="F86" s="15"/>
      <c r="G86" s="15"/>
      <c r="H86" s="15"/>
      <c r="I86" s="15"/>
    </row>
    <row r="87" spans="1:9" x14ac:dyDescent="0.25">
      <c r="A87" s="15"/>
      <c r="B87" s="15"/>
      <c r="C87" s="15"/>
      <c r="D87" s="15"/>
      <c r="E87" s="15"/>
      <c r="F87" s="15"/>
      <c r="G87" s="15"/>
      <c r="H87" s="15"/>
      <c r="I87" s="15"/>
    </row>
    <row r="88" spans="1:9" x14ac:dyDescent="0.25">
      <c r="A88" s="15"/>
      <c r="B88" s="15"/>
      <c r="C88" s="15"/>
      <c r="D88" s="15"/>
      <c r="E88" s="15"/>
      <c r="F88" s="15"/>
      <c r="G88" s="15"/>
      <c r="H88" s="15"/>
      <c r="I88" s="15"/>
    </row>
    <row r="89" spans="1:9" x14ac:dyDescent="0.25">
      <c r="A89" s="15"/>
      <c r="B89" s="15"/>
      <c r="C89" s="15"/>
      <c r="D89" s="15"/>
      <c r="E89" s="15"/>
      <c r="F89" s="15"/>
      <c r="G89" s="15"/>
      <c r="H89" s="15"/>
      <c r="I89" s="15"/>
    </row>
    <row r="90" spans="1:9" x14ac:dyDescent="0.25">
      <c r="A90" s="15"/>
      <c r="B90" s="15"/>
      <c r="C90" s="15"/>
      <c r="D90" s="15"/>
      <c r="E90" s="15"/>
      <c r="F90" s="15"/>
      <c r="G90" s="15"/>
      <c r="H90" s="15"/>
      <c r="I90" s="15"/>
    </row>
    <row r="91" spans="1:9" x14ac:dyDescent="0.25">
      <c r="A91" s="15"/>
      <c r="B91" s="15"/>
      <c r="C91" s="15"/>
      <c r="D91" s="15"/>
      <c r="E91" s="15"/>
      <c r="F91" s="15"/>
      <c r="G91" s="15"/>
      <c r="H91" s="15"/>
      <c r="I91" s="15"/>
    </row>
    <row r="92" spans="1:9" x14ac:dyDescent="0.25">
      <c r="A92" s="15"/>
      <c r="B92" s="15"/>
      <c r="C92" s="15"/>
      <c r="D92" s="15"/>
      <c r="E92" s="15"/>
      <c r="F92" s="15"/>
      <c r="G92" s="15"/>
      <c r="H92" s="15"/>
      <c r="I92" s="15"/>
    </row>
    <row r="93" spans="1:9" x14ac:dyDescent="0.25">
      <c r="A93" s="15"/>
      <c r="B93" s="15"/>
      <c r="C93" s="15"/>
      <c r="D93" s="15"/>
      <c r="E93" s="15"/>
      <c r="F93" s="15"/>
      <c r="G93" s="15"/>
      <c r="H93" s="15"/>
      <c r="I93" s="15"/>
    </row>
    <row r="94" spans="1:9" x14ac:dyDescent="0.25">
      <c r="A94" s="15"/>
      <c r="B94" s="15"/>
      <c r="C94" s="15"/>
      <c r="D94" s="15"/>
      <c r="E94" s="15"/>
      <c r="F94" s="15"/>
      <c r="G94" s="15"/>
      <c r="H94" s="15"/>
      <c r="I94" s="15"/>
    </row>
    <row r="95" spans="1:9" x14ac:dyDescent="0.25">
      <c r="A95" s="15"/>
      <c r="B95" s="15"/>
      <c r="C95" s="15"/>
      <c r="D95" s="15"/>
      <c r="E95" s="15"/>
      <c r="F95" s="15"/>
      <c r="G95" s="15"/>
      <c r="H95" s="15"/>
      <c r="I95" s="15"/>
    </row>
    <row r="96" spans="1:9" x14ac:dyDescent="0.25">
      <c r="A96" s="15"/>
      <c r="B96" s="15"/>
      <c r="C96" s="15"/>
      <c r="D96" s="15"/>
      <c r="E96" s="15"/>
      <c r="F96" s="15"/>
      <c r="G96" s="15"/>
      <c r="H96" s="15"/>
      <c r="I96" s="15"/>
    </row>
    <row r="97" spans="1:9" x14ac:dyDescent="0.25">
      <c r="A97" s="15"/>
      <c r="B97" s="15"/>
      <c r="C97" s="15"/>
      <c r="D97" s="15"/>
      <c r="E97" s="15"/>
      <c r="F97" s="15"/>
      <c r="G97" s="15"/>
      <c r="H97" s="15"/>
      <c r="I97" s="15"/>
    </row>
    <row r="98" spans="1:9" x14ac:dyDescent="0.25">
      <c r="A98" s="15"/>
      <c r="B98" s="15"/>
      <c r="C98" s="15"/>
      <c r="D98" s="15"/>
      <c r="E98" s="15"/>
      <c r="F98" s="15"/>
      <c r="G98" s="15"/>
      <c r="H98" s="15"/>
      <c r="I98" s="15"/>
    </row>
    <row r="99" spans="1:9" x14ac:dyDescent="0.25">
      <c r="A99" s="15"/>
      <c r="B99" s="15"/>
      <c r="C99" s="15"/>
      <c r="D99" s="15"/>
      <c r="E99" s="15"/>
      <c r="F99" s="15"/>
      <c r="G99" s="15"/>
      <c r="H99" s="15"/>
      <c r="I99" s="15"/>
    </row>
    <row r="100" spans="1:9" x14ac:dyDescent="0.25">
      <c r="A100" s="15"/>
      <c r="B100" s="15"/>
      <c r="C100" s="15"/>
      <c r="D100" s="15"/>
      <c r="E100" s="15"/>
      <c r="F100" s="15"/>
      <c r="G100" s="15"/>
      <c r="H100" s="15"/>
      <c r="I100" s="15"/>
    </row>
    <row r="101" spans="1:9" x14ac:dyDescent="0.25">
      <c r="A101" s="15"/>
      <c r="B101" s="15"/>
      <c r="C101" s="15"/>
      <c r="D101" s="15"/>
      <c r="E101" s="15"/>
      <c r="F101" s="15"/>
      <c r="G101" s="15"/>
      <c r="H101" s="15"/>
      <c r="I101" s="15"/>
    </row>
    <row r="102" spans="1:9" x14ac:dyDescent="0.25">
      <c r="A102" s="15"/>
      <c r="B102" s="15"/>
      <c r="C102" s="15"/>
      <c r="D102" s="15"/>
      <c r="E102" s="15"/>
      <c r="F102" s="15"/>
      <c r="G102" s="15"/>
      <c r="H102" s="15"/>
      <c r="I102" s="15"/>
    </row>
    <row r="103" spans="1:9" x14ac:dyDescent="0.25">
      <c r="A103" s="15"/>
      <c r="B103" s="15"/>
      <c r="C103" s="15"/>
      <c r="D103" s="15"/>
      <c r="E103" s="15"/>
      <c r="F103" s="15"/>
      <c r="G103" s="15"/>
      <c r="H103" s="15"/>
      <c r="I103" s="15"/>
    </row>
    <row r="104" spans="1:9" x14ac:dyDescent="0.25">
      <c r="A104" s="15"/>
      <c r="B104" s="15"/>
      <c r="C104" s="15"/>
      <c r="D104" s="15"/>
      <c r="E104" s="15"/>
      <c r="F104" s="15"/>
      <c r="G104" s="15"/>
      <c r="H104" s="15"/>
      <c r="I104" s="15"/>
    </row>
    <row r="105" spans="1:9" x14ac:dyDescent="0.25">
      <c r="A105" s="15"/>
      <c r="B105" s="15"/>
      <c r="C105" s="15"/>
      <c r="D105" s="15"/>
      <c r="E105" s="15"/>
      <c r="F105" s="15"/>
      <c r="G105" s="15"/>
      <c r="H105" s="15"/>
      <c r="I105" s="15"/>
    </row>
    <row r="106" spans="1:9" x14ac:dyDescent="0.25">
      <c r="A106" s="15"/>
      <c r="B106" s="15"/>
      <c r="C106" s="15"/>
      <c r="D106" s="15"/>
      <c r="E106" s="15"/>
      <c r="F106" s="15"/>
      <c r="G106" s="15"/>
      <c r="H106" s="15"/>
      <c r="I106" s="15"/>
    </row>
    <row r="107" spans="1:9" x14ac:dyDescent="0.25">
      <c r="A107" s="15"/>
      <c r="B107" s="15"/>
      <c r="C107" s="15"/>
      <c r="D107" s="15"/>
      <c r="E107" s="15"/>
      <c r="F107" s="15"/>
      <c r="G107" s="15"/>
      <c r="H107" s="15"/>
      <c r="I107" s="15"/>
    </row>
    <row r="108" spans="1:9" x14ac:dyDescent="0.25">
      <c r="A108" s="15"/>
      <c r="B108" s="15"/>
      <c r="C108" s="15"/>
      <c r="D108" s="15"/>
      <c r="E108" s="15"/>
      <c r="F108" s="15"/>
      <c r="G108" s="15"/>
      <c r="H108" s="15"/>
      <c r="I108" s="15"/>
    </row>
    <row r="109" spans="1:9" x14ac:dyDescent="0.25">
      <c r="A109" s="15"/>
      <c r="B109" s="15"/>
      <c r="C109" s="15"/>
      <c r="D109" s="15"/>
      <c r="E109" s="15"/>
      <c r="F109" s="15"/>
      <c r="G109" s="15"/>
      <c r="H109" s="15"/>
      <c r="I109" s="15"/>
    </row>
    <row r="110" spans="1:9" x14ac:dyDescent="0.25">
      <c r="A110" s="15"/>
      <c r="B110" s="15"/>
      <c r="C110" s="15"/>
      <c r="D110" s="15"/>
      <c r="E110" s="15"/>
      <c r="F110" s="15"/>
      <c r="G110" s="15"/>
      <c r="H110" s="15"/>
      <c r="I110" s="15"/>
    </row>
    <row r="111" spans="1:9" x14ac:dyDescent="0.25">
      <c r="A111" s="15"/>
      <c r="B111" s="15"/>
      <c r="C111" s="15"/>
      <c r="D111" s="15"/>
      <c r="E111" s="15"/>
      <c r="F111" s="15"/>
      <c r="G111" s="15"/>
      <c r="H111" s="15"/>
      <c r="I111" s="15"/>
    </row>
    <row r="112" spans="1:9" x14ac:dyDescent="0.25">
      <c r="A112" s="15"/>
      <c r="B112" s="15"/>
      <c r="C112" s="15"/>
      <c r="D112" s="15"/>
      <c r="E112" s="15"/>
      <c r="F112" s="15"/>
      <c r="G112" s="15"/>
      <c r="H112" s="15"/>
      <c r="I112" s="15"/>
    </row>
    <row r="113" spans="1:9" x14ac:dyDescent="0.25">
      <c r="A113" s="15"/>
      <c r="B113" s="15"/>
      <c r="C113" s="15"/>
      <c r="D113" s="15"/>
      <c r="E113" s="15"/>
      <c r="F113" s="15"/>
      <c r="G113" s="15"/>
      <c r="H113" s="15"/>
      <c r="I113" s="15"/>
    </row>
    <row r="114" spans="1:9" x14ac:dyDescent="0.25">
      <c r="A114" s="15"/>
      <c r="B114" s="15"/>
      <c r="C114" s="15"/>
      <c r="D114" s="15"/>
      <c r="E114" s="15"/>
      <c r="F114" s="15"/>
      <c r="G114" s="15"/>
      <c r="H114" s="15"/>
      <c r="I114" s="15"/>
    </row>
    <row r="115" spans="1:9" x14ac:dyDescent="0.25">
      <c r="A115" s="15"/>
      <c r="B115" s="15"/>
      <c r="C115" s="15"/>
      <c r="D115" s="15"/>
      <c r="E115" s="15"/>
      <c r="F115" s="15"/>
      <c r="G115" s="15"/>
      <c r="H115" s="15"/>
      <c r="I115" s="15"/>
    </row>
    <row r="116" spans="1:9" x14ac:dyDescent="0.25">
      <c r="A116" s="15"/>
      <c r="B116" s="15"/>
      <c r="C116" s="15"/>
      <c r="D116" s="15"/>
      <c r="E116" s="15"/>
      <c r="F116" s="15"/>
      <c r="G116" s="15"/>
      <c r="H116" s="15"/>
      <c r="I116" s="15"/>
    </row>
    <row r="117" spans="1:9" x14ac:dyDescent="0.25">
      <c r="A117" s="15"/>
      <c r="B117" s="15"/>
      <c r="C117" s="15"/>
      <c r="D117" s="15"/>
      <c r="E117" s="15"/>
      <c r="F117" s="15"/>
      <c r="G117" s="15"/>
      <c r="H117" s="15"/>
      <c r="I117" s="15"/>
    </row>
    <row r="118" spans="1:9" x14ac:dyDescent="0.25">
      <c r="A118" s="15"/>
      <c r="B118" s="15"/>
      <c r="C118" s="15"/>
      <c r="D118" s="15"/>
      <c r="E118" s="15"/>
      <c r="F118" s="15"/>
      <c r="G118" s="15"/>
      <c r="H118" s="15"/>
      <c r="I118" s="15"/>
    </row>
    <row r="119" spans="1:9" x14ac:dyDescent="0.25">
      <c r="A119" s="15"/>
      <c r="B119" s="15"/>
      <c r="C119" s="15"/>
      <c r="D119" s="15"/>
      <c r="E119" s="15"/>
      <c r="F119" s="15"/>
      <c r="G119" s="15"/>
      <c r="H119" s="15"/>
      <c r="I119" s="15"/>
    </row>
    <row r="120" spans="1:9" x14ac:dyDescent="0.25">
      <c r="A120" s="15"/>
      <c r="B120" s="15"/>
      <c r="C120" s="15"/>
      <c r="D120" s="15"/>
      <c r="E120" s="15"/>
      <c r="F120" s="15"/>
      <c r="G120" s="15"/>
      <c r="H120" s="15"/>
      <c r="I120" s="15"/>
    </row>
    <row r="121" spans="1:9" x14ac:dyDescent="0.25">
      <c r="A121" s="15"/>
      <c r="B121" s="15"/>
      <c r="C121" s="15"/>
      <c r="D121" s="15"/>
      <c r="E121" s="15"/>
      <c r="F121" s="15"/>
      <c r="G121" s="15"/>
      <c r="H121" s="15"/>
      <c r="I121" s="15"/>
    </row>
    <row r="122" spans="1:9" x14ac:dyDescent="0.25">
      <c r="A122" s="15"/>
      <c r="B122" s="15"/>
      <c r="C122" s="15"/>
      <c r="D122" s="15"/>
      <c r="E122" s="15"/>
      <c r="F122" s="15"/>
      <c r="G122" s="15"/>
      <c r="H122" s="15"/>
      <c r="I122" s="15"/>
    </row>
    <row r="123" spans="1:9" x14ac:dyDescent="0.25">
      <c r="A123" s="15"/>
      <c r="B123" s="15"/>
      <c r="C123" s="15"/>
      <c r="D123" s="15"/>
      <c r="E123" s="15"/>
      <c r="F123" s="15"/>
      <c r="G123" s="15"/>
      <c r="H123" s="15"/>
      <c r="I123" s="15"/>
    </row>
    <row r="124" spans="1:9" x14ac:dyDescent="0.25">
      <c r="A124" s="15"/>
      <c r="B124" s="15"/>
      <c r="C124" s="15"/>
      <c r="D124" s="15"/>
      <c r="E124" s="15"/>
      <c r="F124" s="15"/>
      <c r="G124" s="15"/>
      <c r="H124" s="15"/>
      <c r="I124" s="15"/>
    </row>
    <row r="125" spans="1:9" x14ac:dyDescent="0.25">
      <c r="A125" s="15"/>
      <c r="B125" s="15"/>
      <c r="C125" s="15"/>
      <c r="D125" s="15"/>
      <c r="E125" s="15"/>
      <c r="F125" s="15"/>
      <c r="G125" s="15"/>
      <c r="H125" s="15"/>
      <c r="I125" s="15"/>
    </row>
    <row r="126" spans="1:9" x14ac:dyDescent="0.25">
      <c r="A126" s="15"/>
      <c r="B126" s="15"/>
      <c r="C126" s="15"/>
      <c r="D126" s="15"/>
      <c r="E126" s="15"/>
      <c r="F126" s="15"/>
      <c r="G126" s="15"/>
      <c r="H126" s="15"/>
      <c r="I126" s="15"/>
    </row>
    <row r="127" spans="1:9" x14ac:dyDescent="0.25">
      <c r="A127" s="15"/>
      <c r="B127" s="15"/>
      <c r="C127" s="15"/>
      <c r="D127" s="15"/>
      <c r="E127" s="15"/>
      <c r="F127" s="15"/>
      <c r="G127" s="15"/>
      <c r="H127" s="15"/>
      <c r="I127" s="15"/>
    </row>
    <row r="128" spans="1:9" x14ac:dyDescent="0.25">
      <c r="A128" s="15"/>
      <c r="B128" s="15"/>
      <c r="C128" s="15"/>
      <c r="D128" s="15"/>
      <c r="E128" s="15"/>
      <c r="F128" s="15"/>
      <c r="G128" s="15"/>
      <c r="H128" s="15"/>
      <c r="I128" s="15"/>
    </row>
    <row r="129" spans="1:9" x14ac:dyDescent="0.25">
      <c r="A129" s="15"/>
      <c r="B129" s="15"/>
      <c r="C129" s="15"/>
      <c r="D129" s="15"/>
      <c r="E129" s="15"/>
      <c r="F129" s="15"/>
      <c r="G129" s="15"/>
      <c r="H129" s="15"/>
      <c r="I129" s="15"/>
    </row>
    <row r="130" spans="1:9" x14ac:dyDescent="0.25">
      <c r="A130" s="15"/>
      <c r="B130" s="15"/>
      <c r="C130" s="15"/>
      <c r="D130" s="15"/>
      <c r="E130" s="15"/>
      <c r="F130" s="15"/>
      <c r="G130" s="15"/>
      <c r="H130" s="15"/>
      <c r="I130" s="15"/>
    </row>
    <row r="131" spans="1:9" x14ac:dyDescent="0.25">
      <c r="A131" s="15"/>
      <c r="B131" s="15"/>
      <c r="C131" s="15"/>
      <c r="D131" s="15"/>
      <c r="E131" s="15"/>
      <c r="F131" s="15"/>
      <c r="G131" s="15"/>
      <c r="H131" s="15"/>
      <c r="I131" s="15"/>
    </row>
    <row r="132" spans="1:9" x14ac:dyDescent="0.25">
      <c r="A132" s="15"/>
      <c r="B132" s="15"/>
      <c r="C132" s="15"/>
      <c r="D132" s="15"/>
      <c r="E132" s="15"/>
      <c r="F132" s="15"/>
      <c r="G132" s="15"/>
      <c r="H132" s="15"/>
      <c r="I132" s="15"/>
    </row>
    <row r="133" spans="1:9" x14ac:dyDescent="0.25">
      <c r="A133" s="15"/>
      <c r="B133" s="15"/>
      <c r="C133" s="15"/>
      <c r="D133" s="15"/>
      <c r="E133" s="15"/>
      <c r="F133" s="15"/>
      <c r="G133" s="15"/>
      <c r="H133" s="15"/>
      <c r="I133" s="15"/>
    </row>
    <row r="134" spans="1:9" x14ac:dyDescent="0.25">
      <c r="A134" s="15"/>
      <c r="B134" s="15"/>
      <c r="C134" s="15"/>
      <c r="D134" s="15"/>
      <c r="E134" s="15"/>
      <c r="F134" s="15"/>
      <c r="G134" s="15"/>
      <c r="H134" s="15"/>
      <c r="I134" s="15"/>
    </row>
    <row r="135" spans="1:9" x14ac:dyDescent="0.25">
      <c r="A135" s="15"/>
      <c r="B135" s="15"/>
      <c r="C135" s="15"/>
      <c r="D135" s="15"/>
      <c r="E135" s="15"/>
      <c r="F135" s="15"/>
      <c r="G135" s="15"/>
      <c r="H135" s="15"/>
      <c r="I135" s="15"/>
    </row>
    <row r="136" spans="1:9" x14ac:dyDescent="0.25">
      <c r="A136" s="15"/>
      <c r="B136" s="15"/>
      <c r="C136" s="15"/>
      <c r="D136" s="15"/>
      <c r="E136" s="15"/>
      <c r="F136" s="15"/>
      <c r="G136" s="15"/>
      <c r="H136" s="15"/>
      <c r="I136" s="15"/>
    </row>
    <row r="137" spans="1:9" x14ac:dyDescent="0.25">
      <c r="A137" s="15"/>
      <c r="B137" s="15"/>
      <c r="C137" s="15"/>
      <c r="D137" s="15"/>
      <c r="E137" s="15"/>
      <c r="F137" s="15"/>
      <c r="G137" s="15"/>
      <c r="H137" s="15"/>
      <c r="I137" s="15"/>
    </row>
    <row r="138" spans="1:9" x14ac:dyDescent="0.25">
      <c r="A138" s="15"/>
      <c r="B138" s="15"/>
      <c r="C138" s="15"/>
      <c r="D138" s="15"/>
      <c r="E138" s="15"/>
      <c r="F138" s="15"/>
      <c r="G138" s="15"/>
      <c r="H138" s="15"/>
      <c r="I138" s="15"/>
    </row>
    <row r="139" spans="1:9" x14ac:dyDescent="0.25">
      <c r="A139" s="15"/>
      <c r="B139" s="15"/>
      <c r="C139" s="15"/>
      <c r="D139" s="15"/>
      <c r="E139" s="15"/>
      <c r="F139" s="15"/>
      <c r="G139" s="15"/>
      <c r="H139" s="15"/>
      <c r="I139" s="15"/>
    </row>
    <row r="140" spans="1:9" x14ac:dyDescent="0.25">
      <c r="A140" s="15"/>
      <c r="B140" s="15"/>
      <c r="C140" s="15"/>
      <c r="D140" s="15"/>
      <c r="E140" s="15"/>
      <c r="F140" s="15"/>
      <c r="G140" s="15"/>
      <c r="H140" s="15"/>
      <c r="I140" s="15"/>
    </row>
    <row r="141" spans="1:9" x14ac:dyDescent="0.25">
      <c r="A141" s="15"/>
      <c r="B141" s="15"/>
      <c r="C141" s="15"/>
      <c r="D141" s="15"/>
      <c r="E141" s="15"/>
      <c r="F141" s="15"/>
      <c r="G141" s="15"/>
      <c r="H141" s="15"/>
      <c r="I141" s="15"/>
    </row>
    <row r="142" spans="1:9" x14ac:dyDescent="0.25">
      <c r="A142" s="15"/>
      <c r="B142" s="15"/>
      <c r="C142" s="15"/>
      <c r="D142" s="15"/>
      <c r="E142" s="15"/>
      <c r="F142" s="15"/>
      <c r="G142" s="15"/>
      <c r="H142" s="15"/>
      <c r="I142" s="15"/>
    </row>
    <row r="143" spans="1:9" x14ac:dyDescent="0.25">
      <c r="A143" s="15"/>
      <c r="B143" s="15"/>
      <c r="C143" s="15"/>
      <c r="D143" s="15"/>
      <c r="E143" s="15"/>
      <c r="F143" s="15"/>
      <c r="G143" s="15"/>
      <c r="H143" s="15"/>
      <c r="I143" s="15"/>
    </row>
    <row r="144" spans="1:9" x14ac:dyDescent="0.25">
      <c r="A144" s="15"/>
      <c r="B144" s="15"/>
      <c r="C144" s="15"/>
      <c r="D144" s="15"/>
      <c r="E144" s="15"/>
      <c r="F144" s="15"/>
      <c r="G144" s="15"/>
      <c r="H144" s="15"/>
      <c r="I144" s="15"/>
    </row>
    <row r="145" spans="1:9" x14ac:dyDescent="0.25">
      <c r="A145" s="15"/>
      <c r="B145" s="15"/>
      <c r="C145" s="15"/>
      <c r="D145" s="15"/>
      <c r="E145" s="15"/>
      <c r="F145" s="15"/>
      <c r="G145" s="15"/>
      <c r="H145" s="15"/>
      <c r="I145" s="15"/>
    </row>
    <row r="146" spans="1:9" x14ac:dyDescent="0.25">
      <c r="A146" s="15"/>
      <c r="B146" s="15"/>
      <c r="C146" s="15"/>
      <c r="D146" s="15"/>
      <c r="E146" s="15"/>
      <c r="F146" s="15"/>
      <c r="G146" s="15"/>
      <c r="H146" s="15"/>
      <c r="I146" s="15"/>
    </row>
    <row r="147" spans="1:9" x14ac:dyDescent="0.25">
      <c r="A147" s="15"/>
      <c r="B147" s="15"/>
      <c r="C147" s="15"/>
      <c r="D147" s="15"/>
      <c r="E147" s="15"/>
      <c r="F147" s="15"/>
      <c r="G147" s="15"/>
      <c r="H147" s="15"/>
      <c r="I147" s="15"/>
    </row>
    <row r="148" spans="1:9" x14ac:dyDescent="0.25">
      <c r="A148" s="15"/>
      <c r="B148" s="15"/>
      <c r="C148" s="15"/>
      <c r="D148" s="15"/>
      <c r="E148" s="15"/>
      <c r="F148" s="15"/>
      <c r="G148" s="15"/>
      <c r="H148" s="15"/>
      <c r="I148" s="15"/>
    </row>
    <row r="149" spans="1:9" x14ac:dyDescent="0.25">
      <c r="A149" s="15"/>
      <c r="B149" s="15"/>
      <c r="C149" s="15"/>
      <c r="D149" s="15"/>
      <c r="E149" s="15"/>
      <c r="F149" s="15"/>
      <c r="G149" s="15"/>
      <c r="H149" s="15"/>
      <c r="I149" s="15"/>
    </row>
    <row r="150" spans="1:9" x14ac:dyDescent="0.25">
      <c r="A150" s="15"/>
      <c r="B150" s="15"/>
      <c r="C150" s="15"/>
      <c r="D150" s="15"/>
      <c r="E150" s="15"/>
      <c r="F150" s="15"/>
      <c r="G150" s="15"/>
      <c r="H150" s="15"/>
      <c r="I150" s="15"/>
    </row>
    <row r="151" spans="1:9" x14ac:dyDescent="0.25">
      <c r="A151" s="15"/>
      <c r="B151" s="15"/>
      <c r="C151" s="15"/>
      <c r="D151" s="15"/>
      <c r="E151" s="15"/>
      <c r="F151" s="15"/>
      <c r="G151" s="15"/>
      <c r="H151" s="15"/>
      <c r="I151" s="15"/>
    </row>
    <row r="152" spans="1:9" x14ac:dyDescent="0.25">
      <c r="A152" s="15"/>
      <c r="B152" s="15"/>
      <c r="C152" s="15"/>
      <c r="D152" s="15"/>
      <c r="E152" s="15"/>
      <c r="F152" s="15"/>
      <c r="G152" s="15"/>
      <c r="H152" s="15"/>
      <c r="I152" s="15"/>
    </row>
    <row r="153" spans="1:9" x14ac:dyDescent="0.25">
      <c r="A153" s="15"/>
      <c r="B153" s="15"/>
      <c r="C153" s="15"/>
      <c r="D153" s="15"/>
      <c r="E153" s="15"/>
      <c r="F153" s="15"/>
      <c r="G153" s="15"/>
      <c r="H153" s="15"/>
      <c r="I153" s="15"/>
    </row>
    <row r="154" spans="1:9" x14ac:dyDescent="0.25">
      <c r="A154" s="15"/>
      <c r="B154" s="15"/>
      <c r="C154" s="15"/>
      <c r="D154" s="15"/>
      <c r="E154" s="15"/>
      <c r="F154" s="15"/>
      <c r="G154" s="15"/>
      <c r="H154" s="15"/>
      <c r="I154" s="15"/>
    </row>
    <row r="155" spans="1:9" x14ac:dyDescent="0.25">
      <c r="A155" s="15"/>
      <c r="B155" s="15"/>
      <c r="C155" s="15"/>
      <c r="D155" s="15"/>
      <c r="E155" s="15"/>
      <c r="F155" s="15"/>
      <c r="G155" s="15"/>
      <c r="H155" s="15"/>
      <c r="I155" s="15"/>
    </row>
    <row r="156" spans="1:9" x14ac:dyDescent="0.25">
      <c r="A156" s="15"/>
      <c r="B156" s="15"/>
      <c r="C156" s="15"/>
      <c r="D156" s="15"/>
      <c r="E156" s="15"/>
      <c r="F156" s="15"/>
      <c r="G156" s="15"/>
      <c r="H156" s="15"/>
      <c r="I156" s="15"/>
    </row>
    <row r="157" spans="1:9" x14ac:dyDescent="0.25">
      <c r="A157" s="15"/>
      <c r="B157" s="15"/>
      <c r="C157" s="15"/>
      <c r="D157" s="15"/>
      <c r="E157" s="15"/>
      <c r="F157" s="15"/>
      <c r="G157" s="15"/>
      <c r="H157" s="15"/>
      <c r="I157" s="15"/>
    </row>
    <row r="158" spans="1:9" x14ac:dyDescent="0.25">
      <c r="A158" s="15"/>
      <c r="B158" s="15"/>
      <c r="C158" s="15"/>
      <c r="D158" s="15"/>
      <c r="E158" s="15"/>
      <c r="F158" s="15"/>
      <c r="G158" s="15"/>
      <c r="H158" s="15"/>
      <c r="I158" s="15"/>
    </row>
    <row r="159" spans="1:9" x14ac:dyDescent="0.25">
      <c r="A159" s="15"/>
      <c r="B159" s="15"/>
      <c r="C159" s="15"/>
      <c r="D159" s="15"/>
      <c r="E159" s="15"/>
      <c r="F159" s="15"/>
      <c r="G159" s="15"/>
      <c r="H159" s="15"/>
      <c r="I159" s="15"/>
    </row>
    <row r="160" spans="1:9" x14ac:dyDescent="0.25">
      <c r="A160" s="15"/>
      <c r="B160" s="15"/>
      <c r="C160" s="15"/>
      <c r="D160" s="15"/>
      <c r="E160" s="15"/>
      <c r="F160" s="15"/>
      <c r="G160" s="15"/>
      <c r="H160" s="15"/>
      <c r="I160" s="15"/>
    </row>
    <row r="161" spans="1:9" x14ac:dyDescent="0.25">
      <c r="A161" s="15"/>
      <c r="B161" s="15"/>
      <c r="C161" s="15"/>
      <c r="D161" s="15"/>
      <c r="E161" s="15"/>
      <c r="F161" s="15"/>
      <c r="G161" s="15"/>
      <c r="H161" s="15"/>
      <c r="I161" s="15"/>
    </row>
    <row r="162" spans="1:9" x14ac:dyDescent="0.25">
      <c r="A162" s="15"/>
      <c r="B162" s="15"/>
      <c r="C162" s="15"/>
      <c r="D162" s="15"/>
      <c r="E162" s="15"/>
      <c r="F162" s="15"/>
      <c r="G162" s="15"/>
      <c r="H162" s="15"/>
      <c r="I162" s="15"/>
    </row>
    <row r="163" spans="1:9" x14ac:dyDescent="0.25">
      <c r="A163" s="15"/>
      <c r="B163" s="15"/>
      <c r="C163" s="15"/>
      <c r="D163" s="15"/>
      <c r="E163" s="15"/>
      <c r="F163" s="15"/>
      <c r="G163" s="15"/>
      <c r="H163" s="15"/>
      <c r="I163" s="15"/>
    </row>
    <row r="164" spans="1:9" x14ac:dyDescent="0.25">
      <c r="A164" s="15"/>
      <c r="B164" s="15"/>
      <c r="C164" s="15"/>
      <c r="D164" s="15"/>
      <c r="E164" s="15"/>
      <c r="F164" s="15"/>
      <c r="G164" s="15"/>
      <c r="H164" s="15"/>
      <c r="I164" s="15"/>
    </row>
    <row r="165" spans="1:9" x14ac:dyDescent="0.25">
      <c r="A165" s="15"/>
      <c r="B165" s="15"/>
      <c r="C165" s="15"/>
      <c r="D165" s="15"/>
      <c r="E165" s="15"/>
      <c r="F165" s="15"/>
      <c r="G165" s="15"/>
      <c r="H165" s="15"/>
      <c r="I165" s="15"/>
    </row>
    <row r="166" spans="1:9" x14ac:dyDescent="0.25">
      <c r="A166" s="15"/>
      <c r="B166" s="15"/>
      <c r="C166" s="15"/>
      <c r="D166" s="15"/>
      <c r="E166" s="15"/>
      <c r="F166" s="15"/>
      <c r="G166" s="15"/>
      <c r="H166" s="15"/>
      <c r="I166" s="15"/>
    </row>
    <row r="167" spans="1:9" x14ac:dyDescent="0.25">
      <c r="A167" s="15"/>
      <c r="B167" s="15"/>
      <c r="C167" s="15"/>
      <c r="D167" s="15"/>
      <c r="E167" s="15"/>
      <c r="F167" s="15"/>
      <c r="G167" s="15"/>
      <c r="H167" s="15"/>
      <c r="I167" s="15"/>
    </row>
    <row r="168" spans="1:9" x14ac:dyDescent="0.25">
      <c r="A168" s="15"/>
      <c r="B168" s="15"/>
      <c r="C168" s="15"/>
      <c r="D168" s="15"/>
      <c r="E168" s="15"/>
      <c r="F168" s="15"/>
      <c r="G168" s="15"/>
      <c r="H168" s="15"/>
      <c r="I168" s="15"/>
    </row>
    <row r="169" spans="1:9" x14ac:dyDescent="0.25">
      <c r="A169" s="15"/>
      <c r="B169" s="15"/>
      <c r="C169" s="15"/>
      <c r="D169" s="15"/>
      <c r="E169" s="15"/>
      <c r="F169" s="15"/>
      <c r="G169" s="15"/>
      <c r="H169" s="15"/>
      <c r="I169" s="15"/>
    </row>
    <row r="170" spans="1:9" x14ac:dyDescent="0.25">
      <c r="A170" s="15"/>
      <c r="B170" s="15"/>
      <c r="C170" s="15"/>
      <c r="D170" s="15"/>
      <c r="E170" s="15"/>
      <c r="F170" s="15"/>
      <c r="G170" s="15"/>
      <c r="H170" s="15"/>
      <c r="I170" s="15"/>
    </row>
    <row r="171" spans="1:9" x14ac:dyDescent="0.25">
      <c r="A171" s="15"/>
      <c r="B171" s="15"/>
      <c r="C171" s="15"/>
      <c r="D171" s="15"/>
      <c r="E171" s="15"/>
      <c r="F171" s="15"/>
      <c r="G171" s="15"/>
      <c r="H171" s="15"/>
      <c r="I171" s="15"/>
    </row>
    <row r="172" spans="1:9" x14ac:dyDescent="0.25">
      <c r="A172" s="15"/>
      <c r="B172" s="15"/>
      <c r="C172" s="15"/>
      <c r="D172" s="15"/>
      <c r="E172" s="15"/>
      <c r="F172" s="15"/>
      <c r="G172" s="15"/>
      <c r="H172" s="15"/>
      <c r="I172" s="15"/>
    </row>
    <row r="173" spans="1:9" x14ac:dyDescent="0.25">
      <c r="A173" s="15"/>
      <c r="B173" s="15"/>
      <c r="C173" s="15"/>
      <c r="D173" s="15"/>
      <c r="E173" s="15"/>
      <c r="F173" s="15"/>
      <c r="G173" s="15"/>
      <c r="H173" s="15"/>
      <c r="I173" s="15"/>
    </row>
    <row r="174" spans="1:9" x14ac:dyDescent="0.25">
      <c r="A174" s="15"/>
      <c r="B174" s="15"/>
      <c r="C174" s="15"/>
      <c r="D174" s="15"/>
      <c r="E174" s="15"/>
      <c r="F174" s="15"/>
      <c r="G174" s="15"/>
      <c r="H174" s="15"/>
      <c r="I174" s="15"/>
    </row>
    <row r="175" spans="1:9" x14ac:dyDescent="0.25">
      <c r="A175" s="15"/>
      <c r="B175" s="15"/>
      <c r="C175" s="15"/>
      <c r="D175" s="15"/>
      <c r="E175" s="15"/>
      <c r="F175" s="15"/>
      <c r="G175" s="15"/>
      <c r="H175" s="15"/>
      <c r="I175" s="15"/>
    </row>
    <row r="176" spans="1:9" x14ac:dyDescent="0.25">
      <c r="A176" s="15"/>
      <c r="B176" s="15"/>
      <c r="C176" s="15"/>
      <c r="D176" s="15"/>
      <c r="E176" s="15"/>
      <c r="F176" s="15"/>
      <c r="G176" s="15"/>
      <c r="H176" s="15"/>
      <c r="I176" s="15"/>
    </row>
    <row r="177" spans="1:9" x14ac:dyDescent="0.25">
      <c r="A177" s="15"/>
      <c r="B177" s="15"/>
      <c r="C177" s="15"/>
      <c r="D177" s="15"/>
      <c r="E177" s="15"/>
      <c r="F177" s="15"/>
      <c r="G177" s="15"/>
      <c r="H177" s="15"/>
      <c r="I177" s="15"/>
    </row>
    <row r="178" spans="1:9" x14ac:dyDescent="0.25">
      <c r="A178" s="15"/>
      <c r="B178" s="15"/>
      <c r="C178" s="15"/>
      <c r="D178" s="15"/>
      <c r="E178" s="15"/>
      <c r="F178" s="15"/>
      <c r="G178" s="15"/>
      <c r="H178" s="15"/>
      <c r="I178" s="15"/>
    </row>
    <row r="179" spans="1:9" x14ac:dyDescent="0.25">
      <c r="A179" s="15"/>
      <c r="B179" s="15"/>
      <c r="C179" s="15"/>
      <c r="D179" s="15"/>
      <c r="E179" s="15"/>
      <c r="F179" s="15"/>
      <c r="G179" s="15"/>
      <c r="H179" s="15"/>
      <c r="I179" s="15"/>
    </row>
    <row r="180" spans="1:9" x14ac:dyDescent="0.25">
      <c r="A180" s="15"/>
      <c r="B180" s="15"/>
      <c r="C180" s="15"/>
      <c r="D180" s="15"/>
      <c r="E180" s="15"/>
      <c r="F180" s="15"/>
      <c r="G180" s="15"/>
      <c r="H180" s="15"/>
      <c r="I180" s="15"/>
    </row>
    <row r="181" spans="1:9" x14ac:dyDescent="0.25">
      <c r="A181" s="15"/>
      <c r="B181" s="15"/>
      <c r="C181" s="15"/>
      <c r="D181" s="15"/>
      <c r="E181" s="15"/>
      <c r="F181" s="15"/>
      <c r="G181" s="15"/>
      <c r="H181" s="15"/>
      <c r="I181" s="15"/>
    </row>
    <row r="182" spans="1:9" x14ac:dyDescent="0.25">
      <c r="A182" s="15"/>
      <c r="B182" s="15"/>
      <c r="C182" s="15"/>
      <c r="D182" s="15"/>
      <c r="E182" s="15"/>
      <c r="F182" s="15"/>
      <c r="G182" s="15"/>
      <c r="H182" s="15"/>
      <c r="I182" s="15"/>
    </row>
    <row r="183" spans="1:9" x14ac:dyDescent="0.25">
      <c r="A183" s="15"/>
      <c r="B183" s="15"/>
      <c r="C183" s="15"/>
      <c r="D183" s="15"/>
      <c r="E183" s="15"/>
      <c r="F183" s="15"/>
      <c r="G183" s="15"/>
      <c r="H183" s="15"/>
      <c r="I183" s="15"/>
    </row>
    <row r="184" spans="1:9" x14ac:dyDescent="0.25">
      <c r="A184" s="15"/>
      <c r="B184" s="15"/>
      <c r="C184" s="15"/>
      <c r="D184" s="15"/>
      <c r="E184" s="15"/>
      <c r="F184" s="15"/>
      <c r="G184" s="15"/>
      <c r="H184" s="15"/>
      <c r="I184" s="15"/>
    </row>
    <row r="185" spans="1:9" x14ac:dyDescent="0.25">
      <c r="A185" s="15"/>
      <c r="B185" s="15"/>
      <c r="C185" s="15"/>
      <c r="D185" s="15"/>
      <c r="E185" s="15"/>
      <c r="F185" s="15"/>
      <c r="G185" s="15"/>
      <c r="H185" s="15"/>
      <c r="I185" s="15"/>
    </row>
    <row r="186" spans="1:9" x14ac:dyDescent="0.25">
      <c r="A186" s="15"/>
      <c r="B186" s="15"/>
      <c r="C186" s="15"/>
      <c r="D186" s="15"/>
      <c r="E186" s="15"/>
      <c r="F186" s="15"/>
      <c r="G186" s="15"/>
      <c r="H186" s="15"/>
      <c r="I186" s="15"/>
    </row>
    <row r="187" spans="1:9" x14ac:dyDescent="0.25">
      <c r="A187" s="15"/>
      <c r="B187" s="15"/>
      <c r="C187" s="15"/>
      <c r="D187" s="15"/>
      <c r="E187" s="15"/>
      <c r="F187" s="15"/>
      <c r="G187" s="15"/>
      <c r="H187" s="15"/>
      <c r="I187" s="15"/>
    </row>
    <row r="188" spans="1:9" x14ac:dyDescent="0.25">
      <c r="A188" s="15"/>
      <c r="B188" s="15"/>
      <c r="C188" s="15"/>
      <c r="D188" s="15"/>
      <c r="E188" s="15"/>
      <c r="F188" s="15"/>
      <c r="G188" s="15"/>
      <c r="H188" s="15"/>
      <c r="I188" s="15"/>
    </row>
    <row r="189" spans="1:9" x14ac:dyDescent="0.25">
      <c r="A189" s="15"/>
      <c r="B189" s="15"/>
      <c r="C189" s="15"/>
      <c r="D189" s="15"/>
      <c r="E189" s="15"/>
      <c r="F189" s="15"/>
      <c r="G189" s="15"/>
      <c r="H189" s="15"/>
      <c r="I189" s="15"/>
    </row>
    <row r="190" spans="1:9" x14ac:dyDescent="0.25">
      <c r="A190" s="15"/>
      <c r="B190" s="15"/>
      <c r="C190" s="15"/>
      <c r="D190" s="15"/>
      <c r="E190" s="15"/>
      <c r="F190" s="15"/>
      <c r="G190" s="15"/>
      <c r="H190" s="15"/>
      <c r="I190" s="15"/>
    </row>
    <row r="191" spans="1:9" x14ac:dyDescent="0.25">
      <c r="A191" s="15"/>
      <c r="B191" s="15"/>
      <c r="C191" s="15"/>
      <c r="D191" s="15"/>
      <c r="E191" s="15"/>
      <c r="F191" s="15"/>
      <c r="G191" s="15"/>
      <c r="H191" s="15"/>
      <c r="I191" s="15"/>
    </row>
    <row r="192" spans="1:9" x14ac:dyDescent="0.25">
      <c r="A192" s="15"/>
      <c r="B192" s="15"/>
      <c r="C192" s="15"/>
      <c r="D192" s="15"/>
      <c r="E192" s="15"/>
      <c r="F192" s="15"/>
      <c r="G192" s="15"/>
      <c r="H192" s="15"/>
      <c r="I192" s="15"/>
    </row>
    <row r="193" spans="1:9" x14ac:dyDescent="0.25">
      <c r="A193" s="15"/>
      <c r="B193" s="15"/>
      <c r="C193" s="15"/>
      <c r="D193" s="15"/>
      <c r="E193" s="15"/>
      <c r="F193" s="15"/>
      <c r="G193" s="15"/>
      <c r="H193" s="15"/>
      <c r="I193" s="15"/>
    </row>
    <row r="194" spans="1:9" x14ac:dyDescent="0.25">
      <c r="A194" s="15"/>
      <c r="B194" s="15"/>
      <c r="C194" s="15"/>
      <c r="D194" s="15"/>
      <c r="E194" s="15"/>
      <c r="F194" s="15"/>
      <c r="G194" s="15"/>
      <c r="H194" s="15"/>
      <c r="I194" s="15"/>
    </row>
    <row r="195" spans="1:9" x14ac:dyDescent="0.25">
      <c r="A195" s="15"/>
      <c r="B195" s="15"/>
      <c r="C195" s="15"/>
      <c r="D195" s="15"/>
      <c r="E195" s="15"/>
      <c r="F195" s="15"/>
      <c r="G195" s="15"/>
      <c r="H195" s="15"/>
      <c r="I195" s="15"/>
    </row>
    <row r="196" spans="1:9" x14ac:dyDescent="0.25">
      <c r="A196" s="15"/>
      <c r="B196" s="15"/>
      <c r="C196" s="15"/>
      <c r="D196" s="15"/>
      <c r="E196" s="15"/>
      <c r="F196" s="15"/>
      <c r="G196" s="15"/>
      <c r="H196" s="15"/>
      <c r="I196" s="15"/>
    </row>
    <row r="197" spans="1:9" x14ac:dyDescent="0.25">
      <c r="A197" s="15"/>
      <c r="B197" s="15"/>
      <c r="C197" s="15"/>
      <c r="D197" s="15"/>
      <c r="E197" s="15"/>
      <c r="F197" s="15"/>
      <c r="G197" s="15"/>
      <c r="H197" s="15"/>
      <c r="I197" s="15"/>
    </row>
    <row r="198" spans="1:9" x14ac:dyDescent="0.25">
      <c r="A198" s="15"/>
      <c r="B198" s="15"/>
      <c r="C198" s="15"/>
      <c r="D198" s="15"/>
      <c r="E198" s="15"/>
      <c r="F198" s="15"/>
      <c r="G198" s="15"/>
      <c r="H198" s="15"/>
      <c r="I198" s="15"/>
    </row>
    <row r="199" spans="1:9" x14ac:dyDescent="0.25">
      <c r="A199" s="15"/>
      <c r="B199" s="15"/>
      <c r="C199" s="15"/>
      <c r="D199" s="15"/>
      <c r="E199" s="15"/>
      <c r="F199" s="15"/>
      <c r="G199" s="15"/>
      <c r="H199" s="15"/>
      <c r="I199" s="15"/>
    </row>
    <row r="200" spans="1:9" x14ac:dyDescent="0.25">
      <c r="A200" s="15"/>
      <c r="B200" s="15"/>
      <c r="C200" s="15"/>
      <c r="D200" s="15"/>
      <c r="E200" s="15"/>
      <c r="F200" s="15"/>
      <c r="G200" s="15"/>
      <c r="H200" s="15"/>
      <c r="I200" s="15"/>
    </row>
    <row r="201" spans="1:9" x14ac:dyDescent="0.25">
      <c r="A201" s="15"/>
      <c r="B201" s="15"/>
      <c r="C201" s="15"/>
      <c r="D201" s="15"/>
      <c r="E201" s="15"/>
      <c r="F201" s="15"/>
      <c r="G201" s="15"/>
      <c r="H201" s="15"/>
      <c r="I201" s="15"/>
    </row>
    <row r="202" spans="1:9" x14ac:dyDescent="0.25">
      <c r="A202" s="15"/>
      <c r="B202" s="15"/>
      <c r="C202" s="15"/>
      <c r="D202" s="15"/>
      <c r="E202" s="15"/>
      <c r="F202" s="15"/>
      <c r="G202" s="15"/>
      <c r="H202" s="15"/>
      <c r="I202" s="15"/>
    </row>
    <row r="203" spans="1:9" x14ac:dyDescent="0.25">
      <c r="A203" s="15"/>
      <c r="B203" s="15"/>
      <c r="C203" s="15"/>
      <c r="D203" s="15"/>
      <c r="E203" s="15"/>
      <c r="F203" s="15"/>
      <c r="G203" s="15"/>
      <c r="H203" s="15"/>
      <c r="I203" s="15"/>
    </row>
    <row r="204" spans="1:9" x14ac:dyDescent="0.25">
      <c r="A204" s="15"/>
      <c r="B204" s="15"/>
      <c r="C204" s="15"/>
      <c r="D204" s="15"/>
      <c r="E204" s="15"/>
      <c r="F204" s="15"/>
      <c r="G204" s="15"/>
      <c r="H204" s="15"/>
      <c r="I204" s="15"/>
    </row>
    <row r="205" spans="1:9" x14ac:dyDescent="0.25">
      <c r="A205" s="15"/>
      <c r="B205" s="15"/>
      <c r="C205" s="15"/>
      <c r="D205" s="15"/>
      <c r="E205" s="15"/>
      <c r="F205" s="15"/>
      <c r="G205" s="15"/>
      <c r="H205" s="15"/>
      <c r="I205" s="15"/>
    </row>
    <row r="206" spans="1:9" x14ac:dyDescent="0.25">
      <c r="A206" s="15"/>
      <c r="B206" s="15"/>
      <c r="C206" s="15"/>
      <c r="D206" s="15"/>
      <c r="E206" s="15"/>
      <c r="F206" s="15"/>
      <c r="G206" s="15"/>
      <c r="H206" s="15"/>
      <c r="I206" s="15"/>
    </row>
    <row r="207" spans="1:9" x14ac:dyDescent="0.25">
      <c r="A207" s="15"/>
      <c r="B207" s="15"/>
      <c r="C207" s="15"/>
      <c r="D207" s="15"/>
      <c r="E207" s="15"/>
      <c r="F207" s="15"/>
      <c r="G207" s="15"/>
      <c r="H207" s="15"/>
      <c r="I207" s="15"/>
    </row>
  </sheetData>
  <pageMargins left="0.19685039370078741" right="0.19685039370078741" top="0.19685039370078741" bottom="0.19685039370078741" header="0.19685039370078741" footer="0.19685039370078741"/>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A871B-055E-4621-83C4-19CF77BB1442}">
  <sheetPr codeName="Hoja4">
    <tabColor rgb="FFAF5881"/>
    <pageSetUpPr fitToPage="1"/>
  </sheetPr>
  <dimension ref="A1:BR1048174"/>
  <sheetViews>
    <sheetView topLeftCell="AQ1" zoomScale="70" zoomScaleNormal="70" zoomScaleSheetLayoutView="100" zoomScalePageLayoutView="10" workbookViewId="0">
      <pane ySplit="11" topLeftCell="A12" activePane="bottomLeft" state="frozen"/>
      <selection pane="bottomLeft" activeCell="K12" sqref="K12:AW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GDIR-4-2</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35" t="s">
        <v>55</v>
      </c>
      <c r="AW11" s="35" t="s">
        <v>56</v>
      </c>
      <c r="AX11" s="35">
        <v>2</v>
      </c>
      <c r="AY11" s="35">
        <v>3</v>
      </c>
      <c r="AZ11" s="35">
        <v>4</v>
      </c>
      <c r="BA11" s="35">
        <v>5</v>
      </c>
      <c r="BB11" s="35">
        <v>6</v>
      </c>
      <c r="BC11" s="140"/>
      <c r="BD11" s="141"/>
      <c r="BE11" s="9"/>
      <c r="BF11" s="140"/>
      <c r="BG11" s="141"/>
      <c r="BH11" s="9"/>
      <c r="BI11" s="140"/>
      <c r="BJ11" s="141"/>
      <c r="BK11" s="140"/>
      <c r="BL11" s="149"/>
      <c r="BM11" s="149"/>
      <c r="BN11" s="195" t="s">
        <v>5</v>
      </c>
      <c r="BO11" s="196"/>
      <c r="BP11" s="10" t="s">
        <v>6</v>
      </c>
      <c r="BQ11" s="10" t="s">
        <v>7</v>
      </c>
      <c r="BR11" s="198"/>
    </row>
    <row r="12" spans="1:70" s="1" customFormat="1" ht="150" customHeight="1" x14ac:dyDescent="0.25">
      <c r="A12" s="61"/>
      <c r="B12" s="203" t="s">
        <v>8</v>
      </c>
      <c r="C12" s="152" t="str">
        <f>VLOOKUP(B12,'HOJA DE DATOS'!$I$13:$J$47,2,FALSE)</f>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
      <c r="D12" s="156" t="s">
        <v>354</v>
      </c>
      <c r="E12" s="152" t="s">
        <v>264</v>
      </c>
      <c r="F12" s="152" t="s">
        <v>264</v>
      </c>
      <c r="G12" s="152" t="s">
        <v>264</v>
      </c>
      <c r="H12" s="152" t="s">
        <v>264</v>
      </c>
      <c r="I12" s="208" t="str">
        <f>IF(AND((E12="SI"),(F12="SI"),(G12="SI"),(H12="SI")),"Si es Riesgo de Corrupción","No es Riesgo de Corrupción")</f>
        <v>Si es Riesgo de Corrupción</v>
      </c>
      <c r="J12" s="62">
        <v>1</v>
      </c>
      <c r="K12" s="63" t="s">
        <v>355</v>
      </c>
      <c r="L12" s="158" t="s">
        <v>358</v>
      </c>
      <c r="M12" s="211">
        <v>3</v>
      </c>
      <c r="N12" s="155" t="str">
        <f>IF(M12=1,"Rara vez",IF(M12=2,"Improbable",IF(M12=3,"Posible",IF(M12=4,"Probable",IF(M12=5,"Casi seguro","← 
Definir el nivel de probabilidad")))))</f>
        <v>Posible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152" t="s">
        <v>264</v>
      </c>
      <c r="Q12" s="152" t="s">
        <v>264</v>
      </c>
      <c r="R12" s="152" t="s">
        <v>264</v>
      </c>
      <c r="S12" s="152" t="s">
        <v>264</v>
      </c>
      <c r="T12" s="152" t="s">
        <v>264</v>
      </c>
      <c r="U12" s="152" t="s">
        <v>264</v>
      </c>
      <c r="V12" s="152" t="s">
        <v>264</v>
      </c>
      <c r="W12" s="152" t="s">
        <v>269</v>
      </c>
      <c r="X12" s="152" t="s">
        <v>264</v>
      </c>
      <c r="Y12" s="152" t="s">
        <v>264</v>
      </c>
      <c r="Z12" s="152" t="s">
        <v>264</v>
      </c>
      <c r="AA12" s="152" t="s">
        <v>264</v>
      </c>
      <c r="AB12" s="152" t="s">
        <v>264</v>
      </c>
      <c r="AC12" s="152" t="s">
        <v>269</v>
      </c>
      <c r="AD12" s="152" t="s">
        <v>264</v>
      </c>
      <c r="AE12" s="152" t="s">
        <v>269</v>
      </c>
      <c r="AF12" s="152" t="s">
        <v>264</v>
      </c>
      <c r="AG12" s="152" t="s">
        <v>264</v>
      </c>
      <c r="AH12" s="152" t="s">
        <v>269</v>
      </c>
      <c r="AI12" s="166">
        <f>IF(AE12="SI","Impacto Catastrófico por lesoines o perdida de vidas humanas",(COUNTIF(P12:AD21,"SI")+COUNTIF(AF12:AH21,"SI")))</f>
        <v>15</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359</v>
      </c>
      <c r="AO12" s="11" t="s">
        <v>360</v>
      </c>
      <c r="AP12" s="11" t="s">
        <v>361</v>
      </c>
      <c r="AQ12" s="11" t="s">
        <v>362</v>
      </c>
      <c r="AR12" s="11" t="s">
        <v>363</v>
      </c>
      <c r="AS12" s="11" t="s">
        <v>364</v>
      </c>
      <c r="AT12" s="11" t="s">
        <v>365</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376</v>
      </c>
    </row>
    <row r="13" spans="1:70" s="1" customFormat="1" ht="150" customHeight="1" x14ac:dyDescent="0.25">
      <c r="A13" s="61"/>
      <c r="B13" s="204"/>
      <c r="C13" s="153"/>
      <c r="D13" s="156"/>
      <c r="E13" s="153"/>
      <c r="F13" s="153"/>
      <c r="G13" s="153"/>
      <c r="H13" s="153"/>
      <c r="I13" s="209"/>
      <c r="J13" s="66">
        <v>2</v>
      </c>
      <c r="K13" s="67" t="s">
        <v>356</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366</v>
      </c>
      <c r="AO13" s="17" t="s">
        <v>360</v>
      </c>
      <c r="AP13" s="17" t="s">
        <v>272</v>
      </c>
      <c r="AQ13" s="17" t="s">
        <v>367</v>
      </c>
      <c r="AR13" s="17" t="s">
        <v>368</v>
      </c>
      <c r="AS13" s="17" t="s">
        <v>369</v>
      </c>
      <c r="AT13" s="17" t="s">
        <v>370</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150" customHeight="1" x14ac:dyDescent="0.25">
      <c r="A14" s="61"/>
      <c r="B14" s="204"/>
      <c r="C14" s="153"/>
      <c r="D14" s="156"/>
      <c r="E14" s="153"/>
      <c r="F14" s="153"/>
      <c r="G14" s="153"/>
      <c r="H14" s="153"/>
      <c r="I14" s="209"/>
      <c r="J14" s="69">
        <v>3</v>
      </c>
      <c r="K14" s="70" t="s">
        <v>357</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371</v>
      </c>
      <c r="AO14" s="13" t="s">
        <v>360</v>
      </c>
      <c r="AP14" s="13" t="s">
        <v>280</v>
      </c>
      <c r="AQ14" s="13" t="s">
        <v>372</v>
      </c>
      <c r="AR14" s="13" t="s">
        <v>373</v>
      </c>
      <c r="AS14" s="13" t="s">
        <v>374</v>
      </c>
      <c r="AT14" s="13" t="s">
        <v>375</v>
      </c>
      <c r="AU14" s="13" t="s">
        <v>277</v>
      </c>
      <c r="AV14" s="11" t="s">
        <v>295</v>
      </c>
      <c r="AW14" s="11" t="s">
        <v>296</v>
      </c>
      <c r="AX14" s="11" t="s">
        <v>297</v>
      </c>
      <c r="AY14" s="11" t="s">
        <v>298</v>
      </c>
      <c r="AZ14" s="11" t="s">
        <v>299</v>
      </c>
      <c r="BA14" s="11" t="s">
        <v>300</v>
      </c>
      <c r="BB14" s="11" t="s">
        <v>301</v>
      </c>
      <c r="BC14" s="13">
        <f t="shared" si="2"/>
        <v>95</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9klOqixxYmOiPPtKr2dFAL5ZRVBOUIgx6QjlJKjNeLNmXhuShqRpLxq2DmFiog33Ltq2pA4QcmdgA4JBcHXEfQ==" saltValue="Nb3Gy0BMoNdgVfw6uryzXw=="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971" priority="53" operator="containsText" text="No es Riesgo de Corrupción">
      <formula>NOT(ISERROR(SEARCH("No es Riesgo de Corrupción",I12)))</formula>
    </cfRule>
    <cfRule type="containsText" dxfId="1970" priority="54" operator="containsText" text="Si es Riesgo de Corrupción">
      <formula>NOT(ISERROR(SEARCH("Si es Riesgo de Corrupción",I12)))</formula>
    </cfRule>
  </conditionalFormatting>
  <conditionalFormatting sqref="AK12:AK21">
    <cfRule type="containsText" dxfId="1969" priority="49" operator="containsText" text="Extremo">
      <formula>NOT(ISERROR(SEARCH("Extremo",AK12)))</formula>
    </cfRule>
    <cfRule type="containsText" dxfId="1968" priority="50" operator="containsText" text="Alto">
      <formula>NOT(ISERROR(SEARCH("Alto",AK12)))</formula>
    </cfRule>
    <cfRule type="containsText" dxfId="1967" priority="51" operator="containsText" text="Moderado">
      <formula>NOT(ISERROR(SEARCH("Moderado",AK12)))</formula>
    </cfRule>
    <cfRule type="containsText" dxfId="1966" priority="52" operator="containsText" text="Bajo">
      <formula>NOT(ISERROR(SEARCH("Bajo",AK12)))</formula>
    </cfRule>
  </conditionalFormatting>
  <conditionalFormatting sqref="BI12:BI21">
    <cfRule type="containsText" dxfId="1965" priority="46" operator="containsText" text="FUERTE">
      <formula>NOT(ISERROR(SEARCH("FUERTE",BI12)))</formula>
    </cfRule>
    <cfRule type="containsText" dxfId="1964" priority="47" operator="containsText" text="MODERADO">
      <formula>NOT(ISERROR(SEARCH("MODERADO",BI12)))</formula>
    </cfRule>
    <cfRule type="containsText" dxfId="1963" priority="48" operator="containsText" text="DÉBIL">
      <formula>NOT(ISERROR(SEARCH("DÉBIL",BI12)))</formula>
    </cfRule>
  </conditionalFormatting>
  <conditionalFormatting sqref="AL12">
    <cfRule type="containsText" dxfId="1962" priority="42" operator="containsText" text="Extremo">
      <formula>NOT(ISERROR(SEARCH("Extremo",AL12)))</formula>
    </cfRule>
    <cfRule type="containsText" dxfId="1961" priority="43" operator="containsText" text="Alto">
      <formula>NOT(ISERROR(SEARCH("Alto",AL12)))</formula>
    </cfRule>
    <cfRule type="containsText" dxfId="1960" priority="44" operator="containsText" text="Moderado">
      <formula>NOT(ISERROR(SEARCH("Moderado",AL12)))</formula>
    </cfRule>
    <cfRule type="containsText" dxfId="1959" priority="45" operator="containsText" text="Bajo">
      <formula>NOT(ISERROR(SEARCH("Bajo",AL12)))</formula>
    </cfRule>
  </conditionalFormatting>
  <conditionalFormatting sqref="BQ12:BQ21">
    <cfRule type="containsText" dxfId="1958" priority="38" operator="containsText" text="Extremo">
      <formula>NOT(ISERROR(SEARCH("Extremo",BQ12)))</formula>
    </cfRule>
    <cfRule type="containsText" dxfId="1957" priority="39" operator="containsText" text="Alto">
      <formula>NOT(ISERROR(SEARCH("Alto",BQ12)))</formula>
    </cfRule>
    <cfRule type="containsText" dxfId="1956" priority="40" operator="containsText" text="Moderado">
      <formula>NOT(ISERROR(SEARCH("Moderado",BQ12)))</formula>
    </cfRule>
    <cfRule type="containsText" dxfId="1955" priority="41" operator="containsText" text="Bajo">
      <formula>NOT(ISERROR(SEARCH("Bajo",BQ12)))</formula>
    </cfRule>
  </conditionalFormatting>
  <conditionalFormatting sqref="I22 I32">
    <cfRule type="containsText" dxfId="1954" priority="36" operator="containsText" text="No es Riesgo de Corrupción">
      <formula>NOT(ISERROR(SEARCH("No es Riesgo de Corrupción",I22)))</formula>
    </cfRule>
    <cfRule type="containsText" dxfId="1953" priority="37" operator="containsText" text="Si es Riesgo de Corrupción">
      <formula>NOT(ISERROR(SEARCH("Si es Riesgo de Corrupción",I22)))</formula>
    </cfRule>
  </conditionalFormatting>
  <conditionalFormatting sqref="AK22:AK41">
    <cfRule type="containsText" dxfId="1952" priority="32" operator="containsText" text="Extremo">
      <formula>NOT(ISERROR(SEARCH("Extremo",AK22)))</formula>
    </cfRule>
    <cfRule type="containsText" dxfId="1951" priority="33" operator="containsText" text="Alto">
      <formula>NOT(ISERROR(SEARCH("Alto",AK22)))</formula>
    </cfRule>
    <cfRule type="containsText" dxfId="1950" priority="34" operator="containsText" text="Moderado">
      <formula>NOT(ISERROR(SEARCH("Moderado",AK22)))</formula>
    </cfRule>
    <cfRule type="containsText" dxfId="1949" priority="35" operator="containsText" text="Bajo">
      <formula>NOT(ISERROR(SEARCH("Bajo",AK22)))</formula>
    </cfRule>
  </conditionalFormatting>
  <conditionalFormatting sqref="BI22:BI41">
    <cfRule type="containsText" dxfId="1948" priority="29" operator="containsText" text="FUERTE">
      <formula>NOT(ISERROR(SEARCH("FUERTE",BI22)))</formula>
    </cfRule>
    <cfRule type="containsText" dxfId="1947" priority="30" operator="containsText" text="MODERADO">
      <formula>NOT(ISERROR(SEARCH("MODERADO",BI22)))</formula>
    </cfRule>
    <cfRule type="containsText" dxfId="1946" priority="31" operator="containsText" text="DÉBIL">
      <formula>NOT(ISERROR(SEARCH("DÉBIL",BI22)))</formula>
    </cfRule>
  </conditionalFormatting>
  <conditionalFormatting sqref="AL22 AL32">
    <cfRule type="containsText" dxfId="1945" priority="25" operator="containsText" text="Extremo">
      <formula>NOT(ISERROR(SEARCH("Extremo",AL22)))</formula>
    </cfRule>
    <cfRule type="containsText" dxfId="1944" priority="26" operator="containsText" text="Alto">
      <formula>NOT(ISERROR(SEARCH("Alto",AL22)))</formula>
    </cfRule>
    <cfRule type="containsText" dxfId="1943" priority="27" operator="containsText" text="Moderado">
      <formula>NOT(ISERROR(SEARCH("Moderado",AL22)))</formula>
    </cfRule>
    <cfRule type="containsText" dxfId="1942" priority="28" operator="containsText" text="Bajo">
      <formula>NOT(ISERROR(SEARCH("Bajo",AL22)))</formula>
    </cfRule>
  </conditionalFormatting>
  <conditionalFormatting sqref="BQ22:BQ41">
    <cfRule type="containsText" dxfId="1941" priority="21" operator="containsText" text="Extremo">
      <formula>NOT(ISERROR(SEARCH("Extremo",BQ22)))</formula>
    </cfRule>
    <cfRule type="containsText" dxfId="1940" priority="22" operator="containsText" text="Alto">
      <formula>NOT(ISERROR(SEARCH("Alto",BQ22)))</formula>
    </cfRule>
    <cfRule type="containsText" dxfId="1939" priority="23" operator="containsText" text="Moderado">
      <formula>NOT(ISERROR(SEARCH("Moderado",BQ22)))</formula>
    </cfRule>
    <cfRule type="containsText" dxfId="1938" priority="24" operator="containsText" text="Bajo">
      <formula>NOT(ISERROR(SEARCH("Bajo",BQ22)))</formula>
    </cfRule>
  </conditionalFormatting>
  <conditionalFormatting sqref="A1:XFD3 A5:XFD11 A4:AT4 BS4:XFD4 BH12:XFD12 A12:BF12 A13:XFD21 A42:XFD1048576 A22:AP41 AU22:XFD41">
    <cfRule type="containsText" dxfId="1937" priority="16" operator="containsText" text="REDACTAR CONTROL">
      <formula>NOT(ISERROR(SEARCH("REDACTAR CONTROL",A1)))</formula>
    </cfRule>
    <cfRule type="containsText" dxfId="1936" priority="17" operator="containsText" text="Espacio para">
      <formula>NOT(ISERROR(SEARCH("Espacio para",A1)))</formula>
    </cfRule>
    <cfRule type="containsText" dxfId="1935" priority="18" operator="containsText" text="Definir el">
      <formula>NOT(ISERROR(SEARCH("Definir el",A1)))</formula>
    </cfRule>
    <cfRule type="containsText" dxfId="1934" priority="19" operator="containsText" text="lista desplegable">
      <formula>NOT(ISERROR(SEARCH("lista desplegable",A1)))</formula>
    </cfRule>
    <cfRule type="containsText" dxfId="1933" priority="20" operator="containsText" text="Casilla formulada">
      <formula>NOT(ISERROR(SEARCH("Casilla formulada",A1)))</formula>
    </cfRule>
  </conditionalFormatting>
  <conditionalFormatting sqref="BG12">
    <cfRule type="containsText" dxfId="1932" priority="11" operator="containsText" text="REDACTAR CONTROL">
      <formula>NOT(ISERROR(SEARCH("REDACTAR CONTROL",BG12)))</formula>
    </cfRule>
    <cfRule type="containsText" dxfId="1931" priority="12" operator="containsText" text="Espacio para">
      <formula>NOT(ISERROR(SEARCH("Espacio para",BG12)))</formula>
    </cfRule>
    <cfRule type="containsText" dxfId="1930" priority="13" operator="containsText" text="Definir el">
      <formula>NOT(ISERROR(SEARCH("Definir el",BG12)))</formula>
    </cfRule>
    <cfRule type="containsText" dxfId="1929" priority="14" operator="containsText" text="lista desplegable">
      <formula>NOT(ISERROR(SEARCH("lista desplegable",BG12)))</formula>
    </cfRule>
    <cfRule type="containsText" dxfId="1928" priority="15" operator="containsText" text="Casilla formulada">
      <formula>NOT(ISERROR(SEARCH("Casilla formulada",BG12)))</formula>
    </cfRule>
  </conditionalFormatting>
  <conditionalFormatting sqref="AQ22:AT31">
    <cfRule type="containsText" dxfId="1927" priority="6" operator="containsText" text="REDACTAR CONTROL">
      <formula>NOT(ISERROR(SEARCH("REDACTAR CONTROL",AQ22)))</formula>
    </cfRule>
    <cfRule type="containsText" dxfId="1926" priority="7" operator="containsText" text="Espacio para">
      <formula>NOT(ISERROR(SEARCH("Espacio para",AQ22)))</formula>
    </cfRule>
    <cfRule type="containsText" dxfId="1925" priority="8" operator="containsText" text="Definir el">
      <formula>NOT(ISERROR(SEARCH("Definir el",AQ22)))</formula>
    </cfRule>
    <cfRule type="containsText" dxfId="1924" priority="9" operator="containsText" text="lista desplegable">
      <formula>NOT(ISERROR(SEARCH("lista desplegable",AQ22)))</formula>
    </cfRule>
    <cfRule type="containsText" dxfId="1923" priority="10" operator="containsText" text="Casilla formulada">
      <formula>NOT(ISERROR(SEARCH("Casilla formulada",AQ22)))</formula>
    </cfRule>
  </conditionalFormatting>
  <conditionalFormatting sqref="AQ32:AT41">
    <cfRule type="containsText" dxfId="1922" priority="1" operator="containsText" text="REDACTAR CONTROL">
      <formula>NOT(ISERROR(SEARCH("REDACTAR CONTROL",AQ32)))</formula>
    </cfRule>
    <cfRule type="containsText" dxfId="1921" priority="2" operator="containsText" text="Espacio para">
      <formula>NOT(ISERROR(SEARCH("Espacio para",AQ32)))</formula>
    </cfRule>
    <cfRule type="containsText" dxfId="1920" priority="3" operator="containsText" text="Definir el">
      <formula>NOT(ISERROR(SEARCH("Definir el",AQ32)))</formula>
    </cfRule>
    <cfRule type="containsText" dxfId="1919" priority="4" operator="containsText" text="lista desplegable">
      <formula>NOT(ISERROR(SEARCH("lista desplegable",AQ32)))</formula>
    </cfRule>
    <cfRule type="containsText" dxfId="1918" priority="5" operator="containsText" text="Casilla formulada">
      <formula>NOT(ISERROR(SEARCH("Casilla formulada",AQ32)))</formula>
    </cfRule>
  </conditionalFormatting>
  <dataValidations count="13">
    <dataValidation type="list" allowBlank="1" showInputMessage="1" showErrorMessage="1" sqref="BF12:BF41" xr:uid="{9791EB45-2D51-44FF-B7E0-CC5265B60292}">
      <formula1>"Escoger un dato de la lista desplegable,Fuerte,Moderado,Débil"</formula1>
    </dataValidation>
    <dataValidation type="list" allowBlank="1" showInputMessage="1" showErrorMessage="1" sqref="M12:M41" xr:uid="{2AAE4CB4-F332-40A5-823D-CDFD66A4983E}">
      <formula1>"Escoger un dato de la lista desplegable,5,4,3,2,1"</formula1>
    </dataValidation>
    <dataValidation type="list" allowBlank="1" showInputMessage="1" showErrorMessage="1" sqref="E12:H41" xr:uid="{880C6E16-B0B1-44A8-B017-2C8CB0FF2D8D}">
      <formula1>"SI,NO,Escoger un dato de la lista desplegable"</formula1>
    </dataValidation>
    <dataValidation type="list" allowBlank="1" showInputMessage="1" showErrorMessage="1" sqref="P12:AH41" xr:uid="{3725E267-9093-4FAB-8C70-2F63B66D8956}">
      <formula1>"SI,NO,Selecciona una respuesta en la lista desplegable"</formula1>
    </dataValidation>
    <dataValidation type="list" allowBlank="1" showInputMessage="1" showErrorMessage="1" sqref="AP12:AP41" xr:uid="{D3A5D7BC-7961-4141-9907-A3490098D9C8}">
      <formula1>"Escoger un dato de la lista desplegable,Por Tramite, Diario, Semanal, Quincenal, Mensual, Bimestral, Trimestral, Semestral,Anual"</formula1>
    </dataValidation>
    <dataValidation type="list" allowBlank="1" showInputMessage="1" showErrorMessage="1" sqref="AU12:AU41" xr:uid="{F687105C-91C1-46C7-9907-56CD8B8598A4}">
      <formula1>"Escoger un dato de la lista desplegable,Preventivo,Detectivo"</formula1>
    </dataValidation>
    <dataValidation type="list" allowBlank="1" showInputMessage="1" showErrorMessage="1" sqref="AV12:AV41" xr:uid="{0A7FCFBD-AF5D-4077-9529-A68FF20C5677}">
      <formula1>"Asignado,No Asignado,Escoger un dato de la lista desplegable"</formula1>
    </dataValidation>
    <dataValidation type="list" allowBlank="1" showInputMessage="1" showErrorMessage="1" sqref="AW12:AW41" xr:uid="{73C7A5FD-04C5-44B4-9AA3-44F6E18C6CDC}">
      <formula1>"Adecuado,Inadecuado,Escoger un dato de la lista desplegable"</formula1>
    </dataValidation>
    <dataValidation type="list" allowBlank="1" showInputMessage="1" showErrorMessage="1" sqref="AX12:AX41" xr:uid="{F3CEA77D-8B52-4726-A858-D25A1D24CFA6}">
      <formula1>"Oportuna,Inoportuna,Escoger un dato de la lista desplegable"</formula1>
    </dataValidation>
    <dataValidation type="list" allowBlank="1" showInputMessage="1" showErrorMessage="1" sqref="AY12:AY41" xr:uid="{874CB9FE-D36E-43C5-AC45-BDACBE70CE1A}">
      <formula1>"Prevenir,Detectar,No es un control,Escoger un dato de la lista desplegable"</formula1>
    </dataValidation>
    <dataValidation type="list" allowBlank="1" showInputMessage="1" showErrorMessage="1" sqref="AZ12:AZ41" xr:uid="{03ED44AE-823D-4F7E-A528-A84E2794F0DE}">
      <formula1>"Confiable,No confiable,Escoger un dato de la lista desplegable"</formula1>
    </dataValidation>
    <dataValidation type="list" allowBlank="1" showInputMessage="1" showErrorMessage="1" sqref="BA12:BA41" xr:uid="{ED266820-FBDC-42F3-952C-D32906B59480}">
      <formula1>"Escoger un dato de la lista desplegable,Se investigan y resuelven oportunamente,No se investigan y resuelven oportunamente."</formula1>
    </dataValidation>
    <dataValidation type="list" allowBlank="1" showInputMessage="1" showErrorMessage="1" sqref="BB12:BB41" xr:uid="{AE9EEADB-466F-46FE-AA1E-C60B4CDA9A2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57FC7E3-BE07-455E-8D07-1EBDAA9147C7}">
          <x14:formula1>
            <xm:f>Hoja2!$A$1:$A$4</xm:f>
          </x14:formula1>
          <xm:sqref>AL12:AL41</xm:sqref>
        </x14:dataValidation>
        <x14:dataValidation type="list" allowBlank="1" showInputMessage="1" showErrorMessage="1" xr:uid="{0AC21EEE-A42D-4FBB-BF5F-2E10AE9153B5}">
          <x14:formula1>
            <xm:f>'HOJA DE DATOS'!$I$13:$I$47</xm:f>
          </x14:formula1>
          <xm:sqref>B12:B41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8E15-C98F-4791-A57C-EFD2680AF9AA}">
  <sheetPr codeName="Hoja5">
    <tabColor rgb="FFAF5881"/>
    <pageSetUpPr fitToPage="1"/>
  </sheetPr>
  <dimension ref="A1:BR1048174"/>
  <sheetViews>
    <sheetView zoomScale="70" zoomScaleNormal="70" zoomScaleSheetLayoutView="100" zoomScalePageLayoutView="10" workbookViewId="0">
      <pane ySplit="11" topLeftCell="A12" activePane="bottomLeft" state="frozen"/>
      <selection pane="bottomLeft" activeCell="D12" sqref="D12:D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GDIR-4-1</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9" t="s">
        <v>55</v>
      </c>
      <c r="AW11" s="79" t="s">
        <v>56</v>
      </c>
      <c r="AX11" s="79">
        <v>2</v>
      </c>
      <c r="AY11" s="79">
        <v>3</v>
      </c>
      <c r="AZ11" s="79">
        <v>4</v>
      </c>
      <c r="BA11" s="79">
        <v>5</v>
      </c>
      <c r="BB11" s="79">
        <v>6</v>
      </c>
      <c r="BC11" s="140"/>
      <c r="BD11" s="141"/>
      <c r="BE11" s="9"/>
      <c r="BF11" s="140"/>
      <c r="BG11" s="141"/>
      <c r="BH11" s="9"/>
      <c r="BI11" s="140"/>
      <c r="BJ11" s="141"/>
      <c r="BK11" s="140"/>
      <c r="BL11" s="149"/>
      <c r="BM11" s="149"/>
      <c r="BN11" s="195" t="s">
        <v>5</v>
      </c>
      <c r="BO11" s="196"/>
      <c r="BP11" s="10" t="s">
        <v>6</v>
      </c>
      <c r="BQ11" s="10" t="s">
        <v>7</v>
      </c>
      <c r="BR11" s="198"/>
    </row>
    <row r="12" spans="1:70" s="1" customFormat="1" ht="150" customHeight="1" x14ac:dyDescent="0.25">
      <c r="A12" s="61"/>
      <c r="B12" s="203" t="s">
        <v>9</v>
      </c>
      <c r="C12" s="152" t="str">
        <f>VLOOKUP(B12,'HOJA DE DATOS'!$I$13:$J$47,2,FALSE)</f>
        <v>Promover, divulgar y orientar la difusión de la información generada por la Aeronáutica Civil, previo a una investigación y documentación, permitiendo la retroalimentación por parte de los usuarios para la mejora continua.</v>
      </c>
      <c r="D12" s="156" t="s">
        <v>728</v>
      </c>
      <c r="E12" s="152" t="s">
        <v>264</v>
      </c>
      <c r="F12" s="152" t="s">
        <v>264</v>
      </c>
      <c r="G12" s="152" t="s">
        <v>264</v>
      </c>
      <c r="H12" s="152" t="s">
        <v>264</v>
      </c>
      <c r="I12" s="208" t="str">
        <f>IF(AND((E12="SI"),(F12="SI"),(G12="SI"),(H12="SI")),"Si es Riesgo de Corrupción","No es Riesgo de Corrupción")</f>
        <v>Si es Riesgo de Corrupción</v>
      </c>
      <c r="J12" s="62">
        <v>1</v>
      </c>
      <c r="K12" s="63" t="s">
        <v>729</v>
      </c>
      <c r="L12" s="158" t="s">
        <v>731</v>
      </c>
      <c r="M12" s="211">
        <v>3</v>
      </c>
      <c r="N12" s="155" t="str">
        <f>IF(M12=1,"Rara vez",IF(M12=2,"Improbable",IF(M12=3,"Posible",IF(M12=4,"Probable",IF(M12=5,"Casi seguro","← 
Definir el nivel de probabilidad")))))</f>
        <v>Posible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249" t="s">
        <v>264</v>
      </c>
      <c r="Q12" s="249" t="s">
        <v>264</v>
      </c>
      <c r="R12" s="249" t="s">
        <v>269</v>
      </c>
      <c r="S12" s="249" t="s">
        <v>269</v>
      </c>
      <c r="T12" s="249" t="s">
        <v>264</v>
      </c>
      <c r="U12" s="249" t="s">
        <v>269</v>
      </c>
      <c r="V12" s="249" t="s">
        <v>269</v>
      </c>
      <c r="W12" s="249" t="s">
        <v>269</v>
      </c>
      <c r="X12" s="249" t="s">
        <v>269</v>
      </c>
      <c r="Y12" s="249" t="s">
        <v>264</v>
      </c>
      <c r="Z12" s="249" t="s">
        <v>264</v>
      </c>
      <c r="AA12" s="249" t="s">
        <v>264</v>
      </c>
      <c r="AB12" s="249" t="s">
        <v>264</v>
      </c>
      <c r="AC12" s="249" t="s">
        <v>264</v>
      </c>
      <c r="AD12" s="249" t="s">
        <v>269</v>
      </c>
      <c r="AE12" s="249" t="s">
        <v>269</v>
      </c>
      <c r="AF12" s="249" t="s">
        <v>269</v>
      </c>
      <c r="AG12" s="249" t="s">
        <v>269</v>
      </c>
      <c r="AH12" s="249" t="s">
        <v>269</v>
      </c>
      <c r="AI12" s="166">
        <f>IF(AE12="SI","Impacto Catastrófico por lesoines o perdida de vidas humanas",(COUNTIF(P12:AD21,"SI")+COUNTIF(AF12:AH21,"SI")))</f>
        <v>8</v>
      </c>
      <c r="AJ12" s="142" t="str">
        <f t="shared" ref="AJ12:AJ32" si="1">IF(AI12=0,"",IF(AND(AI12&gt;0,AI12&lt;=5),"Moderado",IF(AND(AI12&gt;5,AI12&lt;=11),"Mayor","Catastrófico")))</f>
        <v>Mayor</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732</v>
      </c>
      <c r="AO12" s="11" t="s">
        <v>733</v>
      </c>
      <c r="AP12" s="11" t="s">
        <v>280</v>
      </c>
      <c r="AQ12" s="11" t="s">
        <v>734</v>
      </c>
      <c r="AR12" s="11" t="s">
        <v>735</v>
      </c>
      <c r="AS12" s="11" t="s">
        <v>736</v>
      </c>
      <c r="AT12" s="11" t="s">
        <v>737</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Mayor</v>
      </c>
      <c r="BQ12" s="144" t="str">
        <f t="shared" ref="BQ12" si="13">IF(AND(BO12="Rara Vez",BP12="Moderado"),"Moderado",IF(AND(BO12="Rara Vez",BP12="Mayor"),"Alto",IF(AND(BO12="Improbable",BP12="Moderado"),"Moderado",IF(AND(BO12="Improbable",BP12="Mayor"),"Alto",IF(AND(BO12="Posible",BP12="Moderado"),"Alto",IF(AND(BO12="Probable",BP12="Moderado"),"Alto","Extremo"))))))</f>
        <v>Alto</v>
      </c>
      <c r="BR12" s="174" t="s">
        <v>744</v>
      </c>
    </row>
    <row r="13" spans="1:70" s="1" customFormat="1" ht="150" customHeight="1" x14ac:dyDescent="0.25">
      <c r="A13" s="61"/>
      <c r="B13" s="204"/>
      <c r="C13" s="153"/>
      <c r="D13" s="156"/>
      <c r="E13" s="153"/>
      <c r="F13" s="153"/>
      <c r="G13" s="153"/>
      <c r="H13" s="153"/>
      <c r="I13" s="209"/>
      <c r="J13" s="66">
        <v>2</v>
      </c>
      <c r="K13" s="67" t="s">
        <v>730</v>
      </c>
      <c r="L13" s="158"/>
      <c r="M13" s="211"/>
      <c r="N13" s="156"/>
      <c r="O13" s="247"/>
      <c r="P13" s="250"/>
      <c r="Q13" s="250"/>
      <c r="R13" s="250"/>
      <c r="S13" s="250"/>
      <c r="T13" s="250"/>
      <c r="U13" s="250"/>
      <c r="V13" s="250"/>
      <c r="W13" s="250"/>
      <c r="X13" s="250"/>
      <c r="Y13" s="250"/>
      <c r="Z13" s="250"/>
      <c r="AA13" s="250"/>
      <c r="AB13" s="250"/>
      <c r="AC13" s="250"/>
      <c r="AD13" s="250"/>
      <c r="AE13" s="250"/>
      <c r="AF13" s="250"/>
      <c r="AG13" s="250"/>
      <c r="AH13" s="250"/>
      <c r="AI13" s="166"/>
      <c r="AJ13" s="142"/>
      <c r="AK13" s="145"/>
      <c r="AL13" s="164"/>
      <c r="AM13" s="68">
        <v>2</v>
      </c>
      <c r="AN13" s="67" t="s">
        <v>738</v>
      </c>
      <c r="AO13" s="17" t="s">
        <v>739</v>
      </c>
      <c r="AP13" s="17" t="s">
        <v>326</v>
      </c>
      <c r="AQ13" s="17" t="s">
        <v>740</v>
      </c>
      <c r="AR13" s="17" t="s">
        <v>741</v>
      </c>
      <c r="AS13" s="17" t="s">
        <v>742</v>
      </c>
      <c r="AT13" s="17" t="s">
        <v>743</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0"/>
      <c r="AG14" s="250"/>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0"/>
      <c r="AG15" s="250"/>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6"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0"/>
      <c r="AG16" s="250"/>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6"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0"/>
      <c r="AG17" s="250"/>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0"/>
      <c r="AG18" s="250"/>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0"/>
      <c r="AG19" s="250"/>
      <c r="AH19" s="250"/>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0"/>
      <c r="AG20" s="250"/>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1"/>
      <c r="AG21" s="251"/>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si="0"/>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6">IF(AE22="SI","Impacto Catastrófico por lesoines o perdida de vidas humanas",(COUNTIF(P22:AD31,"SI")+COUNTIF(AF22:AH31,"SI")))</f>
        <v>0</v>
      </c>
      <c r="AJ22" s="142" t="str">
        <f t="shared" si="1"/>
        <v/>
      </c>
      <c r="AK22" s="144" t="str">
        <f t="shared" ref="AK22" si="17">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18">IF(AVERAGE(BJ22:BJ31)=100,"FUERTE",IF(AND(AVERAGE(BJ22:BJ31)&lt;=99,AVERAGE(BJ22:BJ31)&gt;=50),"MODERADA",IF(AVERAGE(BJ22:BJ31)&lt;50,"DÉBIL",0)))</f>
        <v>#DIV/0!</v>
      </c>
      <c r="BM22" s="150" t="str">
        <f t="shared" si="9"/>
        <v>NO DISMINUYE</v>
      </c>
      <c r="BN22" s="160" t="e">
        <f t="shared" si="10"/>
        <v>#DIV/0!</v>
      </c>
      <c r="BO22" s="142" t="e">
        <f t="shared" ref="BO22" si="19">IF(BN22=1,"Rara vez",IF(BN22=2,"Improbable",IF(BN22=3,"Posible",IF(BN22=4,"Probable",IF(BN22=5,"Casi Seguro",0)))))</f>
        <v>#DIV/0!</v>
      </c>
      <c r="BP22" s="142" t="str">
        <f t="shared" ref="BP22" si="20">AJ22</f>
        <v/>
      </c>
      <c r="BQ22" s="144" t="e">
        <f t="shared" ref="BQ22" si="2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2">IF(AND((E32="SI"),(F32="SI"),(G32="SI"),(H32="SI")),"Si es Riesgo de Corrupción","No es Riesgo de Corrupción")</f>
        <v>No es Riesgo de Corrupción</v>
      </c>
      <c r="J32" s="62">
        <v>1</v>
      </c>
      <c r="K32" s="63" t="s">
        <v>200</v>
      </c>
      <c r="L32" s="158" t="s">
        <v>201</v>
      </c>
      <c r="M32" s="211" t="s">
        <v>179</v>
      </c>
      <c r="N32" s="142" t="str">
        <f t="shared" ref="N32" si="2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4">IF(AE32="SI","Impacto Catastrófico por lesoines o perdida de vidas humanas",(COUNTIF(P32:AD41,"SI")+COUNTIF(AF32:AH41,"SI")))</f>
        <v>0</v>
      </c>
      <c r="AJ32" s="142" t="str">
        <f t="shared" si="1"/>
        <v/>
      </c>
      <c r="AK32" s="144" t="str">
        <f t="shared" ref="AK32" si="2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26">IF(AVERAGE(BJ32:BJ41)=100,"FUERTE",IF(AND(AVERAGE(BJ32:BJ41)&lt;=99,AVERAGE(BJ32:BJ41)&gt;=50),"MODERADA",IF(AVERAGE(BJ32:BJ41)&lt;50,"DÉBIL",0)))</f>
        <v>#DIV/0!</v>
      </c>
      <c r="BM32" s="150" t="str">
        <f t="shared" si="9"/>
        <v>NO DISMINUYE</v>
      </c>
      <c r="BN32" s="160" t="e">
        <f t="shared" si="10"/>
        <v>#DIV/0!</v>
      </c>
      <c r="BO32" s="142" t="e">
        <f t="shared" ref="BO32" si="27">IF(BN32=1,"Rara vez",IF(BN32=2,"Improbable",IF(BN32=3,"Posible",IF(BN32=4,"Probable",IF(BN32=5,"Casi Seguro",0)))))</f>
        <v>#DIV/0!</v>
      </c>
      <c r="BP32" s="142" t="str">
        <f t="shared" ref="BP32" si="28">AJ32</f>
        <v/>
      </c>
      <c r="BQ32" s="144" t="e">
        <f t="shared" ref="BQ32" si="2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zZY8mEZg4yTFRQDixdKJDq+qu92qE4mTsOTugBHUlpaadqKT4J/X0j64YWCyczDgFfrBxLReCH8A8JzVGK1k1A==" saltValue="+H3f85owVaH93Rejcc2HGA=="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917" priority="58" operator="containsText" text="No es Riesgo de Corrupción">
      <formula>NOT(ISERROR(SEARCH("No es Riesgo de Corrupción",I12)))</formula>
    </cfRule>
    <cfRule type="containsText" dxfId="1916" priority="59" operator="containsText" text="Si es Riesgo de Corrupción">
      <formula>NOT(ISERROR(SEARCH("Si es Riesgo de Corrupción",I12)))</formula>
    </cfRule>
  </conditionalFormatting>
  <conditionalFormatting sqref="AK12:AK21">
    <cfRule type="containsText" dxfId="1915" priority="54" operator="containsText" text="Extremo">
      <formula>NOT(ISERROR(SEARCH("Extremo",AK12)))</formula>
    </cfRule>
    <cfRule type="containsText" dxfId="1914" priority="55" operator="containsText" text="Alto">
      <formula>NOT(ISERROR(SEARCH("Alto",AK12)))</formula>
    </cfRule>
    <cfRule type="containsText" dxfId="1913" priority="56" operator="containsText" text="Moderado">
      <formula>NOT(ISERROR(SEARCH("Moderado",AK12)))</formula>
    </cfRule>
    <cfRule type="containsText" dxfId="1912" priority="57" operator="containsText" text="Bajo">
      <formula>NOT(ISERROR(SEARCH("Bajo",AK12)))</formula>
    </cfRule>
  </conditionalFormatting>
  <conditionalFormatting sqref="BI12:BI21">
    <cfRule type="containsText" dxfId="1911" priority="51" operator="containsText" text="FUERTE">
      <formula>NOT(ISERROR(SEARCH("FUERTE",BI12)))</formula>
    </cfRule>
    <cfRule type="containsText" dxfId="1910" priority="52" operator="containsText" text="MODERADO">
      <formula>NOT(ISERROR(SEARCH("MODERADO",BI12)))</formula>
    </cfRule>
    <cfRule type="containsText" dxfId="1909" priority="53" operator="containsText" text="DÉBIL">
      <formula>NOT(ISERROR(SEARCH("DÉBIL",BI12)))</formula>
    </cfRule>
  </conditionalFormatting>
  <conditionalFormatting sqref="AL12">
    <cfRule type="containsText" dxfId="1908" priority="47" operator="containsText" text="Extremo">
      <formula>NOT(ISERROR(SEARCH("Extremo",AL12)))</formula>
    </cfRule>
    <cfRule type="containsText" dxfId="1907" priority="48" operator="containsText" text="Alto">
      <formula>NOT(ISERROR(SEARCH("Alto",AL12)))</formula>
    </cfRule>
    <cfRule type="containsText" dxfId="1906" priority="49" operator="containsText" text="Moderado">
      <formula>NOT(ISERROR(SEARCH("Moderado",AL12)))</formula>
    </cfRule>
    <cfRule type="containsText" dxfId="1905" priority="50" operator="containsText" text="Bajo">
      <formula>NOT(ISERROR(SEARCH("Bajo",AL12)))</formula>
    </cfRule>
  </conditionalFormatting>
  <conditionalFormatting sqref="BQ12:BQ21">
    <cfRule type="containsText" dxfId="1904" priority="43" operator="containsText" text="Extremo">
      <formula>NOT(ISERROR(SEARCH("Extremo",BQ12)))</formula>
    </cfRule>
    <cfRule type="containsText" dxfId="1903" priority="44" operator="containsText" text="Alto">
      <formula>NOT(ISERROR(SEARCH("Alto",BQ12)))</formula>
    </cfRule>
    <cfRule type="containsText" dxfId="1902" priority="45" operator="containsText" text="Moderado">
      <formula>NOT(ISERROR(SEARCH("Moderado",BQ12)))</formula>
    </cfRule>
    <cfRule type="containsText" dxfId="1901" priority="46" operator="containsText" text="Bajo">
      <formula>NOT(ISERROR(SEARCH("Bajo",BQ12)))</formula>
    </cfRule>
  </conditionalFormatting>
  <conditionalFormatting sqref="I22 I32">
    <cfRule type="containsText" dxfId="1900" priority="41" operator="containsText" text="No es Riesgo de Corrupción">
      <formula>NOT(ISERROR(SEARCH("No es Riesgo de Corrupción",I22)))</formula>
    </cfRule>
    <cfRule type="containsText" dxfId="1899" priority="42" operator="containsText" text="Si es Riesgo de Corrupción">
      <formula>NOT(ISERROR(SEARCH("Si es Riesgo de Corrupción",I22)))</formula>
    </cfRule>
  </conditionalFormatting>
  <conditionalFormatting sqref="AK22:AK41">
    <cfRule type="containsText" dxfId="1898" priority="37" operator="containsText" text="Extremo">
      <formula>NOT(ISERROR(SEARCH("Extremo",AK22)))</formula>
    </cfRule>
    <cfRule type="containsText" dxfId="1897" priority="38" operator="containsText" text="Alto">
      <formula>NOT(ISERROR(SEARCH("Alto",AK22)))</formula>
    </cfRule>
    <cfRule type="containsText" dxfId="1896" priority="39" operator="containsText" text="Moderado">
      <formula>NOT(ISERROR(SEARCH("Moderado",AK22)))</formula>
    </cfRule>
    <cfRule type="containsText" dxfId="1895" priority="40" operator="containsText" text="Bajo">
      <formula>NOT(ISERROR(SEARCH("Bajo",AK22)))</formula>
    </cfRule>
  </conditionalFormatting>
  <conditionalFormatting sqref="BI22:BI41">
    <cfRule type="containsText" dxfId="1894" priority="34" operator="containsText" text="FUERTE">
      <formula>NOT(ISERROR(SEARCH("FUERTE",BI22)))</formula>
    </cfRule>
    <cfRule type="containsText" dxfId="1893" priority="35" operator="containsText" text="MODERADO">
      <formula>NOT(ISERROR(SEARCH("MODERADO",BI22)))</formula>
    </cfRule>
    <cfRule type="containsText" dxfId="1892" priority="36" operator="containsText" text="DÉBIL">
      <formula>NOT(ISERROR(SEARCH("DÉBIL",BI22)))</formula>
    </cfRule>
  </conditionalFormatting>
  <conditionalFormatting sqref="AL22 AL32">
    <cfRule type="containsText" dxfId="1891" priority="30" operator="containsText" text="Extremo">
      <formula>NOT(ISERROR(SEARCH("Extremo",AL22)))</formula>
    </cfRule>
    <cfRule type="containsText" dxfId="1890" priority="31" operator="containsText" text="Alto">
      <formula>NOT(ISERROR(SEARCH("Alto",AL22)))</formula>
    </cfRule>
    <cfRule type="containsText" dxfId="1889" priority="32" operator="containsText" text="Moderado">
      <formula>NOT(ISERROR(SEARCH("Moderado",AL22)))</formula>
    </cfRule>
    <cfRule type="containsText" dxfId="1888" priority="33" operator="containsText" text="Bajo">
      <formula>NOT(ISERROR(SEARCH("Bajo",AL22)))</formula>
    </cfRule>
  </conditionalFormatting>
  <conditionalFormatting sqref="BQ22:BQ41">
    <cfRule type="containsText" dxfId="1887" priority="26" operator="containsText" text="Extremo">
      <formula>NOT(ISERROR(SEARCH("Extremo",BQ22)))</formula>
    </cfRule>
    <cfRule type="containsText" dxfId="1886" priority="27" operator="containsText" text="Alto">
      <formula>NOT(ISERROR(SEARCH("Alto",BQ22)))</formula>
    </cfRule>
    <cfRule type="containsText" dxfId="1885" priority="28" operator="containsText" text="Moderado">
      <formula>NOT(ISERROR(SEARCH("Moderado",BQ22)))</formula>
    </cfRule>
    <cfRule type="containsText" dxfId="1884" priority="29" operator="containsText" text="Bajo">
      <formula>NOT(ISERROR(SEARCH("Bajo",BQ22)))</formula>
    </cfRule>
  </conditionalFormatting>
  <conditionalFormatting sqref="A1:XFD3 A5:XFD11 A4:AT4 BS4:XFD4 BH12:XFD12 A12:O21 A42:XFD1048576 A22:AP41 AU22:XFD41 AI13:XFD21 AI12:BF12">
    <cfRule type="containsText" dxfId="1883" priority="21" operator="containsText" text="REDACTAR CONTROL">
      <formula>NOT(ISERROR(SEARCH("REDACTAR CONTROL",A1)))</formula>
    </cfRule>
    <cfRule type="containsText" dxfId="1882" priority="22" operator="containsText" text="Espacio para">
      <formula>NOT(ISERROR(SEARCH("Espacio para",A1)))</formula>
    </cfRule>
    <cfRule type="containsText" dxfId="1881" priority="23" operator="containsText" text="Definir el">
      <formula>NOT(ISERROR(SEARCH("Definir el",A1)))</formula>
    </cfRule>
    <cfRule type="containsText" dxfId="1880" priority="24" operator="containsText" text="lista desplegable">
      <formula>NOT(ISERROR(SEARCH("lista desplegable",A1)))</formula>
    </cfRule>
    <cfRule type="containsText" dxfId="1879" priority="25" operator="containsText" text="Casilla formulada">
      <formula>NOT(ISERROR(SEARCH("Casilla formulada",A1)))</formula>
    </cfRule>
  </conditionalFormatting>
  <conditionalFormatting sqref="BG12">
    <cfRule type="containsText" dxfId="1878" priority="16" operator="containsText" text="REDACTAR CONTROL">
      <formula>NOT(ISERROR(SEARCH("REDACTAR CONTROL",BG12)))</formula>
    </cfRule>
    <cfRule type="containsText" dxfId="1877" priority="17" operator="containsText" text="Espacio para">
      <formula>NOT(ISERROR(SEARCH("Espacio para",BG12)))</formula>
    </cfRule>
    <cfRule type="containsText" dxfId="1876" priority="18" operator="containsText" text="Definir el">
      <formula>NOT(ISERROR(SEARCH("Definir el",BG12)))</formula>
    </cfRule>
    <cfRule type="containsText" dxfId="1875" priority="19" operator="containsText" text="lista desplegable">
      <formula>NOT(ISERROR(SEARCH("lista desplegable",BG12)))</formula>
    </cfRule>
    <cfRule type="containsText" dxfId="1874" priority="20" operator="containsText" text="Casilla formulada">
      <formula>NOT(ISERROR(SEARCH("Casilla formulada",BG12)))</formula>
    </cfRule>
  </conditionalFormatting>
  <conditionalFormatting sqref="AQ22:AT31">
    <cfRule type="containsText" dxfId="1873" priority="11" operator="containsText" text="REDACTAR CONTROL">
      <formula>NOT(ISERROR(SEARCH("REDACTAR CONTROL",AQ22)))</formula>
    </cfRule>
    <cfRule type="containsText" dxfId="1872" priority="12" operator="containsText" text="Espacio para">
      <formula>NOT(ISERROR(SEARCH("Espacio para",AQ22)))</formula>
    </cfRule>
    <cfRule type="containsText" dxfId="1871" priority="13" operator="containsText" text="Definir el">
      <formula>NOT(ISERROR(SEARCH("Definir el",AQ22)))</formula>
    </cfRule>
    <cfRule type="containsText" dxfId="1870" priority="14" operator="containsText" text="lista desplegable">
      <formula>NOT(ISERROR(SEARCH("lista desplegable",AQ22)))</formula>
    </cfRule>
    <cfRule type="containsText" dxfId="1869" priority="15" operator="containsText" text="Casilla formulada">
      <formula>NOT(ISERROR(SEARCH("Casilla formulada",AQ22)))</formula>
    </cfRule>
  </conditionalFormatting>
  <conditionalFormatting sqref="AQ32:AT41">
    <cfRule type="containsText" dxfId="1868" priority="6" operator="containsText" text="REDACTAR CONTROL">
      <formula>NOT(ISERROR(SEARCH("REDACTAR CONTROL",AQ32)))</formula>
    </cfRule>
    <cfRule type="containsText" dxfId="1867" priority="7" operator="containsText" text="Espacio para">
      <formula>NOT(ISERROR(SEARCH("Espacio para",AQ32)))</formula>
    </cfRule>
    <cfRule type="containsText" dxfId="1866" priority="8" operator="containsText" text="Definir el">
      <formula>NOT(ISERROR(SEARCH("Definir el",AQ32)))</formula>
    </cfRule>
    <cfRule type="containsText" dxfId="1865" priority="9" operator="containsText" text="lista desplegable">
      <formula>NOT(ISERROR(SEARCH("lista desplegable",AQ32)))</formula>
    </cfRule>
    <cfRule type="containsText" dxfId="1864" priority="10" operator="containsText" text="Casilla formulada">
      <formula>NOT(ISERROR(SEARCH("Casilla formulada",AQ32)))</formula>
    </cfRule>
  </conditionalFormatting>
  <conditionalFormatting sqref="P12:AH21">
    <cfRule type="containsText" dxfId="1863" priority="1" operator="containsText" text="REDACTAR CONTROL">
      <formula>NOT(ISERROR(SEARCH("REDACTAR CONTROL",P12)))</formula>
    </cfRule>
    <cfRule type="containsText" dxfId="1862" priority="2" operator="containsText" text="Espacio para">
      <formula>NOT(ISERROR(SEARCH("Espacio para",P12)))</formula>
    </cfRule>
    <cfRule type="containsText" dxfId="1861" priority="3" operator="containsText" text="Definir el">
      <formula>NOT(ISERROR(SEARCH("Definir el",P12)))</formula>
    </cfRule>
    <cfRule type="containsText" dxfId="1860" priority="4" operator="containsText" text="lista desplegable">
      <formula>NOT(ISERROR(SEARCH("lista desplegable",P12)))</formula>
    </cfRule>
    <cfRule type="containsText" dxfId="1859" priority="5" operator="containsText" text="Casilla formulada">
      <formula>NOT(ISERROR(SEARCH("Casilla formulada",P12)))</formula>
    </cfRule>
  </conditionalFormatting>
  <dataValidations count="13">
    <dataValidation type="list" allowBlank="1" showInputMessage="1" showErrorMessage="1" sqref="BB12:BB41" xr:uid="{BF07A9E0-E4C2-4003-80A4-075AC0EF19E9}">
      <formula1>"Escoger un dato de la lista desplegable,Completa,Incompleta,No existe"</formula1>
    </dataValidation>
    <dataValidation type="list" allowBlank="1" showInputMessage="1" showErrorMessage="1" sqref="BA12:BA41" xr:uid="{81D811D1-6DC4-4A4C-9B8B-C017C6E3BD23}">
      <formula1>"Escoger un dato de la lista desplegable,Se investigan y resuelven oportunamente,No se investigan y resuelven oportunamente."</formula1>
    </dataValidation>
    <dataValidation type="list" allowBlank="1" showInputMessage="1" showErrorMessage="1" sqref="AZ12:AZ41" xr:uid="{AAE478F3-F7BA-49F8-8587-146AD9C039E2}">
      <formula1>"Confiable,No confiable,Escoger un dato de la lista desplegable"</formula1>
    </dataValidation>
    <dataValidation type="list" allowBlank="1" showInputMessage="1" showErrorMessage="1" sqref="AY12:AY41" xr:uid="{07BC8926-E166-45FB-9EC8-CF0DD0B6FD16}">
      <formula1>"Prevenir,Detectar,No es un control,Escoger un dato de la lista desplegable"</formula1>
    </dataValidation>
    <dataValidation type="list" allowBlank="1" showInputMessage="1" showErrorMessage="1" sqref="AX12:AX41" xr:uid="{BD666C08-0A46-4014-B4C0-0DE648B7CF36}">
      <formula1>"Oportuna,Inoportuna,Escoger un dato de la lista desplegable"</formula1>
    </dataValidation>
    <dataValidation type="list" allowBlank="1" showInputMessage="1" showErrorMessage="1" sqref="AW12:AW41" xr:uid="{FF109A44-BF88-4D87-B992-3ED7CCDB0C19}">
      <formula1>"Adecuado,Inadecuado,Escoger un dato de la lista desplegable"</formula1>
    </dataValidation>
    <dataValidation type="list" allowBlank="1" showInputMessage="1" showErrorMessage="1" sqref="AV12:AV41" xr:uid="{C09AB2F0-DF63-454F-811E-7B1F5668B115}">
      <formula1>"Asignado,No Asignado,Escoger un dato de la lista desplegable"</formula1>
    </dataValidation>
    <dataValidation type="list" allowBlank="1" showInputMessage="1" showErrorMessage="1" sqref="AU12:AU41" xr:uid="{CF20D1A0-A559-4F1C-A69C-B6BF2DF9C74D}">
      <formula1>"Escoger un dato de la lista desplegable,Preventivo,Detectivo"</formula1>
    </dataValidation>
    <dataValidation type="list" allowBlank="1" showInputMessage="1" showErrorMessage="1" sqref="AP12:AP41" xr:uid="{7B56C712-BE59-4939-8F3A-55FB54B7E39D}">
      <formula1>"Escoger un dato de la lista desplegable,Por Tramite, Diario, Semanal, Quincenal, Mensual, Bimestral, Trimestral, Semestral,Anual"</formula1>
    </dataValidation>
    <dataValidation type="list" allowBlank="1" showInputMessage="1" showErrorMessage="1" sqref="P12:AH41" xr:uid="{93023D13-63F1-4BB8-AAA4-B5B989D4FB80}">
      <formula1>"SI,NO,Selecciona una respuesta en la lista desplegable"</formula1>
    </dataValidation>
    <dataValidation type="list" allowBlank="1" showInputMessage="1" showErrorMessage="1" sqref="E12:H41" xr:uid="{6EEF0E46-0440-4626-AC84-4FEBF70E974A}">
      <formula1>"SI,NO,Escoger un dato de la lista desplegable"</formula1>
    </dataValidation>
    <dataValidation type="list" allowBlank="1" showInputMessage="1" showErrorMessage="1" sqref="M12:M41" xr:uid="{0CAA751B-84F9-419E-82CD-DFC90BDFF77C}">
      <formula1>"Escoger un dato de la lista desplegable,5,4,3,2,1"</formula1>
    </dataValidation>
    <dataValidation type="list" allowBlank="1" showInputMessage="1" showErrorMessage="1" sqref="BF12:BF41" xr:uid="{ED62167F-CFCB-455C-9872-83C3D627606A}">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8F02B4C4-D526-4838-9C4A-D18FF7E7E3F1}">
          <x14:formula1>
            <xm:f>'HOJA DE DATOS'!$I$13:$I$47</xm:f>
          </x14:formula1>
          <xm:sqref>B12:B41</xm:sqref>
        </x14:dataValidation>
        <x14:dataValidation type="list" allowBlank="1" showInputMessage="1" showErrorMessage="1" xr:uid="{7671D1F8-F491-4CDC-AB15-A00F94F79DE1}">
          <x14:formula1>
            <xm:f>Hoja2!$A$1:$A$4</xm:f>
          </x14:formula1>
          <xm:sqref>AL12:AL41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E79E9-00CF-437B-99F4-0C83EE4F3FC8}">
  <sheetPr codeName="Hoja6">
    <tabColor rgb="FF53AD81"/>
    <pageSetUpPr fitToPage="1"/>
  </sheetPr>
  <dimension ref="A1:BR1048174"/>
  <sheetViews>
    <sheetView zoomScale="40" zoomScaleNormal="40" zoomScaleSheetLayoutView="100" zoomScalePageLayoutView="10" workbookViewId="0">
      <pane ySplit="11" topLeftCell="A12" activePane="bottomLeft" state="frozen"/>
      <selection pane="bottomLeft" activeCell="G12" sqref="G12:G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GRER-2.0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57" t="s">
        <v>55</v>
      </c>
      <c r="AW11" s="57" t="s">
        <v>56</v>
      </c>
      <c r="AX11" s="57">
        <v>2</v>
      </c>
      <c r="AY11" s="57">
        <v>3</v>
      </c>
      <c r="AZ11" s="57">
        <v>4</v>
      </c>
      <c r="BA11" s="57">
        <v>5</v>
      </c>
      <c r="BB11" s="57">
        <v>6</v>
      </c>
      <c r="BC11" s="140"/>
      <c r="BD11" s="141"/>
      <c r="BE11" s="9"/>
      <c r="BF11" s="140"/>
      <c r="BG11" s="141"/>
      <c r="BH11" s="9"/>
      <c r="BI11" s="140"/>
      <c r="BJ11" s="141"/>
      <c r="BK11" s="140"/>
      <c r="BL11" s="149"/>
      <c r="BM11" s="149"/>
      <c r="BN11" s="195" t="s">
        <v>5</v>
      </c>
      <c r="BO11" s="196"/>
      <c r="BP11" s="10" t="s">
        <v>6</v>
      </c>
      <c r="BQ11" s="10" t="s">
        <v>7</v>
      </c>
      <c r="BR11" s="198"/>
    </row>
    <row r="12" spans="1:70" s="1" customFormat="1" ht="293.25" x14ac:dyDescent="0.25">
      <c r="A12" s="61"/>
      <c r="B12" s="203" t="s">
        <v>24</v>
      </c>
      <c r="C12" s="152" t="str">
        <f>VLOOKUP(B12,'HOJA DE DATOS'!$I$13:$J$47,2,FALSE)</f>
        <v>Formular políticas aerocomerciales, considerando los criterios políticos, económicos y jurídicos y gestionar oportunamente las solicitudes y trámites para el desarrollo ordenado del transporte aéreo nacional e internacional.</v>
      </c>
      <c r="D12" s="156" t="s">
        <v>567</v>
      </c>
      <c r="E12" s="152" t="s">
        <v>264</v>
      </c>
      <c r="F12" s="152" t="s">
        <v>264</v>
      </c>
      <c r="G12" s="152" t="s">
        <v>264</v>
      </c>
      <c r="H12" s="152" t="s">
        <v>264</v>
      </c>
      <c r="I12" s="208" t="str">
        <f>IF(AND((E12="SI"),(F12="SI"),(G12="SI"),(H12="SI")),"Si es Riesgo de Corrupción","No es Riesgo de Corrupción")</f>
        <v>Si es Riesgo de Corrupción</v>
      </c>
      <c r="J12" s="62">
        <v>1</v>
      </c>
      <c r="K12" s="63" t="s">
        <v>568</v>
      </c>
      <c r="L12" s="158" t="s">
        <v>570</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152" t="s">
        <v>264</v>
      </c>
      <c r="Q12" s="152" t="s">
        <v>269</v>
      </c>
      <c r="R12" s="152" t="s">
        <v>269</v>
      </c>
      <c r="S12" s="152" t="s">
        <v>269</v>
      </c>
      <c r="T12" s="152" t="s">
        <v>264</v>
      </c>
      <c r="U12" s="152" t="s">
        <v>269</v>
      </c>
      <c r="V12" s="152" t="s">
        <v>264</v>
      </c>
      <c r="W12" s="152" t="s">
        <v>269</v>
      </c>
      <c r="X12" s="152" t="s">
        <v>269</v>
      </c>
      <c r="Y12" s="152" t="s">
        <v>264</v>
      </c>
      <c r="Z12" s="152" t="s">
        <v>269</v>
      </c>
      <c r="AA12" s="152" t="s">
        <v>269</v>
      </c>
      <c r="AB12" s="152" t="s">
        <v>269</v>
      </c>
      <c r="AC12" s="152" t="s">
        <v>269</v>
      </c>
      <c r="AD12" s="152" t="s">
        <v>264</v>
      </c>
      <c r="AE12" s="152" t="s">
        <v>269</v>
      </c>
      <c r="AF12" s="152" t="s">
        <v>269</v>
      </c>
      <c r="AG12" s="152" t="s">
        <v>269</v>
      </c>
      <c r="AH12" s="152" t="s">
        <v>269</v>
      </c>
      <c r="AI12" s="166">
        <f>IF(AE12="SI","Impacto Catastrófico por lesoines o perdida de vidas humanas",(COUNTIF(P12:AD21,"SI")+COUNTIF(AF12:AH21,"SI")))</f>
        <v>5</v>
      </c>
      <c r="AJ12" s="142" t="str">
        <f t="shared" ref="AJ12:AJ32" si="1">IF(AI12=0,"",IF(AND(AI12&gt;0,AI12&lt;=5),"Moderado",IF(AND(AI12&gt;5,AI12&lt;=11),"Mayor","Catastrófico")))</f>
        <v>Moderado</v>
      </c>
      <c r="AK12" s="144" t="str">
        <f>IF(AND(N12="Rara Vez",AJ12="Moderado"),"Moderado",IF(AND(N12="Rara Vez",AJ12="Mayor"),"Alto",IF(AND(N12="Improbable",AJ12="Moderado"),"Moderado",IF(AND(N12="Improbable",AJ12="Mayor"),"Alto",IF(AND(N12="Posible",AJ12="Moderado"),"Alto",IF(AND(N12="Probable",AJ12="Moderado"),"Alto","Extremo"))))))</f>
        <v>Moderado</v>
      </c>
      <c r="AL12" s="163" t="s">
        <v>69</v>
      </c>
      <c r="AM12" s="64">
        <v>1</v>
      </c>
      <c r="AN12" s="63" t="s">
        <v>571</v>
      </c>
      <c r="AO12" s="11" t="s">
        <v>572</v>
      </c>
      <c r="AP12" s="11" t="s">
        <v>280</v>
      </c>
      <c r="AQ12" s="11" t="s">
        <v>573</v>
      </c>
      <c r="AR12" s="11" t="s">
        <v>574</v>
      </c>
      <c r="AS12" s="11" t="s">
        <v>575</v>
      </c>
      <c r="AT12" s="11" t="s">
        <v>576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Moderado</v>
      </c>
      <c r="BQ12" s="144" t="str">
        <f t="shared" ref="BQ12" si="13">IF(AND(BO12="Rara Vez",BP12="Moderado"),"Moderado",IF(AND(BO12="Rara Vez",BP12="Mayor"),"Alto",IF(AND(BO12="Improbable",BP12="Moderado"),"Moderado",IF(AND(BO12="Improbable",BP12="Mayor"),"Alto",IF(AND(BO12="Posible",BP12="Moderado"),"Alto",IF(AND(BO12="Probable",BP12="Moderado"),"Alto","Extremo"))))))</f>
        <v>Moderado</v>
      </c>
      <c r="BR12" s="174" t="s">
        <v>583</v>
      </c>
    </row>
    <row r="13" spans="1:70" s="1" customFormat="1" ht="242.25" x14ac:dyDescent="0.25">
      <c r="A13" s="61"/>
      <c r="B13" s="204"/>
      <c r="C13" s="153"/>
      <c r="D13" s="156"/>
      <c r="E13" s="153"/>
      <c r="F13" s="153"/>
      <c r="G13" s="153"/>
      <c r="H13" s="153"/>
      <c r="I13" s="209"/>
      <c r="J13" s="66">
        <v>2</v>
      </c>
      <c r="K13" s="67" t="s">
        <v>569</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577</v>
      </c>
      <c r="AO13" s="17" t="s">
        <v>578</v>
      </c>
      <c r="AP13" s="17" t="s">
        <v>280</v>
      </c>
      <c r="AQ13" s="17" t="s">
        <v>579</v>
      </c>
      <c r="AR13" s="17" t="s">
        <v>580</v>
      </c>
      <c r="AS13" s="17" t="s">
        <v>581</v>
      </c>
      <c r="AT13" s="17" t="s">
        <v>582</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5.45" customHeight="1" x14ac:dyDescent="0.25">
      <c r="A14" s="61"/>
      <c r="B14" s="204"/>
      <c r="C14" s="153"/>
      <c r="D14" s="156"/>
      <c r="E14" s="153"/>
      <c r="F14" s="153"/>
      <c r="G14" s="153"/>
      <c r="H14" s="153"/>
      <c r="I14" s="209"/>
      <c r="J14" s="69">
        <v>3</v>
      </c>
      <c r="K14" s="70" t="s">
        <v>200</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5.45" customHeight="1" x14ac:dyDescent="0.25">
      <c r="A15" s="61"/>
      <c r="B15" s="204"/>
      <c r="C15" s="153"/>
      <c r="D15" s="156"/>
      <c r="E15" s="153"/>
      <c r="F15" s="153"/>
      <c r="G15" s="153"/>
      <c r="H15" s="153"/>
      <c r="I15" s="209"/>
      <c r="J15" s="66">
        <v>4</v>
      </c>
      <c r="K15" s="67" t="s">
        <v>200</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5.45" customHeight="1" x14ac:dyDescent="0.25">
      <c r="A16" s="61"/>
      <c r="B16" s="204"/>
      <c r="C16" s="153"/>
      <c r="D16" s="156"/>
      <c r="E16" s="153"/>
      <c r="F16" s="153"/>
      <c r="G16" s="153"/>
      <c r="H16" s="153"/>
      <c r="I16" s="209"/>
      <c r="J16" s="69">
        <v>5</v>
      </c>
      <c r="K16" s="70" t="s">
        <v>200</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5.45" customHeight="1" x14ac:dyDescent="0.25">
      <c r="A17" s="61"/>
      <c r="B17" s="204"/>
      <c r="C17" s="153"/>
      <c r="D17" s="156"/>
      <c r="E17" s="153"/>
      <c r="F17" s="153"/>
      <c r="G17" s="153"/>
      <c r="H17" s="153"/>
      <c r="I17" s="209"/>
      <c r="J17" s="66">
        <v>6</v>
      </c>
      <c r="K17" s="67" t="s">
        <v>200</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7">IF(AE22="SI","Impacto Catastrófico por lesoines o perdida de vidas humanas",(COUNTIF(P22:AD31,"SI")+COUNTIF(AF22:AH31,"SI")))</f>
        <v>0</v>
      </c>
      <c r="AJ22" s="142" t="str">
        <f t="shared" ref="AJ22" si="18">IF(AI22=0,"",IF(AND(AI22&gt;0,AI22&lt;=5),"Moderado",IF(AND(AI22&gt;5,AI22&lt;=11),"Mayor","Catastrófico")))</f>
        <v/>
      </c>
      <c r="AK22" s="144" t="str">
        <f t="shared" ref="AK22" si="19">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20">IF(AVERAGE(BJ22:BJ31)=100,"FUERTE",IF(AND(AVERAGE(BJ22:BJ31)&lt;=99,AVERAGE(BJ22:BJ31)&gt;=50),"MODERADA",IF(AVERAGE(BJ22:BJ31)&lt;50,"DÉBIL",0)))</f>
        <v>#DIV/0!</v>
      </c>
      <c r="BM22" s="150" t="str">
        <f t="shared" ref="BM22" si="21">IFERROR(IF(BL22="DÉBIL","NO DISMINUYE",IF(AVERAGEIF(AU22:AU31,"Preventivo",BJ22:BJ31)&gt;=50,"DIRECTAMENTE","NO DISMINUYE")),"NO DISMINUYE")</f>
        <v>NO DISMINUYE</v>
      </c>
      <c r="BN22" s="160" t="e">
        <f t="shared" ref="BN22" si="22">IF(M22=1,1,IF(AND(M22=2,BL22="FUERTE",BM22="DIRECTAMENTE"),M22-1,IF(AND(M22&gt;2,BL22="FUERTE",BM22="DIRECTAMENTE"),M22-2,IF(AND(M22&gt;=2,BL22="MODERADA",BM22="DIRECTAMENTE"),M22-1,M22))))</f>
        <v>#DIV/0!</v>
      </c>
      <c r="BO22" s="142" t="e">
        <f t="shared" ref="BO22" si="23">IF(BN22=1,"Rara vez",IF(BN22=2,"Improbable",IF(BN22=3,"Posible",IF(BN22=4,"Probable",IF(BN22=5,"Casi Seguro",0)))))</f>
        <v>#DIV/0!</v>
      </c>
      <c r="BP22" s="142" t="str">
        <f t="shared" ref="BP22" si="24">AJ22</f>
        <v/>
      </c>
      <c r="BQ22" s="144" t="e">
        <f t="shared" ref="BQ22" si="25">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6">IF(AND((E32="SI"),(F32="SI"),(G32="SI"),(H32="SI")),"Si es Riesgo de Corrupción","No es Riesgo de Corrupción")</f>
        <v>No es Riesgo de Corrupción</v>
      </c>
      <c r="J32" s="62">
        <v>1</v>
      </c>
      <c r="K32" s="63" t="s">
        <v>200</v>
      </c>
      <c r="L32" s="158" t="s">
        <v>201</v>
      </c>
      <c r="M32" s="211" t="s">
        <v>179</v>
      </c>
      <c r="N32" s="142" t="str">
        <f t="shared" ref="N32" si="27">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8">IF(AE32="SI","Impacto Catastrófico por lesoines o perdida de vidas humanas",(COUNTIF(P32:AD41,"SI")+COUNTIF(AF32:AH41,"SI")))</f>
        <v>0</v>
      </c>
      <c r="AJ32" s="142" t="str">
        <f t="shared" si="1"/>
        <v/>
      </c>
      <c r="AK32" s="144" t="str">
        <f t="shared" ref="AK32" si="29">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30">IF(AVERAGE(BJ32:BJ41)=100,"FUERTE",IF(AND(AVERAGE(BJ32:BJ41)&lt;=99,AVERAGE(BJ32:BJ41)&gt;=50),"MODERADA",IF(AVERAGE(BJ32:BJ41)&lt;50,"DÉBIL",0)))</f>
        <v>#DIV/0!</v>
      </c>
      <c r="BM32" s="150" t="str">
        <f t="shared" si="9"/>
        <v>NO DISMINUYE</v>
      </c>
      <c r="BN32" s="160" t="e">
        <f t="shared" si="10"/>
        <v>#DIV/0!</v>
      </c>
      <c r="BO32" s="142" t="e">
        <f t="shared" ref="BO32" si="31">IF(BN32=1,"Rara vez",IF(BN32=2,"Improbable",IF(BN32=3,"Posible",IF(BN32=4,"Probable",IF(BN32=5,"Casi Seguro",0)))))</f>
        <v>#DIV/0!</v>
      </c>
      <c r="BP32" s="142" t="str">
        <f t="shared" ref="BP32" si="32">AJ32</f>
        <v/>
      </c>
      <c r="BQ32" s="144" t="e">
        <f t="shared" ref="BQ32" si="33">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rLnyivbNPEAFzeKD/26pFXP9iee6MK9qJT65h6apJ9I2YhkPTkszpJBYpg4Gi9JqfDYt55u2ZF/vXdja26vrKg==" saltValue="aJYw/tyCr45D543DdR+Png=="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858" priority="75" operator="containsText" text="No es Riesgo de Corrupción">
      <formula>NOT(ISERROR(SEARCH("No es Riesgo de Corrupción",I12)))</formula>
    </cfRule>
    <cfRule type="containsText" dxfId="1857" priority="76" operator="containsText" text="Si es Riesgo de Corrupción">
      <formula>NOT(ISERROR(SEARCH("Si es Riesgo de Corrupción",I12)))</formula>
    </cfRule>
  </conditionalFormatting>
  <conditionalFormatting sqref="AK12:AK21">
    <cfRule type="containsText" dxfId="1856" priority="71" operator="containsText" text="Extremo">
      <formula>NOT(ISERROR(SEARCH("Extremo",AK12)))</formula>
    </cfRule>
    <cfRule type="containsText" dxfId="1855" priority="72" operator="containsText" text="Alto">
      <formula>NOT(ISERROR(SEARCH("Alto",AK12)))</formula>
    </cfRule>
    <cfRule type="containsText" dxfId="1854" priority="73" operator="containsText" text="Moderado">
      <formula>NOT(ISERROR(SEARCH("Moderado",AK12)))</formula>
    </cfRule>
    <cfRule type="containsText" dxfId="1853" priority="74" operator="containsText" text="Bajo">
      <formula>NOT(ISERROR(SEARCH("Bajo",AK12)))</formula>
    </cfRule>
  </conditionalFormatting>
  <conditionalFormatting sqref="BI12:BI21">
    <cfRule type="containsText" dxfId="1852" priority="68" operator="containsText" text="FUERTE">
      <formula>NOT(ISERROR(SEARCH("FUERTE",BI12)))</formula>
    </cfRule>
    <cfRule type="containsText" dxfId="1851" priority="69" operator="containsText" text="MODERADO">
      <formula>NOT(ISERROR(SEARCH("MODERADO",BI12)))</formula>
    </cfRule>
    <cfRule type="containsText" dxfId="1850" priority="70" operator="containsText" text="DÉBIL">
      <formula>NOT(ISERROR(SEARCH("DÉBIL",BI12)))</formula>
    </cfRule>
  </conditionalFormatting>
  <conditionalFormatting sqref="AL12">
    <cfRule type="containsText" dxfId="1849" priority="64" operator="containsText" text="Extremo">
      <formula>NOT(ISERROR(SEARCH("Extremo",AL12)))</formula>
    </cfRule>
    <cfRule type="containsText" dxfId="1848" priority="65" operator="containsText" text="Alto">
      <formula>NOT(ISERROR(SEARCH("Alto",AL12)))</formula>
    </cfRule>
    <cfRule type="containsText" dxfId="1847" priority="66" operator="containsText" text="Moderado">
      <formula>NOT(ISERROR(SEARCH("Moderado",AL12)))</formula>
    </cfRule>
    <cfRule type="containsText" dxfId="1846" priority="67" operator="containsText" text="Bajo">
      <formula>NOT(ISERROR(SEARCH("Bajo",AL12)))</formula>
    </cfRule>
  </conditionalFormatting>
  <conditionalFormatting sqref="BQ12:BQ21">
    <cfRule type="containsText" dxfId="1845" priority="60" operator="containsText" text="Extremo">
      <formula>NOT(ISERROR(SEARCH("Extremo",BQ12)))</formula>
    </cfRule>
    <cfRule type="containsText" dxfId="1844" priority="61" operator="containsText" text="Alto">
      <formula>NOT(ISERROR(SEARCH("Alto",BQ12)))</formula>
    </cfRule>
    <cfRule type="containsText" dxfId="1843" priority="62" operator="containsText" text="Moderado">
      <formula>NOT(ISERROR(SEARCH("Moderado",BQ12)))</formula>
    </cfRule>
    <cfRule type="containsText" dxfId="1842" priority="63" operator="containsText" text="Bajo">
      <formula>NOT(ISERROR(SEARCH("Bajo",BQ12)))</formula>
    </cfRule>
  </conditionalFormatting>
  <conditionalFormatting sqref="I32">
    <cfRule type="containsText" dxfId="1841" priority="58" operator="containsText" text="No es Riesgo de Corrupción">
      <formula>NOT(ISERROR(SEARCH("No es Riesgo de Corrupción",I32)))</formula>
    </cfRule>
    <cfRule type="containsText" dxfId="1840" priority="59" operator="containsText" text="Si es Riesgo de Corrupción">
      <formula>NOT(ISERROR(SEARCH("Si es Riesgo de Corrupción",I32)))</formula>
    </cfRule>
  </conditionalFormatting>
  <conditionalFormatting sqref="AK32:AK41">
    <cfRule type="containsText" dxfId="1839" priority="54" operator="containsText" text="Extremo">
      <formula>NOT(ISERROR(SEARCH("Extremo",AK32)))</formula>
    </cfRule>
    <cfRule type="containsText" dxfId="1838" priority="55" operator="containsText" text="Alto">
      <formula>NOT(ISERROR(SEARCH("Alto",AK32)))</formula>
    </cfRule>
    <cfRule type="containsText" dxfId="1837" priority="56" operator="containsText" text="Moderado">
      <formula>NOT(ISERROR(SEARCH("Moderado",AK32)))</formula>
    </cfRule>
    <cfRule type="containsText" dxfId="1836" priority="57" operator="containsText" text="Bajo">
      <formula>NOT(ISERROR(SEARCH("Bajo",AK32)))</formula>
    </cfRule>
  </conditionalFormatting>
  <conditionalFormatting sqref="BI32:BI41">
    <cfRule type="containsText" dxfId="1835" priority="51" operator="containsText" text="FUERTE">
      <formula>NOT(ISERROR(SEARCH("FUERTE",BI32)))</formula>
    </cfRule>
    <cfRule type="containsText" dxfId="1834" priority="52" operator="containsText" text="MODERADO">
      <formula>NOT(ISERROR(SEARCH("MODERADO",BI32)))</formula>
    </cfRule>
    <cfRule type="containsText" dxfId="1833" priority="53" operator="containsText" text="DÉBIL">
      <formula>NOT(ISERROR(SEARCH("DÉBIL",BI32)))</formula>
    </cfRule>
  </conditionalFormatting>
  <conditionalFormatting sqref="AL32">
    <cfRule type="containsText" dxfId="1832" priority="47" operator="containsText" text="Extremo">
      <formula>NOT(ISERROR(SEARCH("Extremo",AL32)))</formula>
    </cfRule>
    <cfRule type="containsText" dxfId="1831" priority="48" operator="containsText" text="Alto">
      <formula>NOT(ISERROR(SEARCH("Alto",AL32)))</formula>
    </cfRule>
    <cfRule type="containsText" dxfId="1830" priority="49" operator="containsText" text="Moderado">
      <formula>NOT(ISERROR(SEARCH("Moderado",AL32)))</formula>
    </cfRule>
    <cfRule type="containsText" dxfId="1829" priority="50" operator="containsText" text="Bajo">
      <formula>NOT(ISERROR(SEARCH("Bajo",AL32)))</formula>
    </cfRule>
  </conditionalFormatting>
  <conditionalFormatting sqref="BQ32:BQ41">
    <cfRule type="containsText" dxfId="1828" priority="43" operator="containsText" text="Extremo">
      <formula>NOT(ISERROR(SEARCH("Extremo",BQ32)))</formula>
    </cfRule>
    <cfRule type="containsText" dxfId="1827" priority="44" operator="containsText" text="Alto">
      <formula>NOT(ISERROR(SEARCH("Alto",BQ32)))</formula>
    </cfRule>
    <cfRule type="containsText" dxfId="1826" priority="45" operator="containsText" text="Moderado">
      <formula>NOT(ISERROR(SEARCH("Moderado",BQ32)))</formula>
    </cfRule>
    <cfRule type="containsText" dxfId="1825" priority="46" operator="containsText" text="Bajo">
      <formula>NOT(ISERROR(SEARCH("Bajo",BQ32)))</formula>
    </cfRule>
  </conditionalFormatting>
  <conditionalFormatting sqref="A1:XFD3 A5:XFD11 A4:AT4 BS4:XFD4 BH12:XFD12 A12:AA21 A42:XFD1048576 AU32:XFD41 AB12:BF12 AB13:XFD21 A32:AP41">
    <cfRule type="containsText" dxfId="1824" priority="38" operator="containsText" text="REDACTAR CONTROL">
      <formula>NOT(ISERROR(SEARCH("REDACTAR CONTROL",A1)))</formula>
    </cfRule>
    <cfRule type="containsText" dxfId="1823" priority="39" operator="containsText" text="Espacio para">
      <formula>NOT(ISERROR(SEARCH("Espacio para",A1)))</formula>
    </cfRule>
    <cfRule type="containsText" dxfId="1822" priority="40" operator="containsText" text="Definir el">
      <formula>NOT(ISERROR(SEARCH("Definir el",A1)))</formula>
    </cfRule>
    <cfRule type="containsText" dxfId="1821" priority="41" operator="containsText" text="lista desplegable">
      <formula>NOT(ISERROR(SEARCH("lista desplegable",A1)))</formula>
    </cfRule>
    <cfRule type="containsText" dxfId="1820" priority="42" operator="containsText" text="Casilla formulada">
      <formula>NOT(ISERROR(SEARCH("Casilla formulada",A1)))</formula>
    </cfRule>
  </conditionalFormatting>
  <conditionalFormatting sqref="BG12">
    <cfRule type="containsText" dxfId="1819" priority="33" operator="containsText" text="REDACTAR CONTROL">
      <formula>NOT(ISERROR(SEARCH("REDACTAR CONTROL",BG12)))</formula>
    </cfRule>
    <cfRule type="containsText" dxfId="1818" priority="34" operator="containsText" text="Espacio para">
      <formula>NOT(ISERROR(SEARCH("Espacio para",BG12)))</formula>
    </cfRule>
    <cfRule type="containsText" dxfId="1817" priority="35" operator="containsText" text="Definir el">
      <formula>NOT(ISERROR(SEARCH("Definir el",BG12)))</formula>
    </cfRule>
    <cfRule type="containsText" dxfId="1816" priority="36" operator="containsText" text="lista desplegable">
      <formula>NOT(ISERROR(SEARCH("lista desplegable",BG12)))</formula>
    </cfRule>
    <cfRule type="containsText" dxfId="1815" priority="37" operator="containsText" text="Casilla formulada">
      <formula>NOT(ISERROR(SEARCH("Casilla formulada",BG12)))</formula>
    </cfRule>
  </conditionalFormatting>
  <conditionalFormatting sqref="AQ32:AT41">
    <cfRule type="containsText" dxfId="1814" priority="28" operator="containsText" text="REDACTAR CONTROL">
      <formula>NOT(ISERROR(SEARCH("REDACTAR CONTROL",AQ32)))</formula>
    </cfRule>
    <cfRule type="containsText" dxfId="1813" priority="29" operator="containsText" text="Espacio para">
      <formula>NOT(ISERROR(SEARCH("Espacio para",AQ32)))</formula>
    </cfRule>
    <cfRule type="containsText" dxfId="1812" priority="30" operator="containsText" text="Definir el">
      <formula>NOT(ISERROR(SEARCH("Definir el",AQ32)))</formula>
    </cfRule>
    <cfRule type="containsText" dxfId="1811" priority="31" operator="containsText" text="lista desplegable">
      <formula>NOT(ISERROR(SEARCH("lista desplegable",AQ32)))</formula>
    </cfRule>
    <cfRule type="containsText" dxfId="1810" priority="32" operator="containsText" text="Casilla formulada">
      <formula>NOT(ISERROR(SEARCH("Casilla formulada",AQ32)))</formula>
    </cfRule>
  </conditionalFormatting>
  <conditionalFormatting sqref="I22">
    <cfRule type="containsText" dxfId="1809" priority="26" operator="containsText" text="No es Riesgo de Corrupción">
      <formula>NOT(ISERROR(SEARCH("No es Riesgo de Corrupción",I22)))</formula>
    </cfRule>
    <cfRule type="containsText" dxfId="1808" priority="27" operator="containsText" text="Si es Riesgo de Corrupción">
      <formula>NOT(ISERROR(SEARCH("Si es Riesgo de Corrupción",I22)))</formula>
    </cfRule>
  </conditionalFormatting>
  <conditionalFormatting sqref="AK22:AK31">
    <cfRule type="containsText" dxfId="1807" priority="22" operator="containsText" text="Extremo">
      <formula>NOT(ISERROR(SEARCH("Extremo",AK22)))</formula>
    </cfRule>
    <cfRule type="containsText" dxfId="1806" priority="23" operator="containsText" text="Alto">
      <formula>NOT(ISERROR(SEARCH("Alto",AK22)))</formula>
    </cfRule>
    <cfRule type="containsText" dxfId="1805" priority="24" operator="containsText" text="Moderado">
      <formula>NOT(ISERROR(SEARCH("Moderado",AK22)))</formula>
    </cfRule>
    <cfRule type="containsText" dxfId="1804" priority="25" operator="containsText" text="Bajo">
      <formula>NOT(ISERROR(SEARCH("Bajo",AK22)))</formula>
    </cfRule>
  </conditionalFormatting>
  <conditionalFormatting sqref="BI22:BI31">
    <cfRule type="containsText" dxfId="1803" priority="19" operator="containsText" text="FUERTE">
      <formula>NOT(ISERROR(SEARCH("FUERTE",BI22)))</formula>
    </cfRule>
    <cfRule type="containsText" dxfId="1802" priority="20" operator="containsText" text="MODERADO">
      <formula>NOT(ISERROR(SEARCH("MODERADO",BI22)))</formula>
    </cfRule>
    <cfRule type="containsText" dxfId="1801" priority="21" operator="containsText" text="DÉBIL">
      <formula>NOT(ISERROR(SEARCH("DÉBIL",BI22)))</formula>
    </cfRule>
  </conditionalFormatting>
  <conditionalFormatting sqref="AL22">
    <cfRule type="containsText" dxfId="1800" priority="15" operator="containsText" text="Extremo">
      <formula>NOT(ISERROR(SEARCH("Extremo",AL22)))</formula>
    </cfRule>
    <cfRule type="containsText" dxfId="1799" priority="16" operator="containsText" text="Alto">
      <formula>NOT(ISERROR(SEARCH("Alto",AL22)))</formula>
    </cfRule>
    <cfRule type="containsText" dxfId="1798" priority="17" operator="containsText" text="Moderado">
      <formula>NOT(ISERROR(SEARCH("Moderado",AL22)))</formula>
    </cfRule>
    <cfRule type="containsText" dxfId="1797" priority="18" operator="containsText" text="Bajo">
      <formula>NOT(ISERROR(SEARCH("Bajo",AL22)))</formula>
    </cfRule>
  </conditionalFormatting>
  <conditionalFormatting sqref="BQ22:BQ31">
    <cfRule type="containsText" dxfId="1796" priority="11" operator="containsText" text="Extremo">
      <formula>NOT(ISERROR(SEARCH("Extremo",BQ22)))</formula>
    </cfRule>
    <cfRule type="containsText" dxfId="1795" priority="12" operator="containsText" text="Alto">
      <formula>NOT(ISERROR(SEARCH("Alto",BQ22)))</formula>
    </cfRule>
    <cfRule type="containsText" dxfId="1794" priority="13" operator="containsText" text="Moderado">
      <formula>NOT(ISERROR(SEARCH("Moderado",BQ22)))</formula>
    </cfRule>
    <cfRule type="containsText" dxfId="1793" priority="14" operator="containsText" text="Bajo">
      <formula>NOT(ISERROR(SEARCH("Bajo",BQ22)))</formula>
    </cfRule>
  </conditionalFormatting>
  <conditionalFormatting sqref="AU22:XFD31 A22:AP31">
    <cfRule type="containsText" dxfId="1792" priority="6" operator="containsText" text="REDACTAR CONTROL">
      <formula>NOT(ISERROR(SEARCH("REDACTAR CONTROL",A22)))</formula>
    </cfRule>
    <cfRule type="containsText" dxfId="1791" priority="7" operator="containsText" text="Espacio para">
      <formula>NOT(ISERROR(SEARCH("Espacio para",A22)))</formula>
    </cfRule>
    <cfRule type="containsText" dxfId="1790" priority="8" operator="containsText" text="Definir el">
      <formula>NOT(ISERROR(SEARCH("Definir el",A22)))</formula>
    </cfRule>
    <cfRule type="containsText" dxfId="1789" priority="9" operator="containsText" text="lista desplegable">
      <formula>NOT(ISERROR(SEARCH("lista desplegable",A22)))</formula>
    </cfRule>
    <cfRule type="containsText" dxfId="1788" priority="10" operator="containsText" text="Casilla formulada">
      <formula>NOT(ISERROR(SEARCH("Casilla formulada",A22)))</formula>
    </cfRule>
  </conditionalFormatting>
  <conditionalFormatting sqref="AQ22:AT31">
    <cfRule type="containsText" dxfId="1787" priority="1" operator="containsText" text="REDACTAR CONTROL">
      <formula>NOT(ISERROR(SEARCH("REDACTAR CONTROL",AQ22)))</formula>
    </cfRule>
    <cfRule type="containsText" dxfId="1786" priority="2" operator="containsText" text="Espacio para">
      <formula>NOT(ISERROR(SEARCH("Espacio para",AQ22)))</formula>
    </cfRule>
    <cfRule type="containsText" dxfId="1785" priority="3" operator="containsText" text="Definir el">
      <formula>NOT(ISERROR(SEARCH("Definir el",AQ22)))</formula>
    </cfRule>
    <cfRule type="containsText" dxfId="1784" priority="4" operator="containsText" text="lista desplegable">
      <formula>NOT(ISERROR(SEARCH("lista desplegable",AQ22)))</formula>
    </cfRule>
    <cfRule type="containsText" dxfId="1783" priority="5" operator="containsText" text="Casilla formulada">
      <formula>NOT(ISERROR(SEARCH("Casilla formulada",AQ22)))</formula>
    </cfRule>
  </conditionalFormatting>
  <dataValidations count="13">
    <dataValidation type="list" allowBlank="1" showInputMessage="1" showErrorMessage="1" sqref="BB12:BB41" xr:uid="{CF507190-E70A-4C0E-870F-D8C5194A0161}">
      <formula1>"Escoger un dato de la lista desplegable,Completa,Incompleta,No existe"</formula1>
    </dataValidation>
    <dataValidation type="list" allowBlank="1" showInputMessage="1" showErrorMessage="1" sqref="BA12:BA41" xr:uid="{EC215216-6D4F-4968-899C-0533CEF73166}">
      <formula1>"Escoger un dato de la lista desplegable,Se investigan y resuelven oportunamente,No se investigan y resuelven oportunamente."</formula1>
    </dataValidation>
    <dataValidation type="list" allowBlank="1" showInputMessage="1" showErrorMessage="1" sqref="AZ12:AZ41" xr:uid="{95A88639-65EF-4340-8864-C051DA355571}">
      <formula1>"Confiable,No confiable,Escoger un dato de la lista desplegable"</formula1>
    </dataValidation>
    <dataValidation type="list" allowBlank="1" showInputMessage="1" showErrorMessage="1" sqref="AY12:AY41" xr:uid="{01FA0D12-C157-4083-8EFD-26CB84D1C268}">
      <formula1>"Prevenir,Detectar,No es un control,Escoger un dato de la lista desplegable"</formula1>
    </dataValidation>
    <dataValidation type="list" allowBlank="1" showInputMessage="1" showErrorMessage="1" sqref="AX12:AX41" xr:uid="{36581CC7-23AF-4171-9D4C-FFEF15DE3D9C}">
      <formula1>"Oportuna,Inoportuna,Escoger un dato de la lista desplegable"</formula1>
    </dataValidation>
    <dataValidation type="list" allowBlank="1" showInputMessage="1" showErrorMessage="1" sqref="AW12:AW41" xr:uid="{95A42549-1223-4A98-9E59-A2AECCD169E6}">
      <formula1>"Adecuado,Inadecuado,Escoger un dato de la lista desplegable"</formula1>
    </dataValidation>
    <dataValidation type="list" allowBlank="1" showInputMessage="1" showErrorMessage="1" sqref="AV12:AV41" xr:uid="{951DF55F-51E8-4D22-A1CA-6ED677417D61}">
      <formula1>"Asignado,No Asignado,Escoger un dato de la lista desplegable"</formula1>
    </dataValidation>
    <dataValidation type="list" allowBlank="1" showInputMessage="1" showErrorMessage="1" sqref="AU12:AU41" xr:uid="{6F524321-E594-4D48-95B3-E44D935D2210}">
      <formula1>"Escoger un dato de la lista desplegable,Preventivo,Detectivo"</formula1>
    </dataValidation>
    <dataValidation type="list" allowBlank="1" showInputMessage="1" showErrorMessage="1" sqref="AP12:AP41" xr:uid="{174A85BF-55D8-41C0-9740-B218FE38B984}">
      <formula1>"Escoger un dato de la lista desplegable,Por Tramite, Diario, Semanal, Quincenal, Mensual, Bimestral, Trimestral, Semestral,Anual"</formula1>
    </dataValidation>
    <dataValidation type="list" allowBlank="1" showInputMessage="1" showErrorMessage="1" sqref="P12:AH41" xr:uid="{A1966DF5-7C9E-428C-BF24-9501CE4A9E69}">
      <formula1>"SI,NO,Selecciona una respuesta en la lista desplegable"</formula1>
    </dataValidation>
    <dataValidation type="list" allowBlank="1" showInputMessage="1" showErrorMessage="1" sqref="E12:H41" xr:uid="{00198C07-79BB-4B0C-8225-0B661E426760}">
      <formula1>"SI,NO,Escoger un dato de la lista desplegable"</formula1>
    </dataValidation>
    <dataValidation type="list" allowBlank="1" showInputMessage="1" showErrorMessage="1" sqref="M12:M41" xr:uid="{355E451E-D55B-4F60-A650-90204180EDB1}">
      <formula1>"Escoger un dato de la lista desplegable,5,4,3,2,1"</formula1>
    </dataValidation>
    <dataValidation type="list" allowBlank="1" showInputMessage="1" showErrorMessage="1" sqref="BF12:BF41" xr:uid="{C8328A01-E67B-4A1F-B55D-401E69BD3E90}">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F40A3CA-C526-4925-B2C2-7D73143512D5}">
          <x14:formula1>
            <xm:f>'HOJA DE DATOS'!$I$13:$I$47</xm:f>
          </x14:formula1>
          <xm:sqref>B12:B41</xm:sqref>
        </x14:dataValidation>
        <x14:dataValidation type="list" allowBlank="1" showInputMessage="1" showErrorMessage="1" xr:uid="{1B3D3716-6A57-44CA-B9CF-625350D49488}">
          <x14:formula1>
            <xm:f>Hoja2!$A$1:$A$4</xm:f>
          </x14:formula1>
          <xm:sqref>AL12:AL41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7931C-A8D9-4746-8393-4F875753E264}">
  <sheetPr>
    <tabColor rgb="FF53AD81"/>
    <pageSetUpPr fitToPage="1"/>
  </sheetPr>
  <dimension ref="A1:BR1048174"/>
  <sheetViews>
    <sheetView zoomScale="70" zoomScaleNormal="70" zoomScaleSheetLayoutView="100" zoomScalePageLayoutView="10" workbookViewId="0">
      <pane ySplit="11" topLeftCell="A12" activePane="bottomLeft" state="frozen"/>
      <selection pane="bottomLeft" activeCell="BD13" sqref="BD13"/>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GRER-1.0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84" t="s">
        <v>55</v>
      </c>
      <c r="AW11" s="84" t="s">
        <v>56</v>
      </c>
      <c r="AX11" s="84">
        <v>2</v>
      </c>
      <c r="AY11" s="84">
        <v>3</v>
      </c>
      <c r="AZ11" s="84">
        <v>4</v>
      </c>
      <c r="BA11" s="84">
        <v>5</v>
      </c>
      <c r="BB11" s="84">
        <v>6</v>
      </c>
      <c r="BC11" s="140"/>
      <c r="BD11" s="141"/>
      <c r="BE11" s="9"/>
      <c r="BF11" s="140"/>
      <c r="BG11" s="141"/>
      <c r="BH11" s="9"/>
      <c r="BI11" s="140"/>
      <c r="BJ11" s="141"/>
      <c r="BK11" s="140"/>
      <c r="BL11" s="149"/>
      <c r="BM11" s="149"/>
      <c r="BN11" s="195" t="s">
        <v>5</v>
      </c>
      <c r="BO11" s="196"/>
      <c r="BP11" s="10" t="s">
        <v>6</v>
      </c>
      <c r="BQ11" s="10" t="s">
        <v>7</v>
      </c>
      <c r="BR11" s="198"/>
    </row>
    <row r="12" spans="1:70" s="1" customFormat="1" ht="153" customHeight="1" x14ac:dyDescent="0.25">
      <c r="A12" s="61"/>
      <c r="B12" s="203" t="s">
        <v>26</v>
      </c>
      <c r="C12" s="152" t="str">
        <f>VLOOKUP(B12,'HOJA DE DATOS'!$I$13:$J$47,2,FALSE)</f>
        <v>Establecer las normas que rigen la actividad aeronáutica colombiana para reglamentar el desarrollo ordenado de la aviación civil, mediante su redacción, publicación y divulgación, así como las funciones de interpretación y consultorías jurídico aeronáuticas.</v>
      </c>
      <c r="D12" s="156" t="s">
        <v>950</v>
      </c>
      <c r="E12" s="152" t="s">
        <v>264</v>
      </c>
      <c r="F12" s="152" t="s">
        <v>264</v>
      </c>
      <c r="G12" s="152" t="s">
        <v>264</v>
      </c>
      <c r="H12" s="152" t="s">
        <v>264</v>
      </c>
      <c r="I12" s="208" t="str">
        <f>IF(AND((E12="SI"),(F12="SI"),(G12="SI"),(H12="SI")),"Si es Riesgo de Corrupción","No es Riesgo de Corrupción")</f>
        <v>Si es Riesgo de Corrupción</v>
      </c>
      <c r="J12" s="62">
        <v>1</v>
      </c>
      <c r="K12" s="63" t="s">
        <v>951</v>
      </c>
      <c r="L12" s="252" t="s">
        <v>953</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9" t="s">
        <v>264</v>
      </c>
      <c r="Q12" s="249" t="s">
        <v>264</v>
      </c>
      <c r="R12" s="249" t="s">
        <v>264</v>
      </c>
      <c r="S12" s="249" t="s">
        <v>264</v>
      </c>
      <c r="T12" s="249" t="s">
        <v>264</v>
      </c>
      <c r="U12" s="249" t="s">
        <v>264</v>
      </c>
      <c r="V12" s="249" t="s">
        <v>269</v>
      </c>
      <c r="W12" s="249" t="s">
        <v>269</v>
      </c>
      <c r="X12" s="249" t="s">
        <v>269</v>
      </c>
      <c r="Y12" s="249" t="s">
        <v>264</v>
      </c>
      <c r="Z12" s="249" t="s">
        <v>264</v>
      </c>
      <c r="AA12" s="249" t="s">
        <v>264</v>
      </c>
      <c r="AB12" s="249" t="s">
        <v>264</v>
      </c>
      <c r="AC12" s="249" t="s">
        <v>264</v>
      </c>
      <c r="AD12" s="249" t="s">
        <v>264</v>
      </c>
      <c r="AE12" s="249" t="s">
        <v>269</v>
      </c>
      <c r="AF12" s="253" t="s">
        <v>269</v>
      </c>
      <c r="AG12" s="253" t="s">
        <v>264</v>
      </c>
      <c r="AH12" s="249" t="s">
        <v>269</v>
      </c>
      <c r="AI12" s="166">
        <f>IF(AE12="SI","Impacto Catastrófico por lesoines o perdida de vidas humanas",(COUNTIF(P12:AD21,"SI")+COUNTIF(AF12:AH21,"SI")))</f>
        <v>13</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954</v>
      </c>
      <c r="AO12" s="11" t="s">
        <v>955</v>
      </c>
      <c r="AP12" s="11" t="s">
        <v>280</v>
      </c>
      <c r="AQ12" s="11" t="s">
        <v>956</v>
      </c>
      <c r="AR12" s="11" t="s">
        <v>957</v>
      </c>
      <c r="AS12" s="11" t="s">
        <v>958</v>
      </c>
      <c r="AT12" s="11" t="s">
        <v>959</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966</v>
      </c>
    </row>
    <row r="13" spans="1:70" s="1" customFormat="1" ht="280.5" x14ac:dyDescent="0.25">
      <c r="A13" s="61"/>
      <c r="B13" s="204"/>
      <c r="C13" s="153"/>
      <c r="D13" s="156"/>
      <c r="E13" s="153"/>
      <c r="F13" s="153"/>
      <c r="G13" s="153"/>
      <c r="H13" s="153"/>
      <c r="I13" s="209"/>
      <c r="J13" s="66">
        <v>2</v>
      </c>
      <c r="K13" s="67" t="s">
        <v>952</v>
      </c>
      <c r="L13" s="158"/>
      <c r="M13" s="211"/>
      <c r="N13" s="156"/>
      <c r="O13" s="247"/>
      <c r="P13" s="250"/>
      <c r="Q13" s="250"/>
      <c r="R13" s="250"/>
      <c r="S13" s="250"/>
      <c r="T13" s="250"/>
      <c r="U13" s="250"/>
      <c r="V13" s="250"/>
      <c r="W13" s="250"/>
      <c r="X13" s="250"/>
      <c r="Y13" s="250"/>
      <c r="Z13" s="250"/>
      <c r="AA13" s="250"/>
      <c r="AB13" s="250"/>
      <c r="AC13" s="250"/>
      <c r="AD13" s="250"/>
      <c r="AE13" s="250"/>
      <c r="AF13" s="254"/>
      <c r="AG13" s="254"/>
      <c r="AH13" s="250"/>
      <c r="AI13" s="166"/>
      <c r="AJ13" s="142"/>
      <c r="AK13" s="145"/>
      <c r="AL13" s="164"/>
      <c r="AM13" s="68">
        <v>2</v>
      </c>
      <c r="AN13" s="67" t="s">
        <v>960</v>
      </c>
      <c r="AO13" s="17" t="s">
        <v>961</v>
      </c>
      <c r="AP13" s="17" t="s">
        <v>280</v>
      </c>
      <c r="AQ13" s="17" t="s">
        <v>962</v>
      </c>
      <c r="AR13" s="17" t="s">
        <v>963</v>
      </c>
      <c r="AS13" s="17" t="s">
        <v>964</v>
      </c>
      <c r="AT13" s="17" t="s">
        <v>965</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4"/>
      <c r="AG14" s="254"/>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4"/>
      <c r="AG15" s="254"/>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7.5"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4"/>
      <c r="AG16" s="254"/>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7.5"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4"/>
      <c r="AG17" s="254"/>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4"/>
      <c r="AG18" s="254"/>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4"/>
      <c r="AG19" s="254"/>
      <c r="AH19" s="250"/>
      <c r="AI19" s="166"/>
      <c r="AJ19" s="142"/>
      <c r="AK19" s="145"/>
      <c r="AL19" s="164"/>
      <c r="AM19" s="68">
        <v>8</v>
      </c>
      <c r="AN19" s="67"/>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4"/>
      <c r="AG20" s="254"/>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5"/>
      <c r="AG21" s="255"/>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7">IF(AE22="SI","Impacto Catastrófico por lesoines o perdida de vidas humanas",(COUNTIF(P22:AD31,"SI")+COUNTIF(AF22:AH31,"SI")))</f>
        <v>0</v>
      </c>
      <c r="AJ22" s="142" t="str">
        <f t="shared" ref="AJ22" si="18">IF(AI22=0,"",IF(AND(AI22&gt;0,AI22&lt;=5),"Moderado",IF(AND(AI22&gt;5,AI22&lt;=11),"Mayor","Catastrófico")))</f>
        <v/>
      </c>
      <c r="AK22" s="144" t="str">
        <f t="shared" ref="AK22" si="19">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20">IF(AVERAGE(BJ22:BJ31)=100,"FUERTE",IF(AND(AVERAGE(BJ22:BJ31)&lt;=99,AVERAGE(BJ22:BJ31)&gt;=50),"MODERADA",IF(AVERAGE(BJ22:BJ31)&lt;50,"DÉBIL",0)))</f>
        <v>#DIV/0!</v>
      </c>
      <c r="BM22" s="150" t="str">
        <f t="shared" ref="BM22" si="21">IFERROR(IF(BL22="DÉBIL","NO DISMINUYE",IF(AVERAGEIF(AU22:AU31,"Preventivo",BJ22:BJ31)&gt;=50,"DIRECTAMENTE","NO DISMINUYE")),"NO DISMINUYE")</f>
        <v>NO DISMINUYE</v>
      </c>
      <c r="BN22" s="160" t="e">
        <f t="shared" ref="BN22" si="22">IF(M22=1,1,IF(AND(M22=2,BL22="FUERTE",BM22="DIRECTAMENTE"),M22-1,IF(AND(M22&gt;2,BL22="FUERTE",BM22="DIRECTAMENTE"),M22-2,IF(AND(M22&gt;=2,BL22="MODERADA",BM22="DIRECTAMENTE"),M22-1,M22))))</f>
        <v>#DIV/0!</v>
      </c>
      <c r="BO22" s="142" t="e">
        <f t="shared" ref="BO22" si="23">IF(BN22=1,"Rara vez",IF(BN22=2,"Improbable",IF(BN22=3,"Posible",IF(BN22=4,"Probable",IF(BN22=5,"Casi Seguro",0)))))</f>
        <v>#DIV/0!</v>
      </c>
      <c r="BP22" s="142" t="str">
        <f t="shared" ref="BP22" si="24">AJ22</f>
        <v/>
      </c>
      <c r="BQ22" s="144" t="e">
        <f t="shared" ref="BQ22" si="25">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6">IF(AND((E32="SI"),(F32="SI"),(G32="SI"),(H32="SI")),"Si es Riesgo de Corrupción","No es Riesgo de Corrupción")</f>
        <v>No es Riesgo de Corrupción</v>
      </c>
      <c r="J32" s="62">
        <v>1</v>
      </c>
      <c r="K32" s="63" t="s">
        <v>200</v>
      </c>
      <c r="L32" s="158" t="s">
        <v>201</v>
      </c>
      <c r="M32" s="211" t="s">
        <v>179</v>
      </c>
      <c r="N32" s="142" t="str">
        <f t="shared" ref="N32" si="27">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8">IF(AE32="SI","Impacto Catastrófico por lesoines o perdida de vidas humanas",(COUNTIF(P32:AD41,"SI")+COUNTIF(AF32:AH41,"SI")))</f>
        <v>0</v>
      </c>
      <c r="AJ32" s="142" t="str">
        <f t="shared" si="1"/>
        <v/>
      </c>
      <c r="AK32" s="144" t="str">
        <f t="shared" ref="AK32" si="29">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30">IF(AVERAGE(BJ32:BJ41)=100,"FUERTE",IF(AND(AVERAGE(BJ32:BJ41)&lt;=99,AVERAGE(BJ32:BJ41)&gt;=50),"MODERADA",IF(AVERAGE(BJ32:BJ41)&lt;50,"DÉBIL",0)))</f>
        <v>#DIV/0!</v>
      </c>
      <c r="BM32" s="150" t="str">
        <f t="shared" si="9"/>
        <v>NO DISMINUYE</v>
      </c>
      <c r="BN32" s="160" t="e">
        <f t="shared" si="10"/>
        <v>#DIV/0!</v>
      </c>
      <c r="BO32" s="142" t="e">
        <f t="shared" ref="BO32" si="31">IF(BN32=1,"Rara vez",IF(BN32=2,"Improbable",IF(BN32=3,"Posible",IF(BN32=4,"Probable",IF(BN32=5,"Casi Seguro",0)))))</f>
        <v>#DIV/0!</v>
      </c>
      <c r="BP32" s="142" t="str">
        <f t="shared" ref="BP32" si="32">AJ32</f>
        <v/>
      </c>
      <c r="BQ32" s="144" t="e">
        <f t="shared" ref="BQ32" si="33">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yhz0Z3gQaJ8uHCieT2VnrvrAbvVT4472JNlWGmll3JWcLasVwoPhh11v18yQotfUHFCIXMYSWOHiyHVrR/rZzg==" saltValue="iDatTlQHZlyT4p6ueV+1mQ=="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782" priority="80" operator="containsText" text="No es Riesgo de Corrupción">
      <formula>NOT(ISERROR(SEARCH("No es Riesgo de Corrupción",I12)))</formula>
    </cfRule>
    <cfRule type="containsText" dxfId="1781" priority="81" operator="containsText" text="Si es Riesgo de Corrupción">
      <formula>NOT(ISERROR(SEARCH("Si es Riesgo de Corrupción",I12)))</formula>
    </cfRule>
  </conditionalFormatting>
  <conditionalFormatting sqref="AK12:AK21">
    <cfRule type="containsText" dxfId="1780" priority="76" operator="containsText" text="Extremo">
      <formula>NOT(ISERROR(SEARCH("Extremo",AK12)))</formula>
    </cfRule>
    <cfRule type="containsText" dxfId="1779" priority="77" operator="containsText" text="Alto">
      <formula>NOT(ISERROR(SEARCH("Alto",AK12)))</formula>
    </cfRule>
    <cfRule type="containsText" dxfId="1778" priority="78" operator="containsText" text="Moderado">
      <formula>NOT(ISERROR(SEARCH("Moderado",AK12)))</formula>
    </cfRule>
    <cfRule type="containsText" dxfId="1777" priority="79" operator="containsText" text="Bajo">
      <formula>NOT(ISERROR(SEARCH("Bajo",AK12)))</formula>
    </cfRule>
  </conditionalFormatting>
  <conditionalFormatting sqref="BI12:BI21">
    <cfRule type="containsText" dxfId="1776" priority="73" operator="containsText" text="FUERTE">
      <formula>NOT(ISERROR(SEARCH("FUERTE",BI12)))</formula>
    </cfRule>
    <cfRule type="containsText" dxfId="1775" priority="74" operator="containsText" text="MODERADO">
      <formula>NOT(ISERROR(SEARCH("MODERADO",BI12)))</formula>
    </cfRule>
    <cfRule type="containsText" dxfId="1774" priority="75" operator="containsText" text="DÉBIL">
      <formula>NOT(ISERROR(SEARCH("DÉBIL",BI12)))</formula>
    </cfRule>
  </conditionalFormatting>
  <conditionalFormatting sqref="AL12">
    <cfRule type="containsText" dxfId="1773" priority="69" operator="containsText" text="Extremo">
      <formula>NOT(ISERROR(SEARCH("Extremo",AL12)))</formula>
    </cfRule>
    <cfRule type="containsText" dxfId="1772" priority="70" operator="containsText" text="Alto">
      <formula>NOT(ISERROR(SEARCH("Alto",AL12)))</formula>
    </cfRule>
    <cfRule type="containsText" dxfId="1771" priority="71" operator="containsText" text="Moderado">
      <formula>NOT(ISERROR(SEARCH("Moderado",AL12)))</formula>
    </cfRule>
    <cfRule type="containsText" dxfId="1770" priority="72" operator="containsText" text="Bajo">
      <formula>NOT(ISERROR(SEARCH("Bajo",AL12)))</formula>
    </cfRule>
  </conditionalFormatting>
  <conditionalFormatting sqref="BQ12:BQ21">
    <cfRule type="containsText" dxfId="1769" priority="65" operator="containsText" text="Extremo">
      <formula>NOT(ISERROR(SEARCH("Extremo",BQ12)))</formula>
    </cfRule>
    <cfRule type="containsText" dxfId="1768" priority="66" operator="containsText" text="Alto">
      <formula>NOT(ISERROR(SEARCH("Alto",BQ12)))</formula>
    </cfRule>
    <cfRule type="containsText" dxfId="1767" priority="67" operator="containsText" text="Moderado">
      <formula>NOT(ISERROR(SEARCH("Moderado",BQ12)))</formula>
    </cfRule>
    <cfRule type="containsText" dxfId="1766" priority="68" operator="containsText" text="Bajo">
      <formula>NOT(ISERROR(SEARCH("Bajo",BQ12)))</formula>
    </cfRule>
  </conditionalFormatting>
  <conditionalFormatting sqref="I32">
    <cfRule type="containsText" dxfId="1765" priority="63" operator="containsText" text="No es Riesgo de Corrupción">
      <formula>NOT(ISERROR(SEARCH("No es Riesgo de Corrupción",I32)))</formula>
    </cfRule>
    <cfRule type="containsText" dxfId="1764" priority="64" operator="containsText" text="Si es Riesgo de Corrupción">
      <formula>NOT(ISERROR(SEARCH("Si es Riesgo de Corrupción",I32)))</formula>
    </cfRule>
  </conditionalFormatting>
  <conditionalFormatting sqref="AK32:AK41">
    <cfRule type="containsText" dxfId="1763" priority="59" operator="containsText" text="Extremo">
      <formula>NOT(ISERROR(SEARCH("Extremo",AK32)))</formula>
    </cfRule>
    <cfRule type="containsText" dxfId="1762" priority="60" operator="containsText" text="Alto">
      <formula>NOT(ISERROR(SEARCH("Alto",AK32)))</formula>
    </cfRule>
    <cfRule type="containsText" dxfId="1761" priority="61" operator="containsText" text="Moderado">
      <formula>NOT(ISERROR(SEARCH("Moderado",AK32)))</formula>
    </cfRule>
    <cfRule type="containsText" dxfId="1760" priority="62" operator="containsText" text="Bajo">
      <formula>NOT(ISERROR(SEARCH("Bajo",AK32)))</formula>
    </cfRule>
  </conditionalFormatting>
  <conditionalFormatting sqref="BI32:BI41">
    <cfRule type="containsText" dxfId="1759" priority="56" operator="containsText" text="FUERTE">
      <formula>NOT(ISERROR(SEARCH("FUERTE",BI32)))</formula>
    </cfRule>
    <cfRule type="containsText" dxfId="1758" priority="57" operator="containsText" text="MODERADO">
      <formula>NOT(ISERROR(SEARCH("MODERADO",BI32)))</formula>
    </cfRule>
    <cfRule type="containsText" dxfId="1757" priority="58" operator="containsText" text="DÉBIL">
      <formula>NOT(ISERROR(SEARCH("DÉBIL",BI32)))</formula>
    </cfRule>
  </conditionalFormatting>
  <conditionalFormatting sqref="AL32">
    <cfRule type="containsText" dxfId="1756" priority="52" operator="containsText" text="Extremo">
      <formula>NOT(ISERROR(SEARCH("Extremo",AL32)))</formula>
    </cfRule>
    <cfRule type="containsText" dxfId="1755" priority="53" operator="containsText" text="Alto">
      <formula>NOT(ISERROR(SEARCH("Alto",AL32)))</formula>
    </cfRule>
    <cfRule type="containsText" dxfId="1754" priority="54" operator="containsText" text="Moderado">
      <formula>NOT(ISERROR(SEARCH("Moderado",AL32)))</formula>
    </cfRule>
    <cfRule type="containsText" dxfId="1753" priority="55" operator="containsText" text="Bajo">
      <formula>NOT(ISERROR(SEARCH("Bajo",AL32)))</formula>
    </cfRule>
  </conditionalFormatting>
  <conditionalFormatting sqref="BQ32:BQ41">
    <cfRule type="containsText" dxfId="1752" priority="48" operator="containsText" text="Extremo">
      <formula>NOT(ISERROR(SEARCH("Extremo",BQ32)))</formula>
    </cfRule>
    <cfRule type="containsText" dxfId="1751" priority="49" operator="containsText" text="Alto">
      <formula>NOT(ISERROR(SEARCH("Alto",BQ32)))</formula>
    </cfRule>
    <cfRule type="containsText" dxfId="1750" priority="50" operator="containsText" text="Moderado">
      <formula>NOT(ISERROR(SEARCH("Moderado",BQ32)))</formula>
    </cfRule>
    <cfRule type="containsText" dxfId="1749" priority="51" operator="containsText" text="Bajo">
      <formula>NOT(ISERROR(SEARCH("Bajo",BQ32)))</formula>
    </cfRule>
  </conditionalFormatting>
  <conditionalFormatting sqref="A1:XFD3 A5:XFD11 A4:AT4 BS4:XFD4 BH12:XFD12 A12:O21 A42:XFD1048576 AU32:XFD41 AI12:BF12 AI13:XFD21 A32:AP41">
    <cfRule type="containsText" dxfId="1748" priority="43" operator="containsText" text="REDACTAR CONTROL">
      <formula>NOT(ISERROR(SEARCH("REDACTAR CONTROL",A1)))</formula>
    </cfRule>
    <cfRule type="containsText" dxfId="1747" priority="44" operator="containsText" text="Espacio para">
      <formula>NOT(ISERROR(SEARCH("Espacio para",A1)))</formula>
    </cfRule>
    <cfRule type="containsText" dxfId="1746" priority="45" operator="containsText" text="Definir el">
      <formula>NOT(ISERROR(SEARCH("Definir el",A1)))</formula>
    </cfRule>
    <cfRule type="containsText" dxfId="1745" priority="46" operator="containsText" text="lista desplegable">
      <formula>NOT(ISERROR(SEARCH("lista desplegable",A1)))</formula>
    </cfRule>
    <cfRule type="containsText" dxfId="1744" priority="47" operator="containsText" text="Casilla formulada">
      <formula>NOT(ISERROR(SEARCH("Casilla formulada",A1)))</formula>
    </cfRule>
  </conditionalFormatting>
  <conditionalFormatting sqref="BG12">
    <cfRule type="containsText" dxfId="1743" priority="38" operator="containsText" text="REDACTAR CONTROL">
      <formula>NOT(ISERROR(SEARCH("REDACTAR CONTROL",BG12)))</formula>
    </cfRule>
    <cfRule type="containsText" dxfId="1742" priority="39" operator="containsText" text="Espacio para">
      <formula>NOT(ISERROR(SEARCH("Espacio para",BG12)))</formula>
    </cfRule>
    <cfRule type="containsText" dxfId="1741" priority="40" operator="containsText" text="Definir el">
      <formula>NOT(ISERROR(SEARCH("Definir el",BG12)))</formula>
    </cfRule>
    <cfRule type="containsText" dxfId="1740" priority="41" operator="containsText" text="lista desplegable">
      <formula>NOT(ISERROR(SEARCH("lista desplegable",BG12)))</formula>
    </cfRule>
    <cfRule type="containsText" dxfId="1739" priority="42" operator="containsText" text="Casilla formulada">
      <formula>NOT(ISERROR(SEARCH("Casilla formulada",BG12)))</formula>
    </cfRule>
  </conditionalFormatting>
  <conditionalFormatting sqref="AQ32:AT41">
    <cfRule type="containsText" dxfId="1738" priority="33" operator="containsText" text="REDACTAR CONTROL">
      <formula>NOT(ISERROR(SEARCH("REDACTAR CONTROL",AQ32)))</formula>
    </cfRule>
    <cfRule type="containsText" dxfId="1737" priority="34" operator="containsText" text="Espacio para">
      <formula>NOT(ISERROR(SEARCH("Espacio para",AQ32)))</formula>
    </cfRule>
    <cfRule type="containsText" dxfId="1736" priority="35" operator="containsText" text="Definir el">
      <formula>NOT(ISERROR(SEARCH("Definir el",AQ32)))</formula>
    </cfRule>
    <cfRule type="containsText" dxfId="1735" priority="36" operator="containsText" text="lista desplegable">
      <formula>NOT(ISERROR(SEARCH("lista desplegable",AQ32)))</formula>
    </cfRule>
    <cfRule type="containsText" dxfId="1734" priority="37" operator="containsText" text="Casilla formulada">
      <formula>NOT(ISERROR(SEARCH("Casilla formulada",AQ32)))</formula>
    </cfRule>
  </conditionalFormatting>
  <conditionalFormatting sqref="I22">
    <cfRule type="containsText" dxfId="1733" priority="31" operator="containsText" text="No es Riesgo de Corrupción">
      <formula>NOT(ISERROR(SEARCH("No es Riesgo de Corrupción",I22)))</formula>
    </cfRule>
    <cfRule type="containsText" dxfId="1732" priority="32" operator="containsText" text="Si es Riesgo de Corrupción">
      <formula>NOT(ISERROR(SEARCH("Si es Riesgo de Corrupción",I22)))</formula>
    </cfRule>
  </conditionalFormatting>
  <conditionalFormatting sqref="AK22:AK31">
    <cfRule type="containsText" dxfId="1731" priority="27" operator="containsText" text="Extremo">
      <formula>NOT(ISERROR(SEARCH("Extremo",AK22)))</formula>
    </cfRule>
    <cfRule type="containsText" dxfId="1730" priority="28" operator="containsText" text="Alto">
      <formula>NOT(ISERROR(SEARCH("Alto",AK22)))</formula>
    </cfRule>
    <cfRule type="containsText" dxfId="1729" priority="29" operator="containsText" text="Moderado">
      <formula>NOT(ISERROR(SEARCH("Moderado",AK22)))</formula>
    </cfRule>
    <cfRule type="containsText" dxfId="1728" priority="30" operator="containsText" text="Bajo">
      <formula>NOT(ISERROR(SEARCH("Bajo",AK22)))</formula>
    </cfRule>
  </conditionalFormatting>
  <conditionalFormatting sqref="BI22:BI31">
    <cfRule type="containsText" dxfId="1727" priority="24" operator="containsText" text="FUERTE">
      <formula>NOT(ISERROR(SEARCH("FUERTE",BI22)))</formula>
    </cfRule>
    <cfRule type="containsText" dxfId="1726" priority="25" operator="containsText" text="MODERADO">
      <formula>NOT(ISERROR(SEARCH("MODERADO",BI22)))</formula>
    </cfRule>
    <cfRule type="containsText" dxfId="1725" priority="26" operator="containsText" text="DÉBIL">
      <formula>NOT(ISERROR(SEARCH("DÉBIL",BI22)))</formula>
    </cfRule>
  </conditionalFormatting>
  <conditionalFormatting sqref="AL22">
    <cfRule type="containsText" dxfId="1724" priority="20" operator="containsText" text="Extremo">
      <formula>NOT(ISERROR(SEARCH("Extremo",AL22)))</formula>
    </cfRule>
    <cfRule type="containsText" dxfId="1723" priority="21" operator="containsText" text="Alto">
      <formula>NOT(ISERROR(SEARCH("Alto",AL22)))</formula>
    </cfRule>
    <cfRule type="containsText" dxfId="1722" priority="22" operator="containsText" text="Moderado">
      <formula>NOT(ISERROR(SEARCH("Moderado",AL22)))</formula>
    </cfRule>
    <cfRule type="containsText" dxfId="1721" priority="23" operator="containsText" text="Bajo">
      <formula>NOT(ISERROR(SEARCH("Bajo",AL22)))</formula>
    </cfRule>
  </conditionalFormatting>
  <conditionalFormatting sqref="BQ22:BQ31">
    <cfRule type="containsText" dxfId="1720" priority="16" operator="containsText" text="Extremo">
      <formula>NOT(ISERROR(SEARCH("Extremo",BQ22)))</formula>
    </cfRule>
    <cfRule type="containsText" dxfId="1719" priority="17" operator="containsText" text="Alto">
      <formula>NOT(ISERROR(SEARCH("Alto",BQ22)))</formula>
    </cfRule>
    <cfRule type="containsText" dxfId="1718" priority="18" operator="containsText" text="Moderado">
      <formula>NOT(ISERROR(SEARCH("Moderado",BQ22)))</formula>
    </cfRule>
    <cfRule type="containsText" dxfId="1717" priority="19" operator="containsText" text="Bajo">
      <formula>NOT(ISERROR(SEARCH("Bajo",BQ22)))</formula>
    </cfRule>
  </conditionalFormatting>
  <conditionalFormatting sqref="AU22:XFD31 A22:AP31">
    <cfRule type="containsText" dxfId="1716" priority="11" operator="containsText" text="REDACTAR CONTROL">
      <formula>NOT(ISERROR(SEARCH("REDACTAR CONTROL",A22)))</formula>
    </cfRule>
    <cfRule type="containsText" dxfId="1715" priority="12" operator="containsText" text="Espacio para">
      <formula>NOT(ISERROR(SEARCH("Espacio para",A22)))</formula>
    </cfRule>
    <cfRule type="containsText" dxfId="1714" priority="13" operator="containsText" text="Definir el">
      <formula>NOT(ISERROR(SEARCH("Definir el",A22)))</formula>
    </cfRule>
    <cfRule type="containsText" dxfId="1713" priority="14" operator="containsText" text="lista desplegable">
      <formula>NOT(ISERROR(SEARCH("lista desplegable",A22)))</formula>
    </cfRule>
    <cfRule type="containsText" dxfId="1712" priority="15" operator="containsText" text="Casilla formulada">
      <formula>NOT(ISERROR(SEARCH("Casilla formulada",A22)))</formula>
    </cfRule>
  </conditionalFormatting>
  <conditionalFormatting sqref="AQ22:AT31">
    <cfRule type="containsText" dxfId="1711" priority="6" operator="containsText" text="REDACTAR CONTROL">
      <formula>NOT(ISERROR(SEARCH("REDACTAR CONTROL",AQ22)))</formula>
    </cfRule>
    <cfRule type="containsText" dxfId="1710" priority="7" operator="containsText" text="Espacio para">
      <formula>NOT(ISERROR(SEARCH("Espacio para",AQ22)))</formula>
    </cfRule>
    <cfRule type="containsText" dxfId="1709" priority="8" operator="containsText" text="Definir el">
      <formula>NOT(ISERROR(SEARCH("Definir el",AQ22)))</formula>
    </cfRule>
    <cfRule type="containsText" dxfId="1708" priority="9" operator="containsText" text="lista desplegable">
      <formula>NOT(ISERROR(SEARCH("lista desplegable",AQ22)))</formula>
    </cfRule>
    <cfRule type="containsText" dxfId="1707" priority="10" operator="containsText" text="Casilla formulada">
      <formula>NOT(ISERROR(SEARCH("Casilla formulada",AQ22)))</formula>
    </cfRule>
  </conditionalFormatting>
  <conditionalFormatting sqref="P12:AH21">
    <cfRule type="containsText" dxfId="1706" priority="1" operator="containsText" text="REDACTAR CONTROL">
      <formula>NOT(ISERROR(SEARCH("REDACTAR CONTROL",P12)))</formula>
    </cfRule>
    <cfRule type="containsText" dxfId="1705" priority="2" operator="containsText" text="Espacio para">
      <formula>NOT(ISERROR(SEARCH("Espacio para",P12)))</formula>
    </cfRule>
    <cfRule type="containsText" dxfId="1704" priority="3" operator="containsText" text="Definir el">
      <formula>NOT(ISERROR(SEARCH("Definir el",P12)))</formula>
    </cfRule>
    <cfRule type="containsText" dxfId="1703" priority="4" operator="containsText" text="lista desplegable">
      <formula>NOT(ISERROR(SEARCH("lista desplegable",P12)))</formula>
    </cfRule>
    <cfRule type="containsText" dxfId="1702" priority="5" operator="containsText" text="Casilla formulada">
      <formula>NOT(ISERROR(SEARCH("Casilla formulada",P12)))</formula>
    </cfRule>
  </conditionalFormatting>
  <dataValidations count="13">
    <dataValidation type="list" allowBlank="1" showInputMessage="1" showErrorMessage="1" sqref="BF12:BF41" xr:uid="{2D8B6C57-FC7A-4198-948E-420814ABEC15}">
      <formula1>"Escoger un dato de la lista desplegable,Fuerte,Moderado,Débil"</formula1>
    </dataValidation>
    <dataValidation type="list" allowBlank="1" showInputMessage="1" showErrorMessage="1" sqref="M12:M41" xr:uid="{88DBCB95-27F4-4C32-A99F-D8E586DFD088}">
      <formula1>"Escoger un dato de la lista desplegable,5,4,3,2,1"</formula1>
    </dataValidation>
    <dataValidation type="list" allowBlank="1" showInputMessage="1" showErrorMessage="1" sqref="E12:H41" xr:uid="{0A65F372-13B5-41C8-A296-8C10BE427F7C}">
      <formula1>"SI,NO,Escoger un dato de la lista desplegable"</formula1>
    </dataValidation>
    <dataValidation type="list" allowBlank="1" showInputMessage="1" showErrorMessage="1" sqref="P12:AH41" xr:uid="{479DA8C7-4FA0-468E-8C7F-FD8BD43DA2BF}">
      <formula1>"SI,NO,Selecciona una respuesta en la lista desplegable"</formula1>
    </dataValidation>
    <dataValidation type="list" allowBlank="1" showInputMessage="1" showErrorMessage="1" sqref="AP12:AP41" xr:uid="{03D72807-13D0-42C6-9758-75906C989EA2}">
      <formula1>"Escoger un dato de la lista desplegable,Por Tramite, Diario, Semanal, Quincenal, Mensual, Bimestral, Trimestral, Semestral,Anual"</formula1>
    </dataValidation>
    <dataValidation type="list" allowBlank="1" showInputMessage="1" showErrorMessage="1" sqref="AU12:AU41" xr:uid="{675A0FBD-6DF3-4023-B4DA-A5087DFE5CB3}">
      <formula1>"Escoger un dato de la lista desplegable,Preventivo,Detectivo"</formula1>
    </dataValidation>
    <dataValidation type="list" allowBlank="1" showInputMessage="1" showErrorMessage="1" sqref="AV12:AV41" xr:uid="{DA06D143-4DA9-4999-B3BF-6A44412A6F43}">
      <formula1>"Asignado,No Asignado,Escoger un dato de la lista desplegable"</formula1>
    </dataValidation>
    <dataValidation type="list" allowBlank="1" showInputMessage="1" showErrorMessage="1" sqref="AW12:AW41" xr:uid="{3784D528-9091-461E-B812-DE5D75890C3B}">
      <formula1>"Adecuado,Inadecuado,Escoger un dato de la lista desplegable"</formula1>
    </dataValidation>
    <dataValidation type="list" allowBlank="1" showInputMessage="1" showErrorMessage="1" sqref="AX12:AX41" xr:uid="{F363153C-A2C9-488E-8C16-172A4F7E4AFA}">
      <formula1>"Oportuna,Inoportuna,Escoger un dato de la lista desplegable"</formula1>
    </dataValidation>
    <dataValidation type="list" allowBlank="1" showInputMessage="1" showErrorMessage="1" sqref="AY12:AY41" xr:uid="{84EA0C31-D44A-44B7-9C41-F1E88250FB5A}">
      <formula1>"Prevenir,Detectar,No es un control,Escoger un dato de la lista desplegable"</formula1>
    </dataValidation>
    <dataValidation type="list" allowBlank="1" showInputMessage="1" showErrorMessage="1" sqref="AZ12:AZ41" xr:uid="{A7E0B809-7B6B-4956-885C-3F8B2BEC8EDE}">
      <formula1>"Confiable,No confiable,Escoger un dato de la lista desplegable"</formula1>
    </dataValidation>
    <dataValidation type="list" allowBlank="1" showInputMessage="1" showErrorMessage="1" sqref="BA12:BA41" xr:uid="{32EA7F65-B3C8-4B28-A864-3879EB509AFD}">
      <formula1>"Escoger un dato de la lista desplegable,Se investigan y resuelven oportunamente,No se investigan y resuelven oportunamente."</formula1>
    </dataValidation>
    <dataValidation type="list" allowBlank="1" showInputMessage="1" showErrorMessage="1" sqref="BB12:BB41" xr:uid="{D2984301-3022-4A4C-A8D9-A47035FCFF87}">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1FDF06F-0BEF-4CE4-9B42-2100ADA08133}">
          <x14:formula1>
            <xm:f>Hoja2!$A$1:$A$4</xm:f>
          </x14:formula1>
          <xm:sqref>AL12:AL41</xm:sqref>
        </x14:dataValidation>
        <x14:dataValidation type="list" allowBlank="1" showInputMessage="1" showErrorMessage="1" xr:uid="{C9F86C86-2CDA-45A2-8086-20861E059D17}">
          <x14:formula1>
            <xm:f>'HOJA DE DATOS'!$I$13:$I$47</xm:f>
          </x14:formula1>
          <xm:sqref>B12:B41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9B681-4809-4BD4-B6FB-18197AB63E34}">
  <sheetPr codeName="Hoja7">
    <tabColor rgb="FF53AD81"/>
    <pageSetUpPr fitToPage="1"/>
  </sheetPr>
  <dimension ref="A1:BR1048174"/>
  <sheetViews>
    <sheetView zoomScale="70" zoomScaleNormal="70" zoomScaleSheetLayoutView="100" zoomScalePageLayoutView="10" workbookViewId="0">
      <pane ySplit="11" topLeftCell="A12" activePane="bottomLeft" state="frozen"/>
      <selection pane="bottomLeft"/>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GSAC-1.0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79" t="s">
        <v>55</v>
      </c>
      <c r="AW11" s="79" t="s">
        <v>56</v>
      </c>
      <c r="AX11" s="79">
        <v>2</v>
      </c>
      <c r="AY11" s="79">
        <v>3</v>
      </c>
      <c r="AZ11" s="79">
        <v>4</v>
      </c>
      <c r="BA11" s="79">
        <v>5</v>
      </c>
      <c r="BB11" s="79">
        <v>6</v>
      </c>
      <c r="BC11" s="140"/>
      <c r="BD11" s="141"/>
      <c r="BE11" s="9"/>
      <c r="BF11" s="140"/>
      <c r="BG11" s="141"/>
      <c r="BH11" s="9"/>
      <c r="BI11" s="140"/>
      <c r="BJ11" s="141"/>
      <c r="BK11" s="140"/>
      <c r="BL11" s="149"/>
      <c r="BM11" s="149"/>
      <c r="BN11" s="195" t="s">
        <v>5</v>
      </c>
      <c r="BO11" s="196"/>
      <c r="BP11" s="10" t="s">
        <v>6</v>
      </c>
      <c r="BQ11" s="10" t="s">
        <v>7</v>
      </c>
      <c r="BR11" s="198"/>
    </row>
    <row r="12" spans="1:70" s="1" customFormat="1" ht="153" customHeight="1" x14ac:dyDescent="0.25">
      <c r="A12" s="61"/>
      <c r="B12" s="203" t="s">
        <v>22</v>
      </c>
      <c r="C12" s="152" t="str">
        <f>VLOOKUP(B12,'HOJA DE DATOS'!$I$13:$J$47,2,FALSE)</f>
        <v>Expedir licencias aeronáuticas al personal aeronáutico que acrediten el cumplimiento de los Reglamentos Aeronáuticos de Colombia y demás normatividad vigente aplicable a la seguridad operacional y de la aviación civil.</v>
      </c>
      <c r="D12" s="156" t="s">
        <v>665</v>
      </c>
      <c r="E12" s="152" t="s">
        <v>264</v>
      </c>
      <c r="F12" s="152" t="s">
        <v>264</v>
      </c>
      <c r="G12" s="152" t="s">
        <v>264</v>
      </c>
      <c r="H12" s="152" t="s">
        <v>264</v>
      </c>
      <c r="I12" s="208" t="str">
        <f>IF(AND((E12="SI"),(F12="SI"),(G12="SI"),(H12="SI")),"Si es Riesgo de Corrupción","No es Riesgo de Corrupción")</f>
        <v>Si es Riesgo de Corrupción</v>
      </c>
      <c r="J12" s="62">
        <v>1</v>
      </c>
      <c r="K12" s="63" t="s">
        <v>666</v>
      </c>
      <c r="L12" s="252" t="s">
        <v>668</v>
      </c>
      <c r="M12" s="211">
        <v>1</v>
      </c>
      <c r="N12" s="155" t="str">
        <f>IF(M12=1,"Rara vez",IF(M12=2,"Improbable",IF(M12=3,"Posible",IF(M12=4,"Probable",IF(M12=5,"Casi seguro","← 
Definir el nivel de probabilidad")))))</f>
        <v>Rara vez</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249" t="s">
        <v>264</v>
      </c>
      <c r="Q12" s="249" t="s">
        <v>269</v>
      </c>
      <c r="R12" s="249" t="s">
        <v>264</v>
      </c>
      <c r="S12" s="249" t="s">
        <v>269</v>
      </c>
      <c r="T12" s="249" t="s">
        <v>264</v>
      </c>
      <c r="U12" s="249" t="s">
        <v>269</v>
      </c>
      <c r="V12" s="249" t="s">
        <v>269</v>
      </c>
      <c r="W12" s="249" t="s">
        <v>269</v>
      </c>
      <c r="X12" s="249" t="s">
        <v>269</v>
      </c>
      <c r="Y12" s="249" t="s">
        <v>264</v>
      </c>
      <c r="Z12" s="249" t="s">
        <v>264</v>
      </c>
      <c r="AA12" s="249" t="s">
        <v>264</v>
      </c>
      <c r="AB12" s="249" t="s">
        <v>264</v>
      </c>
      <c r="AC12" s="249" t="s">
        <v>264</v>
      </c>
      <c r="AD12" s="249" t="s">
        <v>269</v>
      </c>
      <c r="AE12" s="249" t="s">
        <v>269</v>
      </c>
      <c r="AF12" s="253" t="s">
        <v>269</v>
      </c>
      <c r="AG12" s="253" t="s">
        <v>269</v>
      </c>
      <c r="AH12" s="249" t="s">
        <v>269</v>
      </c>
      <c r="AI12" s="166">
        <f>IF(AE12="SI","Impacto Catastrófico por lesoines o perdida de vidas humanas",(COUNTIF(P12:AD21,"SI")+COUNTIF(AF12:AH21,"SI")))</f>
        <v>8</v>
      </c>
      <c r="AJ12" s="142" t="str">
        <f t="shared" ref="AJ12:AJ32" si="1">IF(AI12=0,"",IF(AND(AI12&gt;0,AI12&lt;=5),"Moderado",IF(AND(AI12&gt;5,AI12&lt;=11),"Mayor","Catastrófico")))</f>
        <v>Mayor</v>
      </c>
      <c r="AK12" s="144" t="str">
        <f>IF(AND(N12="Rara Vez",AJ12="Moderado"),"Moderado",IF(AND(N12="Rara Vez",AJ12="Mayor"),"Alto",IF(AND(N12="Improbable",AJ12="Moderado"),"Moderado",IF(AND(N12="Improbable",AJ12="Mayor"),"Alto",IF(AND(N12="Posible",AJ12="Moderado"),"Alto",IF(AND(N12="Probable",AJ12="Moderado"),"Alto","Extremo"))))))</f>
        <v>Alto</v>
      </c>
      <c r="AL12" s="163" t="s">
        <v>69</v>
      </c>
      <c r="AM12" s="64">
        <v>1</v>
      </c>
      <c r="AN12" s="63" t="s">
        <v>669</v>
      </c>
      <c r="AO12" s="11" t="s">
        <v>670</v>
      </c>
      <c r="AP12" s="11" t="s">
        <v>280</v>
      </c>
      <c r="AQ12" s="11" t="s">
        <v>671</v>
      </c>
      <c r="AR12" s="11" t="s">
        <v>672</v>
      </c>
      <c r="AS12" s="11" t="s">
        <v>673</v>
      </c>
      <c r="AT12" s="11" t="s">
        <v>674</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Mayor</v>
      </c>
      <c r="BQ12" s="144" t="str">
        <f t="shared" ref="BQ12" si="13">IF(AND(BO12="Rara Vez",BP12="Moderado"),"Moderado",IF(AND(BO12="Rara Vez",BP12="Mayor"),"Alto",IF(AND(BO12="Improbable",BP12="Moderado"),"Moderado",IF(AND(BO12="Improbable",BP12="Mayor"),"Alto",IF(AND(BO12="Posible",BP12="Moderado"),"Alto",IF(AND(BO12="Probable",BP12="Moderado"),"Alto","Extremo"))))))</f>
        <v>Alto</v>
      </c>
      <c r="BR12" s="174" t="s">
        <v>681</v>
      </c>
    </row>
    <row r="13" spans="1:70" s="1" customFormat="1" ht="76.5" x14ac:dyDescent="0.25">
      <c r="A13" s="61"/>
      <c r="B13" s="204"/>
      <c r="C13" s="153"/>
      <c r="D13" s="156"/>
      <c r="E13" s="153"/>
      <c r="F13" s="153"/>
      <c r="G13" s="153"/>
      <c r="H13" s="153"/>
      <c r="I13" s="209"/>
      <c r="J13" s="66">
        <v>2</v>
      </c>
      <c r="K13" s="67" t="s">
        <v>667</v>
      </c>
      <c r="L13" s="158"/>
      <c r="M13" s="211"/>
      <c r="N13" s="156"/>
      <c r="O13" s="247"/>
      <c r="P13" s="250"/>
      <c r="Q13" s="250"/>
      <c r="R13" s="250"/>
      <c r="S13" s="250"/>
      <c r="T13" s="250"/>
      <c r="U13" s="250"/>
      <c r="V13" s="250"/>
      <c r="W13" s="250"/>
      <c r="X13" s="250"/>
      <c r="Y13" s="250"/>
      <c r="Z13" s="250"/>
      <c r="AA13" s="250"/>
      <c r="AB13" s="250"/>
      <c r="AC13" s="250"/>
      <c r="AD13" s="250"/>
      <c r="AE13" s="250"/>
      <c r="AF13" s="254"/>
      <c r="AG13" s="254"/>
      <c r="AH13" s="250"/>
      <c r="AI13" s="166"/>
      <c r="AJ13" s="142"/>
      <c r="AK13" s="145"/>
      <c r="AL13" s="164"/>
      <c r="AM13" s="68">
        <v>2</v>
      </c>
      <c r="AN13" s="67" t="s">
        <v>675</v>
      </c>
      <c r="AO13" s="17" t="s">
        <v>676</v>
      </c>
      <c r="AP13" s="17" t="s">
        <v>272</v>
      </c>
      <c r="AQ13" s="17" t="s">
        <v>677</v>
      </c>
      <c r="AR13" s="17" t="s">
        <v>678</v>
      </c>
      <c r="AS13" s="17" t="s">
        <v>679</v>
      </c>
      <c r="AT13" s="17" t="s">
        <v>680</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7.5" customHeight="1" x14ac:dyDescent="0.25">
      <c r="A14" s="61"/>
      <c r="B14" s="204"/>
      <c r="C14" s="153"/>
      <c r="D14" s="156"/>
      <c r="E14" s="153"/>
      <c r="F14" s="153"/>
      <c r="G14" s="153"/>
      <c r="H14" s="153"/>
      <c r="I14" s="209"/>
      <c r="J14" s="69">
        <v>3</v>
      </c>
      <c r="K14" s="70" t="s">
        <v>200</v>
      </c>
      <c r="L14" s="158"/>
      <c r="M14" s="211"/>
      <c r="N14" s="156"/>
      <c r="O14" s="247"/>
      <c r="P14" s="250"/>
      <c r="Q14" s="250"/>
      <c r="R14" s="250"/>
      <c r="S14" s="250"/>
      <c r="T14" s="250"/>
      <c r="U14" s="250"/>
      <c r="V14" s="250"/>
      <c r="W14" s="250"/>
      <c r="X14" s="250"/>
      <c r="Y14" s="250"/>
      <c r="Z14" s="250"/>
      <c r="AA14" s="250"/>
      <c r="AB14" s="250"/>
      <c r="AC14" s="250"/>
      <c r="AD14" s="250"/>
      <c r="AE14" s="250"/>
      <c r="AF14" s="254"/>
      <c r="AG14" s="254"/>
      <c r="AH14" s="250"/>
      <c r="AI14" s="166"/>
      <c r="AJ14" s="142"/>
      <c r="AK14" s="145"/>
      <c r="AL14" s="164"/>
      <c r="AM14" s="71">
        <v>3</v>
      </c>
      <c r="AN14" s="70" t="s">
        <v>204</v>
      </c>
      <c r="AO14" s="13"/>
      <c r="AP14" s="13" t="s">
        <v>179</v>
      </c>
      <c r="AQ14" s="13"/>
      <c r="AR14" s="13"/>
      <c r="AS14" s="13"/>
      <c r="AT14" s="13"/>
      <c r="AU14" s="13" t="s">
        <v>179</v>
      </c>
      <c r="AV14" s="11" t="s">
        <v>179</v>
      </c>
      <c r="AW14" s="11" t="s">
        <v>179</v>
      </c>
      <c r="AX14" s="11" t="s">
        <v>179</v>
      </c>
      <c r="AY14" s="11" t="s">
        <v>179</v>
      </c>
      <c r="AZ14" s="11" t="s">
        <v>179</v>
      </c>
      <c r="BA14" s="11" t="s">
        <v>179</v>
      </c>
      <c r="BB14" s="11" t="s">
        <v>179</v>
      </c>
      <c r="BC14" s="13">
        <f t="shared" si="2"/>
        <v>0</v>
      </c>
      <c r="BD14" s="13" t="str">
        <f t="shared" si="3"/>
        <v>Débil</v>
      </c>
      <c r="BE14" s="13"/>
      <c r="BF14" s="13" t="s">
        <v>179</v>
      </c>
      <c r="BG14" s="13" t="str">
        <f t="shared" si="4"/>
        <v>Casilla formulada</v>
      </c>
      <c r="BH14" s="13"/>
      <c r="BI14" s="14" t="str">
        <f t="shared" si="5"/>
        <v/>
      </c>
      <c r="BJ14" s="13" t="str">
        <f t="shared" si="6"/>
        <v/>
      </c>
      <c r="BK14" s="13" t="str">
        <f t="shared" si="7"/>
        <v>SI</v>
      </c>
      <c r="BL14" s="150"/>
      <c r="BM14" s="150"/>
      <c r="BN14" s="161"/>
      <c r="BO14" s="142"/>
      <c r="BP14" s="142"/>
      <c r="BQ14" s="145"/>
      <c r="BR14" s="175"/>
    </row>
    <row r="15" spans="1:70" s="1" customFormat="1" ht="7.5" customHeight="1" x14ac:dyDescent="0.25">
      <c r="A15" s="61"/>
      <c r="B15" s="204"/>
      <c r="C15" s="153"/>
      <c r="D15" s="156"/>
      <c r="E15" s="153"/>
      <c r="F15" s="153"/>
      <c r="G15" s="153"/>
      <c r="H15" s="153"/>
      <c r="I15" s="209"/>
      <c r="J15" s="66">
        <v>4</v>
      </c>
      <c r="K15" s="67" t="s">
        <v>200</v>
      </c>
      <c r="L15" s="158"/>
      <c r="M15" s="211"/>
      <c r="N15" s="156"/>
      <c r="O15" s="247"/>
      <c r="P15" s="250"/>
      <c r="Q15" s="250"/>
      <c r="R15" s="250"/>
      <c r="S15" s="250"/>
      <c r="T15" s="250"/>
      <c r="U15" s="250"/>
      <c r="V15" s="250"/>
      <c r="W15" s="250"/>
      <c r="X15" s="250"/>
      <c r="Y15" s="250"/>
      <c r="Z15" s="250"/>
      <c r="AA15" s="250"/>
      <c r="AB15" s="250"/>
      <c r="AC15" s="250"/>
      <c r="AD15" s="250"/>
      <c r="AE15" s="250"/>
      <c r="AF15" s="254"/>
      <c r="AG15" s="254"/>
      <c r="AH15" s="250"/>
      <c r="AI15" s="166"/>
      <c r="AJ15" s="142"/>
      <c r="AK15" s="145"/>
      <c r="AL15" s="164"/>
      <c r="AM15" s="68">
        <v>4</v>
      </c>
      <c r="AN15" s="67" t="s">
        <v>204</v>
      </c>
      <c r="AO15" s="17"/>
      <c r="AP15" s="17" t="s">
        <v>179</v>
      </c>
      <c r="AQ15" s="17"/>
      <c r="AR15" s="17"/>
      <c r="AS15" s="17"/>
      <c r="AT15" s="17"/>
      <c r="AU15" s="17" t="s">
        <v>179</v>
      </c>
      <c r="AV15" s="17" t="s">
        <v>179</v>
      </c>
      <c r="AW15" s="17" t="s">
        <v>179</v>
      </c>
      <c r="AX15" s="17" t="s">
        <v>179</v>
      </c>
      <c r="AY15" s="17" t="s">
        <v>179</v>
      </c>
      <c r="AZ15" s="17" t="s">
        <v>179</v>
      </c>
      <c r="BA15" s="17" t="s">
        <v>179</v>
      </c>
      <c r="BB15" s="17" t="s">
        <v>179</v>
      </c>
      <c r="BC15" s="17">
        <f t="shared" si="2"/>
        <v>0</v>
      </c>
      <c r="BD15" s="17" t="str">
        <f t="shared" si="3"/>
        <v>Débil</v>
      </c>
      <c r="BE15" s="17"/>
      <c r="BF15" s="17" t="s">
        <v>179</v>
      </c>
      <c r="BG15" s="17" t="str">
        <f t="shared" si="4"/>
        <v>Casilla formulada</v>
      </c>
      <c r="BH15" s="17"/>
      <c r="BI15" s="18" t="str">
        <f t="shared" si="5"/>
        <v/>
      </c>
      <c r="BJ15" s="17" t="str">
        <f t="shared" si="6"/>
        <v/>
      </c>
      <c r="BK15" s="17" t="str">
        <f t="shared" si="7"/>
        <v>SI</v>
      </c>
      <c r="BL15" s="150"/>
      <c r="BM15" s="150"/>
      <c r="BN15" s="161"/>
      <c r="BO15" s="142"/>
      <c r="BP15" s="142"/>
      <c r="BQ15" s="145"/>
      <c r="BR15" s="175"/>
    </row>
    <row r="16" spans="1:70" s="1" customFormat="1" ht="7.5" customHeight="1" x14ac:dyDescent="0.25">
      <c r="A16" s="61"/>
      <c r="B16" s="204"/>
      <c r="C16" s="153"/>
      <c r="D16" s="156"/>
      <c r="E16" s="153"/>
      <c r="F16" s="153"/>
      <c r="G16" s="153"/>
      <c r="H16" s="153"/>
      <c r="I16" s="209"/>
      <c r="J16" s="69">
        <v>5</v>
      </c>
      <c r="K16" s="70" t="s">
        <v>200</v>
      </c>
      <c r="L16" s="158"/>
      <c r="M16" s="211"/>
      <c r="N16" s="156"/>
      <c r="O16" s="247"/>
      <c r="P16" s="250"/>
      <c r="Q16" s="250"/>
      <c r="R16" s="250"/>
      <c r="S16" s="250"/>
      <c r="T16" s="250"/>
      <c r="U16" s="250"/>
      <c r="V16" s="250"/>
      <c r="W16" s="250"/>
      <c r="X16" s="250"/>
      <c r="Y16" s="250"/>
      <c r="Z16" s="250"/>
      <c r="AA16" s="250"/>
      <c r="AB16" s="250"/>
      <c r="AC16" s="250"/>
      <c r="AD16" s="250"/>
      <c r="AE16" s="250"/>
      <c r="AF16" s="254"/>
      <c r="AG16" s="254"/>
      <c r="AH16" s="250"/>
      <c r="AI16" s="166"/>
      <c r="AJ16" s="142"/>
      <c r="AK16" s="145"/>
      <c r="AL16" s="164"/>
      <c r="AM16" s="71">
        <v>5</v>
      </c>
      <c r="AN16" s="70" t="s">
        <v>204</v>
      </c>
      <c r="AO16" s="13"/>
      <c r="AP16" s="13" t="s">
        <v>179</v>
      </c>
      <c r="AQ16" s="13"/>
      <c r="AR16" s="13"/>
      <c r="AS16" s="13"/>
      <c r="AT16" s="13"/>
      <c r="AU16" s="13" t="s">
        <v>179</v>
      </c>
      <c r="AV16" s="11" t="s">
        <v>179</v>
      </c>
      <c r="AW16" s="11" t="s">
        <v>179</v>
      </c>
      <c r="AX16" s="11" t="s">
        <v>179</v>
      </c>
      <c r="AY16" s="11" t="s">
        <v>179</v>
      </c>
      <c r="AZ16" s="11" t="s">
        <v>179</v>
      </c>
      <c r="BA16" s="11" t="s">
        <v>179</v>
      </c>
      <c r="BB16" s="11" t="s">
        <v>179</v>
      </c>
      <c r="BC16" s="13">
        <f t="shared" si="2"/>
        <v>0</v>
      </c>
      <c r="BD16" s="13" t="str">
        <f t="shared" si="3"/>
        <v>Débil</v>
      </c>
      <c r="BE16" s="13"/>
      <c r="BF16" s="13" t="s">
        <v>179</v>
      </c>
      <c r="BG16" s="13" t="str">
        <f t="shared" si="4"/>
        <v>Casilla formulada</v>
      </c>
      <c r="BH16" s="13"/>
      <c r="BI16" s="14" t="str">
        <f t="shared" si="5"/>
        <v/>
      </c>
      <c r="BJ16" s="13" t="str">
        <f t="shared" si="6"/>
        <v/>
      </c>
      <c r="BK16" s="13" t="str">
        <f t="shared" si="7"/>
        <v>SI</v>
      </c>
      <c r="BL16" s="150"/>
      <c r="BM16" s="150"/>
      <c r="BN16" s="161"/>
      <c r="BO16" s="142"/>
      <c r="BP16" s="142"/>
      <c r="BQ16" s="145"/>
      <c r="BR16" s="175"/>
    </row>
    <row r="17" spans="1:70" s="1" customFormat="1" ht="7.5" customHeight="1" x14ac:dyDescent="0.25">
      <c r="A17" s="61"/>
      <c r="B17" s="204"/>
      <c r="C17" s="153"/>
      <c r="D17" s="156"/>
      <c r="E17" s="153"/>
      <c r="F17" s="153"/>
      <c r="G17" s="153"/>
      <c r="H17" s="153"/>
      <c r="I17" s="209"/>
      <c r="J17" s="66">
        <v>6</v>
      </c>
      <c r="K17" s="67" t="s">
        <v>200</v>
      </c>
      <c r="L17" s="158"/>
      <c r="M17" s="211"/>
      <c r="N17" s="156"/>
      <c r="O17" s="247"/>
      <c r="P17" s="250"/>
      <c r="Q17" s="250"/>
      <c r="R17" s="250"/>
      <c r="S17" s="250"/>
      <c r="T17" s="250"/>
      <c r="U17" s="250"/>
      <c r="V17" s="250"/>
      <c r="W17" s="250"/>
      <c r="X17" s="250"/>
      <c r="Y17" s="250"/>
      <c r="Z17" s="250"/>
      <c r="AA17" s="250"/>
      <c r="AB17" s="250"/>
      <c r="AC17" s="250"/>
      <c r="AD17" s="250"/>
      <c r="AE17" s="250"/>
      <c r="AF17" s="254"/>
      <c r="AG17" s="254"/>
      <c r="AH17" s="250"/>
      <c r="AI17" s="166"/>
      <c r="AJ17" s="142"/>
      <c r="AK17" s="145"/>
      <c r="AL17" s="164"/>
      <c r="AM17" s="68">
        <v>6</v>
      </c>
      <c r="AN17" s="67" t="s">
        <v>204</v>
      </c>
      <c r="AO17" s="17"/>
      <c r="AP17" s="17" t="s">
        <v>179</v>
      </c>
      <c r="AQ17" s="17"/>
      <c r="AR17" s="17"/>
      <c r="AS17" s="17"/>
      <c r="AT17" s="17"/>
      <c r="AU17" s="17" t="s">
        <v>179</v>
      </c>
      <c r="AV17" s="17" t="s">
        <v>179</v>
      </c>
      <c r="AW17" s="17" t="s">
        <v>179</v>
      </c>
      <c r="AX17" s="17" t="s">
        <v>179</v>
      </c>
      <c r="AY17" s="17" t="s">
        <v>179</v>
      </c>
      <c r="AZ17" s="17" t="s">
        <v>179</v>
      </c>
      <c r="BA17" s="17" t="s">
        <v>179</v>
      </c>
      <c r="BB17" s="17" t="s">
        <v>179</v>
      </c>
      <c r="BC17" s="17">
        <f t="shared" si="2"/>
        <v>0</v>
      </c>
      <c r="BD17" s="17" t="str">
        <f t="shared" si="3"/>
        <v>Débil</v>
      </c>
      <c r="BE17" s="17"/>
      <c r="BF17" s="17" t="s">
        <v>179</v>
      </c>
      <c r="BG17" s="17" t="str">
        <f t="shared" si="4"/>
        <v>Casilla formulada</v>
      </c>
      <c r="BH17" s="17"/>
      <c r="BI17" s="18" t="str">
        <f t="shared" si="5"/>
        <v/>
      </c>
      <c r="BJ17" s="17" t="str">
        <f t="shared" si="6"/>
        <v/>
      </c>
      <c r="BK17" s="17" t="str">
        <f t="shared" si="7"/>
        <v>SI</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250"/>
      <c r="Q18" s="250"/>
      <c r="R18" s="250"/>
      <c r="S18" s="250"/>
      <c r="T18" s="250"/>
      <c r="U18" s="250"/>
      <c r="V18" s="250"/>
      <c r="W18" s="250"/>
      <c r="X18" s="250"/>
      <c r="Y18" s="250"/>
      <c r="Z18" s="250"/>
      <c r="AA18" s="250"/>
      <c r="AB18" s="250"/>
      <c r="AC18" s="250"/>
      <c r="AD18" s="250"/>
      <c r="AE18" s="250"/>
      <c r="AF18" s="254"/>
      <c r="AG18" s="254"/>
      <c r="AH18" s="250"/>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250"/>
      <c r="Q19" s="250"/>
      <c r="R19" s="250"/>
      <c r="S19" s="250"/>
      <c r="T19" s="250"/>
      <c r="U19" s="250"/>
      <c r="V19" s="250"/>
      <c r="W19" s="250"/>
      <c r="X19" s="250"/>
      <c r="Y19" s="250"/>
      <c r="Z19" s="250"/>
      <c r="AA19" s="250"/>
      <c r="AB19" s="250"/>
      <c r="AC19" s="250"/>
      <c r="AD19" s="250"/>
      <c r="AE19" s="250"/>
      <c r="AF19" s="254"/>
      <c r="AG19" s="254"/>
      <c r="AH19" s="250"/>
      <c r="AI19" s="166"/>
      <c r="AJ19" s="142"/>
      <c r="AK19" s="145"/>
      <c r="AL19" s="164"/>
      <c r="AM19" s="68">
        <v>8</v>
      </c>
      <c r="AN19" s="67"/>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250"/>
      <c r="Q20" s="250"/>
      <c r="R20" s="250"/>
      <c r="S20" s="250"/>
      <c r="T20" s="250"/>
      <c r="U20" s="250"/>
      <c r="V20" s="250"/>
      <c r="W20" s="250"/>
      <c r="X20" s="250"/>
      <c r="Y20" s="250"/>
      <c r="Z20" s="250"/>
      <c r="AA20" s="250"/>
      <c r="AB20" s="250"/>
      <c r="AC20" s="250"/>
      <c r="AD20" s="250"/>
      <c r="AE20" s="250"/>
      <c r="AF20" s="254"/>
      <c r="AG20" s="254"/>
      <c r="AH20" s="250"/>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251"/>
      <c r="Q21" s="251"/>
      <c r="R21" s="251"/>
      <c r="S21" s="251"/>
      <c r="T21" s="251"/>
      <c r="U21" s="251"/>
      <c r="V21" s="251"/>
      <c r="W21" s="251"/>
      <c r="X21" s="251"/>
      <c r="Y21" s="251"/>
      <c r="Z21" s="251"/>
      <c r="AA21" s="251"/>
      <c r="AB21" s="251"/>
      <c r="AC21" s="251"/>
      <c r="AD21" s="251"/>
      <c r="AE21" s="251"/>
      <c r="AF21" s="255"/>
      <c r="AG21" s="255"/>
      <c r="AH21" s="251"/>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7">IF(AE22="SI","Impacto Catastrófico por lesoines o perdida de vidas humanas",(COUNTIF(P22:AD31,"SI")+COUNTIF(AF22:AH31,"SI")))</f>
        <v>0</v>
      </c>
      <c r="AJ22" s="142" t="str">
        <f t="shared" ref="AJ22" si="18">IF(AI22=0,"",IF(AND(AI22&gt;0,AI22&lt;=5),"Moderado",IF(AND(AI22&gt;5,AI22&lt;=11),"Mayor","Catastrófico")))</f>
        <v/>
      </c>
      <c r="AK22" s="144" t="str">
        <f t="shared" ref="AK22" si="19">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si="2"/>
        <v>0</v>
      </c>
      <c r="BD22" s="11" t="str">
        <f t="shared" si="3"/>
        <v>Débil</v>
      </c>
      <c r="BE22" s="11"/>
      <c r="BF22" s="11" t="s">
        <v>179</v>
      </c>
      <c r="BG22" s="11" t="str">
        <f t="shared" si="4"/>
        <v>Casilla formulada</v>
      </c>
      <c r="BH22" s="11"/>
      <c r="BI22" s="12" t="str">
        <f t="shared" si="5"/>
        <v/>
      </c>
      <c r="BJ22" s="11" t="str">
        <f t="shared" si="6"/>
        <v/>
      </c>
      <c r="BK22" s="11" t="str">
        <f t="shared" si="7"/>
        <v>SI</v>
      </c>
      <c r="BL22" s="150" t="e">
        <f t="shared" ref="BL22" si="20">IF(AVERAGE(BJ22:BJ31)=100,"FUERTE",IF(AND(AVERAGE(BJ22:BJ31)&lt;=99,AVERAGE(BJ22:BJ31)&gt;=50),"MODERADA",IF(AVERAGE(BJ22:BJ31)&lt;50,"DÉBIL",0)))</f>
        <v>#DIV/0!</v>
      </c>
      <c r="BM22" s="150" t="str">
        <f t="shared" ref="BM22" si="21">IFERROR(IF(BL22="DÉBIL","NO DISMINUYE",IF(AVERAGEIF(AU22:AU31,"Preventivo",BJ22:BJ31)&gt;=50,"DIRECTAMENTE","NO DISMINUYE")),"NO DISMINUYE")</f>
        <v>NO DISMINUYE</v>
      </c>
      <c r="BN22" s="160" t="e">
        <f t="shared" ref="BN22" si="22">IF(M22=1,1,IF(AND(M22=2,BL22="FUERTE",BM22="DIRECTAMENTE"),M22-1,IF(AND(M22&gt;2,BL22="FUERTE",BM22="DIRECTAMENTE"),M22-2,IF(AND(M22&gt;=2,BL22="MODERADA",BM22="DIRECTAMENTE"),M22-1,M22))))</f>
        <v>#DIV/0!</v>
      </c>
      <c r="BO22" s="142" t="e">
        <f t="shared" ref="BO22" si="23">IF(BN22=1,"Rara vez",IF(BN22=2,"Improbable",IF(BN22=3,"Posible",IF(BN22=4,"Probable",IF(BN22=5,"Casi Seguro",0)))))</f>
        <v>#DIV/0!</v>
      </c>
      <c r="BP22" s="142" t="str">
        <f t="shared" ref="BP22" si="24">AJ22</f>
        <v/>
      </c>
      <c r="BQ22" s="144" t="e">
        <f t="shared" ref="BQ22" si="25">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
        <v>0</v>
      </c>
      <c r="BD23" s="17" t="str">
        <f t="shared" si="3"/>
        <v>Débil</v>
      </c>
      <c r="BE23" s="17"/>
      <c r="BF23" s="17" t="s">
        <v>179</v>
      </c>
      <c r="BG23" s="17" t="str">
        <f t="shared" si="4"/>
        <v>Casilla formulada</v>
      </c>
      <c r="BH23" s="17"/>
      <c r="BI23" s="18" t="str">
        <f t="shared" si="5"/>
        <v/>
      </c>
      <c r="BJ23" s="17" t="str">
        <f t="shared" si="6"/>
        <v/>
      </c>
      <c r="BK23" s="17" t="str">
        <f t="shared" si="7"/>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
        <v>0</v>
      </c>
      <c r="BD24" s="13" t="str">
        <f t="shared" si="3"/>
        <v>Débil</v>
      </c>
      <c r="BE24" s="13"/>
      <c r="BF24" s="13" t="s">
        <v>179</v>
      </c>
      <c r="BG24" s="13" t="str">
        <f t="shared" si="4"/>
        <v>Casilla formulada</v>
      </c>
      <c r="BH24" s="13"/>
      <c r="BI24" s="14" t="str">
        <f t="shared" si="5"/>
        <v/>
      </c>
      <c r="BJ24" s="13" t="str">
        <f t="shared" si="6"/>
        <v/>
      </c>
      <c r="BK24" s="13" t="str">
        <f t="shared" si="7"/>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
        <v>0</v>
      </c>
      <c r="BD25" s="17" t="str">
        <f t="shared" si="3"/>
        <v>Débil</v>
      </c>
      <c r="BE25" s="17"/>
      <c r="BF25" s="17" t="s">
        <v>179</v>
      </c>
      <c r="BG25" s="17" t="str">
        <f t="shared" si="4"/>
        <v>Casilla formulada</v>
      </c>
      <c r="BH25" s="17"/>
      <c r="BI25" s="18" t="str">
        <f t="shared" si="5"/>
        <v/>
      </c>
      <c r="BJ25" s="17" t="str">
        <f t="shared" si="6"/>
        <v/>
      </c>
      <c r="BK25" s="17" t="str">
        <f t="shared" si="7"/>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
        <v>0</v>
      </c>
      <c r="BD26" s="13" t="str">
        <f t="shared" si="3"/>
        <v>Débil</v>
      </c>
      <c r="BE26" s="13"/>
      <c r="BF26" s="13" t="s">
        <v>179</v>
      </c>
      <c r="BG26" s="13" t="str">
        <f t="shared" si="4"/>
        <v>Casilla formulada</v>
      </c>
      <c r="BH26" s="13"/>
      <c r="BI26" s="14" t="str">
        <f t="shared" si="5"/>
        <v/>
      </c>
      <c r="BJ26" s="13" t="str">
        <f t="shared" si="6"/>
        <v/>
      </c>
      <c r="BK26" s="13" t="str">
        <f t="shared" si="7"/>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
        <v>0</v>
      </c>
      <c r="BD27" s="17" t="str">
        <f t="shared" si="3"/>
        <v>Débil</v>
      </c>
      <c r="BE27" s="17"/>
      <c r="BF27" s="17" t="s">
        <v>179</v>
      </c>
      <c r="BG27" s="17" t="str">
        <f t="shared" si="4"/>
        <v>Casilla formulada</v>
      </c>
      <c r="BH27" s="17"/>
      <c r="BI27" s="18" t="str">
        <f t="shared" si="5"/>
        <v/>
      </c>
      <c r="BJ27" s="17" t="str">
        <f t="shared" si="6"/>
        <v/>
      </c>
      <c r="BK27" s="17" t="str">
        <f t="shared" si="7"/>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
        <v>0</v>
      </c>
      <c r="BD28" s="13" t="str">
        <f t="shared" si="3"/>
        <v>Débil</v>
      </c>
      <c r="BE28" s="13"/>
      <c r="BF28" s="13" t="s">
        <v>179</v>
      </c>
      <c r="BG28" s="13" t="str">
        <f t="shared" si="4"/>
        <v>Casilla formulada</v>
      </c>
      <c r="BH28" s="13"/>
      <c r="BI28" s="14" t="str">
        <f t="shared" si="5"/>
        <v/>
      </c>
      <c r="BJ28" s="13" t="str">
        <f t="shared" si="6"/>
        <v/>
      </c>
      <c r="BK28" s="13" t="str">
        <f t="shared" si="7"/>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
        <v>0</v>
      </c>
      <c r="BD29" s="17" t="str">
        <f t="shared" si="3"/>
        <v>Débil</v>
      </c>
      <c r="BE29" s="17"/>
      <c r="BF29" s="17" t="s">
        <v>179</v>
      </c>
      <c r="BG29" s="17" t="str">
        <f t="shared" si="4"/>
        <v>Casilla formulada</v>
      </c>
      <c r="BH29" s="17"/>
      <c r="BI29" s="18" t="str">
        <f t="shared" si="5"/>
        <v/>
      </c>
      <c r="BJ29" s="17" t="str">
        <f t="shared" si="6"/>
        <v/>
      </c>
      <c r="BK29" s="17" t="str">
        <f t="shared" si="7"/>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
        <v>0</v>
      </c>
      <c r="BD30" s="13" t="str">
        <f t="shared" si="3"/>
        <v>Débil</v>
      </c>
      <c r="BE30" s="13"/>
      <c r="BF30" s="13" t="s">
        <v>179</v>
      </c>
      <c r="BG30" s="13" t="str">
        <f t="shared" si="4"/>
        <v>Casilla formulada</v>
      </c>
      <c r="BH30" s="13"/>
      <c r="BI30" s="14" t="str">
        <f t="shared" si="5"/>
        <v/>
      </c>
      <c r="BJ30" s="13" t="str">
        <f t="shared" si="6"/>
        <v/>
      </c>
      <c r="BK30" s="13" t="str">
        <f t="shared" si="7"/>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
        <v>0</v>
      </c>
      <c r="BD31" s="19" t="str">
        <f t="shared" si="3"/>
        <v>Débil</v>
      </c>
      <c r="BE31" s="19"/>
      <c r="BF31" s="19" t="s">
        <v>179</v>
      </c>
      <c r="BG31" s="19" t="str">
        <f t="shared" si="4"/>
        <v>Casilla formulada</v>
      </c>
      <c r="BH31" s="19"/>
      <c r="BI31" s="20" t="str">
        <f t="shared" si="5"/>
        <v/>
      </c>
      <c r="BJ31" s="19" t="str">
        <f t="shared" si="6"/>
        <v/>
      </c>
      <c r="BK31" s="19" t="str">
        <f t="shared" si="7"/>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26">IF(AND((E32="SI"),(F32="SI"),(G32="SI"),(H32="SI")),"Si es Riesgo de Corrupción","No es Riesgo de Corrupción")</f>
        <v>No es Riesgo de Corrupción</v>
      </c>
      <c r="J32" s="62">
        <v>1</v>
      </c>
      <c r="K32" s="63" t="s">
        <v>200</v>
      </c>
      <c r="L32" s="158" t="s">
        <v>201</v>
      </c>
      <c r="M32" s="211" t="s">
        <v>179</v>
      </c>
      <c r="N32" s="142" t="str">
        <f t="shared" ref="N32" si="27">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28">IF(AE32="SI","Impacto Catastrófico por lesoines o perdida de vidas humanas",(COUNTIF(P32:AD41,"SI")+COUNTIF(AF32:AH41,"SI")))</f>
        <v>0</v>
      </c>
      <c r="AJ32" s="142" t="str">
        <f t="shared" si="1"/>
        <v/>
      </c>
      <c r="AK32" s="144" t="str">
        <f t="shared" ref="AK32" si="29">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30">IF(AVERAGE(BJ32:BJ41)=100,"FUERTE",IF(AND(AVERAGE(BJ32:BJ41)&lt;=99,AVERAGE(BJ32:BJ41)&gt;=50),"MODERADA",IF(AVERAGE(BJ32:BJ41)&lt;50,"DÉBIL",0)))</f>
        <v>#DIV/0!</v>
      </c>
      <c r="BM32" s="150" t="str">
        <f t="shared" si="9"/>
        <v>NO DISMINUYE</v>
      </c>
      <c r="BN32" s="160" t="e">
        <f t="shared" si="10"/>
        <v>#DIV/0!</v>
      </c>
      <c r="BO32" s="142" t="e">
        <f t="shared" ref="BO32" si="31">IF(BN32=1,"Rara vez",IF(BN32=2,"Improbable",IF(BN32=3,"Posible",IF(BN32=4,"Probable",IF(BN32=5,"Casi Seguro",0)))))</f>
        <v>#DIV/0!</v>
      </c>
      <c r="BP32" s="142" t="str">
        <f t="shared" ref="BP32" si="32">AJ32</f>
        <v/>
      </c>
      <c r="BQ32" s="144" t="e">
        <f t="shared" ref="BQ32" si="33">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JtKgrr/uik+8uW4aK1cSD8QH3BIlOjQzKxq4z4MnlbtTvZD4lKPqor/Ngz3hoiZLsL5LVZk01uOJB6TxtoML4Q==" saltValue="tNbcFq6Q0SdP+ub7X/8ZPQ=="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1701" priority="80" operator="containsText" text="No es Riesgo de Corrupción">
      <formula>NOT(ISERROR(SEARCH("No es Riesgo de Corrupción",I12)))</formula>
    </cfRule>
    <cfRule type="containsText" dxfId="1700" priority="81" operator="containsText" text="Si es Riesgo de Corrupción">
      <formula>NOT(ISERROR(SEARCH("Si es Riesgo de Corrupción",I12)))</formula>
    </cfRule>
  </conditionalFormatting>
  <conditionalFormatting sqref="AK12:AK21">
    <cfRule type="containsText" dxfId="1699" priority="76" operator="containsText" text="Extremo">
      <formula>NOT(ISERROR(SEARCH("Extremo",AK12)))</formula>
    </cfRule>
    <cfRule type="containsText" dxfId="1698" priority="77" operator="containsText" text="Alto">
      <formula>NOT(ISERROR(SEARCH("Alto",AK12)))</formula>
    </cfRule>
    <cfRule type="containsText" dxfId="1697" priority="78" operator="containsText" text="Moderado">
      <formula>NOT(ISERROR(SEARCH("Moderado",AK12)))</formula>
    </cfRule>
    <cfRule type="containsText" dxfId="1696" priority="79" operator="containsText" text="Bajo">
      <formula>NOT(ISERROR(SEARCH("Bajo",AK12)))</formula>
    </cfRule>
  </conditionalFormatting>
  <conditionalFormatting sqref="BI12:BI21">
    <cfRule type="containsText" dxfId="1695" priority="73" operator="containsText" text="FUERTE">
      <formula>NOT(ISERROR(SEARCH("FUERTE",BI12)))</formula>
    </cfRule>
    <cfRule type="containsText" dxfId="1694" priority="74" operator="containsText" text="MODERADO">
      <formula>NOT(ISERROR(SEARCH("MODERADO",BI12)))</formula>
    </cfRule>
    <cfRule type="containsText" dxfId="1693" priority="75" operator="containsText" text="DÉBIL">
      <formula>NOT(ISERROR(SEARCH("DÉBIL",BI12)))</formula>
    </cfRule>
  </conditionalFormatting>
  <conditionalFormatting sqref="AL12">
    <cfRule type="containsText" dxfId="1692" priority="69" operator="containsText" text="Extremo">
      <formula>NOT(ISERROR(SEARCH("Extremo",AL12)))</formula>
    </cfRule>
    <cfRule type="containsText" dxfId="1691" priority="70" operator="containsText" text="Alto">
      <formula>NOT(ISERROR(SEARCH("Alto",AL12)))</formula>
    </cfRule>
    <cfRule type="containsText" dxfId="1690" priority="71" operator="containsText" text="Moderado">
      <formula>NOT(ISERROR(SEARCH("Moderado",AL12)))</formula>
    </cfRule>
    <cfRule type="containsText" dxfId="1689" priority="72" operator="containsText" text="Bajo">
      <formula>NOT(ISERROR(SEARCH("Bajo",AL12)))</formula>
    </cfRule>
  </conditionalFormatting>
  <conditionalFormatting sqref="BQ12:BQ21">
    <cfRule type="containsText" dxfId="1688" priority="65" operator="containsText" text="Extremo">
      <formula>NOT(ISERROR(SEARCH("Extremo",BQ12)))</formula>
    </cfRule>
    <cfRule type="containsText" dxfId="1687" priority="66" operator="containsText" text="Alto">
      <formula>NOT(ISERROR(SEARCH("Alto",BQ12)))</formula>
    </cfRule>
    <cfRule type="containsText" dxfId="1686" priority="67" operator="containsText" text="Moderado">
      <formula>NOT(ISERROR(SEARCH("Moderado",BQ12)))</formula>
    </cfRule>
    <cfRule type="containsText" dxfId="1685" priority="68" operator="containsText" text="Bajo">
      <formula>NOT(ISERROR(SEARCH("Bajo",BQ12)))</formula>
    </cfRule>
  </conditionalFormatting>
  <conditionalFormatting sqref="I32">
    <cfRule type="containsText" dxfId="1684" priority="63" operator="containsText" text="No es Riesgo de Corrupción">
      <formula>NOT(ISERROR(SEARCH("No es Riesgo de Corrupción",I32)))</formula>
    </cfRule>
    <cfRule type="containsText" dxfId="1683" priority="64" operator="containsText" text="Si es Riesgo de Corrupción">
      <formula>NOT(ISERROR(SEARCH("Si es Riesgo de Corrupción",I32)))</formula>
    </cfRule>
  </conditionalFormatting>
  <conditionalFormatting sqref="AK32:AK41">
    <cfRule type="containsText" dxfId="1682" priority="59" operator="containsText" text="Extremo">
      <formula>NOT(ISERROR(SEARCH("Extremo",AK32)))</formula>
    </cfRule>
    <cfRule type="containsText" dxfId="1681" priority="60" operator="containsText" text="Alto">
      <formula>NOT(ISERROR(SEARCH("Alto",AK32)))</formula>
    </cfRule>
    <cfRule type="containsText" dxfId="1680" priority="61" operator="containsText" text="Moderado">
      <formula>NOT(ISERROR(SEARCH("Moderado",AK32)))</formula>
    </cfRule>
    <cfRule type="containsText" dxfId="1679" priority="62" operator="containsText" text="Bajo">
      <formula>NOT(ISERROR(SEARCH("Bajo",AK32)))</formula>
    </cfRule>
  </conditionalFormatting>
  <conditionalFormatting sqref="BI32:BI41">
    <cfRule type="containsText" dxfId="1678" priority="56" operator="containsText" text="FUERTE">
      <formula>NOT(ISERROR(SEARCH("FUERTE",BI32)))</formula>
    </cfRule>
    <cfRule type="containsText" dxfId="1677" priority="57" operator="containsText" text="MODERADO">
      <formula>NOT(ISERROR(SEARCH("MODERADO",BI32)))</formula>
    </cfRule>
    <cfRule type="containsText" dxfId="1676" priority="58" operator="containsText" text="DÉBIL">
      <formula>NOT(ISERROR(SEARCH("DÉBIL",BI32)))</formula>
    </cfRule>
  </conditionalFormatting>
  <conditionalFormatting sqref="AL32">
    <cfRule type="containsText" dxfId="1675" priority="52" operator="containsText" text="Extremo">
      <formula>NOT(ISERROR(SEARCH("Extremo",AL32)))</formula>
    </cfRule>
    <cfRule type="containsText" dxfId="1674" priority="53" operator="containsText" text="Alto">
      <formula>NOT(ISERROR(SEARCH("Alto",AL32)))</formula>
    </cfRule>
    <cfRule type="containsText" dxfId="1673" priority="54" operator="containsText" text="Moderado">
      <formula>NOT(ISERROR(SEARCH("Moderado",AL32)))</formula>
    </cfRule>
    <cfRule type="containsText" dxfId="1672" priority="55" operator="containsText" text="Bajo">
      <formula>NOT(ISERROR(SEARCH("Bajo",AL32)))</formula>
    </cfRule>
  </conditionalFormatting>
  <conditionalFormatting sqref="BQ32:BQ41">
    <cfRule type="containsText" dxfId="1671" priority="48" operator="containsText" text="Extremo">
      <formula>NOT(ISERROR(SEARCH("Extremo",BQ32)))</formula>
    </cfRule>
    <cfRule type="containsText" dxfId="1670" priority="49" operator="containsText" text="Alto">
      <formula>NOT(ISERROR(SEARCH("Alto",BQ32)))</formula>
    </cfRule>
    <cfRule type="containsText" dxfId="1669" priority="50" operator="containsText" text="Moderado">
      <formula>NOT(ISERROR(SEARCH("Moderado",BQ32)))</formula>
    </cfRule>
    <cfRule type="containsText" dxfId="1668" priority="51" operator="containsText" text="Bajo">
      <formula>NOT(ISERROR(SEARCH("Bajo",BQ32)))</formula>
    </cfRule>
  </conditionalFormatting>
  <conditionalFormatting sqref="A1:XFD3 A5:XFD11 A4:AT4 BS4:XFD4 BH12:XFD12 A12:O21 A42:XFD1048576 AU32:XFD41 AI12:BF12 AI13:XFD21 A32:AP41">
    <cfRule type="containsText" dxfId="1667" priority="43" operator="containsText" text="REDACTAR CONTROL">
      <formula>NOT(ISERROR(SEARCH("REDACTAR CONTROL",A1)))</formula>
    </cfRule>
    <cfRule type="containsText" dxfId="1666" priority="44" operator="containsText" text="Espacio para">
      <formula>NOT(ISERROR(SEARCH("Espacio para",A1)))</formula>
    </cfRule>
    <cfRule type="containsText" dxfId="1665" priority="45" operator="containsText" text="Definir el">
      <formula>NOT(ISERROR(SEARCH("Definir el",A1)))</formula>
    </cfRule>
    <cfRule type="containsText" dxfId="1664" priority="46" operator="containsText" text="lista desplegable">
      <formula>NOT(ISERROR(SEARCH("lista desplegable",A1)))</formula>
    </cfRule>
    <cfRule type="containsText" dxfId="1663" priority="47" operator="containsText" text="Casilla formulada">
      <formula>NOT(ISERROR(SEARCH("Casilla formulada",A1)))</formula>
    </cfRule>
  </conditionalFormatting>
  <conditionalFormatting sqref="BG12">
    <cfRule type="containsText" dxfId="1662" priority="38" operator="containsText" text="REDACTAR CONTROL">
      <formula>NOT(ISERROR(SEARCH("REDACTAR CONTROL",BG12)))</formula>
    </cfRule>
    <cfRule type="containsText" dxfId="1661" priority="39" operator="containsText" text="Espacio para">
      <formula>NOT(ISERROR(SEARCH("Espacio para",BG12)))</formula>
    </cfRule>
    <cfRule type="containsText" dxfId="1660" priority="40" operator="containsText" text="Definir el">
      <formula>NOT(ISERROR(SEARCH("Definir el",BG12)))</formula>
    </cfRule>
    <cfRule type="containsText" dxfId="1659" priority="41" operator="containsText" text="lista desplegable">
      <formula>NOT(ISERROR(SEARCH("lista desplegable",BG12)))</formula>
    </cfRule>
    <cfRule type="containsText" dxfId="1658" priority="42" operator="containsText" text="Casilla formulada">
      <formula>NOT(ISERROR(SEARCH("Casilla formulada",BG12)))</formula>
    </cfRule>
  </conditionalFormatting>
  <conditionalFormatting sqref="AQ32:AT41">
    <cfRule type="containsText" dxfId="1657" priority="33" operator="containsText" text="REDACTAR CONTROL">
      <formula>NOT(ISERROR(SEARCH("REDACTAR CONTROL",AQ32)))</formula>
    </cfRule>
    <cfRule type="containsText" dxfId="1656" priority="34" operator="containsText" text="Espacio para">
      <formula>NOT(ISERROR(SEARCH("Espacio para",AQ32)))</formula>
    </cfRule>
    <cfRule type="containsText" dxfId="1655" priority="35" operator="containsText" text="Definir el">
      <formula>NOT(ISERROR(SEARCH("Definir el",AQ32)))</formula>
    </cfRule>
    <cfRule type="containsText" dxfId="1654" priority="36" operator="containsText" text="lista desplegable">
      <formula>NOT(ISERROR(SEARCH("lista desplegable",AQ32)))</formula>
    </cfRule>
    <cfRule type="containsText" dxfId="1653" priority="37" operator="containsText" text="Casilla formulada">
      <formula>NOT(ISERROR(SEARCH("Casilla formulada",AQ32)))</formula>
    </cfRule>
  </conditionalFormatting>
  <conditionalFormatting sqref="I22">
    <cfRule type="containsText" dxfId="1652" priority="31" operator="containsText" text="No es Riesgo de Corrupción">
      <formula>NOT(ISERROR(SEARCH("No es Riesgo de Corrupción",I22)))</formula>
    </cfRule>
    <cfRule type="containsText" dxfId="1651" priority="32" operator="containsText" text="Si es Riesgo de Corrupción">
      <formula>NOT(ISERROR(SEARCH("Si es Riesgo de Corrupción",I22)))</formula>
    </cfRule>
  </conditionalFormatting>
  <conditionalFormatting sqref="AK22:AK31">
    <cfRule type="containsText" dxfId="1650" priority="27" operator="containsText" text="Extremo">
      <formula>NOT(ISERROR(SEARCH("Extremo",AK22)))</formula>
    </cfRule>
    <cfRule type="containsText" dxfId="1649" priority="28" operator="containsText" text="Alto">
      <formula>NOT(ISERROR(SEARCH("Alto",AK22)))</formula>
    </cfRule>
    <cfRule type="containsText" dxfId="1648" priority="29" operator="containsText" text="Moderado">
      <formula>NOT(ISERROR(SEARCH("Moderado",AK22)))</formula>
    </cfRule>
    <cfRule type="containsText" dxfId="1647" priority="30" operator="containsText" text="Bajo">
      <formula>NOT(ISERROR(SEARCH("Bajo",AK22)))</formula>
    </cfRule>
  </conditionalFormatting>
  <conditionalFormatting sqref="BI22:BI31">
    <cfRule type="containsText" dxfId="1646" priority="24" operator="containsText" text="FUERTE">
      <formula>NOT(ISERROR(SEARCH("FUERTE",BI22)))</formula>
    </cfRule>
    <cfRule type="containsText" dxfId="1645" priority="25" operator="containsText" text="MODERADO">
      <formula>NOT(ISERROR(SEARCH("MODERADO",BI22)))</formula>
    </cfRule>
    <cfRule type="containsText" dxfId="1644" priority="26" operator="containsText" text="DÉBIL">
      <formula>NOT(ISERROR(SEARCH("DÉBIL",BI22)))</formula>
    </cfRule>
  </conditionalFormatting>
  <conditionalFormatting sqref="AL22">
    <cfRule type="containsText" dxfId="1643" priority="20" operator="containsText" text="Extremo">
      <formula>NOT(ISERROR(SEARCH("Extremo",AL22)))</formula>
    </cfRule>
    <cfRule type="containsText" dxfId="1642" priority="21" operator="containsText" text="Alto">
      <formula>NOT(ISERROR(SEARCH("Alto",AL22)))</formula>
    </cfRule>
    <cfRule type="containsText" dxfId="1641" priority="22" operator="containsText" text="Moderado">
      <formula>NOT(ISERROR(SEARCH("Moderado",AL22)))</formula>
    </cfRule>
    <cfRule type="containsText" dxfId="1640" priority="23" operator="containsText" text="Bajo">
      <formula>NOT(ISERROR(SEARCH("Bajo",AL22)))</formula>
    </cfRule>
  </conditionalFormatting>
  <conditionalFormatting sqref="BQ22:BQ31">
    <cfRule type="containsText" dxfId="1639" priority="16" operator="containsText" text="Extremo">
      <formula>NOT(ISERROR(SEARCH("Extremo",BQ22)))</formula>
    </cfRule>
    <cfRule type="containsText" dxfId="1638" priority="17" operator="containsText" text="Alto">
      <formula>NOT(ISERROR(SEARCH("Alto",BQ22)))</formula>
    </cfRule>
    <cfRule type="containsText" dxfId="1637" priority="18" operator="containsText" text="Moderado">
      <formula>NOT(ISERROR(SEARCH("Moderado",BQ22)))</formula>
    </cfRule>
    <cfRule type="containsText" dxfId="1636" priority="19" operator="containsText" text="Bajo">
      <formula>NOT(ISERROR(SEARCH("Bajo",BQ22)))</formula>
    </cfRule>
  </conditionalFormatting>
  <conditionalFormatting sqref="AU22:XFD31 A22:AP31">
    <cfRule type="containsText" dxfId="1635" priority="11" operator="containsText" text="REDACTAR CONTROL">
      <formula>NOT(ISERROR(SEARCH("REDACTAR CONTROL",A22)))</formula>
    </cfRule>
    <cfRule type="containsText" dxfId="1634" priority="12" operator="containsText" text="Espacio para">
      <formula>NOT(ISERROR(SEARCH("Espacio para",A22)))</formula>
    </cfRule>
    <cfRule type="containsText" dxfId="1633" priority="13" operator="containsText" text="Definir el">
      <formula>NOT(ISERROR(SEARCH("Definir el",A22)))</formula>
    </cfRule>
    <cfRule type="containsText" dxfId="1632" priority="14" operator="containsText" text="lista desplegable">
      <formula>NOT(ISERROR(SEARCH("lista desplegable",A22)))</formula>
    </cfRule>
    <cfRule type="containsText" dxfId="1631" priority="15" operator="containsText" text="Casilla formulada">
      <formula>NOT(ISERROR(SEARCH("Casilla formulada",A22)))</formula>
    </cfRule>
  </conditionalFormatting>
  <conditionalFormatting sqref="AQ22:AT31">
    <cfRule type="containsText" dxfId="1630" priority="6" operator="containsText" text="REDACTAR CONTROL">
      <formula>NOT(ISERROR(SEARCH("REDACTAR CONTROL",AQ22)))</formula>
    </cfRule>
    <cfRule type="containsText" dxfId="1629" priority="7" operator="containsText" text="Espacio para">
      <formula>NOT(ISERROR(SEARCH("Espacio para",AQ22)))</formula>
    </cfRule>
    <cfRule type="containsText" dxfId="1628" priority="8" operator="containsText" text="Definir el">
      <formula>NOT(ISERROR(SEARCH("Definir el",AQ22)))</formula>
    </cfRule>
    <cfRule type="containsText" dxfId="1627" priority="9" operator="containsText" text="lista desplegable">
      <formula>NOT(ISERROR(SEARCH("lista desplegable",AQ22)))</formula>
    </cfRule>
    <cfRule type="containsText" dxfId="1626" priority="10" operator="containsText" text="Casilla formulada">
      <formula>NOT(ISERROR(SEARCH("Casilla formulada",AQ22)))</formula>
    </cfRule>
  </conditionalFormatting>
  <conditionalFormatting sqref="P12:AH21">
    <cfRule type="containsText" dxfId="1625" priority="1" operator="containsText" text="REDACTAR CONTROL">
      <formula>NOT(ISERROR(SEARCH("REDACTAR CONTROL",P12)))</formula>
    </cfRule>
    <cfRule type="containsText" dxfId="1624" priority="2" operator="containsText" text="Espacio para">
      <formula>NOT(ISERROR(SEARCH("Espacio para",P12)))</formula>
    </cfRule>
    <cfRule type="containsText" dxfId="1623" priority="3" operator="containsText" text="Definir el">
      <formula>NOT(ISERROR(SEARCH("Definir el",P12)))</formula>
    </cfRule>
    <cfRule type="containsText" dxfId="1622" priority="4" operator="containsText" text="lista desplegable">
      <formula>NOT(ISERROR(SEARCH("lista desplegable",P12)))</formula>
    </cfRule>
    <cfRule type="containsText" dxfId="1621" priority="5" operator="containsText" text="Casilla formulada">
      <formula>NOT(ISERROR(SEARCH("Casilla formulada",P12)))</formula>
    </cfRule>
  </conditionalFormatting>
  <dataValidations count="13">
    <dataValidation type="list" allowBlank="1" showInputMessage="1" showErrorMessage="1" sqref="BB12:BB41" xr:uid="{3E0D0654-415B-4A4F-A583-06A9DC4F8DC3}">
      <formula1>"Escoger un dato de la lista desplegable,Completa,Incompleta,No existe"</formula1>
    </dataValidation>
    <dataValidation type="list" allowBlank="1" showInputMessage="1" showErrorMessage="1" sqref="BA12:BA41" xr:uid="{32CBE156-C43D-4B34-896C-81A352302A3C}">
      <formula1>"Escoger un dato de la lista desplegable,Se investigan y resuelven oportunamente,No se investigan y resuelven oportunamente."</formula1>
    </dataValidation>
    <dataValidation type="list" allowBlank="1" showInputMessage="1" showErrorMessage="1" sqref="AZ12:AZ41" xr:uid="{7E5581FD-B087-4834-B51A-96331BA36853}">
      <formula1>"Confiable,No confiable,Escoger un dato de la lista desplegable"</formula1>
    </dataValidation>
    <dataValidation type="list" allowBlank="1" showInputMessage="1" showErrorMessage="1" sqref="AY12:AY41" xr:uid="{79D91A21-E585-49F2-994B-EFDC9D790771}">
      <formula1>"Prevenir,Detectar,No es un control,Escoger un dato de la lista desplegable"</formula1>
    </dataValidation>
    <dataValidation type="list" allowBlank="1" showInputMessage="1" showErrorMessage="1" sqref="AX12:AX41" xr:uid="{511F7E64-AB87-44EB-9026-DE98FE3434AD}">
      <formula1>"Oportuna,Inoportuna,Escoger un dato de la lista desplegable"</formula1>
    </dataValidation>
    <dataValidation type="list" allowBlank="1" showInputMessage="1" showErrorMessage="1" sqref="AW12:AW41" xr:uid="{E78D81A9-5868-41BD-B855-E7AE8087DFAA}">
      <formula1>"Adecuado,Inadecuado,Escoger un dato de la lista desplegable"</formula1>
    </dataValidation>
    <dataValidation type="list" allowBlank="1" showInputMessage="1" showErrorMessage="1" sqref="AV12:AV41" xr:uid="{BD2259DF-AEB4-4C99-8338-6B1348CD5BFB}">
      <formula1>"Asignado,No Asignado,Escoger un dato de la lista desplegable"</formula1>
    </dataValidation>
    <dataValidation type="list" allowBlank="1" showInputMessage="1" showErrorMessage="1" sqref="AU12:AU41" xr:uid="{98593BC3-8427-492E-9966-A72D98E1BEBC}">
      <formula1>"Escoger un dato de la lista desplegable,Preventivo,Detectivo"</formula1>
    </dataValidation>
    <dataValidation type="list" allowBlank="1" showInputMessage="1" showErrorMessage="1" sqref="AP12:AP41" xr:uid="{9548EEA5-F652-4E41-9784-921417FF211C}">
      <formula1>"Escoger un dato de la lista desplegable,Por Tramite, Diario, Semanal, Quincenal, Mensual, Bimestral, Trimestral, Semestral,Anual"</formula1>
    </dataValidation>
    <dataValidation type="list" allowBlank="1" showInputMessage="1" showErrorMessage="1" sqref="P12:AH41" xr:uid="{4D167484-05D6-4AB4-97E7-859794BB727F}">
      <formula1>"SI,NO,Selecciona una respuesta en la lista desplegable"</formula1>
    </dataValidation>
    <dataValidation type="list" allowBlank="1" showInputMessage="1" showErrorMessage="1" sqref="E12:H41" xr:uid="{BBA237D4-0154-4904-B3C5-B13D677149B1}">
      <formula1>"SI,NO,Escoger un dato de la lista desplegable"</formula1>
    </dataValidation>
    <dataValidation type="list" allowBlank="1" showInputMessage="1" showErrorMessage="1" sqref="M12:M41" xr:uid="{2E16610A-D295-4B5C-AAA6-66A4562F26EF}">
      <formula1>"Escoger un dato de la lista desplegable,5,4,3,2,1"</formula1>
    </dataValidation>
    <dataValidation type="list" allowBlank="1" showInputMessage="1" showErrorMessage="1" sqref="BF12:BF41" xr:uid="{A02A51D5-A51A-4262-BA57-FB23F0AF60C0}">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6FC649B-4607-4ED7-9068-30305E9B161D}">
          <x14:formula1>
            <xm:f>'HOJA DE DATOS'!$I$13:$I$47</xm:f>
          </x14:formula1>
          <xm:sqref>B12:B41</xm:sqref>
        </x14:dataValidation>
        <x14:dataValidation type="list" allowBlank="1" showInputMessage="1" showErrorMessage="1" xr:uid="{C3900A9D-611D-407D-8F4E-07EAC4B36794}">
          <x14:formula1>
            <xm:f>Hoja2!$A$1:$A$4</xm:f>
          </x14:formula1>
          <xm:sqref>AL12:AL41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5FB27-02A5-4971-8376-B1C528F70603}">
  <sheetPr codeName="Hoja8">
    <tabColor rgb="FF53AD81"/>
    <pageSetUpPr fitToPage="1"/>
  </sheetPr>
  <dimension ref="A1:BR1048174"/>
  <sheetViews>
    <sheetView topLeftCell="G1" zoomScale="70" zoomScaleNormal="70" zoomScaleSheetLayoutView="100" zoomScalePageLayoutView="10" workbookViewId="0">
      <pane ySplit="11" topLeftCell="A15" activePane="bottomLeft" state="frozen"/>
      <selection pane="bottomLeft" activeCell="L12" sqref="L12:L21"/>
    </sheetView>
  </sheetViews>
  <sheetFormatPr baseColWidth="10" defaultColWidth="11.42578125" defaultRowHeight="15" x14ac:dyDescent="0.25"/>
  <cols>
    <col min="1" max="1" width="1.42578125" style="61" customWidth="1"/>
    <col min="2" max="2" width="28.5703125" style="61" customWidth="1"/>
    <col min="3" max="3" width="42.85546875" style="61" customWidth="1"/>
    <col min="4" max="4" width="43.28515625" style="61" customWidth="1"/>
    <col min="5" max="8" width="12.28515625" style="61" customWidth="1"/>
    <col min="9" max="9" width="9.28515625" style="61" customWidth="1"/>
    <col min="10" max="10" width="7.28515625" style="61" customWidth="1"/>
    <col min="11" max="11" width="50.42578125" style="61" customWidth="1"/>
    <col min="12" max="12" width="33.5703125" style="61" customWidth="1"/>
    <col min="13" max="13" width="12.28515625" style="61" customWidth="1"/>
    <col min="14" max="14" width="18.7109375" style="61" customWidth="1"/>
    <col min="15" max="15" width="21.28515625" style="61" customWidth="1"/>
    <col min="16" max="34" width="12.28515625" style="61" customWidth="1"/>
    <col min="35" max="35" width="12.140625" style="61" customWidth="1"/>
    <col min="36" max="36" width="16" style="61" customWidth="1"/>
    <col min="37" max="37" width="15.5703125" style="61" customWidth="1"/>
    <col min="38" max="38" width="19.42578125" style="61" customWidth="1"/>
    <col min="39" max="39" width="5.7109375" style="61" customWidth="1"/>
    <col min="40" max="40" width="111.140625" style="61" customWidth="1"/>
    <col min="41" max="43" width="18.85546875" style="75" customWidth="1"/>
    <col min="44" max="44" width="50" style="75" customWidth="1"/>
    <col min="45" max="45" width="33.28515625" style="75" customWidth="1"/>
    <col min="46" max="46" width="32.42578125" style="75" customWidth="1"/>
    <col min="47" max="47" width="18.85546875" style="75" customWidth="1"/>
    <col min="48" max="54" width="14.42578125" style="61" customWidth="1"/>
    <col min="55" max="55" width="7.5703125" style="61" customWidth="1"/>
    <col min="56" max="56" width="14.140625" style="61" customWidth="1"/>
    <col min="57" max="57" width="1.42578125" style="61" customWidth="1"/>
    <col min="58" max="58" width="9.42578125" style="61" customWidth="1"/>
    <col min="59" max="59" width="15.85546875" style="61" customWidth="1"/>
    <col min="60" max="60" width="1.42578125" style="61" customWidth="1"/>
    <col min="61" max="61" width="19.5703125" style="61" customWidth="1"/>
    <col min="62" max="62" width="5.7109375" style="61" customWidth="1"/>
    <col min="63" max="64" width="18.42578125" style="61" customWidth="1"/>
    <col min="65" max="65" width="21.5703125" style="61" customWidth="1"/>
    <col min="66" max="66" width="5.7109375" style="76" customWidth="1"/>
    <col min="67" max="67" width="14.42578125" style="61" customWidth="1"/>
    <col min="68" max="68" width="14.7109375" style="61" customWidth="1"/>
    <col min="69" max="69" width="18.42578125" style="61" customWidth="1"/>
    <col min="70" max="70" width="28.5703125" style="61" customWidth="1"/>
    <col min="71" max="71" width="1.42578125" style="61" customWidth="1"/>
    <col min="72" max="16384" width="11.42578125" style="61"/>
  </cols>
  <sheetData>
    <row r="1" spans="1:70" s="1" customFormat="1" ht="7.5" customHeight="1" x14ac:dyDescent="0.25">
      <c r="AO1" s="2"/>
      <c r="AP1" s="2"/>
      <c r="AQ1" s="2"/>
      <c r="AR1" s="2"/>
      <c r="AS1" s="2"/>
      <c r="AT1" s="2"/>
      <c r="AU1" s="2"/>
      <c r="BN1" s="3"/>
    </row>
    <row r="2" spans="1:70" s="1" customFormat="1" ht="30" customHeight="1" x14ac:dyDescent="0.25">
      <c r="B2" s="213"/>
      <c r="C2" s="213"/>
      <c r="D2" s="131" t="s">
        <v>51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row>
    <row r="3" spans="1:70" s="1" customFormat="1" ht="60" customHeight="1" x14ac:dyDescent="0.25">
      <c r="B3" s="213"/>
      <c r="C3" s="213"/>
      <c r="D3" s="132" t="s">
        <v>52</v>
      </c>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row>
    <row r="4" spans="1:70" s="4" customFormat="1" ht="30" customHeight="1" x14ac:dyDescent="0.25">
      <c r="B4" s="214" t="s">
        <v>213</v>
      </c>
      <c r="C4" s="214"/>
      <c r="D4" s="133" t="s">
        <v>66</v>
      </c>
      <c r="E4" s="133"/>
      <c r="F4" s="133"/>
      <c r="G4" s="133"/>
      <c r="H4" s="133"/>
      <c r="I4" s="133"/>
      <c r="J4" s="133"/>
      <c r="K4" s="133"/>
      <c r="L4" s="133"/>
      <c r="M4" s="133"/>
      <c r="N4" s="133"/>
      <c r="O4" s="133"/>
      <c r="P4" s="133"/>
      <c r="Q4" s="133"/>
      <c r="R4" s="133" t="s">
        <v>211</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0" t="s">
        <v>212</v>
      </c>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row>
    <row r="5" spans="1:70" s="4" customFormat="1" ht="6" customHeight="1" x14ac:dyDescent="0.25">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s="4" customFormat="1" ht="20.45" customHeight="1" x14ac:dyDescent="0.25">
      <c r="B6" s="122" t="s">
        <v>198</v>
      </c>
      <c r="C6" s="122"/>
      <c r="D6" s="123">
        <v>44591</v>
      </c>
      <c r="E6" s="124"/>
      <c r="F6" s="124"/>
      <c r="G6" s="58"/>
      <c r="H6" s="59" t="s">
        <v>199</v>
      </c>
      <c r="J6" s="33"/>
      <c r="K6" s="60" t="str">
        <f>IFERROR((VLOOKUP(B12,'HOJA DE DATOS'!I13:K46,3,0)),"Casilla formulada")</f>
        <v>GCEP-1.0</v>
      </c>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s="1" customFormat="1" ht="6" customHeight="1" thickBot="1" x14ac:dyDescent="0.3">
      <c r="R7" s="5"/>
      <c r="AO7" s="2"/>
      <c r="AP7" s="2"/>
      <c r="AQ7" s="2"/>
      <c r="AR7" s="2"/>
      <c r="AS7" s="2"/>
      <c r="AT7" s="2"/>
      <c r="AU7" s="2"/>
      <c r="BN7" s="3"/>
    </row>
    <row r="8" spans="1:70" s="3" customFormat="1" ht="21" customHeight="1" x14ac:dyDescent="0.25">
      <c r="B8" s="225" t="s">
        <v>0</v>
      </c>
      <c r="C8" s="226"/>
      <c r="D8" s="226"/>
      <c r="E8" s="226"/>
      <c r="F8" s="226"/>
      <c r="G8" s="226"/>
      <c r="H8" s="226"/>
      <c r="I8" s="226"/>
      <c r="J8" s="226"/>
      <c r="K8" s="226"/>
      <c r="L8" s="227"/>
      <c r="M8" s="189" t="s">
        <v>1</v>
      </c>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1"/>
      <c r="AM8" s="199" t="s">
        <v>74</v>
      </c>
      <c r="AN8" s="200"/>
      <c r="AO8" s="200"/>
      <c r="AP8" s="200"/>
      <c r="AQ8" s="200"/>
      <c r="AR8" s="200"/>
      <c r="AS8" s="200"/>
      <c r="AT8" s="200"/>
      <c r="AU8" s="200"/>
      <c r="AV8" s="201" t="s">
        <v>60</v>
      </c>
      <c r="AW8" s="200"/>
      <c r="AX8" s="200"/>
      <c r="AY8" s="200"/>
      <c r="AZ8" s="200"/>
      <c r="BA8" s="200"/>
      <c r="BB8" s="200"/>
      <c r="BC8" s="200"/>
      <c r="BD8" s="200"/>
      <c r="BE8" s="200"/>
      <c r="BF8" s="200"/>
      <c r="BG8" s="200"/>
      <c r="BH8" s="200"/>
      <c r="BI8" s="200"/>
      <c r="BJ8" s="200"/>
      <c r="BK8" s="200"/>
      <c r="BL8" s="200"/>
      <c r="BM8" s="202"/>
      <c r="BN8" s="180" t="s">
        <v>65</v>
      </c>
      <c r="BO8" s="181"/>
      <c r="BP8" s="181"/>
      <c r="BQ8" s="182"/>
      <c r="BR8" s="128" t="s">
        <v>4</v>
      </c>
    </row>
    <row r="9" spans="1:70" s="1" customFormat="1" ht="12.6" customHeight="1" x14ac:dyDescent="0.25">
      <c r="B9" s="228" t="s">
        <v>2</v>
      </c>
      <c r="C9" s="217" t="s">
        <v>45</v>
      </c>
      <c r="D9" s="217" t="s">
        <v>53</v>
      </c>
      <c r="E9" s="220" t="s">
        <v>43</v>
      </c>
      <c r="F9" s="221"/>
      <c r="G9" s="221"/>
      <c r="H9" s="221"/>
      <c r="I9" s="222"/>
      <c r="J9" s="231" t="s">
        <v>44</v>
      </c>
      <c r="K9" s="232"/>
      <c r="L9" s="237" t="s">
        <v>3</v>
      </c>
      <c r="M9" s="192" t="s">
        <v>63</v>
      </c>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4"/>
      <c r="AM9" s="172" t="s">
        <v>48</v>
      </c>
      <c r="AN9" s="120" t="s">
        <v>49</v>
      </c>
      <c r="AO9" s="125" t="s">
        <v>205</v>
      </c>
      <c r="AP9" s="125" t="s">
        <v>206</v>
      </c>
      <c r="AQ9" s="125" t="s">
        <v>207</v>
      </c>
      <c r="AR9" s="125" t="s">
        <v>208</v>
      </c>
      <c r="AS9" s="125" t="s">
        <v>209</v>
      </c>
      <c r="AT9" s="125" t="s">
        <v>210</v>
      </c>
      <c r="AU9" s="125" t="s">
        <v>46</v>
      </c>
      <c r="AV9" s="136" t="s">
        <v>47</v>
      </c>
      <c r="AW9" s="168"/>
      <c r="AX9" s="168"/>
      <c r="AY9" s="168"/>
      <c r="AZ9" s="168"/>
      <c r="BA9" s="168"/>
      <c r="BB9" s="137"/>
      <c r="BC9" s="136" t="s">
        <v>50</v>
      </c>
      <c r="BD9" s="137"/>
      <c r="BE9" s="6"/>
      <c r="BF9" s="136" t="s">
        <v>58</v>
      </c>
      <c r="BG9" s="137"/>
      <c r="BH9" s="6"/>
      <c r="BI9" s="136" t="s">
        <v>61</v>
      </c>
      <c r="BJ9" s="137"/>
      <c r="BK9" s="136" t="s">
        <v>59</v>
      </c>
      <c r="BL9" s="147" t="s">
        <v>62</v>
      </c>
      <c r="BM9" s="147" t="s">
        <v>64</v>
      </c>
      <c r="BN9" s="183"/>
      <c r="BO9" s="184"/>
      <c r="BP9" s="184"/>
      <c r="BQ9" s="185"/>
      <c r="BR9" s="129"/>
    </row>
    <row r="10" spans="1:70" s="1" customFormat="1" ht="15" customHeight="1" x14ac:dyDescent="0.25">
      <c r="B10" s="229"/>
      <c r="C10" s="218"/>
      <c r="D10" s="218"/>
      <c r="E10" s="134" t="s">
        <v>39</v>
      </c>
      <c r="F10" s="134" t="s">
        <v>40</v>
      </c>
      <c r="G10" s="134" t="s">
        <v>41</v>
      </c>
      <c r="H10" s="134" t="s">
        <v>42</v>
      </c>
      <c r="I10" s="223" t="s">
        <v>73</v>
      </c>
      <c r="J10" s="233"/>
      <c r="K10" s="234"/>
      <c r="L10" s="238"/>
      <c r="M10" s="244" t="s">
        <v>5</v>
      </c>
      <c r="N10" s="206"/>
      <c r="O10" s="241"/>
      <c r="P10" s="177" t="s">
        <v>54</v>
      </c>
      <c r="Q10" s="178"/>
      <c r="R10" s="178"/>
      <c r="S10" s="178"/>
      <c r="T10" s="178"/>
      <c r="U10" s="178"/>
      <c r="V10" s="178"/>
      <c r="W10" s="178"/>
      <c r="X10" s="178"/>
      <c r="Y10" s="178"/>
      <c r="Z10" s="178"/>
      <c r="AA10" s="178"/>
      <c r="AB10" s="178"/>
      <c r="AC10" s="178"/>
      <c r="AD10" s="178"/>
      <c r="AE10" s="178"/>
      <c r="AF10" s="178"/>
      <c r="AG10" s="178"/>
      <c r="AH10" s="179"/>
      <c r="AI10" s="240" t="s">
        <v>6</v>
      </c>
      <c r="AJ10" s="241"/>
      <c r="AK10" s="206" t="s">
        <v>57</v>
      </c>
      <c r="AL10" s="215" t="s">
        <v>68</v>
      </c>
      <c r="AM10" s="172"/>
      <c r="AN10" s="120"/>
      <c r="AO10" s="126"/>
      <c r="AP10" s="126"/>
      <c r="AQ10" s="126"/>
      <c r="AR10" s="126"/>
      <c r="AS10" s="126"/>
      <c r="AT10" s="126"/>
      <c r="AU10" s="126"/>
      <c r="AV10" s="169"/>
      <c r="AW10" s="170"/>
      <c r="AX10" s="170"/>
      <c r="AY10" s="170"/>
      <c r="AZ10" s="170"/>
      <c r="BA10" s="170"/>
      <c r="BB10" s="171"/>
      <c r="BC10" s="138"/>
      <c r="BD10" s="139"/>
      <c r="BE10" s="7"/>
      <c r="BF10" s="138"/>
      <c r="BG10" s="139"/>
      <c r="BH10" s="7"/>
      <c r="BI10" s="138"/>
      <c r="BJ10" s="139"/>
      <c r="BK10" s="138"/>
      <c r="BL10" s="148"/>
      <c r="BM10" s="148"/>
      <c r="BN10" s="186"/>
      <c r="BO10" s="187"/>
      <c r="BP10" s="187"/>
      <c r="BQ10" s="188"/>
      <c r="BR10" s="197" t="s">
        <v>67</v>
      </c>
    </row>
    <row r="11" spans="1:70" s="2" customFormat="1" ht="33.75" customHeight="1" thickBot="1" x14ac:dyDescent="0.3">
      <c r="B11" s="230"/>
      <c r="C11" s="219"/>
      <c r="D11" s="219"/>
      <c r="E11" s="135"/>
      <c r="F11" s="135"/>
      <c r="G11" s="135"/>
      <c r="H11" s="135"/>
      <c r="I11" s="224"/>
      <c r="J11" s="235"/>
      <c r="K11" s="236"/>
      <c r="L11" s="239"/>
      <c r="M11" s="245"/>
      <c r="N11" s="207"/>
      <c r="O11" s="243"/>
      <c r="P11" s="8">
        <v>1</v>
      </c>
      <c r="Q11" s="8">
        <v>2</v>
      </c>
      <c r="R11" s="8">
        <v>3</v>
      </c>
      <c r="S11" s="8">
        <v>4</v>
      </c>
      <c r="T11" s="8">
        <v>5</v>
      </c>
      <c r="U11" s="8">
        <v>6</v>
      </c>
      <c r="V11" s="8">
        <v>7</v>
      </c>
      <c r="W11" s="8">
        <v>8</v>
      </c>
      <c r="X11" s="8">
        <v>9</v>
      </c>
      <c r="Y11" s="8">
        <v>10</v>
      </c>
      <c r="Z11" s="8">
        <v>11</v>
      </c>
      <c r="AA11" s="8">
        <v>12</v>
      </c>
      <c r="AB11" s="8">
        <v>13</v>
      </c>
      <c r="AC11" s="8">
        <v>14</v>
      </c>
      <c r="AD11" s="8">
        <v>15</v>
      </c>
      <c r="AE11" s="8">
        <v>16</v>
      </c>
      <c r="AF11" s="8">
        <v>17</v>
      </c>
      <c r="AG11" s="8">
        <v>18</v>
      </c>
      <c r="AH11" s="8">
        <v>19</v>
      </c>
      <c r="AI11" s="242"/>
      <c r="AJ11" s="243"/>
      <c r="AK11" s="207"/>
      <c r="AL11" s="216"/>
      <c r="AM11" s="173"/>
      <c r="AN11" s="121"/>
      <c r="AO11" s="127"/>
      <c r="AP11" s="127"/>
      <c r="AQ11" s="127"/>
      <c r="AR11" s="127"/>
      <c r="AS11" s="127"/>
      <c r="AT11" s="127"/>
      <c r="AU11" s="127"/>
      <c r="AV11" s="57" t="s">
        <v>55</v>
      </c>
      <c r="AW11" s="57" t="s">
        <v>56</v>
      </c>
      <c r="AX11" s="57">
        <v>2</v>
      </c>
      <c r="AY11" s="57">
        <v>3</v>
      </c>
      <c r="AZ11" s="57">
        <v>4</v>
      </c>
      <c r="BA11" s="57">
        <v>5</v>
      </c>
      <c r="BB11" s="57">
        <v>6</v>
      </c>
      <c r="BC11" s="140"/>
      <c r="BD11" s="141"/>
      <c r="BE11" s="9"/>
      <c r="BF11" s="140"/>
      <c r="BG11" s="141"/>
      <c r="BH11" s="9"/>
      <c r="BI11" s="140"/>
      <c r="BJ11" s="141"/>
      <c r="BK11" s="140"/>
      <c r="BL11" s="149"/>
      <c r="BM11" s="149"/>
      <c r="BN11" s="195" t="s">
        <v>5</v>
      </c>
      <c r="BO11" s="196"/>
      <c r="BP11" s="10" t="s">
        <v>6</v>
      </c>
      <c r="BQ11" s="10" t="s">
        <v>7</v>
      </c>
      <c r="BR11" s="198"/>
    </row>
    <row r="12" spans="1:70" s="1" customFormat="1" ht="153" x14ac:dyDescent="0.25">
      <c r="A12" s="61"/>
      <c r="B12" s="203" t="s">
        <v>14</v>
      </c>
      <c r="C12" s="152" t="str">
        <f>VLOOKUP(B12,'HOJA DE DATOS'!$I$13:$J$47,2,FALSE)</f>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
      <c r="D12" s="156" t="s">
        <v>526</v>
      </c>
      <c r="E12" s="152" t="s">
        <v>264</v>
      </c>
      <c r="F12" s="152" t="s">
        <v>264</v>
      </c>
      <c r="G12" s="152" t="s">
        <v>264</v>
      </c>
      <c r="H12" s="152" t="s">
        <v>264</v>
      </c>
      <c r="I12" s="208" t="str">
        <f>IF(AND((E12="SI"),(F12="SI"),(G12="SI"),(H12="SI")),"Si es Riesgo de Corrupción","No es Riesgo de Corrupción")</f>
        <v>Si es Riesgo de Corrupción</v>
      </c>
      <c r="J12" s="62">
        <v>1</v>
      </c>
      <c r="K12" s="63" t="s">
        <v>527</v>
      </c>
      <c r="L12" s="158" t="s">
        <v>530</v>
      </c>
      <c r="M12" s="211">
        <v>2</v>
      </c>
      <c r="N12" s="155" t="str">
        <f>IF(M12=1,"Rara vez",IF(M12=2,"Improbable",IF(M12=3,"Posible",IF(M12=4,"Probable",IF(M12=5,"Casi seguro","← 
Definir el nivel de probabilidad")))))</f>
        <v>Improbable</v>
      </c>
      <c r="O12" s="246" t="str">
        <f t="shared" ref="O12:O3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152" t="s">
        <v>264</v>
      </c>
      <c r="Q12" s="152" t="s">
        <v>264</v>
      </c>
      <c r="R12" s="152" t="s">
        <v>269</v>
      </c>
      <c r="S12" s="152" t="s">
        <v>264</v>
      </c>
      <c r="T12" s="152" t="s">
        <v>264</v>
      </c>
      <c r="U12" s="152" t="s">
        <v>264</v>
      </c>
      <c r="V12" s="152" t="s">
        <v>264</v>
      </c>
      <c r="W12" s="152" t="s">
        <v>269</v>
      </c>
      <c r="X12" s="152" t="s">
        <v>264</v>
      </c>
      <c r="Y12" s="152" t="s">
        <v>264</v>
      </c>
      <c r="Z12" s="152" t="s">
        <v>264</v>
      </c>
      <c r="AA12" s="152" t="s">
        <v>264</v>
      </c>
      <c r="AB12" s="152" t="s">
        <v>264</v>
      </c>
      <c r="AC12" s="152" t="s">
        <v>264</v>
      </c>
      <c r="AD12" s="152" t="s">
        <v>264</v>
      </c>
      <c r="AE12" s="152" t="s">
        <v>269</v>
      </c>
      <c r="AF12" s="152" t="s">
        <v>264</v>
      </c>
      <c r="AG12" s="152" t="s">
        <v>264</v>
      </c>
      <c r="AH12" s="152" t="s">
        <v>269</v>
      </c>
      <c r="AI12" s="166">
        <f>IF(AE12="SI","Impacto Catastrófico por lesoines o perdida de vidas humanas",(COUNTIF(P12:AD21,"SI")+COUNTIF(AF12:AH21,"SI")))</f>
        <v>15</v>
      </c>
      <c r="AJ12" s="142" t="str">
        <f t="shared" ref="AJ12:AJ32" si="1">IF(AI12=0,"",IF(AND(AI12&gt;0,AI12&lt;=5),"Moderado",IF(AND(AI12&gt;5,AI12&lt;=11),"Mayor","Catastrófico")))</f>
        <v>Catastrófico</v>
      </c>
      <c r="AK12" s="144" t="str">
        <f>IF(AND(N12="Rara Vez",AJ12="Moderado"),"Moderado",IF(AND(N12="Rara Vez",AJ12="Mayor"),"Alto",IF(AND(N12="Improbable",AJ12="Moderado"),"Moderado",IF(AND(N12="Improbable",AJ12="Mayor"),"Alto",IF(AND(N12="Posible",AJ12="Moderado"),"Alto",IF(AND(N12="Probable",AJ12="Moderado"),"Alto","Extremo"))))))</f>
        <v>Extremo</v>
      </c>
      <c r="AL12" s="163" t="s">
        <v>69</v>
      </c>
      <c r="AM12" s="64">
        <v>1</v>
      </c>
      <c r="AN12" s="63" t="s">
        <v>531</v>
      </c>
      <c r="AO12" s="11" t="s">
        <v>532</v>
      </c>
      <c r="AP12" s="11" t="s">
        <v>280</v>
      </c>
      <c r="AQ12" s="11" t="s">
        <v>533</v>
      </c>
      <c r="AR12" s="11" t="s">
        <v>534</v>
      </c>
      <c r="AS12" s="11" t="s">
        <v>535</v>
      </c>
      <c r="AT12" s="11" t="s">
        <v>536</v>
      </c>
      <c r="AU12" s="11" t="s">
        <v>291</v>
      </c>
      <c r="AV12" s="11" t="s">
        <v>295</v>
      </c>
      <c r="AW12" s="11" t="s">
        <v>296</v>
      </c>
      <c r="AX12" s="11" t="s">
        <v>297</v>
      </c>
      <c r="AY12" s="11" t="s">
        <v>302</v>
      </c>
      <c r="AZ12" s="11" t="s">
        <v>299</v>
      </c>
      <c r="BA12" s="11" t="s">
        <v>300</v>
      </c>
      <c r="BB12" s="11" t="s">
        <v>301</v>
      </c>
      <c r="BC12" s="11">
        <f t="shared" ref="BC12:BC41" si="2">IF(AV12="Asignado",15,0)+IF(AW12="Adecuado",15,0)+IF(AX12="Oportuna",15,0)+IF(AY12="Prevenir",15,IF(AY12="Detectar",10,0))+IF(AZ12="Confiable",15,0)+IF(BA12="Se investigan y resuelven oportunamente",15,0)+IF(BB12="Completa",10,IF(BB12="Incompleta",5,0))</f>
        <v>100</v>
      </c>
      <c r="BD12" s="11" t="str">
        <f t="shared" ref="BD12:BD41" si="3">IF(BC12&lt;=85,"Débil",IF(AND(BC12&gt;=86,BC12&lt;=94),"Moderado","Fuerte"))</f>
        <v>Fuerte</v>
      </c>
      <c r="BE12" s="11"/>
      <c r="BF12" s="11" t="s">
        <v>303</v>
      </c>
      <c r="BG12" s="65" t="str">
        <f t="shared" ref="BG12:BG41" si="4">IF(BF12="Débil","No se ejecuta",IF(BF12="Moderado","Algunas veces se ejecuta",IF(BF12="FUERTE","Siempre se ejecuta","Casilla formulada")))</f>
        <v>Siempre se ejecuta</v>
      </c>
      <c r="BH12" s="11"/>
      <c r="BI12" s="12" t="str">
        <f t="shared" ref="BI12:BI4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1">
        <f t="shared" ref="BJ12:BJ41" si="6">IF(BI12="DÉBIL",0,IF(BI12="MODERADO",50,IF(BI12="FUERTE",100,"")))</f>
        <v>100</v>
      </c>
      <c r="BK12" s="11" t="str">
        <f t="shared" ref="BK12:BK41" si="7">IF(AND(BF12="Fuerte",BD12="Fuerte"),"NO","SI")</f>
        <v>NO</v>
      </c>
      <c r="BL12" s="150" t="str">
        <f t="shared" ref="BL12" si="8">IF(AVERAGE(BJ12:BJ21)=100,"FUERTE",IF(AND(AVERAGE(BJ12:BJ21)&lt;=99,AVERAGE(BJ12:BJ21)&gt;=50),"MODERADA",IF(AVERAGE(BJ12:BJ21)&lt;50,"DÉBIL",0)))</f>
        <v>FUERTE</v>
      </c>
      <c r="BM12" s="150" t="str">
        <f t="shared" ref="BM12:BM32" si="9">IFERROR(IF(BL12="DÉBIL","NO DISMINUYE",IF(AVERAGEIF(AU12:AU21,"Preventivo",BJ12:BJ21)&gt;=50,"DIRECTAMENTE","NO DISMINUYE")),"NO DISMINUYE")</f>
        <v>DIRECTAMENTE</v>
      </c>
      <c r="BN12" s="160">
        <f t="shared" ref="BN12:BN32" si="10">IF(M12=1,1,IF(AND(M12=2,BL12="FUERTE",BM12="DIRECTAMENTE"),M12-1,IF(AND(M12&gt;2,BL12="FUERTE",BM12="DIRECTAMENTE"),M12-2,IF(AND(M12&gt;=2,BL12="MODERADA",BM12="DIRECTAMENTE"),M12-1,M12))))</f>
        <v>1</v>
      </c>
      <c r="BO12" s="142" t="str">
        <f t="shared" ref="BO12" si="11">IF(BN12=1,"Rara vez",IF(BN12=2,"Improbable",IF(BN12=3,"Posible",IF(BN12=4,"Probable",IF(BN12=5,"Casi Seguro",0)))))</f>
        <v>Rara vez</v>
      </c>
      <c r="BP12" s="142" t="str">
        <f t="shared" ref="BP12" si="12">AJ12</f>
        <v>Catastrófico</v>
      </c>
      <c r="BQ12" s="144" t="str">
        <f t="shared" ref="BQ12" si="13">IF(AND(BO12="Rara Vez",BP12="Moderado"),"Moderado",IF(AND(BO12="Rara Vez",BP12="Mayor"),"Alto",IF(AND(BO12="Improbable",BP12="Moderado"),"Moderado",IF(AND(BO12="Improbable",BP12="Mayor"),"Alto",IF(AND(BO12="Posible",BP12="Moderado"),"Alto",IF(AND(BO12="Probable",BP12="Moderado"),"Alto","Extremo"))))))</f>
        <v>Extremo</v>
      </c>
      <c r="BR12" s="174" t="s">
        <v>566</v>
      </c>
    </row>
    <row r="13" spans="1:70" s="1" customFormat="1" ht="165.75" x14ac:dyDescent="0.25">
      <c r="A13" s="61"/>
      <c r="B13" s="204"/>
      <c r="C13" s="153"/>
      <c r="D13" s="156"/>
      <c r="E13" s="153"/>
      <c r="F13" s="153"/>
      <c r="G13" s="153"/>
      <c r="H13" s="153"/>
      <c r="I13" s="209"/>
      <c r="J13" s="66">
        <v>2</v>
      </c>
      <c r="K13" s="67" t="s">
        <v>528</v>
      </c>
      <c r="L13" s="158"/>
      <c r="M13" s="211"/>
      <c r="N13" s="156"/>
      <c r="O13" s="247"/>
      <c r="P13" s="153"/>
      <c r="Q13" s="153"/>
      <c r="R13" s="153"/>
      <c r="S13" s="153"/>
      <c r="T13" s="153"/>
      <c r="U13" s="153"/>
      <c r="V13" s="153"/>
      <c r="W13" s="153"/>
      <c r="X13" s="153"/>
      <c r="Y13" s="153"/>
      <c r="Z13" s="153"/>
      <c r="AA13" s="153"/>
      <c r="AB13" s="153"/>
      <c r="AC13" s="153"/>
      <c r="AD13" s="153"/>
      <c r="AE13" s="153"/>
      <c r="AF13" s="153"/>
      <c r="AG13" s="153"/>
      <c r="AH13" s="153"/>
      <c r="AI13" s="166"/>
      <c r="AJ13" s="142"/>
      <c r="AK13" s="145"/>
      <c r="AL13" s="164"/>
      <c r="AM13" s="68">
        <v>2</v>
      </c>
      <c r="AN13" s="67" t="s">
        <v>537</v>
      </c>
      <c r="AO13" s="17" t="s">
        <v>538</v>
      </c>
      <c r="AP13" s="17" t="s">
        <v>280</v>
      </c>
      <c r="AQ13" s="17" t="s">
        <v>539</v>
      </c>
      <c r="AR13" s="17" t="s">
        <v>540</v>
      </c>
      <c r="AS13" s="17" t="s">
        <v>541</v>
      </c>
      <c r="AT13" s="17" t="s">
        <v>542</v>
      </c>
      <c r="AU13" s="17" t="s">
        <v>291</v>
      </c>
      <c r="AV13" s="17" t="s">
        <v>295</v>
      </c>
      <c r="AW13" s="17" t="s">
        <v>296</v>
      </c>
      <c r="AX13" s="17" t="s">
        <v>297</v>
      </c>
      <c r="AY13" s="17" t="s">
        <v>302</v>
      </c>
      <c r="AZ13" s="17" t="s">
        <v>299</v>
      </c>
      <c r="BA13" s="17" t="s">
        <v>300</v>
      </c>
      <c r="BB13" s="17" t="s">
        <v>301</v>
      </c>
      <c r="BC13" s="17">
        <f>IF(AV13="Asignado",15,0)+IF(AW13="Adecuado",15,0)+IF(AX13="Oportuna",15,0)+IF(AY13="Prevenir",15,IF(AY13="Detectar",10,0))+IF(AZ13="Confiable",15,0)+IF(BA13="Se investigan y resuelven oportunamente",15,0)+IF(BB13="Completa",10,IF(BB13="Incompleta",5,0))</f>
        <v>100</v>
      </c>
      <c r="BD13" s="17" t="str">
        <f t="shared" si="3"/>
        <v>Fuerte</v>
      </c>
      <c r="BE13" s="17"/>
      <c r="BF13" s="17" t="s">
        <v>303</v>
      </c>
      <c r="BG13" s="17" t="str">
        <f t="shared" si="4"/>
        <v>Siempre se ejecuta</v>
      </c>
      <c r="BH13" s="17"/>
      <c r="BI13" s="18" t="str">
        <f t="shared" si="5"/>
        <v>FUERTE</v>
      </c>
      <c r="BJ13" s="17">
        <f t="shared" si="6"/>
        <v>100</v>
      </c>
      <c r="BK13" s="17" t="str">
        <f t="shared" si="7"/>
        <v>NO</v>
      </c>
      <c r="BL13" s="150"/>
      <c r="BM13" s="150"/>
      <c r="BN13" s="161"/>
      <c r="BO13" s="142"/>
      <c r="BP13" s="142"/>
      <c r="BQ13" s="145"/>
      <c r="BR13" s="175"/>
    </row>
    <row r="14" spans="1:70" s="1" customFormat="1" ht="165.75" x14ac:dyDescent="0.25">
      <c r="A14" s="61"/>
      <c r="B14" s="204"/>
      <c r="C14" s="153"/>
      <c r="D14" s="156"/>
      <c r="E14" s="153"/>
      <c r="F14" s="153"/>
      <c r="G14" s="153"/>
      <c r="H14" s="153"/>
      <c r="I14" s="209"/>
      <c r="J14" s="69">
        <v>3</v>
      </c>
      <c r="K14" s="70" t="s">
        <v>529</v>
      </c>
      <c r="L14" s="158"/>
      <c r="M14" s="211"/>
      <c r="N14" s="156"/>
      <c r="O14" s="247"/>
      <c r="P14" s="153"/>
      <c r="Q14" s="153"/>
      <c r="R14" s="153"/>
      <c r="S14" s="153"/>
      <c r="T14" s="153"/>
      <c r="U14" s="153"/>
      <c r="V14" s="153"/>
      <c r="W14" s="153"/>
      <c r="X14" s="153"/>
      <c r="Y14" s="153"/>
      <c r="Z14" s="153"/>
      <c r="AA14" s="153"/>
      <c r="AB14" s="153"/>
      <c r="AC14" s="153"/>
      <c r="AD14" s="153"/>
      <c r="AE14" s="153"/>
      <c r="AF14" s="153"/>
      <c r="AG14" s="153"/>
      <c r="AH14" s="153"/>
      <c r="AI14" s="166"/>
      <c r="AJ14" s="142"/>
      <c r="AK14" s="145"/>
      <c r="AL14" s="164"/>
      <c r="AM14" s="71">
        <v>3</v>
      </c>
      <c r="AN14" s="70" t="s">
        <v>543</v>
      </c>
      <c r="AO14" s="13" t="s">
        <v>544</v>
      </c>
      <c r="AP14" s="13" t="s">
        <v>280</v>
      </c>
      <c r="AQ14" s="13" t="s">
        <v>545</v>
      </c>
      <c r="AR14" s="13" t="s">
        <v>546</v>
      </c>
      <c r="AS14" s="13" t="s">
        <v>547</v>
      </c>
      <c r="AT14" s="13" t="s">
        <v>548</v>
      </c>
      <c r="AU14" s="13" t="s">
        <v>291</v>
      </c>
      <c r="AV14" s="11" t="s">
        <v>295</v>
      </c>
      <c r="AW14" s="11" t="s">
        <v>296</v>
      </c>
      <c r="AX14" s="11" t="s">
        <v>297</v>
      </c>
      <c r="AY14" s="11" t="s">
        <v>302</v>
      </c>
      <c r="AZ14" s="11" t="s">
        <v>299</v>
      </c>
      <c r="BA14" s="11" t="s">
        <v>300</v>
      </c>
      <c r="BB14" s="11" t="s">
        <v>301</v>
      </c>
      <c r="BC14" s="13">
        <f t="shared" si="2"/>
        <v>100</v>
      </c>
      <c r="BD14" s="13" t="str">
        <f t="shared" si="3"/>
        <v>Fuerte</v>
      </c>
      <c r="BE14" s="13"/>
      <c r="BF14" s="13" t="s">
        <v>303</v>
      </c>
      <c r="BG14" s="13" t="str">
        <f t="shared" si="4"/>
        <v>Siempre se ejecuta</v>
      </c>
      <c r="BH14" s="13"/>
      <c r="BI14" s="14" t="str">
        <f t="shared" si="5"/>
        <v>FUERTE</v>
      </c>
      <c r="BJ14" s="13">
        <f t="shared" si="6"/>
        <v>100</v>
      </c>
      <c r="BK14" s="13" t="str">
        <f t="shared" si="7"/>
        <v>NO</v>
      </c>
      <c r="BL14" s="150"/>
      <c r="BM14" s="150"/>
      <c r="BN14" s="161"/>
      <c r="BO14" s="142"/>
      <c r="BP14" s="142"/>
      <c r="BQ14" s="145"/>
      <c r="BR14" s="175"/>
    </row>
    <row r="15" spans="1:70" s="1" customFormat="1" ht="127.5" x14ac:dyDescent="0.25">
      <c r="A15" s="61"/>
      <c r="B15" s="204"/>
      <c r="C15" s="153"/>
      <c r="D15" s="156"/>
      <c r="E15" s="153"/>
      <c r="F15" s="153"/>
      <c r="G15" s="153"/>
      <c r="H15" s="153"/>
      <c r="I15" s="209"/>
      <c r="J15" s="66">
        <v>4</v>
      </c>
      <c r="K15" s="67" t="s">
        <v>527</v>
      </c>
      <c r="L15" s="158"/>
      <c r="M15" s="211"/>
      <c r="N15" s="156"/>
      <c r="O15" s="247"/>
      <c r="P15" s="153"/>
      <c r="Q15" s="153"/>
      <c r="R15" s="153"/>
      <c r="S15" s="153"/>
      <c r="T15" s="153"/>
      <c r="U15" s="153"/>
      <c r="V15" s="153"/>
      <c r="W15" s="153"/>
      <c r="X15" s="153"/>
      <c r="Y15" s="153"/>
      <c r="Z15" s="153"/>
      <c r="AA15" s="153"/>
      <c r="AB15" s="153"/>
      <c r="AC15" s="153"/>
      <c r="AD15" s="153"/>
      <c r="AE15" s="153"/>
      <c r="AF15" s="153"/>
      <c r="AG15" s="153"/>
      <c r="AH15" s="153"/>
      <c r="AI15" s="166"/>
      <c r="AJ15" s="142"/>
      <c r="AK15" s="145"/>
      <c r="AL15" s="164"/>
      <c r="AM15" s="68">
        <v>4</v>
      </c>
      <c r="AN15" s="67" t="s">
        <v>549</v>
      </c>
      <c r="AO15" s="17" t="s">
        <v>443</v>
      </c>
      <c r="AP15" s="17" t="s">
        <v>280</v>
      </c>
      <c r="AQ15" s="17" t="s">
        <v>550</v>
      </c>
      <c r="AR15" s="17" t="s">
        <v>551</v>
      </c>
      <c r="AS15" s="17" t="s">
        <v>552</v>
      </c>
      <c r="AT15" s="17" t="s">
        <v>553</v>
      </c>
      <c r="AU15" s="17" t="s">
        <v>291</v>
      </c>
      <c r="AV15" s="17" t="s">
        <v>295</v>
      </c>
      <c r="AW15" s="17" t="s">
        <v>296</v>
      </c>
      <c r="AX15" s="17" t="s">
        <v>297</v>
      </c>
      <c r="AY15" s="17" t="s">
        <v>302</v>
      </c>
      <c r="AZ15" s="17" t="s">
        <v>299</v>
      </c>
      <c r="BA15" s="17" t="s">
        <v>300</v>
      </c>
      <c r="BB15" s="17" t="s">
        <v>301</v>
      </c>
      <c r="BC15" s="17">
        <f t="shared" si="2"/>
        <v>100</v>
      </c>
      <c r="BD15" s="17" t="str">
        <f t="shared" si="3"/>
        <v>Fuerte</v>
      </c>
      <c r="BE15" s="17"/>
      <c r="BF15" s="17" t="s">
        <v>303</v>
      </c>
      <c r="BG15" s="17" t="str">
        <f t="shared" si="4"/>
        <v>Siempre se ejecuta</v>
      </c>
      <c r="BH15" s="17"/>
      <c r="BI15" s="18" t="str">
        <f t="shared" si="5"/>
        <v>FUERTE</v>
      </c>
      <c r="BJ15" s="17">
        <f t="shared" si="6"/>
        <v>100</v>
      </c>
      <c r="BK15" s="17" t="str">
        <f t="shared" si="7"/>
        <v>NO</v>
      </c>
      <c r="BL15" s="150"/>
      <c r="BM15" s="150"/>
      <c r="BN15" s="161"/>
      <c r="BO15" s="142"/>
      <c r="BP15" s="142"/>
      <c r="BQ15" s="145"/>
      <c r="BR15" s="175"/>
    </row>
    <row r="16" spans="1:70" s="1" customFormat="1" ht="255" x14ac:dyDescent="0.25">
      <c r="A16" s="61"/>
      <c r="B16" s="204"/>
      <c r="C16" s="153"/>
      <c r="D16" s="156"/>
      <c r="E16" s="153"/>
      <c r="F16" s="153"/>
      <c r="G16" s="153"/>
      <c r="H16" s="153"/>
      <c r="I16" s="209"/>
      <c r="J16" s="69">
        <v>5</v>
      </c>
      <c r="K16" s="70" t="s">
        <v>528</v>
      </c>
      <c r="L16" s="158"/>
      <c r="M16" s="211"/>
      <c r="N16" s="156"/>
      <c r="O16" s="247"/>
      <c r="P16" s="153"/>
      <c r="Q16" s="153"/>
      <c r="R16" s="153"/>
      <c r="S16" s="153"/>
      <c r="T16" s="153"/>
      <c r="U16" s="153"/>
      <c r="V16" s="153"/>
      <c r="W16" s="153"/>
      <c r="X16" s="153"/>
      <c r="Y16" s="153"/>
      <c r="Z16" s="153"/>
      <c r="AA16" s="153"/>
      <c r="AB16" s="153"/>
      <c r="AC16" s="153"/>
      <c r="AD16" s="153"/>
      <c r="AE16" s="153"/>
      <c r="AF16" s="153"/>
      <c r="AG16" s="153"/>
      <c r="AH16" s="153"/>
      <c r="AI16" s="166"/>
      <c r="AJ16" s="142"/>
      <c r="AK16" s="145"/>
      <c r="AL16" s="164"/>
      <c r="AM16" s="71">
        <v>5</v>
      </c>
      <c r="AN16" s="70" t="s">
        <v>554</v>
      </c>
      <c r="AO16" s="13" t="s">
        <v>555</v>
      </c>
      <c r="AP16" s="13" t="s">
        <v>280</v>
      </c>
      <c r="AQ16" s="13" t="s">
        <v>556</v>
      </c>
      <c r="AR16" s="13" t="s">
        <v>557</v>
      </c>
      <c r="AS16" s="13" t="s">
        <v>558</v>
      </c>
      <c r="AT16" s="13" t="s">
        <v>559</v>
      </c>
      <c r="AU16" s="13" t="s">
        <v>291</v>
      </c>
      <c r="AV16" s="11" t="s">
        <v>295</v>
      </c>
      <c r="AW16" s="11" t="s">
        <v>296</v>
      </c>
      <c r="AX16" s="11" t="s">
        <v>297</v>
      </c>
      <c r="AY16" s="11" t="s">
        <v>302</v>
      </c>
      <c r="AZ16" s="11" t="s">
        <v>299</v>
      </c>
      <c r="BA16" s="11" t="s">
        <v>300</v>
      </c>
      <c r="BB16" s="11" t="s">
        <v>301</v>
      </c>
      <c r="BC16" s="13">
        <f t="shared" si="2"/>
        <v>100</v>
      </c>
      <c r="BD16" s="13" t="str">
        <f t="shared" si="3"/>
        <v>Fuerte</v>
      </c>
      <c r="BE16" s="13"/>
      <c r="BF16" s="13" t="s">
        <v>303</v>
      </c>
      <c r="BG16" s="13" t="str">
        <f t="shared" si="4"/>
        <v>Siempre se ejecuta</v>
      </c>
      <c r="BH16" s="13"/>
      <c r="BI16" s="14" t="str">
        <f t="shared" si="5"/>
        <v>FUERTE</v>
      </c>
      <c r="BJ16" s="13">
        <f t="shared" si="6"/>
        <v>100</v>
      </c>
      <c r="BK16" s="13" t="str">
        <f t="shared" si="7"/>
        <v>NO</v>
      </c>
      <c r="BL16" s="150"/>
      <c r="BM16" s="150"/>
      <c r="BN16" s="161"/>
      <c r="BO16" s="142"/>
      <c r="BP16" s="142"/>
      <c r="BQ16" s="145"/>
      <c r="BR16" s="175"/>
    </row>
    <row r="17" spans="1:70" s="1" customFormat="1" ht="165.75" x14ac:dyDescent="0.25">
      <c r="A17" s="61"/>
      <c r="B17" s="204"/>
      <c r="C17" s="153"/>
      <c r="D17" s="156"/>
      <c r="E17" s="153"/>
      <c r="F17" s="153"/>
      <c r="G17" s="153"/>
      <c r="H17" s="153"/>
      <c r="I17" s="209"/>
      <c r="J17" s="66">
        <v>6</v>
      </c>
      <c r="K17" s="67" t="s">
        <v>527</v>
      </c>
      <c r="L17" s="158"/>
      <c r="M17" s="211"/>
      <c r="N17" s="156"/>
      <c r="O17" s="247"/>
      <c r="P17" s="153"/>
      <c r="Q17" s="153"/>
      <c r="R17" s="153"/>
      <c r="S17" s="153"/>
      <c r="T17" s="153"/>
      <c r="U17" s="153"/>
      <c r="V17" s="153"/>
      <c r="W17" s="153"/>
      <c r="X17" s="153"/>
      <c r="Y17" s="153"/>
      <c r="Z17" s="153"/>
      <c r="AA17" s="153"/>
      <c r="AB17" s="153"/>
      <c r="AC17" s="153"/>
      <c r="AD17" s="153"/>
      <c r="AE17" s="153"/>
      <c r="AF17" s="153"/>
      <c r="AG17" s="153"/>
      <c r="AH17" s="153"/>
      <c r="AI17" s="166"/>
      <c r="AJ17" s="142"/>
      <c r="AK17" s="145"/>
      <c r="AL17" s="164"/>
      <c r="AM17" s="68">
        <v>6</v>
      </c>
      <c r="AN17" s="67" t="s">
        <v>560</v>
      </c>
      <c r="AO17" s="17" t="s">
        <v>561</v>
      </c>
      <c r="AP17" s="17" t="s">
        <v>280</v>
      </c>
      <c r="AQ17" s="17" t="s">
        <v>562</v>
      </c>
      <c r="AR17" s="17" t="s">
        <v>563</v>
      </c>
      <c r="AS17" s="17" t="s">
        <v>564</v>
      </c>
      <c r="AT17" s="17" t="s">
        <v>565</v>
      </c>
      <c r="AU17" s="17" t="s">
        <v>291</v>
      </c>
      <c r="AV17" s="17" t="s">
        <v>295</v>
      </c>
      <c r="AW17" s="17" t="s">
        <v>296</v>
      </c>
      <c r="AX17" s="17" t="s">
        <v>297</v>
      </c>
      <c r="AY17" s="17" t="s">
        <v>302</v>
      </c>
      <c r="AZ17" s="17" t="s">
        <v>299</v>
      </c>
      <c r="BA17" s="17" t="s">
        <v>300</v>
      </c>
      <c r="BB17" s="17" t="s">
        <v>301</v>
      </c>
      <c r="BC17" s="17">
        <f t="shared" si="2"/>
        <v>100</v>
      </c>
      <c r="BD17" s="17" t="str">
        <f t="shared" si="3"/>
        <v>Fuerte</v>
      </c>
      <c r="BE17" s="17"/>
      <c r="BF17" s="17" t="s">
        <v>303</v>
      </c>
      <c r="BG17" s="17" t="str">
        <f t="shared" si="4"/>
        <v>Siempre se ejecuta</v>
      </c>
      <c r="BH17" s="17"/>
      <c r="BI17" s="18" t="str">
        <f t="shared" si="5"/>
        <v>FUERTE</v>
      </c>
      <c r="BJ17" s="17">
        <f t="shared" si="6"/>
        <v>100</v>
      </c>
      <c r="BK17" s="17" t="str">
        <f t="shared" si="7"/>
        <v>NO</v>
      </c>
      <c r="BL17" s="150"/>
      <c r="BM17" s="150"/>
      <c r="BN17" s="161"/>
      <c r="BO17" s="142"/>
      <c r="BP17" s="142"/>
      <c r="BQ17" s="145"/>
      <c r="BR17" s="175"/>
    </row>
    <row r="18" spans="1:70" s="1" customFormat="1" ht="6" customHeight="1" x14ac:dyDescent="0.25">
      <c r="A18" s="61"/>
      <c r="B18" s="204"/>
      <c r="C18" s="153"/>
      <c r="D18" s="156"/>
      <c r="E18" s="153"/>
      <c r="F18" s="153"/>
      <c r="G18" s="153"/>
      <c r="H18" s="153"/>
      <c r="I18" s="209"/>
      <c r="J18" s="69">
        <v>7</v>
      </c>
      <c r="K18" s="70" t="s">
        <v>200</v>
      </c>
      <c r="L18" s="158"/>
      <c r="M18" s="211"/>
      <c r="N18" s="156"/>
      <c r="O18" s="247"/>
      <c r="P18" s="153"/>
      <c r="Q18" s="153"/>
      <c r="R18" s="153"/>
      <c r="S18" s="153"/>
      <c r="T18" s="153"/>
      <c r="U18" s="153"/>
      <c r="V18" s="153"/>
      <c r="W18" s="153"/>
      <c r="X18" s="153"/>
      <c r="Y18" s="153"/>
      <c r="Z18" s="153"/>
      <c r="AA18" s="153"/>
      <c r="AB18" s="153"/>
      <c r="AC18" s="153"/>
      <c r="AD18" s="153"/>
      <c r="AE18" s="153"/>
      <c r="AF18" s="153"/>
      <c r="AG18" s="153"/>
      <c r="AH18" s="153"/>
      <c r="AI18" s="166"/>
      <c r="AJ18" s="142"/>
      <c r="AK18" s="145"/>
      <c r="AL18" s="164"/>
      <c r="AM18" s="71">
        <v>7</v>
      </c>
      <c r="AN18" s="70" t="s">
        <v>204</v>
      </c>
      <c r="AO18" s="13"/>
      <c r="AP18" s="13" t="s">
        <v>179</v>
      </c>
      <c r="AQ18" s="13"/>
      <c r="AR18" s="13"/>
      <c r="AS18" s="13"/>
      <c r="AT18" s="13"/>
      <c r="AU18" s="13" t="s">
        <v>179</v>
      </c>
      <c r="AV18" s="11" t="s">
        <v>179</v>
      </c>
      <c r="AW18" s="11" t="s">
        <v>179</v>
      </c>
      <c r="AX18" s="11" t="s">
        <v>179</v>
      </c>
      <c r="AY18" s="11" t="s">
        <v>179</v>
      </c>
      <c r="AZ18" s="11" t="s">
        <v>179</v>
      </c>
      <c r="BA18" s="11" t="s">
        <v>179</v>
      </c>
      <c r="BB18" s="11" t="s">
        <v>179</v>
      </c>
      <c r="BC18" s="13">
        <f t="shared" si="2"/>
        <v>0</v>
      </c>
      <c r="BD18" s="13" t="str">
        <f t="shared" si="3"/>
        <v>Débil</v>
      </c>
      <c r="BE18" s="13"/>
      <c r="BF18" s="13" t="s">
        <v>179</v>
      </c>
      <c r="BG18" s="13" t="str">
        <f t="shared" si="4"/>
        <v>Casilla formulada</v>
      </c>
      <c r="BH18" s="13"/>
      <c r="BI18" s="14" t="str">
        <f t="shared" si="5"/>
        <v/>
      </c>
      <c r="BJ18" s="13" t="str">
        <f t="shared" si="6"/>
        <v/>
      </c>
      <c r="BK18" s="13" t="str">
        <f t="shared" si="7"/>
        <v>SI</v>
      </c>
      <c r="BL18" s="150"/>
      <c r="BM18" s="150"/>
      <c r="BN18" s="161"/>
      <c r="BO18" s="142"/>
      <c r="BP18" s="142"/>
      <c r="BQ18" s="145"/>
      <c r="BR18" s="175"/>
    </row>
    <row r="19" spans="1:70" s="1" customFormat="1" ht="6" customHeight="1" x14ac:dyDescent="0.25">
      <c r="A19" s="61"/>
      <c r="B19" s="204"/>
      <c r="C19" s="153"/>
      <c r="D19" s="156"/>
      <c r="E19" s="153"/>
      <c r="F19" s="153"/>
      <c r="G19" s="153"/>
      <c r="H19" s="153"/>
      <c r="I19" s="209"/>
      <c r="J19" s="66">
        <v>8</v>
      </c>
      <c r="K19" s="67" t="s">
        <v>200</v>
      </c>
      <c r="L19" s="158"/>
      <c r="M19" s="211"/>
      <c r="N19" s="156"/>
      <c r="O19" s="247"/>
      <c r="P19" s="153"/>
      <c r="Q19" s="153"/>
      <c r="R19" s="153"/>
      <c r="S19" s="153"/>
      <c r="T19" s="153"/>
      <c r="U19" s="153"/>
      <c r="V19" s="153"/>
      <c r="W19" s="153"/>
      <c r="X19" s="153"/>
      <c r="Y19" s="153"/>
      <c r="Z19" s="153"/>
      <c r="AA19" s="153"/>
      <c r="AB19" s="153"/>
      <c r="AC19" s="153"/>
      <c r="AD19" s="153"/>
      <c r="AE19" s="153"/>
      <c r="AF19" s="153"/>
      <c r="AG19" s="153"/>
      <c r="AH19" s="153"/>
      <c r="AI19" s="166"/>
      <c r="AJ19" s="142"/>
      <c r="AK19" s="145"/>
      <c r="AL19" s="164"/>
      <c r="AM19" s="68">
        <v>8</v>
      </c>
      <c r="AN19" s="67" t="s">
        <v>204</v>
      </c>
      <c r="AO19" s="17"/>
      <c r="AP19" s="17" t="s">
        <v>179</v>
      </c>
      <c r="AQ19" s="17"/>
      <c r="AR19" s="17"/>
      <c r="AS19" s="17"/>
      <c r="AT19" s="17"/>
      <c r="AU19" s="17" t="s">
        <v>179</v>
      </c>
      <c r="AV19" s="17" t="s">
        <v>179</v>
      </c>
      <c r="AW19" s="17" t="s">
        <v>179</v>
      </c>
      <c r="AX19" s="17" t="s">
        <v>179</v>
      </c>
      <c r="AY19" s="17" t="s">
        <v>179</v>
      </c>
      <c r="AZ19" s="17" t="s">
        <v>179</v>
      </c>
      <c r="BA19" s="17" t="s">
        <v>179</v>
      </c>
      <c r="BB19" s="17" t="s">
        <v>179</v>
      </c>
      <c r="BC19" s="17">
        <f t="shared" si="2"/>
        <v>0</v>
      </c>
      <c r="BD19" s="17" t="str">
        <f t="shared" si="3"/>
        <v>Débil</v>
      </c>
      <c r="BE19" s="17"/>
      <c r="BF19" s="17" t="s">
        <v>179</v>
      </c>
      <c r="BG19" s="17" t="str">
        <f t="shared" si="4"/>
        <v>Casilla formulada</v>
      </c>
      <c r="BH19" s="17"/>
      <c r="BI19" s="18" t="str">
        <f t="shared" si="5"/>
        <v/>
      </c>
      <c r="BJ19" s="17" t="str">
        <f t="shared" si="6"/>
        <v/>
      </c>
      <c r="BK19" s="17" t="str">
        <f t="shared" si="7"/>
        <v>SI</v>
      </c>
      <c r="BL19" s="150"/>
      <c r="BM19" s="150"/>
      <c r="BN19" s="161"/>
      <c r="BO19" s="142"/>
      <c r="BP19" s="142"/>
      <c r="BQ19" s="145"/>
      <c r="BR19" s="175"/>
    </row>
    <row r="20" spans="1:70" s="1" customFormat="1" ht="6" customHeight="1" x14ac:dyDescent="0.25">
      <c r="A20" s="61"/>
      <c r="B20" s="204"/>
      <c r="C20" s="153"/>
      <c r="D20" s="156"/>
      <c r="E20" s="153"/>
      <c r="F20" s="153"/>
      <c r="G20" s="153"/>
      <c r="H20" s="153"/>
      <c r="I20" s="209"/>
      <c r="J20" s="69">
        <v>9</v>
      </c>
      <c r="K20" s="70" t="s">
        <v>200</v>
      </c>
      <c r="L20" s="158"/>
      <c r="M20" s="211"/>
      <c r="N20" s="156"/>
      <c r="O20" s="247"/>
      <c r="P20" s="153"/>
      <c r="Q20" s="153"/>
      <c r="R20" s="153"/>
      <c r="S20" s="153"/>
      <c r="T20" s="153"/>
      <c r="U20" s="153"/>
      <c r="V20" s="153"/>
      <c r="W20" s="153"/>
      <c r="X20" s="153"/>
      <c r="Y20" s="153"/>
      <c r="Z20" s="153"/>
      <c r="AA20" s="153"/>
      <c r="AB20" s="153"/>
      <c r="AC20" s="153"/>
      <c r="AD20" s="153"/>
      <c r="AE20" s="153"/>
      <c r="AF20" s="153"/>
      <c r="AG20" s="153"/>
      <c r="AH20" s="153"/>
      <c r="AI20" s="166"/>
      <c r="AJ20" s="142"/>
      <c r="AK20" s="145"/>
      <c r="AL20" s="164"/>
      <c r="AM20" s="71">
        <v>9</v>
      </c>
      <c r="AN20" s="70" t="s">
        <v>204</v>
      </c>
      <c r="AO20" s="13"/>
      <c r="AP20" s="13" t="s">
        <v>179</v>
      </c>
      <c r="AQ20" s="13"/>
      <c r="AR20" s="13"/>
      <c r="AS20" s="13"/>
      <c r="AT20" s="13"/>
      <c r="AU20" s="13" t="s">
        <v>179</v>
      </c>
      <c r="AV20" s="11" t="s">
        <v>179</v>
      </c>
      <c r="AW20" s="11" t="s">
        <v>179</v>
      </c>
      <c r="AX20" s="11" t="s">
        <v>179</v>
      </c>
      <c r="AY20" s="11" t="s">
        <v>179</v>
      </c>
      <c r="AZ20" s="11" t="s">
        <v>179</v>
      </c>
      <c r="BA20" s="11" t="s">
        <v>179</v>
      </c>
      <c r="BB20" s="11" t="s">
        <v>179</v>
      </c>
      <c r="BC20" s="13">
        <f t="shared" si="2"/>
        <v>0</v>
      </c>
      <c r="BD20" s="13" t="str">
        <f t="shared" si="3"/>
        <v>Débil</v>
      </c>
      <c r="BE20" s="13"/>
      <c r="BF20" s="13" t="s">
        <v>179</v>
      </c>
      <c r="BG20" s="13" t="str">
        <f t="shared" si="4"/>
        <v>Casilla formulada</v>
      </c>
      <c r="BH20" s="13"/>
      <c r="BI20" s="14" t="str">
        <f t="shared" si="5"/>
        <v/>
      </c>
      <c r="BJ20" s="13" t="str">
        <f t="shared" si="6"/>
        <v/>
      </c>
      <c r="BK20" s="13" t="str">
        <f t="shared" si="7"/>
        <v>SI</v>
      </c>
      <c r="BL20" s="150"/>
      <c r="BM20" s="150"/>
      <c r="BN20" s="161"/>
      <c r="BO20" s="142"/>
      <c r="BP20" s="142"/>
      <c r="BQ20" s="145"/>
      <c r="BR20" s="175"/>
    </row>
    <row r="21" spans="1:70" s="1" customFormat="1" ht="6" customHeight="1" thickBot="1" x14ac:dyDescent="0.3">
      <c r="A21" s="61"/>
      <c r="B21" s="205"/>
      <c r="C21" s="154"/>
      <c r="D21" s="157"/>
      <c r="E21" s="154"/>
      <c r="F21" s="154"/>
      <c r="G21" s="154"/>
      <c r="H21" s="154"/>
      <c r="I21" s="210"/>
      <c r="J21" s="72">
        <v>10</v>
      </c>
      <c r="K21" s="73" t="s">
        <v>200</v>
      </c>
      <c r="L21" s="159"/>
      <c r="M21" s="212"/>
      <c r="N21" s="157"/>
      <c r="O21" s="248"/>
      <c r="P21" s="154"/>
      <c r="Q21" s="154"/>
      <c r="R21" s="154"/>
      <c r="S21" s="154"/>
      <c r="T21" s="154"/>
      <c r="U21" s="154"/>
      <c r="V21" s="154"/>
      <c r="W21" s="154"/>
      <c r="X21" s="154"/>
      <c r="Y21" s="154"/>
      <c r="Z21" s="154"/>
      <c r="AA21" s="154"/>
      <c r="AB21" s="154"/>
      <c r="AC21" s="154"/>
      <c r="AD21" s="154"/>
      <c r="AE21" s="154"/>
      <c r="AF21" s="154"/>
      <c r="AG21" s="154"/>
      <c r="AH21" s="154"/>
      <c r="AI21" s="167"/>
      <c r="AJ21" s="143"/>
      <c r="AK21" s="146"/>
      <c r="AL21" s="165"/>
      <c r="AM21" s="74">
        <v>10</v>
      </c>
      <c r="AN21" s="73" t="s">
        <v>204</v>
      </c>
      <c r="AO21" s="19"/>
      <c r="AP21" s="19" t="s">
        <v>179</v>
      </c>
      <c r="AQ21" s="19"/>
      <c r="AR21" s="19"/>
      <c r="AS21" s="19"/>
      <c r="AT21" s="19"/>
      <c r="AU21" s="19" t="s">
        <v>179</v>
      </c>
      <c r="AV21" s="19" t="s">
        <v>179</v>
      </c>
      <c r="AW21" s="19" t="s">
        <v>179</v>
      </c>
      <c r="AX21" s="19" t="s">
        <v>179</v>
      </c>
      <c r="AY21" s="19" t="s">
        <v>179</v>
      </c>
      <c r="AZ21" s="19" t="s">
        <v>179</v>
      </c>
      <c r="BA21" s="19" t="s">
        <v>179</v>
      </c>
      <c r="BB21" s="19" t="s">
        <v>179</v>
      </c>
      <c r="BC21" s="19">
        <f t="shared" si="2"/>
        <v>0</v>
      </c>
      <c r="BD21" s="19" t="str">
        <f t="shared" si="3"/>
        <v>Débil</v>
      </c>
      <c r="BE21" s="19"/>
      <c r="BF21" s="19" t="s">
        <v>179</v>
      </c>
      <c r="BG21" s="19" t="str">
        <f t="shared" si="4"/>
        <v>Casilla formulada</v>
      </c>
      <c r="BH21" s="19"/>
      <c r="BI21" s="20" t="str">
        <f t="shared" si="5"/>
        <v/>
      </c>
      <c r="BJ21" s="19" t="str">
        <f t="shared" si="6"/>
        <v/>
      </c>
      <c r="BK21" s="19" t="str">
        <f t="shared" si="7"/>
        <v>SI</v>
      </c>
      <c r="BL21" s="151"/>
      <c r="BM21" s="151"/>
      <c r="BN21" s="162"/>
      <c r="BO21" s="143"/>
      <c r="BP21" s="143"/>
      <c r="BQ21" s="146"/>
      <c r="BR21" s="176"/>
    </row>
    <row r="22" spans="1:70" s="1" customFormat="1" ht="95.45" hidden="1" customHeight="1" x14ac:dyDescent="0.25">
      <c r="A22" s="61"/>
      <c r="B22" s="203" t="s">
        <v>177</v>
      </c>
      <c r="C22" s="152" t="str">
        <f>VLOOKUP(B22,'HOJA DE DATOS'!$I$13:$J$47,2,FALSE)</f>
        <v>Casilla formulada</v>
      </c>
      <c r="D22" s="156" t="s">
        <v>197</v>
      </c>
      <c r="E22" s="152" t="s">
        <v>179</v>
      </c>
      <c r="F22" s="152" t="s">
        <v>179</v>
      </c>
      <c r="G22" s="152" t="s">
        <v>179</v>
      </c>
      <c r="H22" s="152" t="s">
        <v>179</v>
      </c>
      <c r="I22" s="208" t="str">
        <f t="shared" ref="I22" si="14">IF(AND((E22="SI"),(F22="SI"),(G22="SI"),(H22="SI")),"Si es Riesgo de Corrupción","No es Riesgo de Corrupción")</f>
        <v>No es Riesgo de Corrupción</v>
      </c>
      <c r="J22" s="62">
        <v>1</v>
      </c>
      <c r="K22" s="63" t="s">
        <v>200</v>
      </c>
      <c r="L22" s="158" t="s">
        <v>201</v>
      </c>
      <c r="M22" s="211" t="s">
        <v>179</v>
      </c>
      <c r="N22" s="142" t="str">
        <f t="shared" ref="N22" si="15">IF(M22=1,"Rara vez",IF(M22=2,"Improbable",IF(M22=3,"Posible",IF(M22=4,"Probable",IF(M22=5,"Casi seguro","← 
Definir el nivel de probabilidad")))))</f>
        <v>← 
Definir el nivel de probabilidad</v>
      </c>
      <c r="O22" s="246" t="str">
        <f t="shared" ref="O22" si="16">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 ← 
Definir el nivel de probabilidad</v>
      </c>
      <c r="P22" s="152" t="s">
        <v>203</v>
      </c>
      <c r="Q22" s="152" t="s">
        <v>203</v>
      </c>
      <c r="R22" s="152" t="s">
        <v>203</v>
      </c>
      <c r="S22" s="152" t="s">
        <v>203</v>
      </c>
      <c r="T22" s="152" t="s">
        <v>203</v>
      </c>
      <c r="U22" s="152" t="s">
        <v>203</v>
      </c>
      <c r="V22" s="152" t="s">
        <v>203</v>
      </c>
      <c r="W22" s="152" t="s">
        <v>203</v>
      </c>
      <c r="X22" s="152" t="s">
        <v>203</v>
      </c>
      <c r="Y22" s="152" t="s">
        <v>203</v>
      </c>
      <c r="Z22" s="152" t="s">
        <v>203</v>
      </c>
      <c r="AA22" s="152" t="s">
        <v>203</v>
      </c>
      <c r="AB22" s="152" t="s">
        <v>203</v>
      </c>
      <c r="AC22" s="152" t="s">
        <v>203</v>
      </c>
      <c r="AD22" s="152" t="s">
        <v>203</v>
      </c>
      <c r="AE22" s="152" t="s">
        <v>203</v>
      </c>
      <c r="AF22" s="152" t="s">
        <v>203</v>
      </c>
      <c r="AG22" s="152" t="s">
        <v>203</v>
      </c>
      <c r="AH22" s="152" t="s">
        <v>203</v>
      </c>
      <c r="AI22" s="166">
        <f t="shared" ref="AI22" si="17">IF(AE22="SI","Impacto Catastrófico por lesoines o perdida de vidas humanas",(COUNTIF(P22:AD31,"SI")+COUNTIF(AF22:AH31,"SI")))</f>
        <v>0</v>
      </c>
      <c r="AJ22" s="142" t="str">
        <f t="shared" ref="AJ22" si="18">IF(AI22=0,"",IF(AND(AI22&gt;0,AI22&lt;=5),"Moderado",IF(AND(AI22&gt;5,AI22&lt;=11),"Mayor","Catastrófico")))</f>
        <v/>
      </c>
      <c r="AK22" s="144" t="str">
        <f t="shared" ref="AK22" si="19">IF(AND(N22="Rara Vez",AJ22="Moderado"),"Moderado",IF(AND(N22="Rara Vez",AJ22="Mayor"),"Alto",IF(AND(N22="Improbable",AJ22="Moderado"),"Moderado",IF(AND(N22="Improbable",AJ22="Mayor"),"Alto",IF(AND(N22="Posible",AJ22="Moderado"),"Alto",IF(AND(N22="Probable",AJ22="Moderado"),"Alto","Extremo"))))))</f>
        <v>Extremo</v>
      </c>
      <c r="AL22" s="163" t="s">
        <v>70</v>
      </c>
      <c r="AM22" s="64">
        <v>1</v>
      </c>
      <c r="AN22" s="63" t="s">
        <v>204</v>
      </c>
      <c r="AO22" s="11"/>
      <c r="AP22" s="11" t="s">
        <v>179</v>
      </c>
      <c r="AQ22" s="11"/>
      <c r="AR22" s="11"/>
      <c r="AS22" s="11"/>
      <c r="AT22" s="11"/>
      <c r="AU22" s="11" t="s">
        <v>179</v>
      </c>
      <c r="AV22" s="11" t="s">
        <v>179</v>
      </c>
      <c r="AW22" s="11" t="s">
        <v>179</v>
      </c>
      <c r="AX22" s="11" t="s">
        <v>179</v>
      </c>
      <c r="AY22" s="11" t="s">
        <v>179</v>
      </c>
      <c r="AZ22" s="11" t="s">
        <v>179</v>
      </c>
      <c r="BA22" s="11" t="s">
        <v>179</v>
      </c>
      <c r="BB22" s="11" t="s">
        <v>179</v>
      </c>
      <c r="BC22" s="11">
        <f t="shared" ref="BC22:BC31" si="20">IF(AV22="Asignado",15,0)+IF(AW22="Adecuado",15,0)+IF(AX22="Oportuna",15,0)+IF(AY22="Prevenir",15,IF(AY22="Detectar",10,0))+IF(AZ22="Confiable",15,0)+IF(BA22="Se investigan y resuelven oportunamente",15,0)+IF(BB22="Completa",10,IF(BB22="Incompleta",5,0))</f>
        <v>0</v>
      </c>
      <c r="BD22" s="11" t="str">
        <f t="shared" ref="BD22:BD31" si="21">IF(BC22&lt;=85,"Débil",IF(AND(BC22&gt;=86,BC22&lt;=94),"Moderado","Fuerte"))</f>
        <v>Débil</v>
      </c>
      <c r="BE22" s="11"/>
      <c r="BF22" s="11" t="s">
        <v>179</v>
      </c>
      <c r="BG22" s="11" t="str">
        <f t="shared" ref="BG22:BG31" si="22">IF(BF22="Débil","No se ejecuta",IF(BF22="Moderado","Algunas veces se ejecuta",IF(BF22="FUERTE","Siempre se ejecuta","Casilla formulada")))</f>
        <v>Casilla formulada</v>
      </c>
      <c r="BH22" s="11"/>
      <c r="BI22" s="12" t="str">
        <f t="shared" ref="BI22:BI31" si="23">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
      </c>
      <c r="BJ22" s="11" t="str">
        <f t="shared" ref="BJ22:BJ31" si="24">IF(BI22="DÉBIL",0,IF(BI22="MODERADO",50,IF(BI22="FUERTE",100,"")))</f>
        <v/>
      </c>
      <c r="BK22" s="11" t="str">
        <f t="shared" ref="BK22:BK31" si="25">IF(AND(BF22="Fuerte",BD22="Fuerte"),"NO","SI")</f>
        <v>SI</v>
      </c>
      <c r="BL22" s="150" t="e">
        <f t="shared" ref="BL22" si="26">IF(AVERAGE(BJ22:BJ31)=100,"FUERTE",IF(AND(AVERAGE(BJ22:BJ31)&lt;=99,AVERAGE(BJ22:BJ31)&gt;=50),"MODERADA",IF(AVERAGE(BJ22:BJ31)&lt;50,"DÉBIL",0)))</f>
        <v>#DIV/0!</v>
      </c>
      <c r="BM22" s="150" t="str">
        <f t="shared" ref="BM22" si="27">IFERROR(IF(BL22="DÉBIL","NO DISMINUYE",IF(AVERAGEIF(AU22:AU31,"Preventivo",BJ22:BJ31)&gt;=50,"DIRECTAMENTE","NO DISMINUYE")),"NO DISMINUYE")</f>
        <v>NO DISMINUYE</v>
      </c>
      <c r="BN22" s="160" t="e">
        <f t="shared" ref="BN22" si="28">IF(M22=1,1,IF(AND(M22=2,BL22="FUERTE",BM22="DIRECTAMENTE"),M22-1,IF(AND(M22&gt;2,BL22="FUERTE",BM22="DIRECTAMENTE"),M22-2,IF(AND(M22&gt;=2,BL22="MODERADA",BM22="DIRECTAMENTE"),M22-1,M22))))</f>
        <v>#DIV/0!</v>
      </c>
      <c r="BO22" s="142" t="e">
        <f t="shared" ref="BO22" si="29">IF(BN22=1,"Rara vez",IF(BN22=2,"Improbable",IF(BN22=3,"Posible",IF(BN22=4,"Probable",IF(BN22=5,"Casi Seguro",0)))))</f>
        <v>#DIV/0!</v>
      </c>
      <c r="BP22" s="142" t="str">
        <f t="shared" ref="BP22" si="30">AJ22</f>
        <v/>
      </c>
      <c r="BQ22" s="144" t="e">
        <f t="shared" ref="BQ22" si="31">IF(AND(BO22="Rara Vez",BP22="Moderado"),"Moderado",IF(AND(BO22="Rara Vez",BP22="Mayor"),"Alto",IF(AND(BO22="Improbable",BP22="Moderado"),"Moderado",IF(AND(BO22="Improbable",BP22="Mayor"),"Alto",IF(AND(BO22="Posible",BP22="Moderado"),"Alto",IF(AND(BO22="Probable",BP22="Moderado"),"Alto","Extremo"))))))</f>
        <v>#DIV/0!</v>
      </c>
      <c r="BR22" s="174"/>
    </row>
    <row r="23" spans="1:70" s="1" customFormat="1" ht="95.45" hidden="1" customHeight="1" x14ac:dyDescent="0.25">
      <c r="A23" s="61"/>
      <c r="B23" s="204"/>
      <c r="C23" s="153"/>
      <c r="D23" s="156"/>
      <c r="E23" s="153"/>
      <c r="F23" s="153"/>
      <c r="G23" s="153"/>
      <c r="H23" s="153"/>
      <c r="I23" s="209"/>
      <c r="J23" s="66">
        <v>2</v>
      </c>
      <c r="K23" s="67" t="s">
        <v>200</v>
      </c>
      <c r="L23" s="158"/>
      <c r="M23" s="211"/>
      <c r="N23" s="142"/>
      <c r="O23" s="247"/>
      <c r="P23" s="153"/>
      <c r="Q23" s="153"/>
      <c r="R23" s="153"/>
      <c r="S23" s="153"/>
      <c r="T23" s="153"/>
      <c r="U23" s="153"/>
      <c r="V23" s="153"/>
      <c r="W23" s="153"/>
      <c r="X23" s="153"/>
      <c r="Y23" s="153"/>
      <c r="Z23" s="153"/>
      <c r="AA23" s="153"/>
      <c r="AB23" s="153"/>
      <c r="AC23" s="153"/>
      <c r="AD23" s="153"/>
      <c r="AE23" s="153"/>
      <c r="AF23" s="153"/>
      <c r="AG23" s="153"/>
      <c r="AH23" s="153"/>
      <c r="AI23" s="166"/>
      <c r="AJ23" s="142"/>
      <c r="AK23" s="145"/>
      <c r="AL23" s="164"/>
      <c r="AM23" s="68">
        <v>2</v>
      </c>
      <c r="AN23" s="67" t="s">
        <v>204</v>
      </c>
      <c r="AO23" s="17"/>
      <c r="AP23" s="17" t="s">
        <v>179</v>
      </c>
      <c r="AQ23" s="17"/>
      <c r="AR23" s="17"/>
      <c r="AS23" s="17"/>
      <c r="AT23" s="17"/>
      <c r="AU23" s="17" t="s">
        <v>179</v>
      </c>
      <c r="AV23" s="17" t="s">
        <v>179</v>
      </c>
      <c r="AW23" s="17" t="s">
        <v>179</v>
      </c>
      <c r="AX23" s="17" t="s">
        <v>179</v>
      </c>
      <c r="AY23" s="17" t="s">
        <v>179</v>
      </c>
      <c r="AZ23" s="17" t="s">
        <v>179</v>
      </c>
      <c r="BA23" s="17" t="s">
        <v>179</v>
      </c>
      <c r="BB23" s="17" t="s">
        <v>179</v>
      </c>
      <c r="BC23" s="17">
        <f t="shared" si="20"/>
        <v>0</v>
      </c>
      <c r="BD23" s="17" t="str">
        <f t="shared" si="21"/>
        <v>Débil</v>
      </c>
      <c r="BE23" s="17"/>
      <c r="BF23" s="17" t="s">
        <v>179</v>
      </c>
      <c r="BG23" s="17" t="str">
        <f t="shared" si="22"/>
        <v>Casilla formulada</v>
      </c>
      <c r="BH23" s="17"/>
      <c r="BI23" s="18" t="str">
        <f t="shared" si="23"/>
        <v/>
      </c>
      <c r="BJ23" s="17" t="str">
        <f t="shared" si="24"/>
        <v/>
      </c>
      <c r="BK23" s="17" t="str">
        <f t="shared" si="25"/>
        <v>SI</v>
      </c>
      <c r="BL23" s="150"/>
      <c r="BM23" s="150"/>
      <c r="BN23" s="161"/>
      <c r="BO23" s="142"/>
      <c r="BP23" s="142"/>
      <c r="BQ23" s="145"/>
      <c r="BR23" s="175"/>
    </row>
    <row r="24" spans="1:70" s="1" customFormat="1" ht="95.45" hidden="1" customHeight="1" x14ac:dyDescent="0.25">
      <c r="A24" s="61"/>
      <c r="B24" s="204"/>
      <c r="C24" s="153"/>
      <c r="D24" s="156"/>
      <c r="E24" s="153"/>
      <c r="F24" s="153"/>
      <c r="G24" s="153"/>
      <c r="H24" s="153"/>
      <c r="I24" s="209"/>
      <c r="J24" s="69">
        <v>3</v>
      </c>
      <c r="K24" s="70" t="s">
        <v>200</v>
      </c>
      <c r="L24" s="158"/>
      <c r="M24" s="211"/>
      <c r="N24" s="142"/>
      <c r="O24" s="247"/>
      <c r="P24" s="153"/>
      <c r="Q24" s="153"/>
      <c r="R24" s="153"/>
      <c r="S24" s="153"/>
      <c r="T24" s="153"/>
      <c r="U24" s="153"/>
      <c r="V24" s="153"/>
      <c r="W24" s="153"/>
      <c r="X24" s="153"/>
      <c r="Y24" s="153"/>
      <c r="Z24" s="153"/>
      <c r="AA24" s="153"/>
      <c r="AB24" s="153"/>
      <c r="AC24" s="153"/>
      <c r="AD24" s="153"/>
      <c r="AE24" s="153"/>
      <c r="AF24" s="153"/>
      <c r="AG24" s="153"/>
      <c r="AH24" s="153"/>
      <c r="AI24" s="166"/>
      <c r="AJ24" s="142"/>
      <c r="AK24" s="145"/>
      <c r="AL24" s="164"/>
      <c r="AM24" s="71">
        <v>3</v>
      </c>
      <c r="AN24" s="70" t="s">
        <v>204</v>
      </c>
      <c r="AO24" s="13"/>
      <c r="AP24" s="13" t="s">
        <v>179</v>
      </c>
      <c r="AQ24" s="13"/>
      <c r="AR24" s="13"/>
      <c r="AS24" s="13"/>
      <c r="AT24" s="13"/>
      <c r="AU24" s="13" t="s">
        <v>179</v>
      </c>
      <c r="AV24" s="11" t="s">
        <v>179</v>
      </c>
      <c r="AW24" s="11" t="s">
        <v>179</v>
      </c>
      <c r="AX24" s="11" t="s">
        <v>179</v>
      </c>
      <c r="AY24" s="11" t="s">
        <v>179</v>
      </c>
      <c r="AZ24" s="11" t="s">
        <v>179</v>
      </c>
      <c r="BA24" s="11" t="s">
        <v>179</v>
      </c>
      <c r="BB24" s="11" t="s">
        <v>179</v>
      </c>
      <c r="BC24" s="13">
        <f t="shared" si="20"/>
        <v>0</v>
      </c>
      <c r="BD24" s="13" t="str">
        <f t="shared" si="21"/>
        <v>Débil</v>
      </c>
      <c r="BE24" s="13"/>
      <c r="BF24" s="13" t="s">
        <v>179</v>
      </c>
      <c r="BG24" s="13" t="str">
        <f t="shared" si="22"/>
        <v>Casilla formulada</v>
      </c>
      <c r="BH24" s="13"/>
      <c r="BI24" s="14" t="str">
        <f t="shared" si="23"/>
        <v/>
      </c>
      <c r="BJ24" s="13" t="str">
        <f t="shared" si="24"/>
        <v/>
      </c>
      <c r="BK24" s="13" t="str">
        <f t="shared" si="25"/>
        <v>SI</v>
      </c>
      <c r="BL24" s="150"/>
      <c r="BM24" s="150"/>
      <c r="BN24" s="161"/>
      <c r="BO24" s="142"/>
      <c r="BP24" s="142"/>
      <c r="BQ24" s="145"/>
      <c r="BR24" s="175"/>
    </row>
    <row r="25" spans="1:70" s="1" customFormat="1" ht="95.45" hidden="1" customHeight="1" x14ac:dyDescent="0.25">
      <c r="A25" s="61"/>
      <c r="B25" s="204"/>
      <c r="C25" s="153"/>
      <c r="D25" s="156"/>
      <c r="E25" s="153"/>
      <c r="F25" s="153"/>
      <c r="G25" s="153"/>
      <c r="H25" s="153"/>
      <c r="I25" s="209"/>
      <c r="J25" s="66">
        <v>4</v>
      </c>
      <c r="K25" s="67" t="s">
        <v>200</v>
      </c>
      <c r="L25" s="158"/>
      <c r="M25" s="211"/>
      <c r="N25" s="142"/>
      <c r="O25" s="247"/>
      <c r="P25" s="153"/>
      <c r="Q25" s="153"/>
      <c r="R25" s="153"/>
      <c r="S25" s="153"/>
      <c r="T25" s="153"/>
      <c r="U25" s="153"/>
      <c r="V25" s="153"/>
      <c r="W25" s="153"/>
      <c r="X25" s="153"/>
      <c r="Y25" s="153"/>
      <c r="Z25" s="153"/>
      <c r="AA25" s="153"/>
      <c r="AB25" s="153"/>
      <c r="AC25" s="153"/>
      <c r="AD25" s="153"/>
      <c r="AE25" s="153"/>
      <c r="AF25" s="153"/>
      <c r="AG25" s="153"/>
      <c r="AH25" s="153"/>
      <c r="AI25" s="166"/>
      <c r="AJ25" s="142"/>
      <c r="AK25" s="145"/>
      <c r="AL25" s="164"/>
      <c r="AM25" s="68">
        <v>4</v>
      </c>
      <c r="AN25" s="67" t="s">
        <v>204</v>
      </c>
      <c r="AO25" s="17"/>
      <c r="AP25" s="17" t="s">
        <v>179</v>
      </c>
      <c r="AQ25" s="17"/>
      <c r="AR25" s="17"/>
      <c r="AS25" s="17"/>
      <c r="AT25" s="17"/>
      <c r="AU25" s="17" t="s">
        <v>179</v>
      </c>
      <c r="AV25" s="17" t="s">
        <v>179</v>
      </c>
      <c r="AW25" s="17" t="s">
        <v>179</v>
      </c>
      <c r="AX25" s="17" t="s">
        <v>179</v>
      </c>
      <c r="AY25" s="17" t="s">
        <v>179</v>
      </c>
      <c r="AZ25" s="17" t="s">
        <v>179</v>
      </c>
      <c r="BA25" s="17" t="s">
        <v>179</v>
      </c>
      <c r="BB25" s="17" t="s">
        <v>179</v>
      </c>
      <c r="BC25" s="17">
        <f t="shared" si="20"/>
        <v>0</v>
      </c>
      <c r="BD25" s="17" t="str">
        <f t="shared" si="21"/>
        <v>Débil</v>
      </c>
      <c r="BE25" s="17"/>
      <c r="BF25" s="17" t="s">
        <v>179</v>
      </c>
      <c r="BG25" s="17" t="str">
        <f t="shared" si="22"/>
        <v>Casilla formulada</v>
      </c>
      <c r="BH25" s="17"/>
      <c r="BI25" s="18" t="str">
        <f t="shared" si="23"/>
        <v/>
      </c>
      <c r="BJ25" s="17" t="str">
        <f t="shared" si="24"/>
        <v/>
      </c>
      <c r="BK25" s="17" t="str">
        <f t="shared" si="25"/>
        <v>SI</v>
      </c>
      <c r="BL25" s="150"/>
      <c r="BM25" s="150"/>
      <c r="BN25" s="161"/>
      <c r="BO25" s="142"/>
      <c r="BP25" s="142"/>
      <c r="BQ25" s="145"/>
      <c r="BR25" s="175"/>
    </row>
    <row r="26" spans="1:70" s="1" customFormat="1" ht="95.45" hidden="1" customHeight="1" x14ac:dyDescent="0.25">
      <c r="A26" s="61"/>
      <c r="B26" s="204"/>
      <c r="C26" s="153"/>
      <c r="D26" s="156"/>
      <c r="E26" s="153"/>
      <c r="F26" s="153"/>
      <c r="G26" s="153"/>
      <c r="H26" s="153"/>
      <c r="I26" s="209"/>
      <c r="J26" s="69">
        <v>5</v>
      </c>
      <c r="K26" s="70" t="s">
        <v>200</v>
      </c>
      <c r="L26" s="158"/>
      <c r="M26" s="211"/>
      <c r="N26" s="142"/>
      <c r="O26" s="247"/>
      <c r="P26" s="153"/>
      <c r="Q26" s="153"/>
      <c r="R26" s="153"/>
      <c r="S26" s="153"/>
      <c r="T26" s="153"/>
      <c r="U26" s="153"/>
      <c r="V26" s="153"/>
      <c r="W26" s="153"/>
      <c r="X26" s="153"/>
      <c r="Y26" s="153"/>
      <c r="Z26" s="153"/>
      <c r="AA26" s="153"/>
      <c r="AB26" s="153"/>
      <c r="AC26" s="153"/>
      <c r="AD26" s="153"/>
      <c r="AE26" s="153"/>
      <c r="AF26" s="153"/>
      <c r="AG26" s="153"/>
      <c r="AH26" s="153"/>
      <c r="AI26" s="166"/>
      <c r="AJ26" s="142"/>
      <c r="AK26" s="145"/>
      <c r="AL26" s="164"/>
      <c r="AM26" s="71">
        <v>5</v>
      </c>
      <c r="AN26" s="70" t="s">
        <v>204</v>
      </c>
      <c r="AO26" s="13"/>
      <c r="AP26" s="13" t="s">
        <v>179</v>
      </c>
      <c r="AQ26" s="13"/>
      <c r="AR26" s="13"/>
      <c r="AS26" s="13"/>
      <c r="AT26" s="13"/>
      <c r="AU26" s="13" t="s">
        <v>179</v>
      </c>
      <c r="AV26" s="11" t="s">
        <v>179</v>
      </c>
      <c r="AW26" s="11" t="s">
        <v>179</v>
      </c>
      <c r="AX26" s="11" t="s">
        <v>179</v>
      </c>
      <c r="AY26" s="11" t="s">
        <v>179</v>
      </c>
      <c r="AZ26" s="11" t="s">
        <v>179</v>
      </c>
      <c r="BA26" s="11" t="s">
        <v>179</v>
      </c>
      <c r="BB26" s="11" t="s">
        <v>179</v>
      </c>
      <c r="BC26" s="13">
        <f t="shared" si="20"/>
        <v>0</v>
      </c>
      <c r="BD26" s="13" t="str">
        <f t="shared" si="21"/>
        <v>Débil</v>
      </c>
      <c r="BE26" s="13"/>
      <c r="BF26" s="13" t="s">
        <v>179</v>
      </c>
      <c r="BG26" s="13" t="str">
        <f t="shared" si="22"/>
        <v>Casilla formulada</v>
      </c>
      <c r="BH26" s="13"/>
      <c r="BI26" s="14" t="str">
        <f t="shared" si="23"/>
        <v/>
      </c>
      <c r="BJ26" s="13" t="str">
        <f t="shared" si="24"/>
        <v/>
      </c>
      <c r="BK26" s="13" t="str">
        <f t="shared" si="25"/>
        <v>SI</v>
      </c>
      <c r="BL26" s="150"/>
      <c r="BM26" s="150"/>
      <c r="BN26" s="161"/>
      <c r="BO26" s="142"/>
      <c r="BP26" s="142"/>
      <c r="BQ26" s="145"/>
      <c r="BR26" s="175"/>
    </row>
    <row r="27" spans="1:70" s="1" customFormat="1" ht="95.45" hidden="1" customHeight="1" x14ac:dyDescent="0.25">
      <c r="A27" s="61"/>
      <c r="B27" s="204"/>
      <c r="C27" s="153"/>
      <c r="D27" s="156"/>
      <c r="E27" s="153"/>
      <c r="F27" s="153"/>
      <c r="G27" s="153"/>
      <c r="H27" s="153"/>
      <c r="I27" s="209"/>
      <c r="J27" s="66">
        <v>6</v>
      </c>
      <c r="K27" s="67" t="s">
        <v>200</v>
      </c>
      <c r="L27" s="158"/>
      <c r="M27" s="211"/>
      <c r="N27" s="142"/>
      <c r="O27" s="247"/>
      <c r="P27" s="153"/>
      <c r="Q27" s="153"/>
      <c r="R27" s="153"/>
      <c r="S27" s="153"/>
      <c r="T27" s="153"/>
      <c r="U27" s="153"/>
      <c r="V27" s="153"/>
      <c r="W27" s="153"/>
      <c r="X27" s="153"/>
      <c r="Y27" s="153"/>
      <c r="Z27" s="153"/>
      <c r="AA27" s="153"/>
      <c r="AB27" s="153"/>
      <c r="AC27" s="153"/>
      <c r="AD27" s="153"/>
      <c r="AE27" s="153"/>
      <c r="AF27" s="153"/>
      <c r="AG27" s="153"/>
      <c r="AH27" s="153"/>
      <c r="AI27" s="166"/>
      <c r="AJ27" s="142"/>
      <c r="AK27" s="145"/>
      <c r="AL27" s="164"/>
      <c r="AM27" s="68">
        <v>6</v>
      </c>
      <c r="AN27" s="67" t="s">
        <v>204</v>
      </c>
      <c r="AO27" s="17"/>
      <c r="AP27" s="17" t="s">
        <v>179</v>
      </c>
      <c r="AQ27" s="17"/>
      <c r="AR27" s="17"/>
      <c r="AS27" s="17"/>
      <c r="AT27" s="17"/>
      <c r="AU27" s="17" t="s">
        <v>179</v>
      </c>
      <c r="AV27" s="17" t="s">
        <v>179</v>
      </c>
      <c r="AW27" s="17" t="s">
        <v>179</v>
      </c>
      <c r="AX27" s="17" t="s">
        <v>179</v>
      </c>
      <c r="AY27" s="17" t="s">
        <v>179</v>
      </c>
      <c r="AZ27" s="17" t="s">
        <v>179</v>
      </c>
      <c r="BA27" s="17" t="s">
        <v>179</v>
      </c>
      <c r="BB27" s="17" t="s">
        <v>179</v>
      </c>
      <c r="BC27" s="17">
        <f t="shared" si="20"/>
        <v>0</v>
      </c>
      <c r="BD27" s="17" t="str">
        <f t="shared" si="21"/>
        <v>Débil</v>
      </c>
      <c r="BE27" s="17"/>
      <c r="BF27" s="17" t="s">
        <v>179</v>
      </c>
      <c r="BG27" s="17" t="str">
        <f t="shared" si="22"/>
        <v>Casilla formulada</v>
      </c>
      <c r="BH27" s="17"/>
      <c r="BI27" s="18" t="str">
        <f t="shared" si="23"/>
        <v/>
      </c>
      <c r="BJ27" s="17" t="str">
        <f t="shared" si="24"/>
        <v/>
      </c>
      <c r="BK27" s="17" t="str">
        <f t="shared" si="25"/>
        <v>SI</v>
      </c>
      <c r="BL27" s="150"/>
      <c r="BM27" s="150"/>
      <c r="BN27" s="161"/>
      <c r="BO27" s="142"/>
      <c r="BP27" s="142"/>
      <c r="BQ27" s="145"/>
      <c r="BR27" s="175"/>
    </row>
    <row r="28" spans="1:70" s="1" customFormat="1" ht="95.45" hidden="1" customHeight="1" x14ac:dyDescent="0.25">
      <c r="A28" s="61"/>
      <c r="B28" s="204"/>
      <c r="C28" s="153"/>
      <c r="D28" s="156"/>
      <c r="E28" s="153"/>
      <c r="F28" s="153"/>
      <c r="G28" s="153"/>
      <c r="H28" s="153"/>
      <c r="I28" s="209"/>
      <c r="J28" s="69">
        <v>7</v>
      </c>
      <c r="K28" s="70" t="s">
        <v>200</v>
      </c>
      <c r="L28" s="158"/>
      <c r="M28" s="211"/>
      <c r="N28" s="142"/>
      <c r="O28" s="247"/>
      <c r="P28" s="153"/>
      <c r="Q28" s="153"/>
      <c r="R28" s="153"/>
      <c r="S28" s="153"/>
      <c r="T28" s="153"/>
      <c r="U28" s="153"/>
      <c r="V28" s="153"/>
      <c r="W28" s="153"/>
      <c r="X28" s="153"/>
      <c r="Y28" s="153"/>
      <c r="Z28" s="153"/>
      <c r="AA28" s="153"/>
      <c r="AB28" s="153"/>
      <c r="AC28" s="153"/>
      <c r="AD28" s="153"/>
      <c r="AE28" s="153"/>
      <c r="AF28" s="153"/>
      <c r="AG28" s="153"/>
      <c r="AH28" s="153"/>
      <c r="AI28" s="166"/>
      <c r="AJ28" s="142"/>
      <c r="AK28" s="145"/>
      <c r="AL28" s="164"/>
      <c r="AM28" s="71">
        <v>7</v>
      </c>
      <c r="AN28" s="70" t="s">
        <v>204</v>
      </c>
      <c r="AO28" s="13"/>
      <c r="AP28" s="13" t="s">
        <v>179</v>
      </c>
      <c r="AQ28" s="13"/>
      <c r="AR28" s="13"/>
      <c r="AS28" s="13"/>
      <c r="AT28" s="13"/>
      <c r="AU28" s="13" t="s">
        <v>179</v>
      </c>
      <c r="AV28" s="11" t="s">
        <v>179</v>
      </c>
      <c r="AW28" s="11" t="s">
        <v>179</v>
      </c>
      <c r="AX28" s="11" t="s">
        <v>179</v>
      </c>
      <c r="AY28" s="11" t="s">
        <v>179</v>
      </c>
      <c r="AZ28" s="11" t="s">
        <v>179</v>
      </c>
      <c r="BA28" s="11" t="s">
        <v>179</v>
      </c>
      <c r="BB28" s="11" t="s">
        <v>179</v>
      </c>
      <c r="BC28" s="13">
        <f t="shared" si="20"/>
        <v>0</v>
      </c>
      <c r="BD28" s="13" t="str">
        <f t="shared" si="21"/>
        <v>Débil</v>
      </c>
      <c r="BE28" s="13"/>
      <c r="BF28" s="13" t="s">
        <v>179</v>
      </c>
      <c r="BG28" s="13" t="str">
        <f t="shared" si="22"/>
        <v>Casilla formulada</v>
      </c>
      <c r="BH28" s="13"/>
      <c r="BI28" s="14" t="str">
        <f t="shared" si="23"/>
        <v/>
      </c>
      <c r="BJ28" s="13" t="str">
        <f t="shared" si="24"/>
        <v/>
      </c>
      <c r="BK28" s="13" t="str">
        <f t="shared" si="25"/>
        <v>SI</v>
      </c>
      <c r="BL28" s="150"/>
      <c r="BM28" s="150"/>
      <c r="BN28" s="161"/>
      <c r="BO28" s="142"/>
      <c r="BP28" s="142"/>
      <c r="BQ28" s="145"/>
      <c r="BR28" s="175"/>
    </row>
    <row r="29" spans="1:70" s="1" customFormat="1" ht="95.45" hidden="1" customHeight="1" x14ac:dyDescent="0.25">
      <c r="A29" s="61"/>
      <c r="B29" s="204"/>
      <c r="C29" s="153"/>
      <c r="D29" s="156"/>
      <c r="E29" s="153"/>
      <c r="F29" s="153"/>
      <c r="G29" s="153"/>
      <c r="H29" s="153"/>
      <c r="I29" s="209"/>
      <c r="J29" s="66">
        <v>8</v>
      </c>
      <c r="K29" s="67" t="s">
        <v>200</v>
      </c>
      <c r="L29" s="158"/>
      <c r="M29" s="211"/>
      <c r="N29" s="142"/>
      <c r="O29" s="247"/>
      <c r="P29" s="153"/>
      <c r="Q29" s="153"/>
      <c r="R29" s="153"/>
      <c r="S29" s="153"/>
      <c r="T29" s="153"/>
      <c r="U29" s="153"/>
      <c r="V29" s="153"/>
      <c r="W29" s="153"/>
      <c r="X29" s="153"/>
      <c r="Y29" s="153"/>
      <c r="Z29" s="153"/>
      <c r="AA29" s="153"/>
      <c r="AB29" s="153"/>
      <c r="AC29" s="153"/>
      <c r="AD29" s="153"/>
      <c r="AE29" s="153"/>
      <c r="AF29" s="153"/>
      <c r="AG29" s="153"/>
      <c r="AH29" s="153"/>
      <c r="AI29" s="166"/>
      <c r="AJ29" s="142"/>
      <c r="AK29" s="145"/>
      <c r="AL29" s="164"/>
      <c r="AM29" s="68">
        <v>8</v>
      </c>
      <c r="AN29" s="67" t="s">
        <v>204</v>
      </c>
      <c r="AO29" s="17"/>
      <c r="AP29" s="17" t="s">
        <v>179</v>
      </c>
      <c r="AQ29" s="17"/>
      <c r="AR29" s="17"/>
      <c r="AS29" s="17"/>
      <c r="AT29" s="17"/>
      <c r="AU29" s="17" t="s">
        <v>179</v>
      </c>
      <c r="AV29" s="17" t="s">
        <v>179</v>
      </c>
      <c r="AW29" s="17" t="s">
        <v>179</v>
      </c>
      <c r="AX29" s="17" t="s">
        <v>179</v>
      </c>
      <c r="AY29" s="17" t="s">
        <v>179</v>
      </c>
      <c r="AZ29" s="17" t="s">
        <v>179</v>
      </c>
      <c r="BA29" s="17" t="s">
        <v>179</v>
      </c>
      <c r="BB29" s="17" t="s">
        <v>179</v>
      </c>
      <c r="BC29" s="17">
        <f t="shared" si="20"/>
        <v>0</v>
      </c>
      <c r="BD29" s="17" t="str">
        <f t="shared" si="21"/>
        <v>Débil</v>
      </c>
      <c r="BE29" s="17"/>
      <c r="BF29" s="17" t="s">
        <v>179</v>
      </c>
      <c r="BG29" s="17" t="str">
        <f t="shared" si="22"/>
        <v>Casilla formulada</v>
      </c>
      <c r="BH29" s="17"/>
      <c r="BI29" s="18" t="str">
        <f t="shared" si="23"/>
        <v/>
      </c>
      <c r="BJ29" s="17" t="str">
        <f t="shared" si="24"/>
        <v/>
      </c>
      <c r="BK29" s="17" t="str">
        <f t="shared" si="25"/>
        <v>SI</v>
      </c>
      <c r="BL29" s="150"/>
      <c r="BM29" s="150"/>
      <c r="BN29" s="161"/>
      <c r="BO29" s="142"/>
      <c r="BP29" s="142"/>
      <c r="BQ29" s="145"/>
      <c r="BR29" s="175"/>
    </row>
    <row r="30" spans="1:70" s="1" customFormat="1" ht="95.45" hidden="1" customHeight="1" x14ac:dyDescent="0.25">
      <c r="A30" s="61"/>
      <c r="B30" s="204"/>
      <c r="C30" s="153"/>
      <c r="D30" s="156"/>
      <c r="E30" s="153"/>
      <c r="F30" s="153"/>
      <c r="G30" s="153"/>
      <c r="H30" s="153"/>
      <c r="I30" s="209"/>
      <c r="J30" s="69">
        <v>9</v>
      </c>
      <c r="K30" s="70" t="s">
        <v>200</v>
      </c>
      <c r="L30" s="158"/>
      <c r="M30" s="211"/>
      <c r="N30" s="142"/>
      <c r="O30" s="247"/>
      <c r="P30" s="153"/>
      <c r="Q30" s="153"/>
      <c r="R30" s="153"/>
      <c r="S30" s="153"/>
      <c r="T30" s="153"/>
      <c r="U30" s="153"/>
      <c r="V30" s="153"/>
      <c r="W30" s="153"/>
      <c r="X30" s="153"/>
      <c r="Y30" s="153"/>
      <c r="Z30" s="153"/>
      <c r="AA30" s="153"/>
      <c r="AB30" s="153"/>
      <c r="AC30" s="153"/>
      <c r="AD30" s="153"/>
      <c r="AE30" s="153"/>
      <c r="AF30" s="153"/>
      <c r="AG30" s="153"/>
      <c r="AH30" s="153"/>
      <c r="AI30" s="166"/>
      <c r="AJ30" s="142"/>
      <c r="AK30" s="145"/>
      <c r="AL30" s="164"/>
      <c r="AM30" s="71">
        <v>9</v>
      </c>
      <c r="AN30" s="70" t="s">
        <v>204</v>
      </c>
      <c r="AO30" s="13"/>
      <c r="AP30" s="13" t="s">
        <v>179</v>
      </c>
      <c r="AQ30" s="13"/>
      <c r="AR30" s="13"/>
      <c r="AS30" s="13"/>
      <c r="AT30" s="13"/>
      <c r="AU30" s="13" t="s">
        <v>179</v>
      </c>
      <c r="AV30" s="11" t="s">
        <v>179</v>
      </c>
      <c r="AW30" s="11" t="s">
        <v>179</v>
      </c>
      <c r="AX30" s="11" t="s">
        <v>179</v>
      </c>
      <c r="AY30" s="11" t="s">
        <v>179</v>
      </c>
      <c r="AZ30" s="11" t="s">
        <v>179</v>
      </c>
      <c r="BA30" s="11" t="s">
        <v>179</v>
      </c>
      <c r="BB30" s="11" t="s">
        <v>179</v>
      </c>
      <c r="BC30" s="13">
        <f t="shared" si="20"/>
        <v>0</v>
      </c>
      <c r="BD30" s="13" t="str">
        <f t="shared" si="21"/>
        <v>Débil</v>
      </c>
      <c r="BE30" s="13"/>
      <c r="BF30" s="13" t="s">
        <v>179</v>
      </c>
      <c r="BG30" s="13" t="str">
        <f t="shared" si="22"/>
        <v>Casilla formulada</v>
      </c>
      <c r="BH30" s="13"/>
      <c r="BI30" s="14" t="str">
        <f t="shared" si="23"/>
        <v/>
      </c>
      <c r="BJ30" s="13" t="str">
        <f t="shared" si="24"/>
        <v/>
      </c>
      <c r="BK30" s="13" t="str">
        <f t="shared" si="25"/>
        <v>SI</v>
      </c>
      <c r="BL30" s="150"/>
      <c r="BM30" s="150"/>
      <c r="BN30" s="161"/>
      <c r="BO30" s="142"/>
      <c r="BP30" s="142"/>
      <c r="BQ30" s="145"/>
      <c r="BR30" s="175"/>
    </row>
    <row r="31" spans="1:70" s="1" customFormat="1" ht="95.45" hidden="1" customHeight="1" thickBot="1" x14ac:dyDescent="0.3">
      <c r="A31" s="61"/>
      <c r="B31" s="205"/>
      <c r="C31" s="154"/>
      <c r="D31" s="157"/>
      <c r="E31" s="154"/>
      <c r="F31" s="154"/>
      <c r="G31" s="154"/>
      <c r="H31" s="154"/>
      <c r="I31" s="210"/>
      <c r="J31" s="72">
        <v>10</v>
      </c>
      <c r="K31" s="73" t="s">
        <v>200</v>
      </c>
      <c r="L31" s="159"/>
      <c r="M31" s="212"/>
      <c r="N31" s="143"/>
      <c r="O31" s="248"/>
      <c r="P31" s="154"/>
      <c r="Q31" s="154"/>
      <c r="R31" s="154"/>
      <c r="S31" s="154"/>
      <c r="T31" s="154"/>
      <c r="U31" s="154"/>
      <c r="V31" s="154"/>
      <c r="W31" s="154"/>
      <c r="X31" s="154"/>
      <c r="Y31" s="154"/>
      <c r="Z31" s="154"/>
      <c r="AA31" s="154"/>
      <c r="AB31" s="154"/>
      <c r="AC31" s="154"/>
      <c r="AD31" s="154"/>
      <c r="AE31" s="154"/>
      <c r="AF31" s="154"/>
      <c r="AG31" s="154"/>
      <c r="AH31" s="154"/>
      <c r="AI31" s="167"/>
      <c r="AJ31" s="143"/>
      <c r="AK31" s="146"/>
      <c r="AL31" s="165"/>
      <c r="AM31" s="74">
        <v>10</v>
      </c>
      <c r="AN31" s="73" t="s">
        <v>204</v>
      </c>
      <c r="AO31" s="19"/>
      <c r="AP31" s="19" t="s">
        <v>179</v>
      </c>
      <c r="AQ31" s="19"/>
      <c r="AR31" s="19"/>
      <c r="AS31" s="19"/>
      <c r="AT31" s="19"/>
      <c r="AU31" s="19" t="s">
        <v>179</v>
      </c>
      <c r="AV31" s="19" t="s">
        <v>179</v>
      </c>
      <c r="AW31" s="19" t="s">
        <v>179</v>
      </c>
      <c r="AX31" s="19" t="s">
        <v>179</v>
      </c>
      <c r="AY31" s="19" t="s">
        <v>179</v>
      </c>
      <c r="AZ31" s="19" t="s">
        <v>179</v>
      </c>
      <c r="BA31" s="19" t="s">
        <v>179</v>
      </c>
      <c r="BB31" s="19" t="s">
        <v>179</v>
      </c>
      <c r="BC31" s="19">
        <f t="shared" si="20"/>
        <v>0</v>
      </c>
      <c r="BD31" s="19" t="str">
        <f t="shared" si="21"/>
        <v>Débil</v>
      </c>
      <c r="BE31" s="19"/>
      <c r="BF31" s="19" t="s">
        <v>179</v>
      </c>
      <c r="BG31" s="19" t="str">
        <f t="shared" si="22"/>
        <v>Casilla formulada</v>
      </c>
      <c r="BH31" s="19"/>
      <c r="BI31" s="20" t="str">
        <f t="shared" si="23"/>
        <v/>
      </c>
      <c r="BJ31" s="19" t="str">
        <f t="shared" si="24"/>
        <v/>
      </c>
      <c r="BK31" s="19" t="str">
        <f t="shared" si="25"/>
        <v>SI</v>
      </c>
      <c r="BL31" s="151"/>
      <c r="BM31" s="151"/>
      <c r="BN31" s="162"/>
      <c r="BO31" s="143"/>
      <c r="BP31" s="143"/>
      <c r="BQ31" s="146"/>
      <c r="BR31" s="176"/>
    </row>
    <row r="32" spans="1:70" s="1" customFormat="1" ht="95.45" hidden="1" customHeight="1" x14ac:dyDescent="0.25">
      <c r="A32" s="61"/>
      <c r="B32" s="203" t="s">
        <v>177</v>
      </c>
      <c r="C32" s="152" t="str">
        <f>VLOOKUP(B32,'HOJA DE DATOS'!$I$13:$J$47,2,FALSE)</f>
        <v>Casilla formulada</v>
      </c>
      <c r="D32" s="156" t="s">
        <v>197</v>
      </c>
      <c r="E32" s="152" t="s">
        <v>179</v>
      </c>
      <c r="F32" s="152" t="s">
        <v>179</v>
      </c>
      <c r="G32" s="152" t="s">
        <v>179</v>
      </c>
      <c r="H32" s="152" t="s">
        <v>179</v>
      </c>
      <c r="I32" s="208" t="str">
        <f t="shared" ref="I32" si="32">IF(AND((E32="SI"),(F32="SI"),(G32="SI"),(H32="SI")),"Si es Riesgo de Corrupción","No es Riesgo de Corrupción")</f>
        <v>No es Riesgo de Corrupción</v>
      </c>
      <c r="J32" s="62">
        <v>1</v>
      </c>
      <c r="K32" s="63" t="s">
        <v>200</v>
      </c>
      <c r="L32" s="158" t="s">
        <v>201</v>
      </c>
      <c r="M32" s="211" t="s">
        <v>179</v>
      </c>
      <c r="N32" s="142" t="str">
        <f t="shared" ref="N32" si="33">IF(M32=1,"Rara vez",IF(M32=2,"Improbable",IF(M32=3,"Posible",IF(M32=4,"Probable",IF(M32=5,"Casi seguro","← 
Definir el nivel de probabilidad")))))</f>
        <v>← 
Definir el nivel de probabilidad</v>
      </c>
      <c r="O32" s="246" t="str">
        <f t="shared" si="0"/>
        <v>← ← 
Definir el nivel de probabilidad</v>
      </c>
      <c r="P32" s="152" t="s">
        <v>203</v>
      </c>
      <c r="Q32" s="152" t="s">
        <v>203</v>
      </c>
      <c r="R32" s="152" t="s">
        <v>203</v>
      </c>
      <c r="S32" s="152" t="s">
        <v>203</v>
      </c>
      <c r="T32" s="152" t="s">
        <v>203</v>
      </c>
      <c r="U32" s="152" t="s">
        <v>203</v>
      </c>
      <c r="V32" s="152" t="s">
        <v>203</v>
      </c>
      <c r="W32" s="152" t="s">
        <v>203</v>
      </c>
      <c r="X32" s="152" t="s">
        <v>203</v>
      </c>
      <c r="Y32" s="152" t="s">
        <v>203</v>
      </c>
      <c r="Z32" s="152" t="s">
        <v>203</v>
      </c>
      <c r="AA32" s="152" t="s">
        <v>203</v>
      </c>
      <c r="AB32" s="152" t="s">
        <v>203</v>
      </c>
      <c r="AC32" s="152" t="s">
        <v>203</v>
      </c>
      <c r="AD32" s="152" t="s">
        <v>203</v>
      </c>
      <c r="AE32" s="152" t="s">
        <v>203</v>
      </c>
      <c r="AF32" s="152" t="s">
        <v>203</v>
      </c>
      <c r="AG32" s="152" t="s">
        <v>203</v>
      </c>
      <c r="AH32" s="152" t="s">
        <v>203</v>
      </c>
      <c r="AI32" s="166">
        <f t="shared" ref="AI32" si="34">IF(AE32="SI","Impacto Catastrófico por lesoines o perdida de vidas humanas",(COUNTIF(P32:AD41,"SI")+COUNTIF(AF32:AH41,"SI")))</f>
        <v>0</v>
      </c>
      <c r="AJ32" s="142" t="str">
        <f t="shared" si="1"/>
        <v/>
      </c>
      <c r="AK32" s="144" t="str">
        <f t="shared" ref="AK32" si="35">IF(AND(N32="Rara Vez",AJ32="Moderado"),"Moderado",IF(AND(N32="Rara Vez",AJ32="Mayor"),"Alto",IF(AND(N32="Improbable",AJ32="Moderado"),"Moderado",IF(AND(N32="Improbable",AJ32="Mayor"),"Alto",IF(AND(N32="Posible",AJ32="Moderado"),"Alto",IF(AND(N32="Probable",AJ32="Moderado"),"Alto","Extremo"))))))</f>
        <v>Extremo</v>
      </c>
      <c r="AL32" s="163" t="s">
        <v>70</v>
      </c>
      <c r="AM32" s="64">
        <v>1</v>
      </c>
      <c r="AN32" s="63" t="s">
        <v>204</v>
      </c>
      <c r="AO32" s="11"/>
      <c r="AP32" s="11" t="s">
        <v>179</v>
      </c>
      <c r="AQ32" s="11"/>
      <c r="AR32" s="11"/>
      <c r="AS32" s="11"/>
      <c r="AT32" s="11"/>
      <c r="AU32" s="11" t="s">
        <v>179</v>
      </c>
      <c r="AV32" s="11" t="s">
        <v>179</v>
      </c>
      <c r="AW32" s="11" t="s">
        <v>179</v>
      </c>
      <c r="AX32" s="11" t="s">
        <v>179</v>
      </c>
      <c r="AY32" s="11" t="s">
        <v>179</v>
      </c>
      <c r="AZ32" s="11" t="s">
        <v>179</v>
      </c>
      <c r="BA32" s="11" t="s">
        <v>179</v>
      </c>
      <c r="BB32" s="11" t="s">
        <v>179</v>
      </c>
      <c r="BC32" s="11">
        <f t="shared" si="2"/>
        <v>0</v>
      </c>
      <c r="BD32" s="11" t="str">
        <f t="shared" si="3"/>
        <v>Débil</v>
      </c>
      <c r="BE32" s="11"/>
      <c r="BF32" s="11" t="s">
        <v>179</v>
      </c>
      <c r="BG32" s="11" t="str">
        <f t="shared" si="4"/>
        <v>Casilla formulada</v>
      </c>
      <c r="BH32" s="11"/>
      <c r="BI32" s="12" t="str">
        <f t="shared" si="5"/>
        <v/>
      </c>
      <c r="BJ32" s="11" t="str">
        <f t="shared" si="6"/>
        <v/>
      </c>
      <c r="BK32" s="11" t="str">
        <f t="shared" si="7"/>
        <v>SI</v>
      </c>
      <c r="BL32" s="150" t="e">
        <f t="shared" ref="BL32" si="36">IF(AVERAGE(BJ32:BJ41)=100,"FUERTE",IF(AND(AVERAGE(BJ32:BJ41)&lt;=99,AVERAGE(BJ32:BJ41)&gt;=50),"MODERADA",IF(AVERAGE(BJ32:BJ41)&lt;50,"DÉBIL",0)))</f>
        <v>#DIV/0!</v>
      </c>
      <c r="BM32" s="150" t="str">
        <f t="shared" si="9"/>
        <v>NO DISMINUYE</v>
      </c>
      <c r="BN32" s="160" t="e">
        <f t="shared" si="10"/>
        <v>#DIV/0!</v>
      </c>
      <c r="BO32" s="142" t="e">
        <f t="shared" ref="BO32" si="37">IF(BN32=1,"Rara vez",IF(BN32=2,"Improbable",IF(BN32=3,"Posible",IF(BN32=4,"Probable",IF(BN32=5,"Casi Seguro",0)))))</f>
        <v>#DIV/0!</v>
      </c>
      <c r="BP32" s="142" t="str">
        <f t="shared" ref="BP32" si="38">AJ32</f>
        <v/>
      </c>
      <c r="BQ32" s="144" t="e">
        <f t="shared" ref="BQ32" si="39">IF(AND(BO32="Rara Vez",BP32="Moderado"),"Moderado",IF(AND(BO32="Rara Vez",BP32="Mayor"),"Alto",IF(AND(BO32="Improbable",BP32="Moderado"),"Moderado",IF(AND(BO32="Improbable",BP32="Mayor"),"Alto",IF(AND(BO32="Posible",BP32="Moderado"),"Alto",IF(AND(BO32="Probable",BP32="Moderado"),"Alto","Extremo"))))))</f>
        <v>#DIV/0!</v>
      </c>
      <c r="BR32" s="174"/>
    </row>
    <row r="33" spans="1:70" s="1" customFormat="1" ht="95.45" hidden="1" customHeight="1" x14ac:dyDescent="0.25">
      <c r="A33" s="61"/>
      <c r="B33" s="204"/>
      <c r="C33" s="153"/>
      <c r="D33" s="156"/>
      <c r="E33" s="153"/>
      <c r="F33" s="153"/>
      <c r="G33" s="153"/>
      <c r="H33" s="153"/>
      <c r="I33" s="209"/>
      <c r="J33" s="66">
        <v>2</v>
      </c>
      <c r="K33" s="67" t="s">
        <v>200</v>
      </c>
      <c r="L33" s="158"/>
      <c r="M33" s="211"/>
      <c r="N33" s="142"/>
      <c r="O33" s="247"/>
      <c r="P33" s="153"/>
      <c r="Q33" s="153"/>
      <c r="R33" s="153"/>
      <c r="S33" s="153"/>
      <c r="T33" s="153"/>
      <c r="U33" s="153"/>
      <c r="V33" s="153"/>
      <c r="W33" s="153"/>
      <c r="X33" s="153"/>
      <c r="Y33" s="153"/>
      <c r="Z33" s="153"/>
      <c r="AA33" s="153"/>
      <c r="AB33" s="153"/>
      <c r="AC33" s="153"/>
      <c r="AD33" s="153"/>
      <c r="AE33" s="153"/>
      <c r="AF33" s="153"/>
      <c r="AG33" s="153"/>
      <c r="AH33" s="153"/>
      <c r="AI33" s="166"/>
      <c r="AJ33" s="142"/>
      <c r="AK33" s="145"/>
      <c r="AL33" s="164"/>
      <c r="AM33" s="68">
        <v>2</v>
      </c>
      <c r="AN33" s="67" t="s">
        <v>204</v>
      </c>
      <c r="AO33" s="17"/>
      <c r="AP33" s="17" t="s">
        <v>179</v>
      </c>
      <c r="AQ33" s="17"/>
      <c r="AR33" s="17"/>
      <c r="AS33" s="17"/>
      <c r="AT33" s="17"/>
      <c r="AU33" s="17" t="s">
        <v>179</v>
      </c>
      <c r="AV33" s="17" t="s">
        <v>179</v>
      </c>
      <c r="AW33" s="17" t="s">
        <v>179</v>
      </c>
      <c r="AX33" s="17" t="s">
        <v>179</v>
      </c>
      <c r="AY33" s="17" t="s">
        <v>179</v>
      </c>
      <c r="AZ33" s="17" t="s">
        <v>179</v>
      </c>
      <c r="BA33" s="17" t="s">
        <v>179</v>
      </c>
      <c r="BB33" s="17" t="s">
        <v>179</v>
      </c>
      <c r="BC33" s="17">
        <f t="shared" si="2"/>
        <v>0</v>
      </c>
      <c r="BD33" s="17" t="str">
        <f t="shared" si="3"/>
        <v>Débil</v>
      </c>
      <c r="BE33" s="17"/>
      <c r="BF33" s="17" t="s">
        <v>179</v>
      </c>
      <c r="BG33" s="17" t="str">
        <f t="shared" si="4"/>
        <v>Casilla formulada</v>
      </c>
      <c r="BH33" s="17"/>
      <c r="BI33" s="18" t="str">
        <f t="shared" si="5"/>
        <v/>
      </c>
      <c r="BJ33" s="17" t="str">
        <f t="shared" si="6"/>
        <v/>
      </c>
      <c r="BK33" s="17" t="str">
        <f t="shared" si="7"/>
        <v>SI</v>
      </c>
      <c r="BL33" s="150"/>
      <c r="BM33" s="150"/>
      <c r="BN33" s="161"/>
      <c r="BO33" s="142"/>
      <c r="BP33" s="142"/>
      <c r="BQ33" s="145"/>
      <c r="BR33" s="175"/>
    </row>
    <row r="34" spans="1:70" s="1" customFormat="1" ht="95.45" hidden="1" customHeight="1" x14ac:dyDescent="0.25">
      <c r="A34" s="61"/>
      <c r="B34" s="204"/>
      <c r="C34" s="153"/>
      <c r="D34" s="156"/>
      <c r="E34" s="153"/>
      <c r="F34" s="153"/>
      <c r="G34" s="153"/>
      <c r="H34" s="153"/>
      <c r="I34" s="209"/>
      <c r="J34" s="69">
        <v>3</v>
      </c>
      <c r="K34" s="70" t="s">
        <v>200</v>
      </c>
      <c r="L34" s="158"/>
      <c r="M34" s="211"/>
      <c r="N34" s="142"/>
      <c r="O34" s="247"/>
      <c r="P34" s="153"/>
      <c r="Q34" s="153"/>
      <c r="R34" s="153"/>
      <c r="S34" s="153"/>
      <c r="T34" s="153"/>
      <c r="U34" s="153"/>
      <c r="V34" s="153"/>
      <c r="W34" s="153"/>
      <c r="X34" s="153"/>
      <c r="Y34" s="153"/>
      <c r="Z34" s="153"/>
      <c r="AA34" s="153"/>
      <c r="AB34" s="153"/>
      <c r="AC34" s="153"/>
      <c r="AD34" s="153"/>
      <c r="AE34" s="153"/>
      <c r="AF34" s="153"/>
      <c r="AG34" s="153"/>
      <c r="AH34" s="153"/>
      <c r="AI34" s="166"/>
      <c r="AJ34" s="142"/>
      <c r="AK34" s="145"/>
      <c r="AL34" s="164"/>
      <c r="AM34" s="71">
        <v>3</v>
      </c>
      <c r="AN34" s="70" t="s">
        <v>204</v>
      </c>
      <c r="AO34" s="13"/>
      <c r="AP34" s="13" t="s">
        <v>179</v>
      </c>
      <c r="AQ34" s="13"/>
      <c r="AR34" s="13"/>
      <c r="AS34" s="13"/>
      <c r="AT34" s="13"/>
      <c r="AU34" s="13" t="s">
        <v>179</v>
      </c>
      <c r="AV34" s="11" t="s">
        <v>179</v>
      </c>
      <c r="AW34" s="11" t="s">
        <v>179</v>
      </c>
      <c r="AX34" s="11" t="s">
        <v>179</v>
      </c>
      <c r="AY34" s="11" t="s">
        <v>179</v>
      </c>
      <c r="AZ34" s="11" t="s">
        <v>179</v>
      </c>
      <c r="BA34" s="11" t="s">
        <v>179</v>
      </c>
      <c r="BB34" s="11" t="s">
        <v>179</v>
      </c>
      <c r="BC34" s="13">
        <f t="shared" si="2"/>
        <v>0</v>
      </c>
      <c r="BD34" s="13" t="str">
        <f t="shared" si="3"/>
        <v>Débil</v>
      </c>
      <c r="BE34" s="13"/>
      <c r="BF34" s="13" t="s">
        <v>179</v>
      </c>
      <c r="BG34" s="13" t="str">
        <f t="shared" si="4"/>
        <v>Casilla formulada</v>
      </c>
      <c r="BH34" s="13"/>
      <c r="BI34" s="14" t="str">
        <f t="shared" si="5"/>
        <v/>
      </c>
      <c r="BJ34" s="13" t="str">
        <f t="shared" si="6"/>
        <v/>
      </c>
      <c r="BK34" s="13" t="str">
        <f t="shared" si="7"/>
        <v>SI</v>
      </c>
      <c r="BL34" s="150"/>
      <c r="BM34" s="150"/>
      <c r="BN34" s="161"/>
      <c r="BO34" s="142"/>
      <c r="BP34" s="142"/>
      <c r="BQ34" s="145"/>
      <c r="BR34" s="175"/>
    </row>
    <row r="35" spans="1:70" s="1" customFormat="1" ht="95.45" hidden="1" customHeight="1" x14ac:dyDescent="0.25">
      <c r="A35" s="61"/>
      <c r="B35" s="204"/>
      <c r="C35" s="153"/>
      <c r="D35" s="156"/>
      <c r="E35" s="153"/>
      <c r="F35" s="153"/>
      <c r="G35" s="153"/>
      <c r="H35" s="153"/>
      <c r="I35" s="209"/>
      <c r="J35" s="66">
        <v>4</v>
      </c>
      <c r="K35" s="67" t="s">
        <v>200</v>
      </c>
      <c r="L35" s="158"/>
      <c r="M35" s="211"/>
      <c r="N35" s="142"/>
      <c r="O35" s="247"/>
      <c r="P35" s="153"/>
      <c r="Q35" s="153"/>
      <c r="R35" s="153"/>
      <c r="S35" s="153"/>
      <c r="T35" s="153"/>
      <c r="U35" s="153"/>
      <c r="V35" s="153"/>
      <c r="W35" s="153"/>
      <c r="X35" s="153"/>
      <c r="Y35" s="153"/>
      <c r="Z35" s="153"/>
      <c r="AA35" s="153"/>
      <c r="AB35" s="153"/>
      <c r="AC35" s="153"/>
      <c r="AD35" s="153"/>
      <c r="AE35" s="153"/>
      <c r="AF35" s="153"/>
      <c r="AG35" s="153"/>
      <c r="AH35" s="153"/>
      <c r="AI35" s="166"/>
      <c r="AJ35" s="142"/>
      <c r="AK35" s="145"/>
      <c r="AL35" s="164"/>
      <c r="AM35" s="68">
        <v>4</v>
      </c>
      <c r="AN35" s="67" t="s">
        <v>204</v>
      </c>
      <c r="AO35" s="17"/>
      <c r="AP35" s="17" t="s">
        <v>179</v>
      </c>
      <c r="AQ35" s="17"/>
      <c r="AR35" s="17"/>
      <c r="AS35" s="17"/>
      <c r="AT35" s="17"/>
      <c r="AU35" s="17" t="s">
        <v>179</v>
      </c>
      <c r="AV35" s="17" t="s">
        <v>179</v>
      </c>
      <c r="AW35" s="17" t="s">
        <v>179</v>
      </c>
      <c r="AX35" s="17" t="s">
        <v>179</v>
      </c>
      <c r="AY35" s="17" t="s">
        <v>179</v>
      </c>
      <c r="AZ35" s="17" t="s">
        <v>179</v>
      </c>
      <c r="BA35" s="17" t="s">
        <v>179</v>
      </c>
      <c r="BB35" s="17" t="s">
        <v>179</v>
      </c>
      <c r="BC35" s="17">
        <f t="shared" si="2"/>
        <v>0</v>
      </c>
      <c r="BD35" s="17" t="str">
        <f t="shared" si="3"/>
        <v>Débil</v>
      </c>
      <c r="BE35" s="17"/>
      <c r="BF35" s="17" t="s">
        <v>179</v>
      </c>
      <c r="BG35" s="17" t="str">
        <f t="shared" si="4"/>
        <v>Casilla formulada</v>
      </c>
      <c r="BH35" s="17"/>
      <c r="BI35" s="18" t="str">
        <f t="shared" si="5"/>
        <v/>
      </c>
      <c r="BJ35" s="17" t="str">
        <f t="shared" si="6"/>
        <v/>
      </c>
      <c r="BK35" s="17" t="str">
        <f t="shared" si="7"/>
        <v>SI</v>
      </c>
      <c r="BL35" s="150"/>
      <c r="BM35" s="150"/>
      <c r="BN35" s="161"/>
      <c r="BO35" s="142"/>
      <c r="BP35" s="142"/>
      <c r="BQ35" s="145"/>
      <c r="BR35" s="175"/>
    </row>
    <row r="36" spans="1:70" s="1" customFormat="1" ht="95.45" hidden="1" customHeight="1" x14ac:dyDescent="0.25">
      <c r="A36" s="61"/>
      <c r="B36" s="204"/>
      <c r="C36" s="153"/>
      <c r="D36" s="156"/>
      <c r="E36" s="153"/>
      <c r="F36" s="153"/>
      <c r="G36" s="153"/>
      <c r="H36" s="153"/>
      <c r="I36" s="209"/>
      <c r="J36" s="69">
        <v>5</v>
      </c>
      <c r="K36" s="70" t="s">
        <v>200</v>
      </c>
      <c r="L36" s="158"/>
      <c r="M36" s="211"/>
      <c r="N36" s="142"/>
      <c r="O36" s="247"/>
      <c r="P36" s="153"/>
      <c r="Q36" s="153"/>
      <c r="R36" s="153"/>
      <c r="S36" s="153"/>
      <c r="T36" s="153"/>
      <c r="U36" s="153"/>
      <c r="V36" s="153"/>
      <c r="W36" s="153"/>
      <c r="X36" s="153"/>
      <c r="Y36" s="153"/>
      <c r="Z36" s="153"/>
      <c r="AA36" s="153"/>
      <c r="AB36" s="153"/>
      <c r="AC36" s="153"/>
      <c r="AD36" s="153"/>
      <c r="AE36" s="153"/>
      <c r="AF36" s="153"/>
      <c r="AG36" s="153"/>
      <c r="AH36" s="153"/>
      <c r="AI36" s="166"/>
      <c r="AJ36" s="142"/>
      <c r="AK36" s="145"/>
      <c r="AL36" s="164"/>
      <c r="AM36" s="71">
        <v>5</v>
      </c>
      <c r="AN36" s="70" t="s">
        <v>204</v>
      </c>
      <c r="AO36" s="13"/>
      <c r="AP36" s="13" t="s">
        <v>179</v>
      </c>
      <c r="AQ36" s="13"/>
      <c r="AR36" s="13"/>
      <c r="AS36" s="13"/>
      <c r="AT36" s="13"/>
      <c r="AU36" s="13" t="s">
        <v>179</v>
      </c>
      <c r="AV36" s="11" t="s">
        <v>179</v>
      </c>
      <c r="AW36" s="11" t="s">
        <v>179</v>
      </c>
      <c r="AX36" s="11" t="s">
        <v>179</v>
      </c>
      <c r="AY36" s="11" t="s">
        <v>179</v>
      </c>
      <c r="AZ36" s="11" t="s">
        <v>179</v>
      </c>
      <c r="BA36" s="11" t="s">
        <v>179</v>
      </c>
      <c r="BB36" s="11" t="s">
        <v>179</v>
      </c>
      <c r="BC36" s="13">
        <f t="shared" si="2"/>
        <v>0</v>
      </c>
      <c r="BD36" s="13" t="str">
        <f t="shared" si="3"/>
        <v>Débil</v>
      </c>
      <c r="BE36" s="13"/>
      <c r="BF36" s="13" t="s">
        <v>179</v>
      </c>
      <c r="BG36" s="13" t="str">
        <f t="shared" si="4"/>
        <v>Casilla formulada</v>
      </c>
      <c r="BH36" s="13"/>
      <c r="BI36" s="14" t="str">
        <f t="shared" si="5"/>
        <v/>
      </c>
      <c r="BJ36" s="13" t="str">
        <f t="shared" si="6"/>
        <v/>
      </c>
      <c r="BK36" s="13" t="str">
        <f t="shared" si="7"/>
        <v>SI</v>
      </c>
      <c r="BL36" s="150"/>
      <c r="BM36" s="150"/>
      <c r="BN36" s="161"/>
      <c r="BO36" s="142"/>
      <c r="BP36" s="142"/>
      <c r="BQ36" s="145"/>
      <c r="BR36" s="175"/>
    </row>
    <row r="37" spans="1:70" s="1" customFormat="1" ht="95.45" hidden="1" customHeight="1" x14ac:dyDescent="0.25">
      <c r="A37" s="61"/>
      <c r="B37" s="204"/>
      <c r="C37" s="153"/>
      <c r="D37" s="156"/>
      <c r="E37" s="153"/>
      <c r="F37" s="153"/>
      <c r="G37" s="153"/>
      <c r="H37" s="153"/>
      <c r="I37" s="209"/>
      <c r="J37" s="66">
        <v>6</v>
      </c>
      <c r="K37" s="67" t="s">
        <v>200</v>
      </c>
      <c r="L37" s="158"/>
      <c r="M37" s="211"/>
      <c r="N37" s="142"/>
      <c r="O37" s="247"/>
      <c r="P37" s="153"/>
      <c r="Q37" s="153"/>
      <c r="R37" s="153"/>
      <c r="S37" s="153"/>
      <c r="T37" s="153"/>
      <c r="U37" s="153"/>
      <c r="V37" s="153"/>
      <c r="W37" s="153"/>
      <c r="X37" s="153"/>
      <c r="Y37" s="153"/>
      <c r="Z37" s="153"/>
      <c r="AA37" s="153"/>
      <c r="AB37" s="153"/>
      <c r="AC37" s="153"/>
      <c r="AD37" s="153"/>
      <c r="AE37" s="153"/>
      <c r="AF37" s="153"/>
      <c r="AG37" s="153"/>
      <c r="AH37" s="153"/>
      <c r="AI37" s="166"/>
      <c r="AJ37" s="142"/>
      <c r="AK37" s="145"/>
      <c r="AL37" s="164"/>
      <c r="AM37" s="68">
        <v>6</v>
      </c>
      <c r="AN37" s="67" t="s">
        <v>204</v>
      </c>
      <c r="AO37" s="17"/>
      <c r="AP37" s="17" t="s">
        <v>179</v>
      </c>
      <c r="AQ37" s="17"/>
      <c r="AR37" s="17"/>
      <c r="AS37" s="17"/>
      <c r="AT37" s="17"/>
      <c r="AU37" s="17" t="s">
        <v>179</v>
      </c>
      <c r="AV37" s="17" t="s">
        <v>179</v>
      </c>
      <c r="AW37" s="17" t="s">
        <v>179</v>
      </c>
      <c r="AX37" s="17" t="s">
        <v>179</v>
      </c>
      <c r="AY37" s="17" t="s">
        <v>179</v>
      </c>
      <c r="AZ37" s="17" t="s">
        <v>179</v>
      </c>
      <c r="BA37" s="17" t="s">
        <v>179</v>
      </c>
      <c r="BB37" s="17" t="s">
        <v>179</v>
      </c>
      <c r="BC37" s="17">
        <f t="shared" si="2"/>
        <v>0</v>
      </c>
      <c r="BD37" s="17" t="str">
        <f t="shared" si="3"/>
        <v>Débil</v>
      </c>
      <c r="BE37" s="17"/>
      <c r="BF37" s="17" t="s">
        <v>179</v>
      </c>
      <c r="BG37" s="17" t="str">
        <f t="shared" si="4"/>
        <v>Casilla formulada</v>
      </c>
      <c r="BH37" s="17"/>
      <c r="BI37" s="18" t="str">
        <f t="shared" si="5"/>
        <v/>
      </c>
      <c r="BJ37" s="17" t="str">
        <f t="shared" si="6"/>
        <v/>
      </c>
      <c r="BK37" s="17" t="str">
        <f t="shared" si="7"/>
        <v>SI</v>
      </c>
      <c r="BL37" s="150"/>
      <c r="BM37" s="150"/>
      <c r="BN37" s="161"/>
      <c r="BO37" s="142"/>
      <c r="BP37" s="142"/>
      <c r="BQ37" s="145"/>
      <c r="BR37" s="175"/>
    </row>
    <row r="38" spans="1:70" s="1" customFormat="1" ht="95.45" hidden="1" customHeight="1" x14ac:dyDescent="0.25">
      <c r="A38" s="61"/>
      <c r="B38" s="204"/>
      <c r="C38" s="153"/>
      <c r="D38" s="156"/>
      <c r="E38" s="153"/>
      <c r="F38" s="153"/>
      <c r="G38" s="153"/>
      <c r="H38" s="153"/>
      <c r="I38" s="209"/>
      <c r="J38" s="69">
        <v>7</v>
      </c>
      <c r="K38" s="70" t="s">
        <v>200</v>
      </c>
      <c r="L38" s="158"/>
      <c r="M38" s="211"/>
      <c r="N38" s="142"/>
      <c r="O38" s="247"/>
      <c r="P38" s="153"/>
      <c r="Q38" s="153"/>
      <c r="R38" s="153"/>
      <c r="S38" s="153"/>
      <c r="T38" s="153"/>
      <c r="U38" s="153"/>
      <c r="V38" s="153"/>
      <c r="W38" s="153"/>
      <c r="X38" s="153"/>
      <c r="Y38" s="153"/>
      <c r="Z38" s="153"/>
      <c r="AA38" s="153"/>
      <c r="AB38" s="153"/>
      <c r="AC38" s="153"/>
      <c r="AD38" s="153"/>
      <c r="AE38" s="153"/>
      <c r="AF38" s="153"/>
      <c r="AG38" s="153"/>
      <c r="AH38" s="153"/>
      <c r="AI38" s="166"/>
      <c r="AJ38" s="142"/>
      <c r="AK38" s="145"/>
      <c r="AL38" s="164"/>
      <c r="AM38" s="71">
        <v>7</v>
      </c>
      <c r="AN38" s="70" t="s">
        <v>204</v>
      </c>
      <c r="AO38" s="13"/>
      <c r="AP38" s="13" t="s">
        <v>179</v>
      </c>
      <c r="AQ38" s="13"/>
      <c r="AR38" s="13"/>
      <c r="AS38" s="13"/>
      <c r="AT38" s="13"/>
      <c r="AU38" s="13" t="s">
        <v>179</v>
      </c>
      <c r="AV38" s="11" t="s">
        <v>179</v>
      </c>
      <c r="AW38" s="11" t="s">
        <v>179</v>
      </c>
      <c r="AX38" s="11" t="s">
        <v>179</v>
      </c>
      <c r="AY38" s="11" t="s">
        <v>179</v>
      </c>
      <c r="AZ38" s="11" t="s">
        <v>179</v>
      </c>
      <c r="BA38" s="11" t="s">
        <v>179</v>
      </c>
      <c r="BB38" s="11" t="s">
        <v>179</v>
      </c>
      <c r="BC38" s="13">
        <f t="shared" si="2"/>
        <v>0</v>
      </c>
      <c r="BD38" s="13" t="str">
        <f t="shared" si="3"/>
        <v>Débil</v>
      </c>
      <c r="BE38" s="13"/>
      <c r="BF38" s="13" t="s">
        <v>179</v>
      </c>
      <c r="BG38" s="13" t="str">
        <f t="shared" si="4"/>
        <v>Casilla formulada</v>
      </c>
      <c r="BH38" s="13"/>
      <c r="BI38" s="14" t="str">
        <f t="shared" si="5"/>
        <v/>
      </c>
      <c r="BJ38" s="13" t="str">
        <f t="shared" si="6"/>
        <v/>
      </c>
      <c r="BK38" s="13" t="str">
        <f t="shared" si="7"/>
        <v>SI</v>
      </c>
      <c r="BL38" s="150"/>
      <c r="BM38" s="150"/>
      <c r="BN38" s="161"/>
      <c r="BO38" s="142"/>
      <c r="BP38" s="142"/>
      <c r="BQ38" s="145"/>
      <c r="BR38" s="175"/>
    </row>
    <row r="39" spans="1:70" s="1" customFormat="1" ht="95.45" hidden="1" customHeight="1" x14ac:dyDescent="0.25">
      <c r="A39" s="61"/>
      <c r="B39" s="204"/>
      <c r="C39" s="153"/>
      <c r="D39" s="156"/>
      <c r="E39" s="153"/>
      <c r="F39" s="153"/>
      <c r="G39" s="153"/>
      <c r="H39" s="153"/>
      <c r="I39" s="209"/>
      <c r="J39" s="66">
        <v>8</v>
      </c>
      <c r="K39" s="67" t="s">
        <v>200</v>
      </c>
      <c r="L39" s="158"/>
      <c r="M39" s="211"/>
      <c r="N39" s="142"/>
      <c r="O39" s="247"/>
      <c r="P39" s="153"/>
      <c r="Q39" s="153"/>
      <c r="R39" s="153"/>
      <c r="S39" s="153"/>
      <c r="T39" s="153"/>
      <c r="U39" s="153"/>
      <c r="V39" s="153"/>
      <c r="W39" s="153"/>
      <c r="X39" s="153"/>
      <c r="Y39" s="153"/>
      <c r="Z39" s="153"/>
      <c r="AA39" s="153"/>
      <c r="AB39" s="153"/>
      <c r="AC39" s="153"/>
      <c r="AD39" s="153"/>
      <c r="AE39" s="153"/>
      <c r="AF39" s="153"/>
      <c r="AG39" s="153"/>
      <c r="AH39" s="153"/>
      <c r="AI39" s="166"/>
      <c r="AJ39" s="142"/>
      <c r="AK39" s="145"/>
      <c r="AL39" s="164"/>
      <c r="AM39" s="68">
        <v>8</v>
      </c>
      <c r="AN39" s="67" t="s">
        <v>204</v>
      </c>
      <c r="AO39" s="17"/>
      <c r="AP39" s="17" t="s">
        <v>179</v>
      </c>
      <c r="AQ39" s="17"/>
      <c r="AR39" s="17"/>
      <c r="AS39" s="17"/>
      <c r="AT39" s="17"/>
      <c r="AU39" s="17" t="s">
        <v>179</v>
      </c>
      <c r="AV39" s="17" t="s">
        <v>179</v>
      </c>
      <c r="AW39" s="17" t="s">
        <v>179</v>
      </c>
      <c r="AX39" s="17" t="s">
        <v>179</v>
      </c>
      <c r="AY39" s="17" t="s">
        <v>179</v>
      </c>
      <c r="AZ39" s="17" t="s">
        <v>179</v>
      </c>
      <c r="BA39" s="17" t="s">
        <v>179</v>
      </c>
      <c r="BB39" s="17" t="s">
        <v>179</v>
      </c>
      <c r="BC39" s="17">
        <f t="shared" si="2"/>
        <v>0</v>
      </c>
      <c r="BD39" s="17" t="str">
        <f t="shared" si="3"/>
        <v>Débil</v>
      </c>
      <c r="BE39" s="17"/>
      <c r="BF39" s="17" t="s">
        <v>179</v>
      </c>
      <c r="BG39" s="17" t="str">
        <f t="shared" si="4"/>
        <v>Casilla formulada</v>
      </c>
      <c r="BH39" s="17"/>
      <c r="BI39" s="18" t="str">
        <f t="shared" si="5"/>
        <v/>
      </c>
      <c r="BJ39" s="17" t="str">
        <f t="shared" si="6"/>
        <v/>
      </c>
      <c r="BK39" s="17" t="str">
        <f t="shared" si="7"/>
        <v>SI</v>
      </c>
      <c r="BL39" s="150"/>
      <c r="BM39" s="150"/>
      <c r="BN39" s="161"/>
      <c r="BO39" s="142"/>
      <c r="BP39" s="142"/>
      <c r="BQ39" s="145"/>
      <c r="BR39" s="175"/>
    </row>
    <row r="40" spans="1:70" s="1" customFormat="1" ht="95.45" hidden="1" customHeight="1" x14ac:dyDescent="0.25">
      <c r="A40" s="61"/>
      <c r="B40" s="204"/>
      <c r="C40" s="153"/>
      <c r="D40" s="156"/>
      <c r="E40" s="153"/>
      <c r="F40" s="153"/>
      <c r="G40" s="153"/>
      <c r="H40" s="153"/>
      <c r="I40" s="209"/>
      <c r="J40" s="69">
        <v>9</v>
      </c>
      <c r="K40" s="70" t="s">
        <v>200</v>
      </c>
      <c r="L40" s="158"/>
      <c r="M40" s="211"/>
      <c r="N40" s="142"/>
      <c r="O40" s="247"/>
      <c r="P40" s="153"/>
      <c r="Q40" s="153"/>
      <c r="R40" s="153"/>
      <c r="S40" s="153"/>
      <c r="T40" s="153"/>
      <c r="U40" s="153"/>
      <c r="V40" s="153"/>
      <c r="W40" s="153"/>
      <c r="X40" s="153"/>
      <c r="Y40" s="153"/>
      <c r="Z40" s="153"/>
      <c r="AA40" s="153"/>
      <c r="AB40" s="153"/>
      <c r="AC40" s="153"/>
      <c r="AD40" s="153"/>
      <c r="AE40" s="153"/>
      <c r="AF40" s="153"/>
      <c r="AG40" s="153"/>
      <c r="AH40" s="153"/>
      <c r="AI40" s="166"/>
      <c r="AJ40" s="142"/>
      <c r="AK40" s="145"/>
      <c r="AL40" s="164"/>
      <c r="AM40" s="71">
        <v>9</v>
      </c>
      <c r="AN40" s="70" t="s">
        <v>204</v>
      </c>
      <c r="AO40" s="13"/>
      <c r="AP40" s="13" t="s">
        <v>179</v>
      </c>
      <c r="AQ40" s="13"/>
      <c r="AR40" s="13"/>
      <c r="AS40" s="13"/>
      <c r="AT40" s="13"/>
      <c r="AU40" s="13" t="s">
        <v>179</v>
      </c>
      <c r="AV40" s="11" t="s">
        <v>179</v>
      </c>
      <c r="AW40" s="11" t="s">
        <v>179</v>
      </c>
      <c r="AX40" s="11" t="s">
        <v>179</v>
      </c>
      <c r="AY40" s="11" t="s">
        <v>179</v>
      </c>
      <c r="AZ40" s="11" t="s">
        <v>179</v>
      </c>
      <c r="BA40" s="11" t="s">
        <v>179</v>
      </c>
      <c r="BB40" s="11" t="s">
        <v>179</v>
      </c>
      <c r="BC40" s="13">
        <f t="shared" si="2"/>
        <v>0</v>
      </c>
      <c r="BD40" s="13" t="str">
        <f t="shared" si="3"/>
        <v>Débil</v>
      </c>
      <c r="BE40" s="13"/>
      <c r="BF40" s="13" t="s">
        <v>179</v>
      </c>
      <c r="BG40" s="13" t="str">
        <f t="shared" si="4"/>
        <v>Casilla formulada</v>
      </c>
      <c r="BH40" s="13"/>
      <c r="BI40" s="14" t="str">
        <f t="shared" si="5"/>
        <v/>
      </c>
      <c r="BJ40" s="13" t="str">
        <f t="shared" si="6"/>
        <v/>
      </c>
      <c r="BK40" s="13" t="str">
        <f t="shared" si="7"/>
        <v>SI</v>
      </c>
      <c r="BL40" s="150"/>
      <c r="BM40" s="150"/>
      <c r="BN40" s="161"/>
      <c r="BO40" s="142"/>
      <c r="BP40" s="142"/>
      <c r="BQ40" s="145"/>
      <c r="BR40" s="175"/>
    </row>
    <row r="41" spans="1:70" s="1" customFormat="1" ht="95.45" hidden="1" customHeight="1" thickBot="1" x14ac:dyDescent="0.3">
      <c r="A41" s="61"/>
      <c r="B41" s="205"/>
      <c r="C41" s="154"/>
      <c r="D41" s="157"/>
      <c r="E41" s="154"/>
      <c r="F41" s="154"/>
      <c r="G41" s="154"/>
      <c r="H41" s="154"/>
      <c r="I41" s="210"/>
      <c r="J41" s="72">
        <v>10</v>
      </c>
      <c r="K41" s="73" t="s">
        <v>200</v>
      </c>
      <c r="L41" s="159"/>
      <c r="M41" s="212"/>
      <c r="N41" s="143"/>
      <c r="O41" s="248"/>
      <c r="P41" s="154"/>
      <c r="Q41" s="154"/>
      <c r="R41" s="154"/>
      <c r="S41" s="154"/>
      <c r="T41" s="154"/>
      <c r="U41" s="154"/>
      <c r="V41" s="154"/>
      <c r="W41" s="154"/>
      <c r="X41" s="154"/>
      <c r="Y41" s="154"/>
      <c r="Z41" s="154"/>
      <c r="AA41" s="154"/>
      <c r="AB41" s="154"/>
      <c r="AC41" s="154"/>
      <c r="AD41" s="154"/>
      <c r="AE41" s="154"/>
      <c r="AF41" s="154"/>
      <c r="AG41" s="154"/>
      <c r="AH41" s="154"/>
      <c r="AI41" s="167"/>
      <c r="AJ41" s="143"/>
      <c r="AK41" s="146"/>
      <c r="AL41" s="165"/>
      <c r="AM41" s="74">
        <v>10</v>
      </c>
      <c r="AN41" s="73" t="s">
        <v>204</v>
      </c>
      <c r="AO41" s="19"/>
      <c r="AP41" s="19" t="s">
        <v>179</v>
      </c>
      <c r="AQ41" s="19"/>
      <c r="AR41" s="19"/>
      <c r="AS41" s="19"/>
      <c r="AT41" s="19"/>
      <c r="AU41" s="19" t="s">
        <v>179</v>
      </c>
      <c r="AV41" s="19" t="s">
        <v>179</v>
      </c>
      <c r="AW41" s="19" t="s">
        <v>179</v>
      </c>
      <c r="AX41" s="19" t="s">
        <v>179</v>
      </c>
      <c r="AY41" s="19" t="s">
        <v>179</v>
      </c>
      <c r="AZ41" s="19" t="s">
        <v>179</v>
      </c>
      <c r="BA41" s="19" t="s">
        <v>179</v>
      </c>
      <c r="BB41" s="19" t="s">
        <v>179</v>
      </c>
      <c r="BC41" s="19">
        <f t="shared" si="2"/>
        <v>0</v>
      </c>
      <c r="BD41" s="19" t="str">
        <f t="shared" si="3"/>
        <v>Débil</v>
      </c>
      <c r="BE41" s="19"/>
      <c r="BF41" s="19" t="s">
        <v>179</v>
      </c>
      <c r="BG41" s="19" t="str">
        <f t="shared" si="4"/>
        <v>Casilla formulada</v>
      </c>
      <c r="BH41" s="19"/>
      <c r="BI41" s="20" t="str">
        <f t="shared" si="5"/>
        <v/>
      </c>
      <c r="BJ41" s="19" t="str">
        <f t="shared" si="6"/>
        <v/>
      </c>
      <c r="BK41" s="19" t="str">
        <f t="shared" si="7"/>
        <v>SI</v>
      </c>
      <c r="BL41" s="151"/>
      <c r="BM41" s="151"/>
      <c r="BN41" s="162"/>
      <c r="BO41" s="143"/>
      <c r="BP41" s="143"/>
      <c r="BQ41" s="146"/>
      <c r="BR41" s="176"/>
    </row>
    <row r="42" spans="1:70" x14ac:dyDescent="0.25">
      <c r="AO42" s="61"/>
    </row>
    <row r="43" spans="1:70" x14ac:dyDescent="0.25">
      <c r="AO43" s="61"/>
    </row>
    <row r="44" spans="1:70" x14ac:dyDescent="0.25">
      <c r="AO44" s="61"/>
    </row>
    <row r="45" spans="1:70" x14ac:dyDescent="0.25">
      <c r="AO45" s="61"/>
    </row>
    <row r="46" spans="1:70" x14ac:dyDescent="0.25">
      <c r="AO46" s="61"/>
    </row>
    <row r="47" spans="1:70" x14ac:dyDescent="0.25">
      <c r="AO47" s="61"/>
    </row>
    <row r="48" spans="1:70" x14ac:dyDescent="0.25">
      <c r="AO48" s="61"/>
    </row>
    <row r="49" spans="41:66" s="75" customFormat="1" x14ac:dyDescent="0.25">
      <c r="AO49" s="61"/>
      <c r="AV49" s="61"/>
      <c r="AW49" s="61"/>
      <c r="AX49" s="61"/>
      <c r="AY49" s="61"/>
      <c r="AZ49" s="61"/>
      <c r="BA49" s="61"/>
      <c r="BB49" s="61"/>
      <c r="BC49" s="61"/>
      <c r="BD49" s="61"/>
      <c r="BE49" s="61"/>
      <c r="BF49" s="61"/>
      <c r="BG49" s="61"/>
      <c r="BH49" s="61"/>
      <c r="BI49" s="61"/>
      <c r="BJ49" s="61"/>
      <c r="BK49" s="61"/>
      <c r="BL49" s="61"/>
      <c r="BM49" s="61"/>
      <c r="BN49" s="76"/>
    </row>
    <row r="50" spans="41:66" s="75" customFormat="1" x14ac:dyDescent="0.25">
      <c r="AO50" s="61"/>
      <c r="AV50" s="61"/>
      <c r="AW50" s="61"/>
      <c r="AX50" s="61"/>
      <c r="AY50" s="61"/>
      <c r="AZ50" s="61"/>
      <c r="BA50" s="61"/>
      <c r="BB50" s="61"/>
      <c r="BC50" s="61"/>
      <c r="BD50" s="61"/>
      <c r="BE50" s="61"/>
      <c r="BF50" s="61"/>
      <c r="BG50" s="61"/>
      <c r="BH50" s="61"/>
      <c r="BI50" s="61"/>
      <c r="BJ50" s="61"/>
      <c r="BK50" s="61"/>
      <c r="BL50" s="61"/>
      <c r="BM50" s="61"/>
      <c r="BN50" s="76"/>
    </row>
    <row r="51" spans="41:66" s="75" customFormat="1" x14ac:dyDescent="0.25">
      <c r="AO51" s="61"/>
      <c r="AV51" s="61"/>
      <c r="AW51" s="61"/>
      <c r="AX51" s="61"/>
      <c r="AY51" s="61"/>
      <c r="AZ51" s="61"/>
      <c r="BA51" s="61"/>
      <c r="BB51" s="61"/>
      <c r="BC51" s="61"/>
      <c r="BD51" s="61"/>
      <c r="BE51" s="61"/>
      <c r="BF51" s="61"/>
      <c r="BG51" s="61"/>
      <c r="BH51" s="61"/>
      <c r="BI51" s="61"/>
      <c r="BJ51" s="61"/>
      <c r="BK51" s="61"/>
      <c r="BL51" s="61"/>
      <c r="BM51" s="61"/>
      <c r="BN51" s="76"/>
    </row>
    <row r="1048142" spans="2:2" x14ac:dyDescent="0.25">
      <c r="B1048142" s="77"/>
    </row>
    <row r="1048143" spans="2:2" x14ac:dyDescent="0.25">
      <c r="B1048143" s="77"/>
    </row>
    <row r="1048144" spans="2:2" x14ac:dyDescent="0.25">
      <c r="B1048144" s="77"/>
    </row>
    <row r="1048145" spans="2:2" x14ac:dyDescent="0.25">
      <c r="B1048145" s="77"/>
    </row>
    <row r="1048146" spans="2:2" x14ac:dyDescent="0.25">
      <c r="B1048146" s="77"/>
    </row>
    <row r="1048147" spans="2:2" x14ac:dyDescent="0.25">
      <c r="B1048147" s="77"/>
    </row>
    <row r="1048148" spans="2:2" x14ac:dyDescent="0.25">
      <c r="B1048148" s="77"/>
    </row>
    <row r="1048149" spans="2:2" x14ac:dyDescent="0.25">
      <c r="B1048149" s="77"/>
    </row>
    <row r="1048150" spans="2:2" x14ac:dyDescent="0.25">
      <c r="B1048150" s="77"/>
    </row>
    <row r="1048151" spans="2:2" x14ac:dyDescent="0.25">
      <c r="B1048151" s="77"/>
    </row>
    <row r="1048152" spans="2:2" x14ac:dyDescent="0.25">
      <c r="B1048152" s="77"/>
    </row>
    <row r="1048153" spans="2:2" x14ac:dyDescent="0.25">
      <c r="B1048153" s="77"/>
    </row>
    <row r="1048154" spans="2:2" x14ac:dyDescent="0.25">
      <c r="B1048154" s="77"/>
    </row>
    <row r="1048155" spans="2:2" x14ac:dyDescent="0.25">
      <c r="B1048155" s="77"/>
    </row>
    <row r="1048156" spans="2:2" x14ac:dyDescent="0.25">
      <c r="B1048156" s="77"/>
    </row>
    <row r="1048157" spans="2:2" x14ac:dyDescent="0.25">
      <c r="B1048157" s="77"/>
    </row>
    <row r="1048158" spans="2:2" x14ac:dyDescent="0.25">
      <c r="B1048158" s="77"/>
    </row>
    <row r="1048159" spans="2:2" x14ac:dyDescent="0.25">
      <c r="B1048159" s="77"/>
    </row>
    <row r="1048160" spans="2:2" x14ac:dyDescent="0.25">
      <c r="B1048160" s="77"/>
    </row>
    <row r="1048161" spans="2:2" x14ac:dyDescent="0.25">
      <c r="B1048161" s="77"/>
    </row>
    <row r="1048162" spans="2:2" x14ac:dyDescent="0.25">
      <c r="B1048162" s="77"/>
    </row>
    <row r="1048163" spans="2:2" x14ac:dyDescent="0.25">
      <c r="B1048163" s="77"/>
    </row>
    <row r="1048164" spans="2:2" x14ac:dyDescent="0.25">
      <c r="B1048164" s="77"/>
    </row>
    <row r="1048165" spans="2:2" x14ac:dyDescent="0.25">
      <c r="B1048165" s="77"/>
    </row>
    <row r="1048166" spans="2:2" x14ac:dyDescent="0.25">
      <c r="B1048166" s="77"/>
    </row>
    <row r="1048167" spans="2:2" x14ac:dyDescent="0.25">
      <c r="B1048167" s="77"/>
    </row>
    <row r="1048168" spans="2:2" x14ac:dyDescent="0.25">
      <c r="B1048168" s="77"/>
    </row>
    <row r="1048169" spans="2:2" x14ac:dyDescent="0.25">
      <c r="B1048169" s="77"/>
    </row>
    <row r="1048170" spans="2:2" x14ac:dyDescent="0.25">
      <c r="B1048170" s="77"/>
    </row>
    <row r="1048171" spans="2:2" x14ac:dyDescent="0.25">
      <c r="B1048171" s="77"/>
    </row>
    <row r="1048172" spans="2:2" x14ac:dyDescent="0.25">
      <c r="B1048172" s="77"/>
    </row>
    <row r="1048173" spans="2:2" x14ac:dyDescent="0.25">
      <c r="B1048173" s="77"/>
    </row>
    <row r="1048174" spans="2:2" x14ac:dyDescent="0.25">
      <c r="B1048174" s="77"/>
    </row>
  </sheetData>
  <sheetProtection algorithmName="SHA-512" hashValue="GNvV7J8yZCNRriO2rEDvKN5xsPJdTuuDOuyTkJRXWQfatby0JVgYbAqKgx2z15lLq9cEcEuGVRvy4DP5Wr9Rmg==" saltValue="k093hSG05KltPzZ4WAlAeA==" spinCount="100000" sheet="1" formatCells="0" formatColumns="0" formatRows="0" autoFilter="0"/>
  <mergeCells count="176">
    <mergeCell ref="BN32:BN41"/>
    <mergeCell ref="BO32:BO41"/>
    <mergeCell ref="BP32:BP41"/>
    <mergeCell ref="BQ32:BQ41"/>
    <mergeCell ref="BR32:BR4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Y32:Y41"/>
    <mergeCell ref="Z32:Z41"/>
    <mergeCell ref="AA32:AA41"/>
    <mergeCell ref="AB32:AB41"/>
    <mergeCell ref="Q32:Q41"/>
    <mergeCell ref="R32:R41"/>
    <mergeCell ref="S32:S41"/>
    <mergeCell ref="T32:T41"/>
    <mergeCell ref="U32:U41"/>
    <mergeCell ref="V32:V41"/>
    <mergeCell ref="I32:I41"/>
    <mergeCell ref="L32:L41"/>
    <mergeCell ref="M32:M41"/>
    <mergeCell ref="N32:N41"/>
    <mergeCell ref="O32:O41"/>
    <mergeCell ref="P32:P4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6:C6"/>
    <mergeCell ref="D6:F6"/>
    <mergeCell ref="B8:L8"/>
    <mergeCell ref="M8:AL8"/>
    <mergeCell ref="AM8:AU8"/>
    <mergeCell ref="AV8:BM8"/>
    <mergeCell ref="B2:C3"/>
    <mergeCell ref="D2:BR2"/>
    <mergeCell ref="D3:BR3"/>
    <mergeCell ref="B4:C4"/>
    <mergeCell ref="D4:Q4"/>
    <mergeCell ref="R4:AS4"/>
    <mergeCell ref="AT4:BR4"/>
  </mergeCells>
  <conditionalFormatting sqref="I12">
    <cfRule type="containsText" dxfId="1620" priority="80" operator="containsText" text="No es Riesgo de Corrupción">
      <formula>NOT(ISERROR(SEARCH("No es Riesgo de Corrupción",I12)))</formula>
    </cfRule>
    <cfRule type="containsText" dxfId="1619" priority="81" operator="containsText" text="Si es Riesgo de Corrupción">
      <formula>NOT(ISERROR(SEARCH("Si es Riesgo de Corrupción",I12)))</formula>
    </cfRule>
  </conditionalFormatting>
  <conditionalFormatting sqref="AK12:AK21">
    <cfRule type="containsText" dxfId="1618" priority="76" operator="containsText" text="Extremo">
      <formula>NOT(ISERROR(SEARCH("Extremo",AK12)))</formula>
    </cfRule>
    <cfRule type="containsText" dxfId="1617" priority="77" operator="containsText" text="Alto">
      <formula>NOT(ISERROR(SEARCH("Alto",AK12)))</formula>
    </cfRule>
    <cfRule type="containsText" dxfId="1616" priority="78" operator="containsText" text="Moderado">
      <formula>NOT(ISERROR(SEARCH("Moderado",AK12)))</formula>
    </cfRule>
    <cfRule type="containsText" dxfId="1615" priority="79" operator="containsText" text="Bajo">
      <formula>NOT(ISERROR(SEARCH("Bajo",AK12)))</formula>
    </cfRule>
  </conditionalFormatting>
  <conditionalFormatting sqref="BI12:BI21">
    <cfRule type="containsText" dxfId="1614" priority="73" operator="containsText" text="FUERTE">
      <formula>NOT(ISERROR(SEARCH("FUERTE",BI12)))</formula>
    </cfRule>
    <cfRule type="containsText" dxfId="1613" priority="74" operator="containsText" text="MODERADO">
      <formula>NOT(ISERROR(SEARCH("MODERADO",BI12)))</formula>
    </cfRule>
    <cfRule type="containsText" dxfId="1612" priority="75" operator="containsText" text="DÉBIL">
      <formula>NOT(ISERROR(SEARCH("DÉBIL",BI12)))</formula>
    </cfRule>
  </conditionalFormatting>
  <conditionalFormatting sqref="AL12">
    <cfRule type="containsText" dxfId="1611" priority="69" operator="containsText" text="Extremo">
      <formula>NOT(ISERROR(SEARCH("Extremo",AL12)))</formula>
    </cfRule>
    <cfRule type="containsText" dxfId="1610" priority="70" operator="containsText" text="Alto">
      <formula>NOT(ISERROR(SEARCH("Alto",AL12)))</formula>
    </cfRule>
    <cfRule type="containsText" dxfId="1609" priority="71" operator="containsText" text="Moderado">
      <formula>NOT(ISERROR(SEARCH("Moderado",AL12)))</formula>
    </cfRule>
    <cfRule type="containsText" dxfId="1608" priority="72" operator="containsText" text="Bajo">
      <formula>NOT(ISERROR(SEARCH("Bajo",AL12)))</formula>
    </cfRule>
  </conditionalFormatting>
  <conditionalFormatting sqref="BQ12:BQ21">
    <cfRule type="containsText" dxfId="1607" priority="65" operator="containsText" text="Extremo">
      <formula>NOT(ISERROR(SEARCH("Extremo",BQ12)))</formula>
    </cfRule>
    <cfRule type="containsText" dxfId="1606" priority="66" operator="containsText" text="Alto">
      <formula>NOT(ISERROR(SEARCH("Alto",BQ12)))</formula>
    </cfRule>
    <cfRule type="containsText" dxfId="1605" priority="67" operator="containsText" text="Moderado">
      <formula>NOT(ISERROR(SEARCH("Moderado",BQ12)))</formula>
    </cfRule>
    <cfRule type="containsText" dxfId="1604" priority="68" operator="containsText" text="Bajo">
      <formula>NOT(ISERROR(SEARCH("Bajo",BQ12)))</formula>
    </cfRule>
  </conditionalFormatting>
  <conditionalFormatting sqref="I32">
    <cfRule type="containsText" dxfId="1603" priority="63" operator="containsText" text="No es Riesgo de Corrupción">
      <formula>NOT(ISERROR(SEARCH("No es Riesgo de Corrupción",I32)))</formula>
    </cfRule>
    <cfRule type="containsText" dxfId="1602" priority="64" operator="containsText" text="Si es Riesgo de Corrupción">
      <formula>NOT(ISERROR(SEARCH("Si es Riesgo de Corrupción",I32)))</formula>
    </cfRule>
  </conditionalFormatting>
  <conditionalFormatting sqref="AK32:AK41">
    <cfRule type="containsText" dxfId="1601" priority="59" operator="containsText" text="Extremo">
      <formula>NOT(ISERROR(SEARCH("Extremo",AK32)))</formula>
    </cfRule>
    <cfRule type="containsText" dxfId="1600" priority="60" operator="containsText" text="Alto">
      <formula>NOT(ISERROR(SEARCH("Alto",AK32)))</formula>
    </cfRule>
    <cfRule type="containsText" dxfId="1599" priority="61" operator="containsText" text="Moderado">
      <formula>NOT(ISERROR(SEARCH("Moderado",AK32)))</formula>
    </cfRule>
    <cfRule type="containsText" dxfId="1598" priority="62" operator="containsText" text="Bajo">
      <formula>NOT(ISERROR(SEARCH("Bajo",AK32)))</formula>
    </cfRule>
  </conditionalFormatting>
  <conditionalFormatting sqref="BI32:BI41">
    <cfRule type="containsText" dxfId="1597" priority="56" operator="containsText" text="FUERTE">
      <formula>NOT(ISERROR(SEARCH("FUERTE",BI32)))</formula>
    </cfRule>
    <cfRule type="containsText" dxfId="1596" priority="57" operator="containsText" text="MODERADO">
      <formula>NOT(ISERROR(SEARCH("MODERADO",BI32)))</formula>
    </cfRule>
    <cfRule type="containsText" dxfId="1595" priority="58" operator="containsText" text="DÉBIL">
      <formula>NOT(ISERROR(SEARCH("DÉBIL",BI32)))</formula>
    </cfRule>
  </conditionalFormatting>
  <conditionalFormatting sqref="AL32">
    <cfRule type="containsText" dxfId="1594" priority="52" operator="containsText" text="Extremo">
      <formula>NOT(ISERROR(SEARCH("Extremo",AL32)))</formula>
    </cfRule>
    <cfRule type="containsText" dxfId="1593" priority="53" operator="containsText" text="Alto">
      <formula>NOT(ISERROR(SEARCH("Alto",AL32)))</formula>
    </cfRule>
    <cfRule type="containsText" dxfId="1592" priority="54" operator="containsText" text="Moderado">
      <formula>NOT(ISERROR(SEARCH("Moderado",AL32)))</formula>
    </cfRule>
    <cfRule type="containsText" dxfId="1591" priority="55" operator="containsText" text="Bajo">
      <formula>NOT(ISERROR(SEARCH("Bajo",AL32)))</formula>
    </cfRule>
  </conditionalFormatting>
  <conditionalFormatting sqref="BQ32:BQ41">
    <cfRule type="containsText" dxfId="1590" priority="48" operator="containsText" text="Extremo">
      <formula>NOT(ISERROR(SEARCH("Extremo",BQ32)))</formula>
    </cfRule>
    <cfRule type="containsText" dxfId="1589" priority="49" operator="containsText" text="Alto">
      <formula>NOT(ISERROR(SEARCH("Alto",BQ32)))</formula>
    </cfRule>
    <cfRule type="containsText" dxfId="1588" priority="50" operator="containsText" text="Moderado">
      <formula>NOT(ISERROR(SEARCH("Moderado",BQ32)))</formula>
    </cfRule>
    <cfRule type="containsText" dxfId="1587" priority="51" operator="containsText" text="Bajo">
      <formula>NOT(ISERROR(SEARCH("Bajo",BQ32)))</formula>
    </cfRule>
  </conditionalFormatting>
  <conditionalFormatting sqref="A1:XFD3 A5:XFD11 A4:AT4 BS4:XFD4 BH12:XFD12 A12:AA21 A42:XFD1048576 AU32:XFD41 AB12:BF12 AB13:XFD21 A32:AP41">
    <cfRule type="containsText" dxfId="1586" priority="43" operator="containsText" text="REDACTAR CONTROL">
      <formula>NOT(ISERROR(SEARCH("REDACTAR CONTROL",A1)))</formula>
    </cfRule>
    <cfRule type="containsText" dxfId="1585" priority="44" operator="containsText" text="Espacio para">
      <formula>NOT(ISERROR(SEARCH("Espacio para",A1)))</formula>
    </cfRule>
    <cfRule type="containsText" dxfId="1584" priority="45" operator="containsText" text="Definir el">
      <formula>NOT(ISERROR(SEARCH("Definir el",A1)))</formula>
    </cfRule>
    <cfRule type="containsText" dxfId="1583" priority="46" operator="containsText" text="lista desplegable">
      <formula>NOT(ISERROR(SEARCH("lista desplegable",A1)))</formula>
    </cfRule>
    <cfRule type="containsText" dxfId="1582" priority="47" operator="containsText" text="Casilla formulada">
      <formula>NOT(ISERROR(SEARCH("Casilla formulada",A1)))</formula>
    </cfRule>
  </conditionalFormatting>
  <conditionalFormatting sqref="BG12">
    <cfRule type="containsText" dxfId="1581" priority="38" operator="containsText" text="REDACTAR CONTROL">
      <formula>NOT(ISERROR(SEARCH("REDACTAR CONTROL",BG12)))</formula>
    </cfRule>
    <cfRule type="containsText" dxfId="1580" priority="39" operator="containsText" text="Espacio para">
      <formula>NOT(ISERROR(SEARCH("Espacio para",BG12)))</formula>
    </cfRule>
    <cfRule type="containsText" dxfId="1579" priority="40" operator="containsText" text="Definir el">
      <formula>NOT(ISERROR(SEARCH("Definir el",BG12)))</formula>
    </cfRule>
    <cfRule type="containsText" dxfId="1578" priority="41" operator="containsText" text="lista desplegable">
      <formula>NOT(ISERROR(SEARCH("lista desplegable",BG12)))</formula>
    </cfRule>
    <cfRule type="containsText" dxfId="1577" priority="42" operator="containsText" text="Casilla formulada">
      <formula>NOT(ISERROR(SEARCH("Casilla formulada",BG12)))</formula>
    </cfRule>
  </conditionalFormatting>
  <conditionalFormatting sqref="AQ32:AT41">
    <cfRule type="containsText" dxfId="1576" priority="28" operator="containsText" text="REDACTAR CONTROL">
      <formula>NOT(ISERROR(SEARCH("REDACTAR CONTROL",AQ32)))</formula>
    </cfRule>
    <cfRule type="containsText" dxfId="1575" priority="29" operator="containsText" text="Espacio para">
      <formula>NOT(ISERROR(SEARCH("Espacio para",AQ32)))</formula>
    </cfRule>
    <cfRule type="containsText" dxfId="1574" priority="30" operator="containsText" text="Definir el">
      <formula>NOT(ISERROR(SEARCH("Definir el",AQ32)))</formula>
    </cfRule>
    <cfRule type="containsText" dxfId="1573" priority="31" operator="containsText" text="lista desplegable">
      <formula>NOT(ISERROR(SEARCH("lista desplegable",AQ32)))</formula>
    </cfRule>
    <cfRule type="containsText" dxfId="1572" priority="32" operator="containsText" text="Casilla formulada">
      <formula>NOT(ISERROR(SEARCH("Casilla formulada",AQ32)))</formula>
    </cfRule>
  </conditionalFormatting>
  <conditionalFormatting sqref="I22">
    <cfRule type="containsText" dxfId="1571" priority="26" operator="containsText" text="No es Riesgo de Corrupción">
      <formula>NOT(ISERROR(SEARCH("No es Riesgo de Corrupción",I22)))</formula>
    </cfRule>
    <cfRule type="containsText" dxfId="1570" priority="27" operator="containsText" text="Si es Riesgo de Corrupción">
      <formula>NOT(ISERROR(SEARCH("Si es Riesgo de Corrupción",I22)))</formula>
    </cfRule>
  </conditionalFormatting>
  <conditionalFormatting sqref="AK22:AK31">
    <cfRule type="containsText" dxfId="1569" priority="22" operator="containsText" text="Extremo">
      <formula>NOT(ISERROR(SEARCH("Extremo",AK22)))</formula>
    </cfRule>
    <cfRule type="containsText" dxfId="1568" priority="23" operator="containsText" text="Alto">
      <formula>NOT(ISERROR(SEARCH("Alto",AK22)))</formula>
    </cfRule>
    <cfRule type="containsText" dxfId="1567" priority="24" operator="containsText" text="Moderado">
      <formula>NOT(ISERROR(SEARCH("Moderado",AK22)))</formula>
    </cfRule>
    <cfRule type="containsText" dxfId="1566" priority="25" operator="containsText" text="Bajo">
      <formula>NOT(ISERROR(SEARCH("Bajo",AK22)))</formula>
    </cfRule>
  </conditionalFormatting>
  <conditionalFormatting sqref="BI22:BI31">
    <cfRule type="containsText" dxfId="1565" priority="19" operator="containsText" text="FUERTE">
      <formula>NOT(ISERROR(SEARCH("FUERTE",BI22)))</formula>
    </cfRule>
    <cfRule type="containsText" dxfId="1564" priority="20" operator="containsText" text="MODERADO">
      <formula>NOT(ISERROR(SEARCH("MODERADO",BI22)))</formula>
    </cfRule>
    <cfRule type="containsText" dxfId="1563" priority="21" operator="containsText" text="DÉBIL">
      <formula>NOT(ISERROR(SEARCH("DÉBIL",BI22)))</formula>
    </cfRule>
  </conditionalFormatting>
  <conditionalFormatting sqref="AL22">
    <cfRule type="containsText" dxfId="1562" priority="15" operator="containsText" text="Extremo">
      <formula>NOT(ISERROR(SEARCH("Extremo",AL22)))</formula>
    </cfRule>
    <cfRule type="containsText" dxfId="1561" priority="16" operator="containsText" text="Alto">
      <formula>NOT(ISERROR(SEARCH("Alto",AL22)))</formula>
    </cfRule>
    <cfRule type="containsText" dxfId="1560" priority="17" operator="containsText" text="Moderado">
      <formula>NOT(ISERROR(SEARCH("Moderado",AL22)))</formula>
    </cfRule>
    <cfRule type="containsText" dxfId="1559" priority="18" operator="containsText" text="Bajo">
      <formula>NOT(ISERROR(SEARCH("Bajo",AL22)))</formula>
    </cfRule>
  </conditionalFormatting>
  <conditionalFormatting sqref="BQ22:BQ31">
    <cfRule type="containsText" dxfId="1558" priority="11" operator="containsText" text="Extremo">
      <formula>NOT(ISERROR(SEARCH("Extremo",BQ22)))</formula>
    </cfRule>
    <cfRule type="containsText" dxfId="1557" priority="12" operator="containsText" text="Alto">
      <formula>NOT(ISERROR(SEARCH("Alto",BQ22)))</formula>
    </cfRule>
    <cfRule type="containsText" dxfId="1556" priority="13" operator="containsText" text="Moderado">
      <formula>NOT(ISERROR(SEARCH("Moderado",BQ22)))</formula>
    </cfRule>
    <cfRule type="containsText" dxfId="1555" priority="14" operator="containsText" text="Bajo">
      <formula>NOT(ISERROR(SEARCH("Bajo",BQ22)))</formula>
    </cfRule>
  </conditionalFormatting>
  <conditionalFormatting sqref="AU22:XFD31 A22:AP31">
    <cfRule type="containsText" dxfId="1554" priority="6" operator="containsText" text="REDACTAR CONTROL">
      <formula>NOT(ISERROR(SEARCH("REDACTAR CONTROL",A22)))</formula>
    </cfRule>
    <cfRule type="containsText" dxfId="1553" priority="7" operator="containsText" text="Espacio para">
      <formula>NOT(ISERROR(SEARCH("Espacio para",A22)))</formula>
    </cfRule>
    <cfRule type="containsText" dxfId="1552" priority="8" operator="containsText" text="Definir el">
      <formula>NOT(ISERROR(SEARCH("Definir el",A22)))</formula>
    </cfRule>
    <cfRule type="containsText" dxfId="1551" priority="9" operator="containsText" text="lista desplegable">
      <formula>NOT(ISERROR(SEARCH("lista desplegable",A22)))</formula>
    </cfRule>
    <cfRule type="containsText" dxfId="1550" priority="10" operator="containsText" text="Casilla formulada">
      <formula>NOT(ISERROR(SEARCH("Casilla formulada",A22)))</formula>
    </cfRule>
  </conditionalFormatting>
  <conditionalFormatting sqref="AQ22:AT31">
    <cfRule type="containsText" dxfId="1549" priority="1" operator="containsText" text="REDACTAR CONTROL">
      <formula>NOT(ISERROR(SEARCH("REDACTAR CONTROL",AQ22)))</formula>
    </cfRule>
    <cfRule type="containsText" dxfId="1548" priority="2" operator="containsText" text="Espacio para">
      <formula>NOT(ISERROR(SEARCH("Espacio para",AQ22)))</formula>
    </cfRule>
    <cfRule type="containsText" dxfId="1547" priority="3" operator="containsText" text="Definir el">
      <formula>NOT(ISERROR(SEARCH("Definir el",AQ22)))</formula>
    </cfRule>
    <cfRule type="containsText" dxfId="1546" priority="4" operator="containsText" text="lista desplegable">
      <formula>NOT(ISERROR(SEARCH("lista desplegable",AQ22)))</formula>
    </cfRule>
    <cfRule type="containsText" dxfId="1545" priority="5" operator="containsText" text="Casilla formulada">
      <formula>NOT(ISERROR(SEARCH("Casilla formulada",AQ22)))</formula>
    </cfRule>
  </conditionalFormatting>
  <dataValidations count="13">
    <dataValidation type="list" allowBlank="1" showInputMessage="1" showErrorMessage="1" sqref="BF12:BF41" xr:uid="{D0A8F9CF-5260-4053-9759-30B5E57B1254}">
      <formula1>"Escoger un dato de la lista desplegable,Fuerte,Moderado,Débil"</formula1>
    </dataValidation>
    <dataValidation type="list" allowBlank="1" showInputMessage="1" showErrorMessage="1" sqref="M12:M41" xr:uid="{0501D6BB-7454-4854-9F8A-5738AD5357D5}">
      <formula1>"Escoger un dato de la lista desplegable,5,4,3,2,1"</formula1>
    </dataValidation>
    <dataValidation type="list" allowBlank="1" showInputMessage="1" showErrorMessage="1" sqref="E12:H41" xr:uid="{A55678B9-56DA-483C-886A-96EA97266490}">
      <formula1>"SI,NO,Escoger un dato de la lista desplegable"</formula1>
    </dataValidation>
    <dataValidation type="list" allowBlank="1" showInputMessage="1" showErrorMessage="1" sqref="P12:AH41" xr:uid="{C85C0232-27E0-4407-8A34-52F5667848B6}">
      <formula1>"SI,NO,Selecciona una respuesta en la lista desplegable"</formula1>
    </dataValidation>
    <dataValidation type="list" allowBlank="1" showInputMessage="1" showErrorMessage="1" sqref="AP12:AP41" xr:uid="{57540860-7886-4021-82B8-441CDCFE616A}">
      <formula1>"Escoger un dato de la lista desplegable,Por Tramite, Diario, Semanal, Quincenal, Mensual, Bimestral, Trimestral, Semestral,Anual"</formula1>
    </dataValidation>
    <dataValidation type="list" allowBlank="1" showInputMessage="1" showErrorMessage="1" sqref="AU12:AU41" xr:uid="{2E1EF2FA-2217-40D4-B3C6-06617AFD71BE}">
      <formula1>"Escoger un dato de la lista desplegable,Preventivo,Detectivo"</formula1>
    </dataValidation>
    <dataValidation type="list" allowBlank="1" showInputMessage="1" showErrorMessage="1" sqref="AV12:AV41" xr:uid="{C5FBF6AC-B1F7-44D0-9DC4-44D00B45357D}">
      <formula1>"Asignado,No Asignado,Escoger un dato de la lista desplegable"</formula1>
    </dataValidation>
    <dataValidation type="list" allowBlank="1" showInputMessage="1" showErrorMessage="1" sqref="AW12:AW41" xr:uid="{18DBB6D6-18A1-44AD-9F17-A87EC18E7084}">
      <formula1>"Adecuado,Inadecuado,Escoger un dato de la lista desplegable"</formula1>
    </dataValidation>
    <dataValidation type="list" allowBlank="1" showInputMessage="1" showErrorMessage="1" sqref="AX12:AX41" xr:uid="{F7FFE59B-B7EA-4513-877B-F3CC14ABC752}">
      <formula1>"Oportuna,Inoportuna,Escoger un dato de la lista desplegable"</formula1>
    </dataValidation>
    <dataValidation type="list" allowBlank="1" showInputMessage="1" showErrorMessage="1" sqref="AY12:AY41" xr:uid="{77C8FF59-3018-4250-8EBB-38FD8D0B2BDC}">
      <formula1>"Prevenir,Detectar,No es un control,Escoger un dato de la lista desplegable"</formula1>
    </dataValidation>
    <dataValidation type="list" allowBlank="1" showInputMessage="1" showErrorMessage="1" sqref="AZ12:AZ41" xr:uid="{A6F565B5-F1FB-4671-AA94-5BB690E069D5}">
      <formula1>"Confiable,No confiable,Escoger un dato de la lista desplegable"</formula1>
    </dataValidation>
    <dataValidation type="list" allowBlank="1" showInputMessage="1" showErrorMessage="1" sqref="BA12:BA41" xr:uid="{8DE38459-BA2C-4492-B6BC-47C367B96C34}">
      <formula1>"Escoger un dato de la lista desplegable,Se investigan y resuelven oportunamente,No se investigan y resuelven oportunamente."</formula1>
    </dataValidation>
    <dataValidation type="list" allowBlank="1" showInputMessage="1" showErrorMessage="1" sqref="BB12:BB41" xr:uid="{44BA61D8-B2EB-4170-9C16-DE87F0C9ED6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155202AA-67BD-42D5-AA77-91B7DF017796}">
          <x14:formula1>
            <xm:f>Hoja2!$A$1:$A$4</xm:f>
          </x14:formula1>
          <xm:sqref>AL12:AL41</xm:sqref>
        </x14:dataValidation>
        <x14:dataValidation type="list" allowBlank="1" showInputMessage="1" showErrorMessage="1" xr:uid="{54556B11-71CC-4BED-9C43-E77952B07DBA}">
          <x14:formula1>
            <xm:f>'HOJA DE DATOS'!$I$13:$I$47</xm:f>
          </x14:formula1>
          <xm:sqref>B12:B41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28C11DE46F5E6A45AD3EBEF905A2EABF" ma:contentTypeVersion="1" ma:contentTypeDescription="Cargar una imagen." ma:contentTypeScope="" ma:versionID="545559deb0268f80bf025aba818a009e">
  <xsd:schema xmlns:xsd="http://www.w3.org/2001/XMLSchema" xmlns:xs="http://www.w3.org/2001/XMLSchema" xmlns:p="http://schemas.microsoft.com/office/2006/metadata/properties" xmlns:ns1="http://schemas.microsoft.com/sharepoint/v3" xmlns:ns2="E4F2790D-F584-4348-BAD1-0F9F53DDB9E1" xmlns:ns3="http://schemas.microsoft.com/sharepoint/v3/fields" targetNamespace="http://schemas.microsoft.com/office/2006/metadata/properties" ma:root="true" ma:fieldsID="64d715bb23094330e44e19e96ba149f9" ns1:_="" ns2:_="" ns3:_="">
    <xsd:import namespace="http://schemas.microsoft.com/sharepoint/v3"/>
    <xsd:import namespace="E4F2790D-F584-4348-BAD1-0F9F53DDB9E1"/>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F2790D-F584-4348-BAD1-0F9F53DDB9E1"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E4F2790D-F584-4348-BAD1-0F9F53DDB9E1"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8FF08110-5BEB-4937-9D9E-FAA280ABBC16}"/>
</file>

<file path=customXml/itemProps2.xml><?xml version="1.0" encoding="utf-8"?>
<ds:datastoreItem xmlns:ds="http://schemas.openxmlformats.org/officeDocument/2006/customXml" ds:itemID="{90861542-9A09-466D-B0B5-702B2C799B98}"/>
</file>

<file path=customXml/itemProps3.xml><?xml version="1.0" encoding="utf-8"?>
<ds:datastoreItem xmlns:ds="http://schemas.openxmlformats.org/officeDocument/2006/customXml" ds:itemID="{23193228-0131-4896-AC1D-4F491BC4AF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67</vt:i4>
      </vt:variant>
    </vt:vector>
  </HeadingPairs>
  <TitlesOfParts>
    <vt:vector size="103" baseType="lpstr">
      <vt:lpstr>PORTADA</vt:lpstr>
      <vt:lpstr>GDIR-1.0</vt:lpstr>
      <vt:lpstr>GDIR-3.0</vt:lpstr>
      <vt:lpstr>GDIR-4.2</vt:lpstr>
      <vt:lpstr>GDIR-4-1</vt:lpstr>
      <vt:lpstr>GRER-2.0</vt:lpstr>
      <vt:lpstr>GRER-1.0</vt:lpstr>
      <vt:lpstr>GSAC-1.0</vt:lpstr>
      <vt:lpstr>GCEP-1.0</vt:lpstr>
      <vt:lpstr>GSAC 3.1</vt:lpstr>
      <vt:lpstr>GIVC 1.0</vt:lpstr>
      <vt:lpstr>GSAN-4.5</vt:lpstr>
      <vt:lpstr>GSAN-1.1 </vt:lpstr>
      <vt:lpstr>GSAN-2.2</vt:lpstr>
      <vt:lpstr>GSAN-1.3</vt:lpstr>
      <vt:lpstr>GSAN-3.4</vt:lpstr>
      <vt:lpstr>GSAN-4.2</vt:lpstr>
      <vt:lpstr>GSAP-1.0</vt:lpstr>
      <vt:lpstr>GSAP-2.1</vt:lpstr>
      <vt:lpstr>GSAP-4.1</vt:lpstr>
      <vt:lpstr>GDIR-2.4</vt:lpstr>
      <vt:lpstr>GCON-1.0</vt:lpstr>
      <vt:lpstr>GJUR-4.0</vt:lpstr>
      <vt:lpstr>GIAT-2.0</vt:lpstr>
      <vt:lpstr>GDIR-2.3</vt:lpstr>
      <vt:lpstr>GDIR-2.2</vt:lpstr>
      <vt:lpstr>GBIE-1.0</vt:lpstr>
      <vt:lpstr>GDIR-2.0</vt:lpstr>
      <vt:lpstr>GINF-6.0</vt:lpstr>
      <vt:lpstr>GDOC-1.0</vt:lpstr>
      <vt:lpstr>GFIN-7.0</vt:lpstr>
      <vt:lpstr>GCON-2.0</vt:lpstr>
      <vt:lpstr>GSER-1.0</vt:lpstr>
      <vt:lpstr>AEGR-5.0</vt:lpstr>
      <vt:lpstr>HOJA DE DATOS</vt:lpstr>
      <vt:lpstr>Hoja2</vt:lpstr>
      <vt:lpstr>'AEGR-5.0'!Área_de_impresión</vt:lpstr>
      <vt:lpstr>'GBIE-1.0'!Área_de_impresión</vt:lpstr>
      <vt:lpstr>'GCEP-1.0'!Área_de_impresión</vt:lpstr>
      <vt:lpstr>'GCON-1.0'!Área_de_impresión</vt:lpstr>
      <vt:lpstr>'GCON-2.0'!Área_de_impresión</vt:lpstr>
      <vt:lpstr>'GDIR-1.0'!Área_de_impresión</vt:lpstr>
      <vt:lpstr>'GDIR-2.0'!Área_de_impresión</vt:lpstr>
      <vt:lpstr>'GDIR-2.2'!Área_de_impresión</vt:lpstr>
      <vt:lpstr>'GDIR-2.3'!Área_de_impresión</vt:lpstr>
      <vt:lpstr>'GDIR-2.4'!Área_de_impresión</vt:lpstr>
      <vt:lpstr>'GDIR-3.0'!Área_de_impresión</vt:lpstr>
      <vt:lpstr>'GDIR-4.2'!Área_de_impresión</vt:lpstr>
      <vt:lpstr>'GDIR-4-1'!Área_de_impresión</vt:lpstr>
      <vt:lpstr>'GDOC-1.0'!Área_de_impresión</vt:lpstr>
      <vt:lpstr>'GFIN-7.0'!Área_de_impresión</vt:lpstr>
      <vt:lpstr>'GIAT-2.0'!Área_de_impresión</vt:lpstr>
      <vt:lpstr>'GINF-6.0'!Área_de_impresión</vt:lpstr>
      <vt:lpstr>'GIVC 1.0'!Área_de_impresión</vt:lpstr>
      <vt:lpstr>'GJUR-4.0'!Área_de_impresión</vt:lpstr>
      <vt:lpstr>'GRER-1.0'!Área_de_impresión</vt:lpstr>
      <vt:lpstr>'GRER-2.0'!Área_de_impresión</vt:lpstr>
      <vt:lpstr>'GSAC 3.1'!Área_de_impresión</vt:lpstr>
      <vt:lpstr>'GSAC-1.0'!Área_de_impresión</vt:lpstr>
      <vt:lpstr>'GSAN-1.1 '!Área_de_impresión</vt:lpstr>
      <vt:lpstr>'GSAN-1.3'!Área_de_impresión</vt:lpstr>
      <vt:lpstr>'GSAN-2.2'!Área_de_impresión</vt:lpstr>
      <vt:lpstr>'GSAN-3.4'!Área_de_impresión</vt:lpstr>
      <vt:lpstr>'GSAN-4.2'!Área_de_impresión</vt:lpstr>
      <vt:lpstr>'GSAN-4.5'!Área_de_impresión</vt:lpstr>
      <vt:lpstr>'GSAP-1.0'!Área_de_impresión</vt:lpstr>
      <vt:lpstr>'GSAP-2.1'!Área_de_impresión</vt:lpstr>
      <vt:lpstr>'GSAP-4.1'!Área_de_impresión</vt:lpstr>
      <vt:lpstr>'GSER-1.0'!Área_de_impresión</vt:lpstr>
      <vt:lpstr>PORTADA!Área_de_impresión</vt:lpstr>
      <vt:lpstr>'AEGR-5.0'!Títulos_a_imprimir</vt:lpstr>
      <vt:lpstr>'GBIE-1.0'!Títulos_a_imprimir</vt:lpstr>
      <vt:lpstr>'GCEP-1.0'!Títulos_a_imprimir</vt:lpstr>
      <vt:lpstr>'GCON-1.0'!Títulos_a_imprimir</vt:lpstr>
      <vt:lpstr>'GCON-2.0'!Títulos_a_imprimir</vt:lpstr>
      <vt:lpstr>'GDIR-1.0'!Títulos_a_imprimir</vt:lpstr>
      <vt:lpstr>'GDIR-2.0'!Títulos_a_imprimir</vt:lpstr>
      <vt:lpstr>'GDIR-2.2'!Títulos_a_imprimir</vt:lpstr>
      <vt:lpstr>'GDIR-2.3'!Títulos_a_imprimir</vt:lpstr>
      <vt:lpstr>'GDIR-2.4'!Títulos_a_imprimir</vt:lpstr>
      <vt:lpstr>'GDIR-3.0'!Títulos_a_imprimir</vt:lpstr>
      <vt:lpstr>'GDIR-4.2'!Títulos_a_imprimir</vt:lpstr>
      <vt:lpstr>'GDIR-4-1'!Títulos_a_imprimir</vt:lpstr>
      <vt:lpstr>'GDOC-1.0'!Títulos_a_imprimir</vt:lpstr>
      <vt:lpstr>'GFIN-7.0'!Títulos_a_imprimir</vt:lpstr>
      <vt:lpstr>'GIAT-2.0'!Títulos_a_imprimir</vt:lpstr>
      <vt:lpstr>'GINF-6.0'!Títulos_a_imprimir</vt:lpstr>
      <vt:lpstr>'GIVC 1.0'!Títulos_a_imprimir</vt:lpstr>
      <vt:lpstr>'GJUR-4.0'!Títulos_a_imprimir</vt:lpstr>
      <vt:lpstr>'GRER-1.0'!Títulos_a_imprimir</vt:lpstr>
      <vt:lpstr>'GRER-2.0'!Títulos_a_imprimir</vt:lpstr>
      <vt:lpstr>'GSAC 3.1'!Títulos_a_imprimir</vt:lpstr>
      <vt:lpstr>'GSAC-1.0'!Títulos_a_imprimir</vt:lpstr>
      <vt:lpstr>'GSAN-1.1 '!Títulos_a_imprimir</vt:lpstr>
      <vt:lpstr>'GSAN-1.3'!Títulos_a_imprimir</vt:lpstr>
      <vt:lpstr>'GSAN-2.2'!Títulos_a_imprimir</vt:lpstr>
      <vt:lpstr>'GSAN-3.4'!Títulos_a_imprimir</vt:lpstr>
      <vt:lpstr>'GSAN-4.2'!Títulos_a_imprimir</vt:lpstr>
      <vt:lpstr>'GSAN-4.5'!Títulos_a_imprimir</vt:lpstr>
      <vt:lpstr>'GSAP-1.0'!Títulos_a_imprimir</vt:lpstr>
      <vt:lpstr>'GSAP-2.1'!Títulos_a_imprimir</vt:lpstr>
      <vt:lpstr>'GSAP-4.1'!Títulos_a_imprimir</vt:lpstr>
      <vt:lpstr>'GSER-1.0'!Títulos_a_imprimir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Mapa de Riesgos de Corrupción 2022</dc:title>
  <dc:creator>Alfonso Antonio de Jesus Barrios Perea</dc:creator>
  <cp:keywords/>
  <dc:description/>
  <cp:lastModifiedBy>Alfonso Antonio de Jesus Barrios Perea</cp:lastModifiedBy>
  <cp:lastPrinted>2021-12-20T21:06:24Z</cp:lastPrinted>
  <dcterms:created xsi:type="dcterms:W3CDTF">2017-12-14T13:15:49Z</dcterms:created>
  <dcterms:modified xsi:type="dcterms:W3CDTF">2022-01-31T19:32:24Z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0x0101009148F5A04DDD49CBA7127AADA5FB792B00AADE34325A8B49CDA8BB4DB53328F2140028C11DE46F5E6A45AD3EBEF905A2EABF</vt:lpwstr>
  </property>
</Properties>
</file>