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aerocivil-my.sharepoint.com/personal/alfonso_barrios_aerocivil_gov_co/Documents/AEROCIVIL/MIS TRABAJOS/2024/"/>
    </mc:Choice>
  </mc:AlternateContent>
  <xr:revisionPtr revIDLastSave="0" documentId="8_{CB1586FB-FEA2-495A-BB2A-350BAAEE4CC6}" xr6:coauthVersionLast="47" xr6:coauthVersionMax="47" xr10:uidLastSave="{00000000-0000-0000-0000-000000000000}"/>
  <bookViews>
    <workbookView xWindow="-120" yWindow="-120" windowWidth="29040" windowHeight="15840" tabRatio="935" xr2:uid="{E1639199-D18D-42FE-A16F-70420D6B45AF}"/>
  </bookViews>
  <sheets>
    <sheet name="PORTADA" sheetId="60" r:id="rId1"/>
    <sheet name="GDIR 1.0" sheetId="38" r:id="rId2"/>
    <sheet name="GRER-1.0" sheetId="26" r:id="rId3"/>
    <sheet name="GRER-2.0" sheetId="31" r:id="rId4"/>
    <sheet name="GSAC-1.0" sheetId="39" r:id="rId5"/>
    <sheet name="GCEP-1.0" sheetId="32" r:id="rId6"/>
    <sheet name="GSAC-3.1" sheetId="22" r:id="rId7"/>
    <sheet name="GIVC-1.0" sheetId="33" r:id="rId8"/>
    <sheet name="GIAT-2.0" sheetId="2" r:id="rId9"/>
    <sheet name="ESTR-2.0" sheetId="40" r:id="rId10"/>
    <sheet name="APOY- 2.0" sheetId="41" r:id="rId11"/>
    <sheet name="MSER- 2.0" sheetId="42" r:id="rId12"/>
    <sheet name="APOY- 6.0" sheetId="43" r:id="rId13"/>
    <sheet name="MAUT- 8.0" sheetId="44" r:id="rId14"/>
    <sheet name="APOY- 1.0" sheetId="45" r:id="rId15"/>
    <sheet name="APOY-4.0" sheetId="46" r:id="rId16"/>
    <sheet name="APOY- 5.0" sheetId="47" r:id="rId17"/>
    <sheet name="EVAL- 1.0" sheetId="48" r:id="rId18"/>
    <sheet name="APOY- 8.0" sheetId="49" r:id="rId19"/>
    <sheet name="GCON-1.0" sheetId="50" r:id="rId20"/>
    <sheet name="GSER- 1.0" sheetId="51" r:id="rId21"/>
    <sheet name="APOY- 3.0" sheetId="52" r:id="rId22"/>
    <sheet name="ANALITICA" sheetId="53" r:id="rId23"/>
    <sheet name="GSAP- 2.1" sheetId="54" r:id="rId24"/>
    <sheet name="APOY- 7.0" sheetId="55" r:id="rId25"/>
    <sheet name="GSAN- 1.1" sheetId="57" r:id="rId26"/>
    <sheet name="GDIR- 2.4" sheetId="58" r:id="rId27"/>
    <sheet name="GSAN- 1.3" sheetId="59" r:id="rId28"/>
    <sheet name="DATOS" sheetId="3" state="hidden" r:id="rId29"/>
    <sheet name="MATRIZ" sheetId="8" state="hidden" r:id="rId30"/>
  </sheets>
  <externalReferences>
    <externalReference r:id="rId31"/>
    <externalReference r:id="rId32"/>
    <externalReference r:id="rId33"/>
    <externalReference r:id="rId34"/>
    <externalReference r:id="rId35"/>
  </externalReferences>
  <definedNames>
    <definedName name="ACTIVIDADES" localSheetId="4">'[1]1-ACTIVIDADES'!#REF!</definedName>
    <definedName name="ACTIVIDADES" localSheetId="0">'[1]1-ACTIVIDADES'!#REF!</definedName>
    <definedName name="ACTIVIDADES">'[1]1-ACTIVIDADES'!#REF!</definedName>
    <definedName name="AñoDeInicioDelAñoFiscal">'[2]METAS C-O'!$AC$2</definedName>
    <definedName name="_xlnm.Print_Area" localSheetId="5">'GCEP-1.0'!$A$1:$BT$21</definedName>
    <definedName name="_xlnm.Print_Area" localSheetId="8">'GIAT-2.0'!$A$1:$BT$62</definedName>
    <definedName name="_xlnm.Print_Area" localSheetId="7">'GIVC-1.0'!$A$1:$BT$62</definedName>
    <definedName name="_xlnm.Print_Area" localSheetId="2">'GRER-1.0'!$A$1:$BT$22</definedName>
    <definedName name="_xlnm.Print_Area" localSheetId="3">'GRER-2.0'!$A$1:$BT$21</definedName>
    <definedName name="_xlnm.Print_Area" localSheetId="4">'GSAC-1.0'!$A$1:$BT$62</definedName>
    <definedName name="_xlnm.Print_Area" localSheetId="6">'GSAC-3.1'!$A$1:$BT$62</definedName>
    <definedName name="_xlnm.Print_Area" localSheetId="29">MATRIZ!$A$1:$BT$62</definedName>
    <definedName name="ColumnaDePeríodoSeleccionado" localSheetId="4">MATCH('GSAC-1.0'!PeríodoSeleccionado,Períodos,0)</definedName>
    <definedName name="ColumnaDePeríodoSeleccionado" localSheetId="0">MATCH(PORTADA!PeríodoSeleccionado,Períodos,0)</definedName>
    <definedName name="ColumnaDePeríodoSeleccionado">MATCH(PeríodoSeleccionado,Períodos,0)</definedName>
    <definedName name="Detail_I">'[3]Base detallada'!$H$3:$AK$100</definedName>
    <definedName name="detail16">'[4]Detalle Indicadores 2016'!$A$3:$AL$1025</definedName>
    <definedName name="Export" localSheetId="4" hidden="1">{"'Hoja1'!$A$1:$I$70"}</definedName>
    <definedName name="Export" localSheetId="0" hidden="1">{"'Hoja1'!$A$1:$I$70"}</definedName>
    <definedName name="Export" hidden="1">{"'Hoja1'!$A$1:$I$70"}</definedName>
    <definedName name="FechaDeInicio" localSheetId="4">DATEVALUE(" 1 " &amp; MesDeInicioSeleccionado &amp;  " " &amp; YEAR(TODAY()))</definedName>
    <definedName name="FechaDeInicio" localSheetId="0">DATEVALUE(" 1 " &amp; MesDeInicioSeleccionado &amp;  " " &amp; YEAR(TODAY()))</definedName>
    <definedName name="FechaDeInicio">DATEVALUE(" 1 " &amp; MesDeInicioSeleccionado &amp;  " " &amp; YEAR(TODAY()))</definedName>
    <definedName name="HojaProg">#REF!</definedName>
    <definedName name="HTML_CodePage" hidden="1">1252</definedName>
    <definedName name="HTML_Control" localSheetId="4" hidden="1">{"'Hoja1'!$A$1:$I$70"}</definedName>
    <definedName name="HTML_Control" localSheetId="0"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d_nom">[3]Guía!$H$7:$I$57</definedName>
    <definedName name="indicadores">'[3]Base detallada'!$H$4:$H$64</definedName>
    <definedName name="lin_num">[4]Guía!$C$4:$D$41</definedName>
    <definedName name="MesDeInicioDelAñoFiscal">'[2]METAS C-O'!$AB$2</definedName>
    <definedName name="MesDeInicioSeleccionado">'[2]METAS C-O'!$B$41</definedName>
    <definedName name="Núm.MesAF" localSheetId="4">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úm.MesAF" localSheetId="0">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'[2]METAS C-O'!$D$43:$P$43</definedName>
    <definedName name="PeríodoSeleccionado" localSheetId="4">INDEX(Períodos,,ValorBarraDesplazamiento)</definedName>
    <definedName name="PeríodoSeleccionado" localSheetId="0">INDEX(Períodos,,ValorBarraDesplazamiento)</definedName>
    <definedName name="PeríodoSeleccionado">INDEX(Períodos,,ValorBarraDesplazamiento)</definedName>
    <definedName name="PrimerMes" localSheetId="4">UPPER(TEXT('GSAC-1.0'!FechaDeInicio,"mmm "))</definedName>
    <definedName name="PrimerMes" localSheetId="0">UPPER(TEXT(PORTADA!FechaDeInicio,"mmm "))</definedName>
    <definedName name="PrimerMes">UPPER(TEXT(FechaDeInicio,"mmm "))</definedName>
    <definedName name="PróximoMes">UPPER(TEXT(EOMONTH(VALUE('[2]METAS C-O'!XFD1 &amp; "1"),0)+1,"mmm "))</definedName>
    <definedName name="SI">#REF!</definedName>
    <definedName name="SINO" localSheetId="4">#REF!</definedName>
    <definedName name="SINO" localSheetId="0">#REF!</definedName>
    <definedName name="SINO">#REF!</definedName>
    <definedName name="Sum_I">'[3]Base Reporte'!$D$1:$N$98</definedName>
    <definedName name="tiempo">[3]Guía!$L$8:$M$12</definedName>
    <definedName name="valor">[2]PAA2018!$G$18:$G$80</definedName>
    <definedName name="ValorBarraDesplazamiento">[5]gráfico_cálc!$D$13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61" i="59" l="1"/>
  <c r="BD61" i="59"/>
  <c r="BE61" i="59" s="1"/>
  <c r="BL61" i="59" s="1"/>
  <c r="BH60" i="59"/>
  <c r="BE60" i="59"/>
  <c r="BJ60" i="59" s="1"/>
  <c r="BK60" i="59" s="1"/>
  <c r="BD60" i="59"/>
  <c r="BJ59" i="59"/>
  <c r="BK59" i="59" s="1"/>
  <c r="BH59" i="59"/>
  <c r="BD59" i="59"/>
  <c r="BE59" i="59" s="1"/>
  <c r="BL59" i="59" s="1"/>
  <c r="BH58" i="59"/>
  <c r="BD58" i="59"/>
  <c r="BE58" i="59" s="1"/>
  <c r="BJ57" i="59"/>
  <c r="BK57" i="59" s="1"/>
  <c r="BH57" i="59"/>
  <c r="BD57" i="59"/>
  <c r="BE57" i="59" s="1"/>
  <c r="BL57" i="59" s="1"/>
  <c r="BH56" i="59"/>
  <c r="BD56" i="59"/>
  <c r="BE56" i="59" s="1"/>
  <c r="BH55" i="59"/>
  <c r="BD55" i="59"/>
  <c r="BE55" i="59" s="1"/>
  <c r="BL55" i="59" s="1"/>
  <c r="BH54" i="59"/>
  <c r="BD54" i="59"/>
  <c r="BE54" i="59" s="1"/>
  <c r="BH53" i="59"/>
  <c r="BD53" i="59"/>
  <c r="BE53" i="59" s="1"/>
  <c r="BL53" i="59" s="1"/>
  <c r="BJ52" i="59"/>
  <c r="BK52" i="59" s="1"/>
  <c r="BH52" i="59"/>
  <c r="BD52" i="59"/>
  <c r="BE52" i="59" s="1"/>
  <c r="BL52" i="59" s="1"/>
  <c r="AK52" i="59"/>
  <c r="BQ52" i="59" s="1"/>
  <c r="AJ52" i="59"/>
  <c r="P52" i="59"/>
  <c r="O52" i="59"/>
  <c r="AL52" i="59" s="1"/>
  <c r="J52" i="59"/>
  <c r="BH51" i="59"/>
  <c r="BD51" i="59"/>
  <c r="BE51" i="59" s="1"/>
  <c r="BL51" i="59" s="1"/>
  <c r="BH50" i="59"/>
  <c r="BD50" i="59"/>
  <c r="BE50" i="59" s="1"/>
  <c r="BH49" i="59"/>
  <c r="BD49" i="59"/>
  <c r="BE49" i="59" s="1"/>
  <c r="BL49" i="59" s="1"/>
  <c r="BH48" i="59"/>
  <c r="BE48" i="59"/>
  <c r="BJ48" i="59" s="1"/>
  <c r="BK48" i="59" s="1"/>
  <c r="BD48" i="59"/>
  <c r="BJ47" i="59"/>
  <c r="BK47" i="59" s="1"/>
  <c r="BH47" i="59"/>
  <c r="BD47" i="59"/>
  <c r="BE47" i="59" s="1"/>
  <c r="BL47" i="59" s="1"/>
  <c r="BH46" i="59"/>
  <c r="BD46" i="59"/>
  <c r="BE46" i="59" s="1"/>
  <c r="BJ45" i="59"/>
  <c r="BK45" i="59" s="1"/>
  <c r="BH45" i="59"/>
  <c r="BD45" i="59"/>
  <c r="BE45" i="59" s="1"/>
  <c r="BL45" i="59" s="1"/>
  <c r="BH44" i="59"/>
  <c r="BD44" i="59"/>
  <c r="BE44" i="59" s="1"/>
  <c r="BH43" i="59"/>
  <c r="BD43" i="59"/>
  <c r="BE43" i="59" s="1"/>
  <c r="BL43" i="59" s="1"/>
  <c r="BH42" i="59"/>
  <c r="BD42" i="59"/>
  <c r="BE42" i="59" s="1"/>
  <c r="BL42" i="59" s="1"/>
  <c r="AK42" i="59"/>
  <c r="BQ42" i="59" s="1"/>
  <c r="AJ42" i="59"/>
  <c r="P42" i="59"/>
  <c r="O42" i="59"/>
  <c r="AL42" i="59" s="1"/>
  <c r="J42" i="59"/>
  <c r="BJ41" i="59"/>
  <c r="BK41" i="59" s="1"/>
  <c r="BH41" i="59"/>
  <c r="BD41" i="59"/>
  <c r="BE41" i="59" s="1"/>
  <c r="BL41" i="59" s="1"/>
  <c r="BH40" i="59"/>
  <c r="BD40" i="59"/>
  <c r="BE40" i="59" s="1"/>
  <c r="BH39" i="59"/>
  <c r="BD39" i="59"/>
  <c r="BE39" i="59" s="1"/>
  <c r="BL39" i="59" s="1"/>
  <c r="BH38" i="59"/>
  <c r="BD38" i="59"/>
  <c r="BE38" i="59" s="1"/>
  <c r="BH37" i="59"/>
  <c r="BD37" i="59"/>
  <c r="BE37" i="59" s="1"/>
  <c r="BL37" i="59" s="1"/>
  <c r="BH36" i="59"/>
  <c r="BE36" i="59"/>
  <c r="BJ36" i="59" s="1"/>
  <c r="BK36" i="59" s="1"/>
  <c r="BD36" i="59"/>
  <c r="BJ35" i="59"/>
  <c r="BK35" i="59" s="1"/>
  <c r="BH35" i="59"/>
  <c r="BD35" i="59"/>
  <c r="BE35" i="59" s="1"/>
  <c r="BL35" i="59" s="1"/>
  <c r="BH34" i="59"/>
  <c r="BD34" i="59"/>
  <c r="BE34" i="59" s="1"/>
  <c r="BJ33" i="59"/>
  <c r="BK33" i="59" s="1"/>
  <c r="BH33" i="59"/>
  <c r="BD33" i="59"/>
  <c r="BE33" i="59" s="1"/>
  <c r="BL33" i="59" s="1"/>
  <c r="BQ32" i="59"/>
  <c r="BH32" i="59"/>
  <c r="BD32" i="59"/>
  <c r="BE32" i="59" s="1"/>
  <c r="BL32" i="59" s="1"/>
  <c r="AK32" i="59"/>
  <c r="AJ32" i="59"/>
  <c r="P32" i="59"/>
  <c r="O32" i="59"/>
  <c r="AL32" i="59" s="1"/>
  <c r="J32" i="59"/>
  <c r="BJ31" i="59"/>
  <c r="BK31" i="59" s="1"/>
  <c r="BH31" i="59"/>
  <c r="BD31" i="59"/>
  <c r="BE31" i="59" s="1"/>
  <c r="BL31" i="59" s="1"/>
  <c r="BH30" i="59"/>
  <c r="BD30" i="59"/>
  <c r="BE30" i="59" s="1"/>
  <c r="BJ29" i="59"/>
  <c r="BK29" i="59" s="1"/>
  <c r="BH29" i="59"/>
  <c r="BD29" i="59"/>
  <c r="BE29" i="59" s="1"/>
  <c r="BL29" i="59" s="1"/>
  <c r="BH28" i="59"/>
  <c r="BD28" i="59"/>
  <c r="BE28" i="59" s="1"/>
  <c r="BH27" i="59"/>
  <c r="BD27" i="59"/>
  <c r="BE27" i="59" s="1"/>
  <c r="BL27" i="59" s="1"/>
  <c r="BH26" i="59"/>
  <c r="BD26" i="59"/>
  <c r="BE26" i="59" s="1"/>
  <c r="BH25" i="59"/>
  <c r="BD25" i="59"/>
  <c r="BE25" i="59" s="1"/>
  <c r="BL25" i="59" s="1"/>
  <c r="BH24" i="59"/>
  <c r="BE24" i="59"/>
  <c r="BJ24" i="59" s="1"/>
  <c r="BK24" i="59" s="1"/>
  <c r="BD24" i="59"/>
  <c r="BJ23" i="59"/>
  <c r="BK23" i="59" s="1"/>
  <c r="BH23" i="59"/>
  <c r="BD23" i="59"/>
  <c r="BE23" i="59" s="1"/>
  <c r="BL23" i="59" s="1"/>
  <c r="BJ22" i="59"/>
  <c r="BK22" i="59" s="1"/>
  <c r="BH22" i="59"/>
  <c r="BD22" i="59"/>
  <c r="BE22" i="59" s="1"/>
  <c r="BL22" i="59" s="1"/>
  <c r="AK22" i="59"/>
  <c r="BQ22" i="59" s="1"/>
  <c r="AJ22" i="59"/>
  <c r="P22" i="59"/>
  <c r="O22" i="59"/>
  <c r="AL22" i="59" s="1"/>
  <c r="J22" i="59"/>
  <c r="BH21" i="59"/>
  <c r="BD21" i="59"/>
  <c r="BE21" i="59" s="1"/>
  <c r="BL21" i="59" s="1"/>
  <c r="BH20" i="59"/>
  <c r="BE20" i="59"/>
  <c r="BJ20" i="59" s="1"/>
  <c r="BK20" i="59" s="1"/>
  <c r="BD20" i="59"/>
  <c r="BJ19" i="59"/>
  <c r="BK19" i="59" s="1"/>
  <c r="BH19" i="59"/>
  <c r="BD19" i="59"/>
  <c r="BE19" i="59" s="1"/>
  <c r="BL19" i="59" s="1"/>
  <c r="BH18" i="59"/>
  <c r="BD18" i="59"/>
  <c r="BE18" i="59" s="1"/>
  <c r="BJ17" i="59"/>
  <c r="BK17" i="59" s="1"/>
  <c r="BH17" i="59"/>
  <c r="BD17" i="59"/>
  <c r="BE17" i="59" s="1"/>
  <c r="BL17" i="59" s="1"/>
  <c r="BH16" i="59"/>
  <c r="BD16" i="59"/>
  <c r="BE16" i="59" s="1"/>
  <c r="BH15" i="59"/>
  <c r="BD15" i="59"/>
  <c r="BE15" i="59" s="1"/>
  <c r="BL15" i="59" s="1"/>
  <c r="BH14" i="59"/>
  <c r="BD14" i="59"/>
  <c r="BE14" i="59" s="1"/>
  <c r="BH13" i="59"/>
  <c r="BD13" i="59"/>
  <c r="BE13" i="59" s="1"/>
  <c r="BL13" i="59" s="1"/>
  <c r="BO12" i="59"/>
  <c r="BP12" i="59" s="1"/>
  <c r="BJ12" i="59"/>
  <c r="BK12" i="59" s="1"/>
  <c r="BH12" i="59"/>
  <c r="BD12" i="59"/>
  <c r="BE12" i="59" s="1"/>
  <c r="BL12" i="59" s="1"/>
  <c r="AJ12" i="59"/>
  <c r="AK12" i="59" s="1"/>
  <c r="BQ12" i="59" s="1"/>
  <c r="P12" i="59"/>
  <c r="O12" i="59"/>
  <c r="J12" i="59"/>
  <c r="BJ14" i="59" l="1"/>
  <c r="BK14" i="59" s="1"/>
  <c r="BL14" i="59"/>
  <c r="BJ16" i="59"/>
  <c r="BK16" i="59" s="1"/>
  <c r="BL16" i="59"/>
  <c r="BJ30" i="59"/>
  <c r="BK30" i="59" s="1"/>
  <c r="BL30" i="59"/>
  <c r="BJ34" i="59"/>
  <c r="BK34" i="59" s="1"/>
  <c r="BL34" i="59"/>
  <c r="BJ44" i="59"/>
  <c r="BK44" i="59" s="1"/>
  <c r="BL44" i="59"/>
  <c r="BR12" i="59"/>
  <c r="BJ18" i="59"/>
  <c r="BK18" i="59" s="1"/>
  <c r="BL18" i="59"/>
  <c r="BJ46" i="59"/>
  <c r="BK46" i="59" s="1"/>
  <c r="BL46" i="59"/>
  <c r="BJ54" i="59"/>
  <c r="BK54" i="59" s="1"/>
  <c r="BL54" i="59"/>
  <c r="BJ56" i="59"/>
  <c r="BK56" i="59" s="1"/>
  <c r="BL56" i="59"/>
  <c r="BJ38" i="59"/>
  <c r="BK38" i="59" s="1"/>
  <c r="BL38" i="59"/>
  <c r="BJ40" i="59"/>
  <c r="BK40" i="59" s="1"/>
  <c r="BL40" i="59"/>
  <c r="BJ58" i="59"/>
  <c r="BK58" i="59" s="1"/>
  <c r="BL58" i="59"/>
  <c r="AL12" i="59"/>
  <c r="BJ26" i="59"/>
  <c r="BK26" i="59" s="1"/>
  <c r="BL26" i="59"/>
  <c r="BJ28" i="59"/>
  <c r="BK28" i="59" s="1"/>
  <c r="BL28" i="59"/>
  <c r="BJ50" i="59"/>
  <c r="BK50" i="59" s="1"/>
  <c r="BL50" i="59"/>
  <c r="BJ13" i="59"/>
  <c r="BK13" i="59" s="1"/>
  <c r="BM12" i="59" s="1"/>
  <c r="BN12" i="59" s="1"/>
  <c r="BJ21" i="59"/>
  <c r="BK21" i="59" s="1"/>
  <c r="BJ25" i="59"/>
  <c r="BK25" i="59" s="1"/>
  <c r="BM22" i="59" s="1"/>
  <c r="BJ37" i="59"/>
  <c r="BK37" i="59" s="1"/>
  <c r="BJ42" i="59"/>
  <c r="BK42" i="59" s="1"/>
  <c r="BM42" i="59" s="1"/>
  <c r="BJ49" i="59"/>
  <c r="BK49" i="59" s="1"/>
  <c r="BJ53" i="59"/>
  <c r="BK53" i="59" s="1"/>
  <c r="BM52" i="59" s="1"/>
  <c r="BJ61" i="59"/>
  <c r="BK61" i="59" s="1"/>
  <c r="BJ15" i="59"/>
  <c r="BK15" i="59" s="1"/>
  <c r="BL20" i="59"/>
  <c r="BL24" i="59"/>
  <c r="BJ27" i="59"/>
  <c r="BK27" i="59" s="1"/>
  <c r="BJ32" i="59"/>
  <c r="BK32" i="59" s="1"/>
  <c r="BM32" i="59" s="1"/>
  <c r="BL36" i="59"/>
  <c r="BJ39" i="59"/>
  <c r="BK39" i="59" s="1"/>
  <c r="BJ43" i="59"/>
  <c r="BK43" i="59" s="1"/>
  <c r="BL48" i="59"/>
  <c r="BJ51" i="59"/>
  <c r="BK51" i="59" s="1"/>
  <c r="BJ55" i="59"/>
  <c r="BK55" i="59" s="1"/>
  <c r="BL60" i="59"/>
  <c r="BN52" i="59" l="1"/>
  <c r="BO52" i="59" s="1"/>
  <c r="BP52" i="59" s="1"/>
  <c r="BR52" i="59" s="1"/>
  <c r="BN22" i="59"/>
  <c r="BO22" i="59"/>
  <c r="BP22" i="59" s="1"/>
  <c r="BR22" i="59" s="1"/>
  <c r="BN32" i="59"/>
  <c r="BO32" i="59" s="1"/>
  <c r="BP32" i="59" s="1"/>
  <c r="BR32" i="59" s="1"/>
  <c r="BN42" i="59"/>
  <c r="BO42" i="59" s="1"/>
  <c r="BP42" i="59" s="1"/>
  <c r="BR42" i="59" s="1"/>
  <c r="BH61" i="58" l="1"/>
  <c r="BD61" i="58"/>
  <c r="BE61" i="58" s="1"/>
  <c r="BL61" i="58" s="1"/>
  <c r="BH60" i="58"/>
  <c r="BE60" i="58"/>
  <c r="BJ60" i="58" s="1"/>
  <c r="BK60" i="58" s="1"/>
  <c r="BD60" i="58"/>
  <c r="BJ59" i="58"/>
  <c r="BK59" i="58" s="1"/>
  <c r="BH59" i="58"/>
  <c r="BD59" i="58"/>
  <c r="BE59" i="58" s="1"/>
  <c r="BL59" i="58" s="1"/>
  <c r="BH58" i="58"/>
  <c r="BD58" i="58"/>
  <c r="BE58" i="58" s="1"/>
  <c r="BJ57" i="58"/>
  <c r="BK57" i="58" s="1"/>
  <c r="BH57" i="58"/>
  <c r="BD57" i="58"/>
  <c r="BE57" i="58" s="1"/>
  <c r="BL57" i="58" s="1"/>
  <c r="BH56" i="58"/>
  <c r="BD56" i="58"/>
  <c r="BE56" i="58" s="1"/>
  <c r="BH55" i="58"/>
  <c r="BD55" i="58"/>
  <c r="BE55" i="58" s="1"/>
  <c r="BL55" i="58" s="1"/>
  <c r="BH54" i="58"/>
  <c r="BD54" i="58"/>
  <c r="BE54" i="58" s="1"/>
  <c r="BH53" i="58"/>
  <c r="BD53" i="58"/>
  <c r="BE53" i="58" s="1"/>
  <c r="BL53" i="58" s="1"/>
  <c r="BJ52" i="58"/>
  <c r="BK52" i="58" s="1"/>
  <c r="BH52" i="58"/>
  <c r="BD52" i="58"/>
  <c r="BE52" i="58" s="1"/>
  <c r="BL52" i="58" s="1"/>
  <c r="AK52" i="58"/>
  <c r="BQ52" i="58" s="1"/>
  <c r="AJ52" i="58"/>
  <c r="P52" i="58"/>
  <c r="O52" i="58"/>
  <c r="AL52" i="58" s="1"/>
  <c r="J52" i="58"/>
  <c r="BH51" i="58"/>
  <c r="BD51" i="58"/>
  <c r="BE51" i="58" s="1"/>
  <c r="BL51" i="58" s="1"/>
  <c r="BH50" i="58"/>
  <c r="BD50" i="58"/>
  <c r="BE50" i="58" s="1"/>
  <c r="BH49" i="58"/>
  <c r="BD49" i="58"/>
  <c r="BE49" i="58" s="1"/>
  <c r="BL49" i="58" s="1"/>
  <c r="BH48" i="58"/>
  <c r="BE48" i="58"/>
  <c r="BJ48" i="58" s="1"/>
  <c r="BK48" i="58" s="1"/>
  <c r="BD48" i="58"/>
  <c r="BJ47" i="58"/>
  <c r="BK47" i="58" s="1"/>
  <c r="BH47" i="58"/>
  <c r="BD47" i="58"/>
  <c r="BE47" i="58" s="1"/>
  <c r="BL47" i="58" s="1"/>
  <c r="BH46" i="58"/>
  <c r="BD46" i="58"/>
  <c r="BE46" i="58" s="1"/>
  <c r="BJ45" i="58"/>
  <c r="BK45" i="58" s="1"/>
  <c r="BH45" i="58"/>
  <c r="BD45" i="58"/>
  <c r="BE45" i="58" s="1"/>
  <c r="BL45" i="58" s="1"/>
  <c r="BH44" i="58"/>
  <c r="BD44" i="58"/>
  <c r="BE44" i="58" s="1"/>
  <c r="BH43" i="58"/>
  <c r="BD43" i="58"/>
  <c r="BE43" i="58" s="1"/>
  <c r="BL43" i="58" s="1"/>
  <c r="BH42" i="58"/>
  <c r="BD42" i="58"/>
  <c r="BE42" i="58" s="1"/>
  <c r="BL42" i="58" s="1"/>
  <c r="AK42" i="58"/>
  <c r="BQ42" i="58" s="1"/>
  <c r="AJ42" i="58"/>
  <c r="P42" i="58"/>
  <c r="O42" i="58"/>
  <c r="AL42" i="58" s="1"/>
  <c r="J42" i="58"/>
  <c r="BJ41" i="58"/>
  <c r="BK41" i="58" s="1"/>
  <c r="BH41" i="58"/>
  <c r="BD41" i="58"/>
  <c r="BE41" i="58" s="1"/>
  <c r="BL41" i="58" s="1"/>
  <c r="BH40" i="58"/>
  <c r="BD40" i="58"/>
  <c r="BE40" i="58" s="1"/>
  <c r="BH39" i="58"/>
  <c r="BD39" i="58"/>
  <c r="BE39" i="58" s="1"/>
  <c r="BL39" i="58" s="1"/>
  <c r="BH38" i="58"/>
  <c r="BD38" i="58"/>
  <c r="BE38" i="58" s="1"/>
  <c r="BH37" i="58"/>
  <c r="BD37" i="58"/>
  <c r="BE37" i="58" s="1"/>
  <c r="BL37" i="58" s="1"/>
  <c r="BH36" i="58"/>
  <c r="BE36" i="58"/>
  <c r="BJ36" i="58" s="1"/>
  <c r="BK36" i="58" s="1"/>
  <c r="BD36" i="58"/>
  <c r="BJ35" i="58"/>
  <c r="BK35" i="58" s="1"/>
  <c r="BH35" i="58"/>
  <c r="BD35" i="58"/>
  <c r="BE35" i="58" s="1"/>
  <c r="BL35" i="58" s="1"/>
  <c r="BH34" i="58"/>
  <c r="BD34" i="58"/>
  <c r="BE34" i="58" s="1"/>
  <c r="BJ33" i="58"/>
  <c r="BK33" i="58" s="1"/>
  <c r="BH33" i="58"/>
  <c r="BD33" i="58"/>
  <c r="BE33" i="58" s="1"/>
  <c r="BL33" i="58" s="1"/>
  <c r="BQ32" i="58"/>
  <c r="BH32" i="58"/>
  <c r="BD32" i="58"/>
  <c r="BE32" i="58" s="1"/>
  <c r="BL32" i="58" s="1"/>
  <c r="AK32" i="58"/>
  <c r="AJ32" i="58"/>
  <c r="P32" i="58"/>
  <c r="O32" i="58"/>
  <c r="AL32" i="58" s="1"/>
  <c r="J32" i="58"/>
  <c r="BJ31" i="58"/>
  <c r="BK31" i="58" s="1"/>
  <c r="BH31" i="58"/>
  <c r="BD31" i="58"/>
  <c r="BE31" i="58" s="1"/>
  <c r="BL31" i="58" s="1"/>
  <c r="BH30" i="58"/>
  <c r="BD30" i="58"/>
  <c r="BE30" i="58" s="1"/>
  <c r="BJ29" i="58"/>
  <c r="BK29" i="58" s="1"/>
  <c r="BH29" i="58"/>
  <c r="BD29" i="58"/>
  <c r="BE29" i="58" s="1"/>
  <c r="BL29" i="58" s="1"/>
  <c r="BH28" i="58"/>
  <c r="BD28" i="58"/>
  <c r="BE28" i="58" s="1"/>
  <c r="BH27" i="58"/>
  <c r="BD27" i="58"/>
  <c r="BE27" i="58" s="1"/>
  <c r="BL27" i="58" s="1"/>
  <c r="BH26" i="58"/>
  <c r="BD26" i="58"/>
  <c r="BE26" i="58" s="1"/>
  <c r="BH25" i="58"/>
  <c r="BD25" i="58"/>
  <c r="BE25" i="58" s="1"/>
  <c r="BL25" i="58" s="1"/>
  <c r="BH24" i="58"/>
  <c r="BE24" i="58"/>
  <c r="BJ24" i="58" s="1"/>
  <c r="BK24" i="58" s="1"/>
  <c r="BD24" i="58"/>
  <c r="BJ23" i="58"/>
  <c r="BK23" i="58" s="1"/>
  <c r="BH23" i="58"/>
  <c r="BD23" i="58"/>
  <c r="BE23" i="58" s="1"/>
  <c r="BL23" i="58" s="1"/>
  <c r="BJ22" i="58"/>
  <c r="BK22" i="58" s="1"/>
  <c r="BH22" i="58"/>
  <c r="BD22" i="58"/>
  <c r="BE22" i="58" s="1"/>
  <c r="BL22" i="58" s="1"/>
  <c r="AK22" i="58"/>
  <c r="BQ22" i="58" s="1"/>
  <c r="AJ22" i="58"/>
  <c r="P22" i="58"/>
  <c r="O22" i="58"/>
  <c r="AL22" i="58" s="1"/>
  <c r="J22" i="58"/>
  <c r="BH21" i="58"/>
  <c r="BD21" i="58"/>
  <c r="BE21" i="58" s="1"/>
  <c r="BL21" i="58" s="1"/>
  <c r="BH20" i="58"/>
  <c r="BE20" i="58"/>
  <c r="BJ20" i="58" s="1"/>
  <c r="BK20" i="58" s="1"/>
  <c r="BD20" i="58"/>
  <c r="BJ19" i="58"/>
  <c r="BK19" i="58" s="1"/>
  <c r="BH19" i="58"/>
  <c r="BD19" i="58"/>
  <c r="BE19" i="58" s="1"/>
  <c r="BL19" i="58" s="1"/>
  <c r="BH18" i="58"/>
  <c r="BD18" i="58"/>
  <c r="BE18" i="58" s="1"/>
  <c r="BJ17" i="58"/>
  <c r="BK17" i="58" s="1"/>
  <c r="BH17" i="58"/>
  <c r="BD17" i="58"/>
  <c r="BE17" i="58" s="1"/>
  <c r="BL17" i="58" s="1"/>
  <c r="BH16" i="58"/>
  <c r="BD16" i="58"/>
  <c r="BE16" i="58" s="1"/>
  <c r="BH15" i="58"/>
  <c r="BD15" i="58"/>
  <c r="BE15" i="58" s="1"/>
  <c r="BL15" i="58" s="1"/>
  <c r="BH14" i="58"/>
  <c r="BD14" i="58"/>
  <c r="BE14" i="58" s="1"/>
  <c r="BH13" i="58"/>
  <c r="BD13" i="58"/>
  <c r="BE13" i="58" s="1"/>
  <c r="BL13" i="58" s="1"/>
  <c r="BO12" i="58"/>
  <c r="BP12" i="58" s="1"/>
  <c r="BJ12" i="58"/>
  <c r="BK12" i="58" s="1"/>
  <c r="BH12" i="58"/>
  <c r="BD12" i="58"/>
  <c r="BE12" i="58" s="1"/>
  <c r="BL12" i="58" s="1"/>
  <c r="AJ12" i="58"/>
  <c r="AK12" i="58" s="1"/>
  <c r="BQ12" i="58" s="1"/>
  <c r="P12" i="58"/>
  <c r="O12" i="58"/>
  <c r="J12" i="58"/>
  <c r="BJ14" i="58" l="1"/>
  <c r="BK14" i="58" s="1"/>
  <c r="BL14" i="58"/>
  <c r="BJ16" i="58"/>
  <c r="BK16" i="58" s="1"/>
  <c r="BL16" i="58"/>
  <c r="BJ30" i="58"/>
  <c r="BK30" i="58" s="1"/>
  <c r="BL30" i="58"/>
  <c r="BJ34" i="58"/>
  <c r="BK34" i="58" s="1"/>
  <c r="BL34" i="58"/>
  <c r="BJ44" i="58"/>
  <c r="BK44" i="58" s="1"/>
  <c r="BL44" i="58"/>
  <c r="BR12" i="58"/>
  <c r="BJ18" i="58"/>
  <c r="BK18" i="58" s="1"/>
  <c r="BL18" i="58"/>
  <c r="BJ46" i="58"/>
  <c r="BK46" i="58" s="1"/>
  <c r="BL46" i="58"/>
  <c r="BJ54" i="58"/>
  <c r="BK54" i="58" s="1"/>
  <c r="BL54" i="58"/>
  <c r="BJ56" i="58"/>
  <c r="BK56" i="58" s="1"/>
  <c r="BL56" i="58"/>
  <c r="BJ38" i="58"/>
  <c r="BK38" i="58" s="1"/>
  <c r="BL38" i="58"/>
  <c r="BJ40" i="58"/>
  <c r="BK40" i="58" s="1"/>
  <c r="BL40" i="58"/>
  <c r="BJ58" i="58"/>
  <c r="BK58" i="58" s="1"/>
  <c r="BL58" i="58"/>
  <c r="AL12" i="58"/>
  <c r="BJ26" i="58"/>
  <c r="BK26" i="58" s="1"/>
  <c r="BL26" i="58"/>
  <c r="BJ28" i="58"/>
  <c r="BK28" i="58" s="1"/>
  <c r="BL28" i="58"/>
  <c r="BJ50" i="58"/>
  <c r="BK50" i="58" s="1"/>
  <c r="BL50" i="58"/>
  <c r="BJ13" i="58"/>
  <c r="BK13" i="58" s="1"/>
  <c r="BM12" i="58" s="1"/>
  <c r="BN12" i="58" s="1"/>
  <c r="BJ21" i="58"/>
  <c r="BK21" i="58" s="1"/>
  <c r="BJ25" i="58"/>
  <c r="BK25" i="58" s="1"/>
  <c r="BM22" i="58" s="1"/>
  <c r="BJ37" i="58"/>
  <c r="BK37" i="58" s="1"/>
  <c r="BJ42" i="58"/>
  <c r="BK42" i="58" s="1"/>
  <c r="BM42" i="58" s="1"/>
  <c r="BJ49" i="58"/>
  <c r="BK49" i="58" s="1"/>
  <c r="BJ53" i="58"/>
  <c r="BK53" i="58" s="1"/>
  <c r="BM52" i="58" s="1"/>
  <c r="BJ61" i="58"/>
  <c r="BK61" i="58" s="1"/>
  <c r="BJ15" i="58"/>
  <c r="BK15" i="58" s="1"/>
  <c r="BL20" i="58"/>
  <c r="BL24" i="58"/>
  <c r="BJ27" i="58"/>
  <c r="BK27" i="58" s="1"/>
  <c r="BJ32" i="58"/>
  <c r="BK32" i="58" s="1"/>
  <c r="BM32" i="58" s="1"/>
  <c r="BL36" i="58"/>
  <c r="BJ39" i="58"/>
  <c r="BK39" i="58" s="1"/>
  <c r="BJ43" i="58"/>
  <c r="BK43" i="58" s="1"/>
  <c r="BL48" i="58"/>
  <c r="BJ51" i="58"/>
  <c r="BK51" i="58" s="1"/>
  <c r="BJ55" i="58"/>
  <c r="BK55" i="58" s="1"/>
  <c r="BL60" i="58"/>
  <c r="BN52" i="58" l="1"/>
  <c r="BO52" i="58" s="1"/>
  <c r="BP52" i="58" s="1"/>
  <c r="BR52" i="58" s="1"/>
  <c r="BN22" i="58"/>
  <c r="BO22" i="58"/>
  <c r="BP22" i="58" s="1"/>
  <c r="BR22" i="58" s="1"/>
  <c r="BN42" i="58"/>
  <c r="BO42" i="58" s="1"/>
  <c r="BP42" i="58" s="1"/>
  <c r="BR42" i="58" s="1"/>
  <c r="BN32" i="58"/>
  <c r="BO32" i="58" s="1"/>
  <c r="BP32" i="58" s="1"/>
  <c r="BR32" i="58" s="1"/>
  <c r="BH61" i="57" l="1"/>
  <c r="BD61" i="57"/>
  <c r="BE61" i="57" s="1"/>
  <c r="BH60" i="57"/>
  <c r="BD60" i="57"/>
  <c r="BE60" i="57" s="1"/>
  <c r="BH59" i="57"/>
  <c r="BD59" i="57"/>
  <c r="BE59" i="57" s="1"/>
  <c r="BH58" i="57"/>
  <c r="BD58" i="57"/>
  <c r="BE58" i="57" s="1"/>
  <c r="BH57" i="57"/>
  <c r="BD57" i="57"/>
  <c r="BE57" i="57" s="1"/>
  <c r="BH56" i="57"/>
  <c r="BD56" i="57"/>
  <c r="BE56" i="57" s="1"/>
  <c r="BH55" i="57"/>
  <c r="BD55" i="57"/>
  <c r="BE55" i="57" s="1"/>
  <c r="BH54" i="57"/>
  <c r="BD54" i="57"/>
  <c r="BE54" i="57" s="1"/>
  <c r="BH53" i="57"/>
  <c r="BD53" i="57"/>
  <c r="BE53" i="57" s="1"/>
  <c r="BH52" i="57"/>
  <c r="BD52" i="57"/>
  <c r="BE52" i="57" s="1"/>
  <c r="AK52" i="57"/>
  <c r="BQ52" i="57" s="1"/>
  <c r="AJ52" i="57"/>
  <c r="P52" i="57"/>
  <c r="O52" i="57"/>
  <c r="J52" i="57"/>
  <c r="BH51" i="57"/>
  <c r="BE51" i="57"/>
  <c r="BJ51" i="57" s="1"/>
  <c r="BK51" i="57" s="1"/>
  <c r="BD51" i="57"/>
  <c r="BJ50" i="57"/>
  <c r="BK50" i="57" s="1"/>
  <c r="BH50" i="57"/>
  <c r="BD50" i="57"/>
  <c r="BE50" i="57" s="1"/>
  <c r="BL50" i="57" s="1"/>
  <c r="BK49" i="57"/>
  <c r="BH49" i="57"/>
  <c r="BE49" i="57"/>
  <c r="BJ49" i="57" s="1"/>
  <c r="BD49" i="57"/>
  <c r="BJ48" i="57"/>
  <c r="BK48" i="57" s="1"/>
  <c r="BH48" i="57"/>
  <c r="BD48" i="57"/>
  <c r="BE48" i="57" s="1"/>
  <c r="BL48" i="57" s="1"/>
  <c r="BH47" i="57"/>
  <c r="BD47" i="57"/>
  <c r="BE47" i="57" s="1"/>
  <c r="BH46" i="57"/>
  <c r="BD46" i="57"/>
  <c r="BE46" i="57" s="1"/>
  <c r="BL46" i="57" s="1"/>
  <c r="BH45" i="57"/>
  <c r="BD45" i="57"/>
  <c r="BE45" i="57" s="1"/>
  <c r="BH44" i="57"/>
  <c r="BD44" i="57"/>
  <c r="BE44" i="57" s="1"/>
  <c r="BL44" i="57" s="1"/>
  <c r="BH43" i="57"/>
  <c r="BE43" i="57"/>
  <c r="BJ43" i="57" s="1"/>
  <c r="BK43" i="57" s="1"/>
  <c r="BD43" i="57"/>
  <c r="BK42" i="57"/>
  <c r="BH42" i="57"/>
  <c r="BE42" i="57"/>
  <c r="BJ42" i="57" s="1"/>
  <c r="BD42" i="57"/>
  <c r="AJ42" i="57"/>
  <c r="AK42" i="57" s="1"/>
  <c r="BQ42" i="57" s="1"/>
  <c r="P42" i="57"/>
  <c r="O42" i="57"/>
  <c r="J42" i="57"/>
  <c r="BH41" i="57"/>
  <c r="BD41" i="57"/>
  <c r="BE41" i="57" s="1"/>
  <c r="BH40" i="57"/>
  <c r="BD40" i="57"/>
  <c r="BE40" i="57" s="1"/>
  <c r="BL40" i="57" s="1"/>
  <c r="BH39" i="57"/>
  <c r="BE39" i="57"/>
  <c r="BJ39" i="57" s="1"/>
  <c r="BK39" i="57" s="1"/>
  <c r="BD39" i="57"/>
  <c r="BJ38" i="57"/>
  <c r="BK38" i="57" s="1"/>
  <c r="BH38" i="57"/>
  <c r="BD38" i="57"/>
  <c r="BE38" i="57" s="1"/>
  <c r="BL38" i="57" s="1"/>
  <c r="BK37" i="57"/>
  <c r="BH37" i="57"/>
  <c r="BE37" i="57"/>
  <c r="BJ37" i="57" s="1"/>
  <c r="BD37" i="57"/>
  <c r="BJ36" i="57"/>
  <c r="BK36" i="57" s="1"/>
  <c r="BH36" i="57"/>
  <c r="BD36" i="57"/>
  <c r="BE36" i="57" s="1"/>
  <c r="BL36" i="57" s="1"/>
  <c r="BH35" i="57"/>
  <c r="BD35" i="57"/>
  <c r="BE35" i="57" s="1"/>
  <c r="BH34" i="57"/>
  <c r="BD34" i="57"/>
  <c r="BE34" i="57" s="1"/>
  <c r="BL34" i="57" s="1"/>
  <c r="BH33" i="57"/>
  <c r="BD33" i="57"/>
  <c r="BE33" i="57" s="1"/>
  <c r="BH32" i="57"/>
  <c r="BE32" i="57"/>
  <c r="BJ32" i="57" s="1"/>
  <c r="BK32" i="57" s="1"/>
  <c r="BD32" i="57"/>
  <c r="AJ32" i="57"/>
  <c r="AK32" i="57" s="1"/>
  <c r="BQ32" i="57" s="1"/>
  <c r="P32" i="57"/>
  <c r="O32" i="57"/>
  <c r="J32" i="57"/>
  <c r="BH31" i="57"/>
  <c r="BD31" i="57"/>
  <c r="BE31" i="57" s="1"/>
  <c r="BH30" i="57"/>
  <c r="BD30" i="57"/>
  <c r="BE30" i="57" s="1"/>
  <c r="BL30" i="57" s="1"/>
  <c r="BH29" i="57"/>
  <c r="BD29" i="57"/>
  <c r="BE29" i="57" s="1"/>
  <c r="BH28" i="57"/>
  <c r="BD28" i="57"/>
  <c r="BE28" i="57" s="1"/>
  <c r="BL28" i="57" s="1"/>
  <c r="BH27" i="57"/>
  <c r="BE27" i="57"/>
  <c r="BJ27" i="57" s="1"/>
  <c r="BK27" i="57" s="1"/>
  <c r="BD27" i="57"/>
  <c r="BJ26" i="57"/>
  <c r="BK26" i="57" s="1"/>
  <c r="BH26" i="57"/>
  <c r="BD26" i="57"/>
  <c r="BE26" i="57" s="1"/>
  <c r="BL26" i="57" s="1"/>
  <c r="BK25" i="57"/>
  <c r="BH25" i="57"/>
  <c r="BE25" i="57"/>
  <c r="BJ25" i="57" s="1"/>
  <c r="BD25" i="57"/>
  <c r="BJ24" i="57"/>
  <c r="BK24" i="57" s="1"/>
  <c r="BH24" i="57"/>
  <c r="BD24" i="57"/>
  <c r="BE24" i="57" s="1"/>
  <c r="BL24" i="57" s="1"/>
  <c r="BH23" i="57"/>
  <c r="BD23" i="57"/>
  <c r="BE23" i="57" s="1"/>
  <c r="BQ22" i="57"/>
  <c r="BH22" i="57"/>
  <c r="BD22" i="57"/>
  <c r="BE22" i="57" s="1"/>
  <c r="AK22" i="57"/>
  <c r="AJ22" i="57"/>
  <c r="P22" i="57"/>
  <c r="O22" i="57"/>
  <c r="AL22" i="57" s="1"/>
  <c r="J22" i="57"/>
  <c r="BK21" i="57"/>
  <c r="BH21" i="57"/>
  <c r="BE21" i="57"/>
  <c r="BJ21" i="57" s="1"/>
  <c r="BD21" i="57"/>
  <c r="BJ20" i="57"/>
  <c r="BK20" i="57" s="1"/>
  <c r="BH20" i="57"/>
  <c r="BD20" i="57"/>
  <c r="BE20" i="57" s="1"/>
  <c r="BL20" i="57" s="1"/>
  <c r="BH19" i="57"/>
  <c r="BD19" i="57"/>
  <c r="BE19" i="57" s="1"/>
  <c r="BH18" i="57"/>
  <c r="BD18" i="57"/>
  <c r="BE18" i="57" s="1"/>
  <c r="BL18" i="57" s="1"/>
  <c r="BH17" i="57"/>
  <c r="BD17" i="57"/>
  <c r="BE17" i="57" s="1"/>
  <c r="BH16" i="57"/>
  <c r="BD16" i="57"/>
  <c r="BE16" i="57" s="1"/>
  <c r="BL16" i="57" s="1"/>
  <c r="BH15" i="57"/>
  <c r="BE15" i="57"/>
  <c r="BJ15" i="57" s="1"/>
  <c r="BK15" i="57" s="1"/>
  <c r="BD15" i="57"/>
  <c r="BJ14" i="57"/>
  <c r="BK14" i="57" s="1"/>
  <c r="BH14" i="57"/>
  <c r="BD14" i="57"/>
  <c r="BE14" i="57" s="1"/>
  <c r="BL14" i="57" s="1"/>
  <c r="BH13" i="57"/>
  <c r="BD13" i="57"/>
  <c r="BE13" i="57" s="1"/>
  <c r="BP12" i="57"/>
  <c r="BO12" i="57"/>
  <c r="BH12" i="57"/>
  <c r="BD12" i="57"/>
  <c r="BE12" i="57" s="1"/>
  <c r="AK12" i="57"/>
  <c r="BQ12" i="57" s="1"/>
  <c r="AJ12" i="57"/>
  <c r="P12" i="57"/>
  <c r="O12" i="57"/>
  <c r="J12" i="57"/>
  <c r="BJ12" i="57" l="1"/>
  <c r="BK12" i="57" s="1"/>
  <c r="BL12" i="57"/>
  <c r="BJ13" i="57"/>
  <c r="BK13" i="57" s="1"/>
  <c r="BL13" i="57"/>
  <c r="BJ22" i="57"/>
  <c r="BK22" i="57" s="1"/>
  <c r="BL22" i="57"/>
  <c r="BJ29" i="57"/>
  <c r="BK29" i="57" s="1"/>
  <c r="BL29" i="57"/>
  <c r="BJ33" i="57"/>
  <c r="BK33" i="57" s="1"/>
  <c r="BL33" i="57"/>
  <c r="BJ35" i="57"/>
  <c r="BK35" i="57" s="1"/>
  <c r="BL35" i="57"/>
  <c r="BJ45" i="57"/>
  <c r="BK45" i="57" s="1"/>
  <c r="BL45" i="57"/>
  <c r="BJ47" i="57"/>
  <c r="BK47" i="57" s="1"/>
  <c r="BL47" i="57"/>
  <c r="BJ17" i="57"/>
  <c r="BK17" i="57" s="1"/>
  <c r="BL17" i="57"/>
  <c r="BJ19" i="57"/>
  <c r="BK19" i="57" s="1"/>
  <c r="BL19" i="57"/>
  <c r="BJ41" i="57"/>
  <c r="BK41" i="57" s="1"/>
  <c r="BL41" i="57"/>
  <c r="BJ23" i="57"/>
  <c r="BK23" i="57" s="1"/>
  <c r="BL23" i="57"/>
  <c r="BJ31" i="57"/>
  <c r="BK31" i="57" s="1"/>
  <c r="BL31" i="57"/>
  <c r="BL52" i="57"/>
  <c r="BJ52" i="57"/>
  <c r="BK52" i="57" s="1"/>
  <c r="BJ16" i="57"/>
  <c r="BK16" i="57" s="1"/>
  <c r="BL21" i="57"/>
  <c r="BL25" i="57"/>
  <c r="BJ28" i="57"/>
  <c r="BK28" i="57" s="1"/>
  <c r="BL37" i="57"/>
  <c r="BJ40" i="57"/>
  <c r="BK40" i="57" s="1"/>
  <c r="BM32" i="57" s="1"/>
  <c r="AL42" i="57"/>
  <c r="BL42" i="57"/>
  <c r="BJ44" i="57"/>
  <c r="BK44" i="57" s="1"/>
  <c r="BM42" i="57" s="1"/>
  <c r="BL49" i="57"/>
  <c r="BJ54" i="57"/>
  <c r="BK54" i="57" s="1"/>
  <c r="BL54" i="57"/>
  <c r="BJ58" i="57"/>
  <c r="BK58" i="57" s="1"/>
  <c r="BL58" i="57"/>
  <c r="BL61" i="57"/>
  <c r="BJ61" i="57"/>
  <c r="BK61" i="57" s="1"/>
  <c r="BR12" i="57"/>
  <c r="BJ56" i="57"/>
  <c r="BK56" i="57" s="1"/>
  <c r="BL56" i="57"/>
  <c r="AL12" i="57"/>
  <c r="AL52" i="57"/>
  <c r="BL55" i="57"/>
  <c r="BJ55" i="57"/>
  <c r="BK55" i="57" s="1"/>
  <c r="BL59" i="57"/>
  <c r="BJ59" i="57"/>
  <c r="BK59" i="57" s="1"/>
  <c r="BL15" i="57"/>
  <c r="BJ18" i="57"/>
  <c r="BK18" i="57" s="1"/>
  <c r="BL27" i="57"/>
  <c r="BJ30" i="57"/>
  <c r="BK30" i="57" s="1"/>
  <c r="AL32" i="57"/>
  <c r="BL32" i="57"/>
  <c r="BJ34" i="57"/>
  <c r="BK34" i="57" s="1"/>
  <c r="BL39" i="57"/>
  <c r="BL43" i="57"/>
  <c r="BJ46" i="57"/>
  <c r="BK46" i="57" s="1"/>
  <c r="BL51" i="57"/>
  <c r="BL53" i="57"/>
  <c r="BJ53" i="57"/>
  <c r="BK53" i="57" s="1"/>
  <c r="BL57" i="57"/>
  <c r="BJ57" i="57"/>
  <c r="BK57" i="57" s="1"/>
  <c r="BJ60" i="57"/>
  <c r="BK60" i="57" s="1"/>
  <c r="BL60" i="57"/>
  <c r="BN32" i="57" l="1"/>
  <c r="BO32" i="57"/>
  <c r="BP32" i="57" s="1"/>
  <c r="BR32" i="57" s="1"/>
  <c r="BN42" i="57"/>
  <c r="BO42" i="57"/>
  <c r="BP42" i="57" s="1"/>
  <c r="BR42" i="57" s="1"/>
  <c r="BM52" i="57"/>
  <c r="BM22" i="57"/>
  <c r="BM12" i="57"/>
  <c r="BN12" i="57" s="1"/>
  <c r="BN22" i="57" l="1"/>
  <c r="BO22" i="57"/>
  <c r="BP22" i="57" s="1"/>
  <c r="BR22" i="57" s="1"/>
  <c r="BN52" i="57"/>
  <c r="BO52" i="57"/>
  <c r="BP52" i="57" s="1"/>
  <c r="BR52" i="57" s="1"/>
  <c r="BH61" i="55" l="1"/>
  <c r="BD61" i="55"/>
  <c r="BE61" i="55" s="1"/>
  <c r="BH60" i="55"/>
  <c r="BD60" i="55"/>
  <c r="BE60" i="55" s="1"/>
  <c r="BH59" i="55"/>
  <c r="BD59" i="55"/>
  <c r="BE59" i="55" s="1"/>
  <c r="BH58" i="55"/>
  <c r="BD58" i="55"/>
  <c r="BE58" i="55" s="1"/>
  <c r="BH57" i="55"/>
  <c r="BD57" i="55"/>
  <c r="BE57" i="55" s="1"/>
  <c r="BH56" i="55"/>
  <c r="BD56" i="55"/>
  <c r="BE56" i="55" s="1"/>
  <c r="BH55" i="55"/>
  <c r="BD55" i="55"/>
  <c r="BE55" i="55" s="1"/>
  <c r="BH54" i="55"/>
  <c r="BD54" i="55"/>
  <c r="BE54" i="55" s="1"/>
  <c r="BH53" i="55"/>
  <c r="BD53" i="55"/>
  <c r="BE53" i="55" s="1"/>
  <c r="BH52" i="55"/>
  <c r="BD52" i="55"/>
  <c r="BE52" i="55" s="1"/>
  <c r="AJ52" i="55"/>
  <c r="AK52" i="55" s="1"/>
  <c r="BQ52" i="55" s="1"/>
  <c r="P52" i="55"/>
  <c r="O52" i="55"/>
  <c r="AL52" i="55" s="1"/>
  <c r="J52" i="55"/>
  <c r="BH51" i="55"/>
  <c r="BE51" i="55"/>
  <c r="BJ51" i="55" s="1"/>
  <c r="BK51" i="55" s="1"/>
  <c r="BD51" i="55"/>
  <c r="BJ50" i="55"/>
  <c r="BK50" i="55" s="1"/>
  <c r="BH50" i="55"/>
  <c r="BE50" i="55"/>
  <c r="BL50" i="55" s="1"/>
  <c r="BD50" i="55"/>
  <c r="BH49" i="55"/>
  <c r="BE49" i="55"/>
  <c r="BJ49" i="55" s="1"/>
  <c r="BK49" i="55" s="1"/>
  <c r="BD49" i="55"/>
  <c r="BJ48" i="55"/>
  <c r="BK48" i="55" s="1"/>
  <c r="BH48" i="55"/>
  <c r="BE48" i="55"/>
  <c r="BL48" i="55" s="1"/>
  <c r="BD48" i="55"/>
  <c r="BH47" i="55"/>
  <c r="BE47" i="55"/>
  <c r="BJ47" i="55" s="1"/>
  <c r="BK47" i="55" s="1"/>
  <c r="BD47" i="55"/>
  <c r="BJ46" i="55"/>
  <c r="BK46" i="55" s="1"/>
  <c r="BH46" i="55"/>
  <c r="BE46" i="55"/>
  <c r="BL46" i="55" s="1"/>
  <c r="BD46" i="55"/>
  <c r="BH45" i="55"/>
  <c r="BE45" i="55"/>
  <c r="BJ45" i="55" s="1"/>
  <c r="BK45" i="55" s="1"/>
  <c r="BD45" i="55"/>
  <c r="BJ44" i="55"/>
  <c r="BK44" i="55" s="1"/>
  <c r="BH44" i="55"/>
  <c r="BE44" i="55"/>
  <c r="BL44" i="55" s="1"/>
  <c r="BD44" i="55"/>
  <c r="BH43" i="55"/>
  <c r="BE43" i="55"/>
  <c r="BJ43" i="55" s="1"/>
  <c r="BK43" i="55" s="1"/>
  <c r="BD43" i="55"/>
  <c r="BH42" i="55"/>
  <c r="BE42" i="55"/>
  <c r="BJ42" i="55" s="1"/>
  <c r="BK42" i="55" s="1"/>
  <c r="BD42" i="55"/>
  <c r="AJ42" i="55"/>
  <c r="AK42" i="55" s="1"/>
  <c r="BQ42" i="55" s="1"/>
  <c r="P42" i="55"/>
  <c r="O42" i="55"/>
  <c r="J42" i="55"/>
  <c r="BH41" i="55"/>
  <c r="BE41" i="55"/>
  <c r="BJ41" i="55" s="1"/>
  <c r="BK41" i="55" s="1"/>
  <c r="BD41" i="55"/>
  <c r="BJ40" i="55"/>
  <c r="BK40" i="55" s="1"/>
  <c r="BH40" i="55"/>
  <c r="BE40" i="55"/>
  <c r="BL40" i="55" s="1"/>
  <c r="BD40" i="55"/>
  <c r="BH39" i="55"/>
  <c r="BE39" i="55"/>
  <c r="BL39" i="55" s="1"/>
  <c r="BD39" i="55"/>
  <c r="BJ38" i="55"/>
  <c r="BK38" i="55" s="1"/>
  <c r="BH38" i="55"/>
  <c r="BE38" i="55"/>
  <c r="BL38" i="55" s="1"/>
  <c r="BD38" i="55"/>
  <c r="BH37" i="55"/>
  <c r="BE37" i="55"/>
  <c r="BJ37" i="55" s="1"/>
  <c r="BK37" i="55" s="1"/>
  <c r="BD37" i="55"/>
  <c r="BJ36" i="55"/>
  <c r="BK36" i="55" s="1"/>
  <c r="BH36" i="55"/>
  <c r="BE36" i="55"/>
  <c r="BL36" i="55" s="1"/>
  <c r="BD36" i="55"/>
  <c r="BH35" i="55"/>
  <c r="BE35" i="55"/>
  <c r="BL35" i="55" s="1"/>
  <c r="BD35" i="55"/>
  <c r="BJ34" i="55"/>
  <c r="BK34" i="55" s="1"/>
  <c r="BH34" i="55"/>
  <c r="BE34" i="55"/>
  <c r="BL34" i="55" s="1"/>
  <c r="BD34" i="55"/>
  <c r="BH33" i="55"/>
  <c r="BE33" i="55"/>
  <c r="BJ33" i="55" s="1"/>
  <c r="BK33" i="55" s="1"/>
  <c r="BD33" i="55"/>
  <c r="BH32" i="55"/>
  <c r="BE32" i="55"/>
  <c r="BJ32" i="55" s="1"/>
  <c r="BK32" i="55" s="1"/>
  <c r="BD32" i="55"/>
  <c r="AJ32" i="55"/>
  <c r="AK32" i="55" s="1"/>
  <c r="BQ32" i="55" s="1"/>
  <c r="P32" i="55"/>
  <c r="O32" i="55"/>
  <c r="AL32" i="55" s="1"/>
  <c r="J32" i="55"/>
  <c r="BH31" i="55"/>
  <c r="BE31" i="55"/>
  <c r="BJ31" i="55" s="1"/>
  <c r="BK31" i="55" s="1"/>
  <c r="BD31" i="55"/>
  <c r="BJ30" i="55"/>
  <c r="BK30" i="55" s="1"/>
  <c r="BH30" i="55"/>
  <c r="BE30" i="55"/>
  <c r="BL30" i="55" s="1"/>
  <c r="BD30" i="55"/>
  <c r="BH29" i="55"/>
  <c r="BE29" i="55"/>
  <c r="BJ29" i="55" s="1"/>
  <c r="BK29" i="55" s="1"/>
  <c r="BD29" i="55"/>
  <c r="BJ28" i="55"/>
  <c r="BK28" i="55" s="1"/>
  <c r="BH28" i="55"/>
  <c r="BE28" i="55"/>
  <c r="BL28" i="55" s="1"/>
  <c r="BD28" i="55"/>
  <c r="BH27" i="55"/>
  <c r="BE27" i="55"/>
  <c r="BJ27" i="55" s="1"/>
  <c r="BK27" i="55" s="1"/>
  <c r="BD27" i="55"/>
  <c r="BJ26" i="55"/>
  <c r="BK26" i="55" s="1"/>
  <c r="BH26" i="55"/>
  <c r="BE26" i="55"/>
  <c r="BL26" i="55" s="1"/>
  <c r="BD26" i="55"/>
  <c r="BH25" i="55"/>
  <c r="BE25" i="55"/>
  <c r="BJ25" i="55" s="1"/>
  <c r="BK25" i="55" s="1"/>
  <c r="BD25" i="55"/>
  <c r="BJ24" i="55"/>
  <c r="BK24" i="55" s="1"/>
  <c r="BH24" i="55"/>
  <c r="BE24" i="55"/>
  <c r="BL24" i="55" s="1"/>
  <c r="BD24" i="55"/>
  <c r="BH23" i="55"/>
  <c r="BE23" i="55"/>
  <c r="BJ23" i="55" s="1"/>
  <c r="BK23" i="55" s="1"/>
  <c r="BD23" i="55"/>
  <c r="BH22" i="55"/>
  <c r="BE22" i="55"/>
  <c r="BJ22" i="55" s="1"/>
  <c r="BK22" i="55" s="1"/>
  <c r="BD22" i="55"/>
  <c r="AJ22" i="55"/>
  <c r="AK22" i="55" s="1"/>
  <c r="BQ22" i="55" s="1"/>
  <c r="P22" i="55"/>
  <c r="O22" i="55"/>
  <c r="J22" i="55"/>
  <c r="BH21" i="55"/>
  <c r="BE21" i="55"/>
  <c r="BJ21" i="55" s="1"/>
  <c r="BK21" i="55" s="1"/>
  <c r="BD21" i="55"/>
  <c r="BJ20" i="55"/>
  <c r="BK20" i="55" s="1"/>
  <c r="BH20" i="55"/>
  <c r="BE20" i="55"/>
  <c r="BL20" i="55" s="1"/>
  <c r="BD20" i="55"/>
  <c r="BH19" i="55"/>
  <c r="BE19" i="55"/>
  <c r="BJ19" i="55" s="1"/>
  <c r="BK19" i="55" s="1"/>
  <c r="BD19" i="55"/>
  <c r="BJ18" i="55"/>
  <c r="BK18" i="55" s="1"/>
  <c r="BH18" i="55"/>
  <c r="BE18" i="55"/>
  <c r="BL18" i="55" s="1"/>
  <c r="BD18" i="55"/>
  <c r="BH17" i="55"/>
  <c r="BE17" i="55"/>
  <c r="BJ17" i="55" s="1"/>
  <c r="BK17" i="55" s="1"/>
  <c r="BD17" i="55"/>
  <c r="BJ16" i="55"/>
  <c r="BK16" i="55" s="1"/>
  <c r="BH16" i="55"/>
  <c r="BE16" i="55"/>
  <c r="BL16" i="55" s="1"/>
  <c r="BD16" i="55"/>
  <c r="BH15" i="55"/>
  <c r="BE15" i="55"/>
  <c r="BD15" i="55"/>
  <c r="BJ14" i="55"/>
  <c r="BK14" i="55" s="1"/>
  <c r="BH14" i="55"/>
  <c r="BE14" i="55"/>
  <c r="BL14" i="55" s="1"/>
  <c r="BD14" i="55"/>
  <c r="BL13" i="55"/>
  <c r="BH13" i="55"/>
  <c r="BE13" i="55"/>
  <c r="BJ13" i="55" s="1"/>
  <c r="BK13" i="55" s="1"/>
  <c r="BD13" i="55"/>
  <c r="BL12" i="55"/>
  <c r="BH12" i="55"/>
  <c r="BE12" i="55"/>
  <c r="BJ12" i="55" s="1"/>
  <c r="BK12" i="55" s="1"/>
  <c r="BD12" i="55"/>
  <c r="AJ12" i="55"/>
  <c r="AK12" i="55" s="1"/>
  <c r="BQ12" i="55" s="1"/>
  <c r="P12" i="55"/>
  <c r="O12" i="55"/>
  <c r="J12" i="55"/>
  <c r="BL52" i="55" l="1"/>
  <c r="BJ52" i="55"/>
  <c r="BK52" i="55" s="1"/>
  <c r="BJ54" i="55"/>
  <c r="BK54" i="55" s="1"/>
  <c r="BL54" i="55"/>
  <c r="BJ58" i="55"/>
  <c r="BK58" i="55" s="1"/>
  <c r="BL58" i="55"/>
  <c r="BJ60" i="55"/>
  <c r="BK60" i="55" s="1"/>
  <c r="BL60" i="55"/>
  <c r="AL12" i="55"/>
  <c r="BL53" i="55"/>
  <c r="BJ53" i="55"/>
  <c r="BK53" i="55" s="1"/>
  <c r="BL55" i="55"/>
  <c r="BJ55" i="55"/>
  <c r="BK55" i="55" s="1"/>
  <c r="BL57" i="55"/>
  <c r="BJ57" i="55"/>
  <c r="BK57" i="55" s="1"/>
  <c r="BL59" i="55"/>
  <c r="BJ59" i="55"/>
  <c r="BK59" i="55" s="1"/>
  <c r="BL61" i="55"/>
  <c r="BJ61" i="55"/>
  <c r="BK61" i="55" s="1"/>
  <c r="BJ56" i="55"/>
  <c r="BK56" i="55" s="1"/>
  <c r="BL56" i="55"/>
  <c r="BJ15" i="55"/>
  <c r="BK15" i="55" s="1"/>
  <c r="BM12" i="55" s="1"/>
  <c r="BL15" i="55"/>
  <c r="AL22" i="55"/>
  <c r="BM22" i="55"/>
  <c r="AL42" i="55"/>
  <c r="BM42" i="55"/>
  <c r="BL42" i="55"/>
  <c r="BL43" i="55"/>
  <c r="BL45" i="55"/>
  <c r="BL47" i="55"/>
  <c r="BL49" i="55"/>
  <c r="BL51" i="55"/>
  <c r="BL17" i="55"/>
  <c r="BL19" i="55"/>
  <c r="BL21" i="55"/>
  <c r="BL22" i="55"/>
  <c r="BL23" i="55"/>
  <c r="BL25" i="55"/>
  <c r="BL27" i="55"/>
  <c r="BL29" i="55"/>
  <c r="BL31" i="55"/>
  <c r="BL32" i="55"/>
  <c r="BL33" i="55"/>
  <c r="BL37" i="55"/>
  <c r="BL41" i="55"/>
  <c r="BJ35" i="55"/>
  <c r="BK35" i="55" s="1"/>
  <c r="BM32" i="55" s="1"/>
  <c r="BJ39" i="55"/>
  <c r="BK39" i="55" s="1"/>
  <c r="BN32" i="55" l="1"/>
  <c r="BO32" i="55" s="1"/>
  <c r="BP32" i="55" s="1"/>
  <c r="BR32" i="55" s="1"/>
  <c r="BN12" i="55"/>
  <c r="BO12" i="55" s="1"/>
  <c r="BP12" i="55" s="1"/>
  <c r="BR12" i="55" s="1"/>
  <c r="BN22" i="55"/>
  <c r="BO22" i="55" s="1"/>
  <c r="BP22" i="55" s="1"/>
  <c r="BR22" i="55" s="1"/>
  <c r="BM52" i="55"/>
  <c r="BO42" i="55"/>
  <c r="BP42" i="55" s="1"/>
  <c r="BR42" i="55" s="1"/>
  <c r="BN42" i="55"/>
  <c r="BN52" i="55" l="1"/>
  <c r="BO52" i="55" s="1"/>
  <c r="BP52" i="55" s="1"/>
  <c r="BR52" i="55" s="1"/>
  <c r="BH61" i="54" l="1"/>
  <c r="BD61" i="54"/>
  <c r="BE61" i="54" s="1"/>
  <c r="BH60" i="54"/>
  <c r="BD60" i="54"/>
  <c r="BE60" i="54" s="1"/>
  <c r="BH59" i="54"/>
  <c r="BD59" i="54"/>
  <c r="BE59" i="54" s="1"/>
  <c r="BH58" i="54"/>
  <c r="BD58" i="54"/>
  <c r="BE58" i="54" s="1"/>
  <c r="BH57" i="54"/>
  <c r="BD57" i="54"/>
  <c r="BE57" i="54" s="1"/>
  <c r="BH56" i="54"/>
  <c r="BD56" i="54"/>
  <c r="BE56" i="54" s="1"/>
  <c r="BH55" i="54"/>
  <c r="BD55" i="54"/>
  <c r="BE55" i="54" s="1"/>
  <c r="BH54" i="54"/>
  <c r="BD54" i="54"/>
  <c r="BE54" i="54" s="1"/>
  <c r="BH53" i="54"/>
  <c r="BD53" i="54"/>
  <c r="BE53" i="54" s="1"/>
  <c r="BH52" i="54"/>
  <c r="BD52" i="54"/>
  <c r="BE52" i="54" s="1"/>
  <c r="AK52" i="54"/>
  <c r="BQ52" i="54" s="1"/>
  <c r="AJ52" i="54"/>
  <c r="P52" i="54"/>
  <c r="O52" i="54"/>
  <c r="J52" i="54"/>
  <c r="BL51" i="54"/>
  <c r="BH51" i="54"/>
  <c r="BE51" i="54"/>
  <c r="BJ51" i="54" s="1"/>
  <c r="BK51" i="54" s="1"/>
  <c r="BD51" i="54"/>
  <c r="BH50" i="54"/>
  <c r="BD50" i="54"/>
  <c r="BE50" i="54" s="1"/>
  <c r="BL50" i="54" s="1"/>
  <c r="BL49" i="54"/>
  <c r="BH49" i="54"/>
  <c r="BE49" i="54"/>
  <c r="BJ49" i="54" s="1"/>
  <c r="BK49" i="54" s="1"/>
  <c r="BD49" i="54"/>
  <c r="BH48" i="54"/>
  <c r="BD48" i="54"/>
  <c r="BE48" i="54" s="1"/>
  <c r="BL48" i="54" s="1"/>
  <c r="BL47" i="54"/>
  <c r="BH47" i="54"/>
  <c r="BE47" i="54"/>
  <c r="BJ47" i="54" s="1"/>
  <c r="BK47" i="54" s="1"/>
  <c r="BD47" i="54"/>
  <c r="BH46" i="54"/>
  <c r="BD46" i="54"/>
  <c r="BE46" i="54" s="1"/>
  <c r="BL46" i="54" s="1"/>
  <c r="BL45" i="54"/>
  <c r="BH45" i="54"/>
  <c r="BE45" i="54"/>
  <c r="BJ45" i="54" s="1"/>
  <c r="BK45" i="54" s="1"/>
  <c r="BD45" i="54"/>
  <c r="BH44" i="54"/>
  <c r="BD44" i="54"/>
  <c r="BE44" i="54" s="1"/>
  <c r="BL44" i="54" s="1"/>
  <c r="BL43" i="54"/>
  <c r="BH43" i="54"/>
  <c r="BE43" i="54"/>
  <c r="BJ43" i="54" s="1"/>
  <c r="BK43" i="54" s="1"/>
  <c r="BD43" i="54"/>
  <c r="BL42" i="54"/>
  <c r="BH42" i="54"/>
  <c r="BE42" i="54"/>
  <c r="BJ42" i="54" s="1"/>
  <c r="BK42" i="54" s="1"/>
  <c r="BD42" i="54"/>
  <c r="AJ42" i="54"/>
  <c r="AK42" i="54" s="1"/>
  <c r="BQ42" i="54" s="1"/>
  <c r="P42" i="54"/>
  <c r="O42" i="54"/>
  <c r="J42" i="54"/>
  <c r="BL41" i="54"/>
  <c r="BH41" i="54"/>
  <c r="BE41" i="54"/>
  <c r="BJ41" i="54" s="1"/>
  <c r="BK41" i="54" s="1"/>
  <c r="BD41" i="54"/>
  <c r="BH40" i="54"/>
  <c r="BD40" i="54"/>
  <c r="BE40" i="54" s="1"/>
  <c r="BL40" i="54" s="1"/>
  <c r="BL39" i="54"/>
  <c r="BH39" i="54"/>
  <c r="BE39" i="54"/>
  <c r="BJ39" i="54" s="1"/>
  <c r="BK39" i="54" s="1"/>
  <c r="BD39" i="54"/>
  <c r="BH38" i="54"/>
  <c r="BD38" i="54"/>
  <c r="BE38" i="54" s="1"/>
  <c r="BL38" i="54" s="1"/>
  <c r="BL37" i="54"/>
  <c r="BH37" i="54"/>
  <c r="BE37" i="54"/>
  <c r="BJ37" i="54" s="1"/>
  <c r="BK37" i="54" s="1"/>
  <c r="BD37" i="54"/>
  <c r="BH36" i="54"/>
  <c r="BD36" i="54"/>
  <c r="BE36" i="54" s="1"/>
  <c r="BL36" i="54" s="1"/>
  <c r="BL35" i="54"/>
  <c r="BH35" i="54"/>
  <c r="BE35" i="54"/>
  <c r="BJ35" i="54" s="1"/>
  <c r="BK35" i="54" s="1"/>
  <c r="BD35" i="54"/>
  <c r="BH34" i="54"/>
  <c r="BD34" i="54"/>
  <c r="BE34" i="54" s="1"/>
  <c r="BL34" i="54" s="1"/>
  <c r="BL33" i="54"/>
  <c r="BH33" i="54"/>
  <c r="BE33" i="54"/>
  <c r="BJ33" i="54" s="1"/>
  <c r="BK33" i="54" s="1"/>
  <c r="BD33" i="54"/>
  <c r="BL32" i="54"/>
  <c r="BH32" i="54"/>
  <c r="BE32" i="54"/>
  <c r="BJ32" i="54" s="1"/>
  <c r="BK32" i="54" s="1"/>
  <c r="BD32" i="54"/>
  <c r="AJ32" i="54"/>
  <c r="AK32" i="54" s="1"/>
  <c r="BQ32" i="54" s="1"/>
  <c r="P32" i="54"/>
  <c r="O32" i="54"/>
  <c r="J32" i="54"/>
  <c r="BL31" i="54"/>
  <c r="BH31" i="54"/>
  <c r="BE31" i="54"/>
  <c r="BJ31" i="54" s="1"/>
  <c r="BK31" i="54" s="1"/>
  <c r="BD31" i="54"/>
  <c r="BH30" i="54"/>
  <c r="BD30" i="54"/>
  <c r="BE30" i="54" s="1"/>
  <c r="BL30" i="54" s="1"/>
  <c r="BL29" i="54"/>
  <c r="BH29" i="54"/>
  <c r="BE29" i="54"/>
  <c r="BJ29" i="54" s="1"/>
  <c r="BK29" i="54" s="1"/>
  <c r="BD29" i="54"/>
  <c r="BH28" i="54"/>
  <c r="BD28" i="54"/>
  <c r="BE28" i="54" s="1"/>
  <c r="BL28" i="54" s="1"/>
  <c r="BL27" i="54"/>
  <c r="BH27" i="54"/>
  <c r="BE27" i="54"/>
  <c r="BJ27" i="54" s="1"/>
  <c r="BK27" i="54" s="1"/>
  <c r="BD27" i="54"/>
  <c r="BH26" i="54"/>
  <c r="BD26" i="54"/>
  <c r="BE26" i="54" s="1"/>
  <c r="BL26" i="54" s="1"/>
  <c r="BL25" i="54"/>
  <c r="BH25" i="54"/>
  <c r="BE25" i="54"/>
  <c r="BJ25" i="54" s="1"/>
  <c r="BK25" i="54" s="1"/>
  <c r="BD25" i="54"/>
  <c r="BH24" i="54"/>
  <c r="BD24" i="54"/>
  <c r="BE24" i="54" s="1"/>
  <c r="BL24" i="54" s="1"/>
  <c r="BL23" i="54"/>
  <c r="BH23" i="54"/>
  <c r="BE23" i="54"/>
  <c r="BJ23" i="54" s="1"/>
  <c r="BK23" i="54" s="1"/>
  <c r="BD23" i="54"/>
  <c r="BL22" i="54"/>
  <c r="BH22" i="54"/>
  <c r="BE22" i="54"/>
  <c r="BJ22" i="54" s="1"/>
  <c r="BK22" i="54" s="1"/>
  <c r="BD22" i="54"/>
  <c r="AJ22" i="54"/>
  <c r="AK22" i="54" s="1"/>
  <c r="BQ22" i="54" s="1"/>
  <c r="P22" i="54"/>
  <c r="O22" i="54"/>
  <c r="J22" i="54"/>
  <c r="BL21" i="54"/>
  <c r="BH21" i="54"/>
  <c r="BE21" i="54"/>
  <c r="BJ21" i="54" s="1"/>
  <c r="BK21" i="54" s="1"/>
  <c r="BD21" i="54"/>
  <c r="BH20" i="54"/>
  <c r="BD20" i="54"/>
  <c r="BE20" i="54" s="1"/>
  <c r="BL20" i="54" s="1"/>
  <c r="BH19" i="54"/>
  <c r="BE19" i="54"/>
  <c r="BJ19" i="54" s="1"/>
  <c r="BK19" i="54" s="1"/>
  <c r="BD19" i="54"/>
  <c r="BH18" i="54"/>
  <c r="BD18" i="54"/>
  <c r="BE18" i="54" s="1"/>
  <c r="BL18" i="54" s="1"/>
  <c r="BH17" i="54"/>
  <c r="BE17" i="54"/>
  <c r="BJ17" i="54" s="1"/>
  <c r="BK17" i="54" s="1"/>
  <c r="BD17" i="54"/>
  <c r="BH16" i="54"/>
  <c r="BD16" i="54"/>
  <c r="BE16" i="54" s="1"/>
  <c r="BL16" i="54" s="1"/>
  <c r="BH15" i="54"/>
  <c r="BE15" i="54"/>
  <c r="BJ15" i="54" s="1"/>
  <c r="BK15" i="54" s="1"/>
  <c r="BD15" i="54"/>
  <c r="BH14" i="54"/>
  <c r="BD14" i="54"/>
  <c r="BE14" i="54" s="1"/>
  <c r="BL14" i="54" s="1"/>
  <c r="BH13" i="54"/>
  <c r="BE13" i="54"/>
  <c r="BJ13" i="54" s="1"/>
  <c r="BK13" i="54" s="1"/>
  <c r="BD13" i="54"/>
  <c r="BP12" i="54"/>
  <c r="BO12" i="54"/>
  <c r="BH12" i="54"/>
  <c r="BE12" i="54"/>
  <c r="BJ12" i="54" s="1"/>
  <c r="BK12" i="54" s="1"/>
  <c r="BD12" i="54"/>
  <c r="AJ12" i="54"/>
  <c r="AK12" i="54" s="1"/>
  <c r="BQ12" i="54" s="1"/>
  <c r="P12" i="54"/>
  <c r="O12" i="54"/>
  <c r="J12" i="54"/>
  <c r="AL12" i="54" l="1"/>
  <c r="BL12" i="54"/>
  <c r="BL13" i="54"/>
  <c r="BL15" i="54"/>
  <c r="BL17" i="54"/>
  <c r="BL19" i="54"/>
  <c r="BJ54" i="54"/>
  <c r="BK54" i="54" s="1"/>
  <c r="BL54" i="54"/>
  <c r="BL57" i="54"/>
  <c r="BJ57" i="54"/>
  <c r="BK57" i="54" s="1"/>
  <c r="BJ56" i="54"/>
  <c r="BK56" i="54" s="1"/>
  <c r="BL56" i="54"/>
  <c r="BL59" i="54"/>
  <c r="BJ59" i="54"/>
  <c r="BK59" i="54" s="1"/>
  <c r="AL42" i="54"/>
  <c r="AL52" i="54"/>
  <c r="BL52" i="54"/>
  <c r="BJ52" i="54"/>
  <c r="BK52" i="54" s="1"/>
  <c r="BL53" i="54"/>
  <c r="BJ53" i="54"/>
  <c r="BK53" i="54" s="1"/>
  <c r="BJ58" i="54"/>
  <c r="BK58" i="54" s="1"/>
  <c r="BL58" i="54"/>
  <c r="BL61" i="54"/>
  <c r="BJ61" i="54"/>
  <c r="BK61" i="54" s="1"/>
  <c r="AL22" i="54"/>
  <c r="AL32" i="54"/>
  <c r="BR12" i="54"/>
  <c r="BJ14" i="54"/>
  <c r="BK14" i="54" s="1"/>
  <c r="BM12" i="54" s="1"/>
  <c r="BN12" i="54" s="1"/>
  <c r="BJ16" i="54"/>
  <c r="BK16" i="54" s="1"/>
  <c r="BJ18" i="54"/>
  <c r="BK18" i="54" s="1"/>
  <c r="BJ20" i="54"/>
  <c r="BK20" i="54" s="1"/>
  <c r="BJ24" i="54"/>
  <c r="BK24" i="54" s="1"/>
  <c r="BM22" i="54" s="1"/>
  <c r="BJ26" i="54"/>
  <c r="BK26" i="54" s="1"/>
  <c r="BJ28" i="54"/>
  <c r="BK28" i="54" s="1"/>
  <c r="BJ30" i="54"/>
  <c r="BK30" i="54" s="1"/>
  <c r="BJ34" i="54"/>
  <c r="BK34" i="54" s="1"/>
  <c r="BM32" i="54" s="1"/>
  <c r="BJ36" i="54"/>
  <c r="BK36" i="54" s="1"/>
  <c r="BJ38" i="54"/>
  <c r="BK38" i="54" s="1"/>
  <c r="BJ40" i="54"/>
  <c r="BK40" i="54" s="1"/>
  <c r="BJ44" i="54"/>
  <c r="BK44" i="54" s="1"/>
  <c r="BJ46" i="54"/>
  <c r="BK46" i="54" s="1"/>
  <c r="BJ48" i="54"/>
  <c r="BK48" i="54" s="1"/>
  <c r="BJ50" i="54"/>
  <c r="BK50" i="54" s="1"/>
  <c r="BL55" i="54"/>
  <c r="BJ55" i="54"/>
  <c r="BK55" i="54" s="1"/>
  <c r="BJ60" i="54"/>
  <c r="BK60" i="54" s="1"/>
  <c r="BL60" i="54"/>
  <c r="BO32" i="54" l="1"/>
  <c r="BP32" i="54" s="1"/>
  <c r="BR32" i="54" s="1"/>
  <c r="BN32" i="54"/>
  <c r="BN22" i="54"/>
  <c r="BO22" i="54" s="1"/>
  <c r="BP22" i="54" s="1"/>
  <c r="BR22" i="54" s="1"/>
  <c r="BM42" i="54"/>
  <c r="BM52" i="54"/>
  <c r="BO52" i="54" l="1"/>
  <c r="BP52" i="54" s="1"/>
  <c r="BR52" i="54" s="1"/>
  <c r="BN52" i="54"/>
  <c r="BN42" i="54"/>
  <c r="BO42" i="54" s="1"/>
  <c r="BP42" i="54" s="1"/>
  <c r="BR42" i="54" s="1"/>
  <c r="BH61" i="53" l="1"/>
  <c r="BD61" i="53"/>
  <c r="BE61" i="53" s="1"/>
  <c r="BH60" i="53"/>
  <c r="BD60" i="53"/>
  <c r="BE60" i="53" s="1"/>
  <c r="BH59" i="53"/>
  <c r="BD59" i="53"/>
  <c r="BE59" i="53" s="1"/>
  <c r="BH58" i="53"/>
  <c r="BD58" i="53"/>
  <c r="BE58" i="53" s="1"/>
  <c r="BH57" i="53"/>
  <c r="BD57" i="53"/>
  <c r="BE57" i="53" s="1"/>
  <c r="BH56" i="53"/>
  <c r="BD56" i="53"/>
  <c r="BE56" i="53" s="1"/>
  <c r="BH55" i="53"/>
  <c r="BD55" i="53"/>
  <c r="BE55" i="53" s="1"/>
  <c r="BH54" i="53"/>
  <c r="BD54" i="53"/>
  <c r="BE54" i="53" s="1"/>
  <c r="BH53" i="53"/>
  <c r="BD53" i="53"/>
  <c r="BE53" i="53" s="1"/>
  <c r="BH52" i="53"/>
  <c r="BD52" i="53"/>
  <c r="BE52" i="53" s="1"/>
  <c r="AK52" i="53"/>
  <c r="BQ52" i="53" s="1"/>
  <c r="AJ52" i="53"/>
  <c r="P52" i="53"/>
  <c r="O52" i="53"/>
  <c r="J52" i="53"/>
  <c r="BH51" i="53"/>
  <c r="BE51" i="53"/>
  <c r="BJ51" i="53" s="1"/>
  <c r="BK51" i="53" s="1"/>
  <c r="BD51" i="53"/>
  <c r="BJ50" i="53"/>
  <c r="BK50" i="53" s="1"/>
  <c r="BH50" i="53"/>
  <c r="BD50" i="53"/>
  <c r="BE50" i="53" s="1"/>
  <c r="BL50" i="53" s="1"/>
  <c r="BK49" i="53"/>
  <c r="BH49" i="53"/>
  <c r="BE49" i="53"/>
  <c r="BJ49" i="53" s="1"/>
  <c r="BD49" i="53"/>
  <c r="BJ48" i="53"/>
  <c r="BK48" i="53" s="1"/>
  <c r="BH48" i="53"/>
  <c r="BD48" i="53"/>
  <c r="BE48" i="53" s="1"/>
  <c r="BL48" i="53" s="1"/>
  <c r="BH47" i="53"/>
  <c r="BE47" i="53"/>
  <c r="BJ47" i="53" s="1"/>
  <c r="BK47" i="53" s="1"/>
  <c r="BD47" i="53"/>
  <c r="BH46" i="53"/>
  <c r="BD46" i="53"/>
  <c r="BE46" i="53" s="1"/>
  <c r="BL46" i="53" s="1"/>
  <c r="BH45" i="53"/>
  <c r="BD45" i="53"/>
  <c r="BE45" i="53" s="1"/>
  <c r="BJ44" i="53"/>
  <c r="BK44" i="53" s="1"/>
  <c r="BH44" i="53"/>
  <c r="BD44" i="53"/>
  <c r="BE44" i="53" s="1"/>
  <c r="BL44" i="53" s="1"/>
  <c r="BK43" i="53"/>
  <c r="BH43" i="53"/>
  <c r="BE43" i="53"/>
  <c r="BJ43" i="53" s="1"/>
  <c r="BD43" i="53"/>
  <c r="BH42" i="53"/>
  <c r="BD42" i="53"/>
  <c r="BE42" i="53" s="1"/>
  <c r="AJ42" i="53"/>
  <c r="AK42" i="53" s="1"/>
  <c r="BQ42" i="53" s="1"/>
  <c r="P42" i="53"/>
  <c r="O42" i="53"/>
  <c r="J42" i="53"/>
  <c r="BH41" i="53"/>
  <c r="BD41" i="53"/>
  <c r="BE41" i="53" s="1"/>
  <c r="BJ40" i="53"/>
  <c r="BK40" i="53" s="1"/>
  <c r="BH40" i="53"/>
  <c r="BD40" i="53"/>
  <c r="BE40" i="53" s="1"/>
  <c r="BL40" i="53" s="1"/>
  <c r="BK39" i="53"/>
  <c r="BH39" i="53"/>
  <c r="BE39" i="53"/>
  <c r="BJ39" i="53" s="1"/>
  <c r="BD39" i="53"/>
  <c r="BK38" i="53"/>
  <c r="BJ38" i="53"/>
  <c r="BH38" i="53"/>
  <c r="BD38" i="53"/>
  <c r="BE38" i="53" s="1"/>
  <c r="BL38" i="53" s="1"/>
  <c r="BH37" i="53"/>
  <c r="BD37" i="53"/>
  <c r="BE37" i="53" s="1"/>
  <c r="BH36" i="53"/>
  <c r="BD36" i="53"/>
  <c r="BE36" i="53" s="1"/>
  <c r="BL36" i="53" s="1"/>
  <c r="BH35" i="53"/>
  <c r="BE35" i="53"/>
  <c r="BJ35" i="53" s="1"/>
  <c r="BK35" i="53" s="1"/>
  <c r="BD35" i="53"/>
  <c r="BH34" i="53"/>
  <c r="BD34" i="53"/>
  <c r="BE34" i="53" s="1"/>
  <c r="BL34" i="53" s="1"/>
  <c r="BH33" i="53"/>
  <c r="BD33" i="53"/>
  <c r="BE33" i="53" s="1"/>
  <c r="BK32" i="53"/>
  <c r="BH32" i="53"/>
  <c r="BE32" i="53"/>
  <c r="BJ32" i="53" s="1"/>
  <c r="BD32" i="53"/>
  <c r="AK32" i="53"/>
  <c r="BQ32" i="53" s="1"/>
  <c r="AJ32" i="53"/>
  <c r="P32" i="53"/>
  <c r="O32" i="53"/>
  <c r="J32" i="53"/>
  <c r="BH31" i="53"/>
  <c r="BE31" i="53"/>
  <c r="BJ31" i="53" s="1"/>
  <c r="BK31" i="53" s="1"/>
  <c r="BD31" i="53"/>
  <c r="BH30" i="53"/>
  <c r="BD30" i="53"/>
  <c r="BE30" i="53" s="1"/>
  <c r="BL30" i="53" s="1"/>
  <c r="BH29" i="53"/>
  <c r="BD29" i="53"/>
  <c r="BE29" i="53" s="1"/>
  <c r="BJ28" i="53"/>
  <c r="BK28" i="53" s="1"/>
  <c r="BH28" i="53"/>
  <c r="BD28" i="53"/>
  <c r="BE28" i="53" s="1"/>
  <c r="BL28" i="53" s="1"/>
  <c r="BK27" i="53"/>
  <c r="BH27" i="53"/>
  <c r="BE27" i="53"/>
  <c r="BJ27" i="53" s="1"/>
  <c r="BD27" i="53"/>
  <c r="BK26" i="53"/>
  <c r="BJ26" i="53"/>
  <c r="BH26" i="53"/>
  <c r="BD26" i="53"/>
  <c r="BE26" i="53" s="1"/>
  <c r="BL26" i="53" s="1"/>
  <c r="BH25" i="53"/>
  <c r="BD25" i="53"/>
  <c r="BE25" i="53" s="1"/>
  <c r="BH24" i="53"/>
  <c r="BD24" i="53"/>
  <c r="BE24" i="53" s="1"/>
  <c r="BL24" i="53" s="1"/>
  <c r="BH23" i="53"/>
  <c r="BE23" i="53"/>
  <c r="BJ23" i="53" s="1"/>
  <c r="BK23" i="53" s="1"/>
  <c r="BD23" i="53"/>
  <c r="BH22" i="53"/>
  <c r="BD22" i="53"/>
  <c r="BE22" i="53" s="1"/>
  <c r="AJ22" i="53"/>
  <c r="AK22" i="53" s="1"/>
  <c r="BQ22" i="53" s="1"/>
  <c r="P22" i="53"/>
  <c r="O22" i="53"/>
  <c r="J22" i="53"/>
  <c r="BH21" i="53"/>
  <c r="BD21" i="53"/>
  <c r="BE21" i="53" s="1"/>
  <c r="BH20" i="53"/>
  <c r="BD20" i="53"/>
  <c r="BE20" i="53" s="1"/>
  <c r="BL20" i="53" s="1"/>
  <c r="BH19" i="53"/>
  <c r="BE19" i="53"/>
  <c r="BJ19" i="53" s="1"/>
  <c r="BK19" i="53" s="1"/>
  <c r="BD19" i="53"/>
  <c r="BH18" i="53"/>
  <c r="BD18" i="53"/>
  <c r="BE18" i="53" s="1"/>
  <c r="BL18" i="53" s="1"/>
  <c r="BH17" i="53"/>
  <c r="BD17" i="53"/>
  <c r="BE17" i="53" s="1"/>
  <c r="BJ16" i="53"/>
  <c r="BK16" i="53" s="1"/>
  <c r="BH16" i="53"/>
  <c r="BD16" i="53"/>
  <c r="BE16" i="53" s="1"/>
  <c r="BL16" i="53" s="1"/>
  <c r="BK15" i="53"/>
  <c r="BH15" i="53"/>
  <c r="BE15" i="53"/>
  <c r="BJ15" i="53" s="1"/>
  <c r="BD15" i="53"/>
  <c r="BK14" i="53"/>
  <c r="BJ14" i="53"/>
  <c r="BH14" i="53"/>
  <c r="BD14" i="53"/>
  <c r="BE14" i="53" s="1"/>
  <c r="BL14" i="53" s="1"/>
  <c r="BH13" i="53"/>
  <c r="BD13" i="53"/>
  <c r="BE13" i="53" s="1"/>
  <c r="BH12" i="53"/>
  <c r="BE12" i="53"/>
  <c r="BJ12" i="53" s="1"/>
  <c r="BK12" i="53" s="1"/>
  <c r="BD12" i="53"/>
  <c r="AJ12" i="53"/>
  <c r="AK12" i="53" s="1"/>
  <c r="BQ12" i="53" s="1"/>
  <c r="P12" i="53"/>
  <c r="O12" i="53"/>
  <c r="J12" i="53"/>
  <c r="BJ13" i="53" l="1"/>
  <c r="BK13" i="53" s="1"/>
  <c r="BL13" i="53"/>
  <c r="BJ22" i="53"/>
  <c r="BK22" i="53" s="1"/>
  <c r="BL22" i="53"/>
  <c r="BJ29" i="53"/>
  <c r="BK29" i="53" s="1"/>
  <c r="BL29" i="53"/>
  <c r="BJ33" i="53"/>
  <c r="BK33" i="53" s="1"/>
  <c r="BL33" i="53"/>
  <c r="BJ42" i="53"/>
  <c r="BK42" i="53" s="1"/>
  <c r="BL42" i="53"/>
  <c r="BJ17" i="53"/>
  <c r="BK17" i="53" s="1"/>
  <c r="BL17" i="53"/>
  <c r="BJ37" i="53"/>
  <c r="BK37" i="53" s="1"/>
  <c r="BL37" i="53"/>
  <c r="BJ45" i="53"/>
  <c r="BK45" i="53" s="1"/>
  <c r="BL45" i="53"/>
  <c r="BJ21" i="53"/>
  <c r="BK21" i="53" s="1"/>
  <c r="BL21" i="53"/>
  <c r="BJ41" i="53"/>
  <c r="BK41" i="53" s="1"/>
  <c r="BL41" i="53"/>
  <c r="BJ25" i="53"/>
  <c r="BK25" i="53" s="1"/>
  <c r="BL25" i="53"/>
  <c r="AL42" i="53"/>
  <c r="BJ20" i="53"/>
  <c r="BK20" i="53" s="1"/>
  <c r="AL22" i="53"/>
  <c r="BJ24" i="53"/>
  <c r="BK24" i="53" s="1"/>
  <c r="BJ36" i="53"/>
  <c r="BK36" i="53" s="1"/>
  <c r="BJ56" i="53"/>
  <c r="BK56" i="53" s="1"/>
  <c r="BL56" i="53"/>
  <c r="BJ60" i="53"/>
  <c r="BK60" i="53" s="1"/>
  <c r="BL60" i="53"/>
  <c r="AL12" i="53"/>
  <c r="BL12" i="53"/>
  <c r="BL19" i="53"/>
  <c r="BL23" i="53"/>
  <c r="BL31" i="53"/>
  <c r="BL35" i="53"/>
  <c r="BL47" i="53"/>
  <c r="AL52" i="53"/>
  <c r="BL52" i="53"/>
  <c r="BJ52" i="53"/>
  <c r="BK52" i="53" s="1"/>
  <c r="BL55" i="53"/>
  <c r="BJ55" i="53"/>
  <c r="BK55" i="53" s="1"/>
  <c r="BL59" i="53"/>
  <c r="BJ59" i="53"/>
  <c r="BK59" i="53" s="1"/>
  <c r="BL49" i="53"/>
  <c r="BJ54" i="53"/>
  <c r="BK54" i="53" s="1"/>
  <c r="BL54" i="53"/>
  <c r="BJ58" i="53"/>
  <c r="BK58" i="53" s="1"/>
  <c r="BL58" i="53"/>
  <c r="BL61" i="53"/>
  <c r="BJ61" i="53"/>
  <c r="BK61" i="53" s="1"/>
  <c r="BL15" i="53"/>
  <c r="BJ18" i="53"/>
  <c r="BK18" i="53" s="1"/>
  <c r="BM12" i="53" s="1"/>
  <c r="BL27" i="53"/>
  <c r="BJ30" i="53"/>
  <c r="BK30" i="53" s="1"/>
  <c r="AL32" i="53"/>
  <c r="BL32" i="53"/>
  <c r="BJ34" i="53"/>
  <c r="BK34" i="53" s="1"/>
  <c r="BM32" i="53" s="1"/>
  <c r="BL39" i="53"/>
  <c r="BL43" i="53"/>
  <c r="BJ46" i="53"/>
  <c r="BK46" i="53" s="1"/>
  <c r="BL51" i="53"/>
  <c r="BL53" i="53"/>
  <c r="BJ53" i="53"/>
  <c r="BK53" i="53" s="1"/>
  <c r="BL57" i="53"/>
  <c r="BJ57" i="53"/>
  <c r="BK57" i="53" s="1"/>
  <c r="BN12" i="53" l="1"/>
  <c r="BO12" i="53"/>
  <c r="BP12" i="53" s="1"/>
  <c r="BR12" i="53" s="1"/>
  <c r="BN32" i="53"/>
  <c r="BO32" i="53"/>
  <c r="BP32" i="53" s="1"/>
  <c r="BR32" i="53" s="1"/>
  <c r="BM52" i="53"/>
  <c r="BM22" i="53"/>
  <c r="BM42" i="53"/>
  <c r="BN42" i="53" l="1"/>
  <c r="BO42" i="53" s="1"/>
  <c r="BP42" i="53" s="1"/>
  <c r="BR42" i="53" s="1"/>
  <c r="BN22" i="53"/>
  <c r="BO22" i="53"/>
  <c r="BP22" i="53" s="1"/>
  <c r="BR22" i="53" s="1"/>
  <c r="BN52" i="53"/>
  <c r="BO52" i="53" s="1"/>
  <c r="BP52" i="53" s="1"/>
  <c r="BR52" i="53" s="1"/>
  <c r="BH61" i="52" l="1"/>
  <c r="BD61" i="52"/>
  <c r="BE61" i="52" s="1"/>
  <c r="BH60" i="52"/>
  <c r="BD60" i="52"/>
  <c r="BE60" i="52" s="1"/>
  <c r="BH59" i="52"/>
  <c r="BD59" i="52"/>
  <c r="BE59" i="52" s="1"/>
  <c r="BH58" i="52"/>
  <c r="BD58" i="52"/>
  <c r="BE58" i="52" s="1"/>
  <c r="BH57" i="52"/>
  <c r="BD57" i="52"/>
  <c r="BE57" i="52" s="1"/>
  <c r="BH56" i="52"/>
  <c r="BD56" i="52"/>
  <c r="BE56" i="52" s="1"/>
  <c r="BH55" i="52"/>
  <c r="BD55" i="52"/>
  <c r="BE55" i="52" s="1"/>
  <c r="BH54" i="52"/>
  <c r="BD54" i="52"/>
  <c r="BE54" i="52" s="1"/>
  <c r="BH53" i="52"/>
  <c r="BD53" i="52"/>
  <c r="BE53" i="52" s="1"/>
  <c r="BH52" i="52"/>
  <c r="BD52" i="52"/>
  <c r="BE52" i="52" s="1"/>
  <c r="AK52" i="52"/>
  <c r="BQ52" i="52" s="1"/>
  <c r="AJ52" i="52"/>
  <c r="P52" i="52"/>
  <c r="O52" i="52"/>
  <c r="J52" i="52"/>
  <c r="BH51" i="52"/>
  <c r="BE51" i="52"/>
  <c r="BL51" i="52" s="1"/>
  <c r="BD51" i="52"/>
  <c r="BH50" i="52"/>
  <c r="BD50" i="52"/>
  <c r="BE50" i="52" s="1"/>
  <c r="BH49" i="52"/>
  <c r="BE49" i="52"/>
  <c r="BL49" i="52" s="1"/>
  <c r="BD49" i="52"/>
  <c r="BH48" i="52"/>
  <c r="BD48" i="52"/>
  <c r="BE48" i="52" s="1"/>
  <c r="BH47" i="52"/>
  <c r="BE47" i="52"/>
  <c r="BL47" i="52" s="1"/>
  <c r="BD47" i="52"/>
  <c r="BH46" i="52"/>
  <c r="BD46" i="52"/>
  <c r="BE46" i="52" s="1"/>
  <c r="BH45" i="52"/>
  <c r="BE45" i="52"/>
  <c r="BL45" i="52" s="1"/>
  <c r="BD45" i="52"/>
  <c r="BH44" i="52"/>
  <c r="BD44" i="52"/>
  <c r="BE44" i="52" s="1"/>
  <c r="BH43" i="52"/>
  <c r="BE43" i="52"/>
  <c r="BL43" i="52" s="1"/>
  <c r="BD43" i="52"/>
  <c r="BH42" i="52"/>
  <c r="BD42" i="52"/>
  <c r="BE42" i="52" s="1"/>
  <c r="AK42" i="52"/>
  <c r="BQ42" i="52" s="1"/>
  <c r="AJ42" i="52"/>
  <c r="P42" i="52"/>
  <c r="O42" i="52"/>
  <c r="J42" i="52"/>
  <c r="BL41" i="52"/>
  <c r="BH41" i="52"/>
  <c r="BE41" i="52"/>
  <c r="BJ41" i="52" s="1"/>
  <c r="BK41" i="52" s="1"/>
  <c r="BD41" i="52"/>
  <c r="BH40" i="52"/>
  <c r="BD40" i="52"/>
  <c r="BE40" i="52" s="1"/>
  <c r="BL40" i="52" s="1"/>
  <c r="BL39" i="52"/>
  <c r="BH39" i="52"/>
  <c r="BE39" i="52"/>
  <c r="BJ39" i="52" s="1"/>
  <c r="BK39" i="52" s="1"/>
  <c r="BD39" i="52"/>
  <c r="BH38" i="52"/>
  <c r="BD38" i="52"/>
  <c r="BE38" i="52" s="1"/>
  <c r="BL38" i="52" s="1"/>
  <c r="BH37" i="52"/>
  <c r="BD37" i="52"/>
  <c r="BE37" i="52" s="1"/>
  <c r="BH36" i="52"/>
  <c r="BD36" i="52"/>
  <c r="BE36" i="52" s="1"/>
  <c r="BL36" i="52" s="1"/>
  <c r="BH35" i="52"/>
  <c r="BE35" i="52"/>
  <c r="BJ35" i="52" s="1"/>
  <c r="BK35" i="52" s="1"/>
  <c r="BD35" i="52"/>
  <c r="BJ34" i="52"/>
  <c r="BK34" i="52" s="1"/>
  <c r="BH34" i="52"/>
  <c r="BD34" i="52"/>
  <c r="BE34" i="52" s="1"/>
  <c r="BL34" i="52" s="1"/>
  <c r="BH33" i="52"/>
  <c r="BD33" i="52"/>
  <c r="BE33" i="52" s="1"/>
  <c r="BH32" i="52"/>
  <c r="BD32" i="52"/>
  <c r="BE32" i="52" s="1"/>
  <c r="AK32" i="52"/>
  <c r="BQ32" i="52" s="1"/>
  <c r="AJ32" i="52"/>
  <c r="P32" i="52"/>
  <c r="O32" i="52"/>
  <c r="J32" i="52"/>
  <c r="BH31" i="52"/>
  <c r="BE31" i="52"/>
  <c r="BJ31" i="52" s="1"/>
  <c r="BK31" i="52" s="1"/>
  <c r="BD31" i="52"/>
  <c r="BJ30" i="52"/>
  <c r="BK30" i="52" s="1"/>
  <c r="BH30" i="52"/>
  <c r="BD30" i="52"/>
  <c r="BE30" i="52" s="1"/>
  <c r="BL30" i="52" s="1"/>
  <c r="BK29" i="52"/>
  <c r="BH29" i="52"/>
  <c r="BE29" i="52"/>
  <c r="BJ29" i="52" s="1"/>
  <c r="BD29" i="52"/>
  <c r="BJ28" i="52"/>
  <c r="BK28" i="52" s="1"/>
  <c r="BH28" i="52"/>
  <c r="BD28" i="52"/>
  <c r="BE28" i="52" s="1"/>
  <c r="BL28" i="52" s="1"/>
  <c r="BH27" i="52"/>
  <c r="BD27" i="52"/>
  <c r="BE27" i="52" s="1"/>
  <c r="BH26" i="52"/>
  <c r="BD26" i="52"/>
  <c r="BE26" i="52" s="1"/>
  <c r="BL26" i="52" s="1"/>
  <c r="BH25" i="52"/>
  <c r="BD25" i="52"/>
  <c r="BE25" i="52" s="1"/>
  <c r="BH24" i="52"/>
  <c r="BD24" i="52"/>
  <c r="BE24" i="52" s="1"/>
  <c r="BL24" i="52" s="1"/>
  <c r="BH23" i="52"/>
  <c r="BE23" i="52"/>
  <c r="BJ23" i="52" s="1"/>
  <c r="BK23" i="52" s="1"/>
  <c r="BD23" i="52"/>
  <c r="BK22" i="52"/>
  <c r="BH22" i="52"/>
  <c r="BE22" i="52"/>
  <c r="BJ22" i="52" s="1"/>
  <c r="BD22" i="52"/>
  <c r="AJ22" i="52"/>
  <c r="AK22" i="52" s="1"/>
  <c r="BQ22" i="52" s="1"/>
  <c r="P22" i="52"/>
  <c r="O22" i="52"/>
  <c r="J22" i="52"/>
  <c r="BH21" i="52"/>
  <c r="BD21" i="52"/>
  <c r="BE21" i="52" s="1"/>
  <c r="BH20" i="52"/>
  <c r="BD20" i="52"/>
  <c r="BE20" i="52" s="1"/>
  <c r="BL20" i="52" s="1"/>
  <c r="BH19" i="52"/>
  <c r="BE19" i="52"/>
  <c r="BJ19" i="52" s="1"/>
  <c r="BK19" i="52" s="1"/>
  <c r="BD19" i="52"/>
  <c r="BJ18" i="52"/>
  <c r="BK18" i="52" s="1"/>
  <c r="BH18" i="52"/>
  <c r="BD18" i="52"/>
  <c r="BE18" i="52" s="1"/>
  <c r="BL18" i="52" s="1"/>
  <c r="BK17" i="52"/>
  <c r="BH17" i="52"/>
  <c r="BE17" i="52"/>
  <c r="BJ17" i="52" s="1"/>
  <c r="BD17" i="52"/>
  <c r="BJ16" i="52"/>
  <c r="BK16" i="52" s="1"/>
  <c r="BH16" i="52"/>
  <c r="BD16" i="52"/>
  <c r="BE16" i="52" s="1"/>
  <c r="BL16" i="52" s="1"/>
  <c r="BH15" i="52"/>
  <c r="BD15" i="52"/>
  <c r="BE15" i="52" s="1"/>
  <c r="BH14" i="52"/>
  <c r="BD14" i="52"/>
  <c r="BE14" i="52" s="1"/>
  <c r="BL14" i="52" s="1"/>
  <c r="BH13" i="52"/>
  <c r="BD13" i="52"/>
  <c r="BE13" i="52" s="1"/>
  <c r="BO12" i="52"/>
  <c r="BP12" i="52" s="1"/>
  <c r="BH12" i="52"/>
  <c r="BE12" i="52"/>
  <c r="BJ12" i="52" s="1"/>
  <c r="BK12" i="52" s="1"/>
  <c r="BD12" i="52"/>
  <c r="AJ12" i="52"/>
  <c r="AK12" i="52" s="1"/>
  <c r="BQ12" i="52" s="1"/>
  <c r="P12" i="52"/>
  <c r="O12" i="52"/>
  <c r="J12" i="52"/>
  <c r="BJ15" i="52" l="1"/>
  <c r="BK15" i="52" s="1"/>
  <c r="BL15" i="52"/>
  <c r="BJ27" i="52"/>
  <c r="BK27" i="52" s="1"/>
  <c r="BL27" i="52"/>
  <c r="BJ33" i="52"/>
  <c r="BK33" i="52" s="1"/>
  <c r="BL33" i="52"/>
  <c r="BJ13" i="52"/>
  <c r="BK13" i="52" s="1"/>
  <c r="BM12" i="52" s="1"/>
  <c r="BN12" i="52" s="1"/>
  <c r="BL13" i="52"/>
  <c r="BJ25" i="52"/>
  <c r="BK25" i="52" s="1"/>
  <c r="BL25" i="52"/>
  <c r="BJ32" i="52"/>
  <c r="BK32" i="52" s="1"/>
  <c r="BL32" i="52"/>
  <c r="BJ37" i="52"/>
  <c r="BK37" i="52" s="1"/>
  <c r="BL37" i="52"/>
  <c r="BJ21" i="52"/>
  <c r="BK21" i="52" s="1"/>
  <c r="BL21" i="52"/>
  <c r="BR12" i="52"/>
  <c r="BJ54" i="52"/>
  <c r="BK54" i="52" s="1"/>
  <c r="BL54" i="52"/>
  <c r="BL57" i="52"/>
  <c r="BJ57" i="52"/>
  <c r="BK57" i="52" s="1"/>
  <c r="BJ44" i="52"/>
  <c r="BK44" i="52" s="1"/>
  <c r="BL44" i="52"/>
  <c r="BJ48" i="52"/>
  <c r="BK48" i="52" s="1"/>
  <c r="BL48" i="52"/>
  <c r="BJ56" i="52"/>
  <c r="BK56" i="52" s="1"/>
  <c r="BL56" i="52"/>
  <c r="BL59" i="52"/>
  <c r="BJ59" i="52"/>
  <c r="BK59" i="52" s="1"/>
  <c r="BL17" i="52"/>
  <c r="BJ20" i="52"/>
  <c r="BK20" i="52" s="1"/>
  <c r="AL22" i="52"/>
  <c r="BL22" i="52"/>
  <c r="BJ24" i="52"/>
  <c r="BK24" i="52" s="1"/>
  <c r="BM22" i="52" s="1"/>
  <c r="BL29" i="52"/>
  <c r="BJ36" i="52"/>
  <c r="BK36" i="52" s="1"/>
  <c r="AL42" i="52"/>
  <c r="BL42" i="52"/>
  <c r="BJ42" i="52"/>
  <c r="BK42" i="52" s="1"/>
  <c r="AL52" i="52"/>
  <c r="BL52" i="52"/>
  <c r="BJ52" i="52"/>
  <c r="BK52" i="52" s="1"/>
  <c r="BL53" i="52"/>
  <c r="BJ53" i="52"/>
  <c r="BK53" i="52" s="1"/>
  <c r="BJ58" i="52"/>
  <c r="BK58" i="52" s="1"/>
  <c r="BL58" i="52"/>
  <c r="BL61" i="52"/>
  <c r="BJ61" i="52"/>
  <c r="BK61" i="52" s="1"/>
  <c r="AL32" i="52"/>
  <c r="AL12" i="52"/>
  <c r="BL12" i="52"/>
  <c r="BJ14" i="52"/>
  <c r="BK14" i="52" s="1"/>
  <c r="BL19" i="52"/>
  <c r="BL23" i="52"/>
  <c r="BJ26" i="52"/>
  <c r="BK26" i="52" s="1"/>
  <c r="BL31" i="52"/>
  <c r="BL35" i="52"/>
  <c r="BJ38" i="52"/>
  <c r="BK38" i="52" s="1"/>
  <c r="BJ40" i="52"/>
  <c r="BK40" i="52" s="1"/>
  <c r="BJ46" i="52"/>
  <c r="BK46" i="52" s="1"/>
  <c r="BL46" i="52"/>
  <c r="BJ50" i="52"/>
  <c r="BK50" i="52" s="1"/>
  <c r="BL50" i="52"/>
  <c r="BL55" i="52"/>
  <c r="BJ55" i="52"/>
  <c r="BK55" i="52" s="1"/>
  <c r="BJ60" i="52"/>
  <c r="BK60" i="52" s="1"/>
  <c r="BL60" i="52"/>
  <c r="BJ43" i="52"/>
  <c r="BK43" i="52" s="1"/>
  <c r="BJ45" i="52"/>
  <c r="BK45" i="52" s="1"/>
  <c r="BJ47" i="52"/>
  <c r="BK47" i="52" s="1"/>
  <c r="BJ49" i="52"/>
  <c r="BK49" i="52" s="1"/>
  <c r="BJ51" i="52"/>
  <c r="BK51" i="52" s="1"/>
  <c r="BN22" i="52" l="1"/>
  <c r="BO22" i="52"/>
  <c r="BP22" i="52" s="1"/>
  <c r="BR22" i="52" s="1"/>
  <c r="BM52" i="52"/>
  <c r="BM42" i="52"/>
  <c r="BM32" i="52"/>
  <c r="BN42" i="52" l="1"/>
  <c r="BO42" i="52" s="1"/>
  <c r="BP42" i="52" s="1"/>
  <c r="BR42" i="52" s="1"/>
  <c r="BN52" i="52"/>
  <c r="BO52" i="52" s="1"/>
  <c r="BP52" i="52" s="1"/>
  <c r="BR52" i="52" s="1"/>
  <c r="BN32" i="52"/>
  <c r="BO32" i="52"/>
  <c r="BP32" i="52" s="1"/>
  <c r="BR32" i="52" s="1"/>
  <c r="BH21" i="51"/>
  <c r="BE21" i="51"/>
  <c r="BL21" i="51" s="1"/>
  <c r="BD21" i="51"/>
  <c r="BH20" i="51"/>
  <c r="BD20" i="51"/>
  <c r="BE20" i="51" s="1"/>
  <c r="BH19" i="51"/>
  <c r="BE19" i="51"/>
  <c r="BL19" i="51" s="1"/>
  <c r="BD19" i="51"/>
  <c r="BH18" i="51"/>
  <c r="BD18" i="51"/>
  <c r="BE18" i="51" s="1"/>
  <c r="BH17" i="51"/>
  <c r="BE17" i="51"/>
  <c r="BL17" i="51" s="1"/>
  <c r="BD17" i="51"/>
  <c r="BH16" i="51"/>
  <c r="BD16" i="51"/>
  <c r="BE16" i="51" s="1"/>
  <c r="BH15" i="51"/>
  <c r="BE15" i="51"/>
  <c r="BL15" i="51" s="1"/>
  <c r="BD15" i="51"/>
  <c r="BH14" i="51"/>
  <c r="BD14" i="51"/>
  <c r="BE14" i="51" s="1"/>
  <c r="BH13" i="51"/>
  <c r="BD13" i="51"/>
  <c r="BE13" i="51" s="1"/>
  <c r="BH12" i="51"/>
  <c r="BD12" i="51"/>
  <c r="BE12" i="51" s="1"/>
  <c r="AJ12" i="51"/>
  <c r="AK12" i="51" s="1"/>
  <c r="BQ12" i="51" s="1"/>
  <c r="P12" i="51"/>
  <c r="O12" i="51"/>
  <c r="J12" i="51"/>
  <c r="BL13" i="51" l="1"/>
  <c r="BJ13" i="51"/>
  <c r="BK13" i="51" s="1"/>
  <c r="BJ18" i="51"/>
  <c r="BK18" i="51" s="1"/>
  <c r="BL18" i="51"/>
  <c r="BJ20" i="51"/>
  <c r="BK20" i="51" s="1"/>
  <c r="BL20" i="51"/>
  <c r="BL12" i="51"/>
  <c r="BJ12" i="51"/>
  <c r="BK12" i="51" s="1"/>
  <c r="BJ14" i="51"/>
  <c r="BK14" i="51" s="1"/>
  <c r="BL14" i="51"/>
  <c r="AL12" i="51"/>
  <c r="BJ16" i="51"/>
  <c r="BK16" i="51" s="1"/>
  <c r="BL16" i="51"/>
  <c r="BJ15" i="51"/>
  <c r="BK15" i="51" s="1"/>
  <c r="BJ17" i="51"/>
  <c r="BK17" i="51" s="1"/>
  <c r="BJ19" i="51"/>
  <c r="BK19" i="51" s="1"/>
  <c r="BJ21" i="51"/>
  <c r="BK21" i="51" s="1"/>
  <c r="BM12" i="51" l="1"/>
  <c r="BN12" i="51" l="1"/>
  <c r="BO12" i="51" s="1"/>
  <c r="BP12" i="51" s="1"/>
  <c r="BR12" i="51" s="1"/>
  <c r="BH21" i="50"/>
  <c r="BD21" i="50"/>
  <c r="BE21" i="50" s="1"/>
  <c r="BH20" i="50"/>
  <c r="BD20" i="50"/>
  <c r="BE20" i="50" s="1"/>
  <c r="BH19" i="50"/>
  <c r="BD19" i="50"/>
  <c r="BE19" i="50" s="1"/>
  <c r="BH18" i="50"/>
  <c r="BD18" i="50"/>
  <c r="BE18" i="50" s="1"/>
  <c r="BH17" i="50"/>
  <c r="BD17" i="50"/>
  <c r="BE17" i="50" s="1"/>
  <c r="BH16" i="50"/>
  <c r="BD16" i="50"/>
  <c r="BE16" i="50" s="1"/>
  <c r="BH15" i="50"/>
  <c r="BD15" i="50"/>
  <c r="BE15" i="50" s="1"/>
  <c r="BH14" i="50"/>
  <c r="BD14" i="50"/>
  <c r="BE14" i="50" s="1"/>
  <c r="BH13" i="50"/>
  <c r="BD13" i="50"/>
  <c r="BE13" i="50" s="1"/>
  <c r="BO12" i="50"/>
  <c r="BP12" i="50" s="1"/>
  <c r="BR12" i="50" s="1"/>
  <c r="BH12" i="50"/>
  <c r="BD12" i="50"/>
  <c r="BE12" i="50" s="1"/>
  <c r="AK12" i="50"/>
  <c r="BQ12" i="50" s="1"/>
  <c r="AJ12" i="50"/>
  <c r="P12" i="50"/>
  <c r="O12" i="50"/>
  <c r="AL12" i="50" s="1"/>
  <c r="J12" i="50"/>
  <c r="BJ14" i="50" l="1"/>
  <c r="BK14" i="50" s="1"/>
  <c r="BL14" i="50"/>
  <c r="BJ16" i="50"/>
  <c r="BK16" i="50" s="1"/>
  <c r="BL16" i="50"/>
  <c r="BJ18" i="50"/>
  <c r="BK18" i="50" s="1"/>
  <c r="BL18" i="50"/>
  <c r="BJ20" i="50"/>
  <c r="BK20" i="50" s="1"/>
  <c r="BL20" i="50"/>
  <c r="BL13" i="50"/>
  <c r="BJ13" i="50"/>
  <c r="BK13" i="50" s="1"/>
  <c r="BL15" i="50"/>
  <c r="BJ15" i="50"/>
  <c r="BK15" i="50" s="1"/>
  <c r="BL17" i="50"/>
  <c r="BJ17" i="50"/>
  <c r="BK17" i="50" s="1"/>
  <c r="BL19" i="50"/>
  <c r="BJ19" i="50"/>
  <c r="BK19" i="50" s="1"/>
  <c r="BL21" i="50"/>
  <c r="BJ21" i="50"/>
  <c r="BK21" i="50" s="1"/>
  <c r="BL12" i="50"/>
  <c r="BJ12" i="50"/>
  <c r="BK12" i="50" s="1"/>
  <c r="BM12" i="50" s="1"/>
  <c r="BN12" i="50" s="1"/>
  <c r="BJ21" i="49" l="1"/>
  <c r="BK21" i="49" s="1"/>
  <c r="BH21" i="49"/>
  <c r="BE21" i="49"/>
  <c r="BL21" i="49" s="1"/>
  <c r="BD21" i="49"/>
  <c r="BH20" i="49"/>
  <c r="BD20" i="49"/>
  <c r="BE20" i="49" s="1"/>
  <c r="BH19" i="49"/>
  <c r="BD19" i="49"/>
  <c r="BE19" i="49" s="1"/>
  <c r="BH18" i="49"/>
  <c r="BD18" i="49"/>
  <c r="BE18" i="49" s="1"/>
  <c r="BH17" i="49"/>
  <c r="BD17" i="49"/>
  <c r="BE17" i="49" s="1"/>
  <c r="BH16" i="49"/>
  <c r="BD16" i="49"/>
  <c r="BE16" i="49" s="1"/>
  <c r="BH15" i="49"/>
  <c r="BD15" i="49"/>
  <c r="BE15" i="49" s="1"/>
  <c r="BH14" i="49"/>
  <c r="BD14" i="49"/>
  <c r="BE14" i="49" s="1"/>
  <c r="BH13" i="49"/>
  <c r="BD13" i="49"/>
  <c r="BE13" i="49" s="1"/>
  <c r="BH12" i="49"/>
  <c r="BD12" i="49"/>
  <c r="BE12" i="49" s="1"/>
  <c r="AK12" i="49"/>
  <c r="BQ12" i="49" s="1"/>
  <c r="AJ12" i="49"/>
  <c r="P12" i="49"/>
  <c r="O12" i="49"/>
  <c r="AL12" i="49" s="1"/>
  <c r="J12" i="49"/>
  <c r="BL12" i="49" l="1"/>
  <c r="BJ12" i="49"/>
  <c r="BK12" i="49" s="1"/>
  <c r="BJ14" i="49"/>
  <c r="BK14" i="49" s="1"/>
  <c r="BL14" i="49"/>
  <c r="BJ16" i="49"/>
  <c r="BK16" i="49" s="1"/>
  <c r="BL16" i="49"/>
  <c r="BJ18" i="49"/>
  <c r="BK18" i="49" s="1"/>
  <c r="BL18" i="49"/>
  <c r="BJ20" i="49"/>
  <c r="BK20" i="49" s="1"/>
  <c r="BL20" i="49"/>
  <c r="BL13" i="49"/>
  <c r="BJ13" i="49"/>
  <c r="BK13" i="49" s="1"/>
  <c r="BL15" i="49"/>
  <c r="BJ15" i="49"/>
  <c r="BK15" i="49" s="1"/>
  <c r="BL17" i="49"/>
  <c r="BJ17" i="49"/>
  <c r="BK17" i="49" s="1"/>
  <c r="BL19" i="49"/>
  <c r="BJ19" i="49"/>
  <c r="BK19" i="49" s="1"/>
  <c r="BM12" i="49" l="1"/>
  <c r="BN12" i="49" l="1"/>
  <c r="BO12" i="49" s="1"/>
  <c r="BP12" i="49" s="1"/>
  <c r="BR12" i="49" s="1"/>
  <c r="BH61" i="48"/>
  <c r="BD61" i="48"/>
  <c r="BE61" i="48" s="1"/>
  <c r="BL61" i="48" s="1"/>
  <c r="BH60" i="48"/>
  <c r="BE60" i="48"/>
  <c r="BJ60" i="48" s="1"/>
  <c r="BK60" i="48" s="1"/>
  <c r="BD60" i="48"/>
  <c r="BJ59" i="48"/>
  <c r="BK59" i="48" s="1"/>
  <c r="BH59" i="48"/>
  <c r="BD59" i="48"/>
  <c r="BE59" i="48" s="1"/>
  <c r="BL59" i="48" s="1"/>
  <c r="BH58" i="48"/>
  <c r="BD58" i="48"/>
  <c r="BE58" i="48" s="1"/>
  <c r="BJ57" i="48"/>
  <c r="BK57" i="48" s="1"/>
  <c r="BH57" i="48"/>
  <c r="BD57" i="48"/>
  <c r="BE57" i="48" s="1"/>
  <c r="BL57" i="48" s="1"/>
  <c r="BH56" i="48"/>
  <c r="BD56" i="48"/>
  <c r="BE56" i="48" s="1"/>
  <c r="BH55" i="48"/>
  <c r="BD55" i="48"/>
  <c r="BE55" i="48" s="1"/>
  <c r="BL55" i="48" s="1"/>
  <c r="BH54" i="48"/>
  <c r="BD54" i="48"/>
  <c r="BE54" i="48" s="1"/>
  <c r="BH53" i="48"/>
  <c r="BD53" i="48"/>
  <c r="BE53" i="48" s="1"/>
  <c r="BL53" i="48" s="1"/>
  <c r="BJ52" i="48"/>
  <c r="BK52" i="48" s="1"/>
  <c r="BH52" i="48"/>
  <c r="BD52" i="48"/>
  <c r="BE52" i="48" s="1"/>
  <c r="BL52" i="48" s="1"/>
  <c r="AK52" i="48"/>
  <c r="BQ52" i="48" s="1"/>
  <c r="AJ52" i="48"/>
  <c r="P52" i="48"/>
  <c r="O52" i="48"/>
  <c r="AL52" i="48" s="1"/>
  <c r="J52" i="48"/>
  <c r="BH51" i="48"/>
  <c r="BD51" i="48"/>
  <c r="BE51" i="48" s="1"/>
  <c r="BL51" i="48" s="1"/>
  <c r="BH50" i="48"/>
  <c r="BD50" i="48"/>
  <c r="BE50" i="48" s="1"/>
  <c r="BH49" i="48"/>
  <c r="BD49" i="48"/>
  <c r="BE49" i="48" s="1"/>
  <c r="BL49" i="48" s="1"/>
  <c r="BH48" i="48"/>
  <c r="BE48" i="48"/>
  <c r="BJ48" i="48" s="1"/>
  <c r="BK48" i="48" s="1"/>
  <c r="BD48" i="48"/>
  <c r="BJ47" i="48"/>
  <c r="BK47" i="48" s="1"/>
  <c r="BH47" i="48"/>
  <c r="BD47" i="48"/>
  <c r="BE47" i="48" s="1"/>
  <c r="BL47" i="48" s="1"/>
  <c r="BH46" i="48"/>
  <c r="BD46" i="48"/>
  <c r="BE46" i="48" s="1"/>
  <c r="BJ45" i="48"/>
  <c r="BK45" i="48" s="1"/>
  <c r="BH45" i="48"/>
  <c r="BD45" i="48"/>
  <c r="BE45" i="48" s="1"/>
  <c r="BL45" i="48" s="1"/>
  <c r="BH44" i="48"/>
  <c r="BD44" i="48"/>
  <c r="BE44" i="48" s="1"/>
  <c r="BH43" i="48"/>
  <c r="BD43" i="48"/>
  <c r="BE43" i="48" s="1"/>
  <c r="BL43" i="48" s="1"/>
  <c r="BH42" i="48"/>
  <c r="BD42" i="48"/>
  <c r="BE42" i="48" s="1"/>
  <c r="BL42" i="48" s="1"/>
  <c r="AK42" i="48"/>
  <c r="BQ42" i="48" s="1"/>
  <c r="AJ42" i="48"/>
  <c r="P42" i="48"/>
  <c r="O42" i="48"/>
  <c r="AL42" i="48" s="1"/>
  <c r="J42" i="48"/>
  <c r="BJ41" i="48"/>
  <c r="BK41" i="48" s="1"/>
  <c r="BH41" i="48"/>
  <c r="BD41" i="48"/>
  <c r="BE41" i="48" s="1"/>
  <c r="BL41" i="48" s="1"/>
  <c r="BH40" i="48"/>
  <c r="BD40" i="48"/>
  <c r="BE40" i="48" s="1"/>
  <c r="BH39" i="48"/>
  <c r="BD39" i="48"/>
  <c r="BE39" i="48" s="1"/>
  <c r="BL39" i="48" s="1"/>
  <c r="BH38" i="48"/>
  <c r="BD38" i="48"/>
  <c r="BE38" i="48" s="1"/>
  <c r="BH37" i="48"/>
  <c r="BD37" i="48"/>
  <c r="BE37" i="48" s="1"/>
  <c r="BL37" i="48" s="1"/>
  <c r="BH36" i="48"/>
  <c r="BE36" i="48"/>
  <c r="BJ36" i="48" s="1"/>
  <c r="BK36" i="48" s="1"/>
  <c r="BD36" i="48"/>
  <c r="BJ35" i="48"/>
  <c r="BK35" i="48" s="1"/>
  <c r="BH35" i="48"/>
  <c r="BD35" i="48"/>
  <c r="BE35" i="48" s="1"/>
  <c r="BL35" i="48" s="1"/>
  <c r="BH34" i="48"/>
  <c r="BD34" i="48"/>
  <c r="BE34" i="48" s="1"/>
  <c r="BJ33" i="48"/>
  <c r="BK33" i="48" s="1"/>
  <c r="BH33" i="48"/>
  <c r="BD33" i="48"/>
  <c r="BE33" i="48" s="1"/>
  <c r="BL33" i="48" s="1"/>
  <c r="BQ32" i="48"/>
  <c r="BH32" i="48"/>
  <c r="BD32" i="48"/>
  <c r="BE32" i="48" s="1"/>
  <c r="BL32" i="48" s="1"/>
  <c r="AK32" i="48"/>
  <c r="AJ32" i="48"/>
  <c r="P32" i="48"/>
  <c r="O32" i="48"/>
  <c r="AL32" i="48" s="1"/>
  <c r="J32" i="48"/>
  <c r="BJ31" i="48"/>
  <c r="BK31" i="48" s="1"/>
  <c r="BH31" i="48"/>
  <c r="BD31" i="48"/>
  <c r="BE31" i="48" s="1"/>
  <c r="BL31" i="48" s="1"/>
  <c r="BH30" i="48"/>
  <c r="BD30" i="48"/>
  <c r="BE30" i="48" s="1"/>
  <c r="BJ29" i="48"/>
  <c r="BK29" i="48" s="1"/>
  <c r="BH29" i="48"/>
  <c r="BD29" i="48"/>
  <c r="BE29" i="48" s="1"/>
  <c r="BL29" i="48" s="1"/>
  <c r="BH28" i="48"/>
  <c r="BD28" i="48"/>
  <c r="BE28" i="48" s="1"/>
  <c r="BH27" i="48"/>
  <c r="BD27" i="48"/>
  <c r="BE27" i="48" s="1"/>
  <c r="BL27" i="48" s="1"/>
  <c r="BH26" i="48"/>
  <c r="BD26" i="48"/>
  <c r="BE26" i="48" s="1"/>
  <c r="BH25" i="48"/>
  <c r="BD25" i="48"/>
  <c r="BE25" i="48" s="1"/>
  <c r="BL25" i="48" s="1"/>
  <c r="BH24" i="48"/>
  <c r="BE24" i="48"/>
  <c r="BJ24" i="48" s="1"/>
  <c r="BK24" i="48" s="1"/>
  <c r="BD24" i="48"/>
  <c r="BJ23" i="48"/>
  <c r="BK23" i="48" s="1"/>
  <c r="BH23" i="48"/>
  <c r="BD23" i="48"/>
  <c r="BE23" i="48" s="1"/>
  <c r="BL23" i="48" s="1"/>
  <c r="BJ22" i="48"/>
  <c r="BK22" i="48" s="1"/>
  <c r="BH22" i="48"/>
  <c r="BD22" i="48"/>
  <c r="BE22" i="48" s="1"/>
  <c r="BL22" i="48" s="1"/>
  <c r="AK22" i="48"/>
  <c r="BQ22" i="48" s="1"/>
  <c r="AJ22" i="48"/>
  <c r="P22" i="48"/>
  <c r="O22" i="48"/>
  <c r="AL22" i="48" s="1"/>
  <c r="J22" i="48"/>
  <c r="BH21" i="48"/>
  <c r="BD21" i="48"/>
  <c r="BE21" i="48" s="1"/>
  <c r="BL21" i="48" s="1"/>
  <c r="BH20" i="48"/>
  <c r="BE20" i="48"/>
  <c r="BJ20" i="48" s="1"/>
  <c r="BK20" i="48" s="1"/>
  <c r="BD20" i="48"/>
  <c r="BJ19" i="48"/>
  <c r="BK19" i="48" s="1"/>
  <c r="BH19" i="48"/>
  <c r="BD19" i="48"/>
  <c r="BE19" i="48" s="1"/>
  <c r="BL19" i="48" s="1"/>
  <c r="BH18" i="48"/>
  <c r="BD18" i="48"/>
  <c r="BE18" i="48" s="1"/>
  <c r="BJ17" i="48"/>
  <c r="BK17" i="48" s="1"/>
  <c r="BH17" i="48"/>
  <c r="BD17" i="48"/>
  <c r="BE17" i="48" s="1"/>
  <c r="BL17" i="48" s="1"/>
  <c r="BH16" i="48"/>
  <c r="BD16" i="48"/>
  <c r="BE16" i="48" s="1"/>
  <c r="BH15" i="48"/>
  <c r="BD15" i="48"/>
  <c r="BE15" i="48" s="1"/>
  <c r="BL15" i="48" s="1"/>
  <c r="BH14" i="48"/>
  <c r="BD14" i="48"/>
  <c r="BE14" i="48" s="1"/>
  <c r="BH13" i="48"/>
  <c r="BD13" i="48"/>
  <c r="BE13" i="48" s="1"/>
  <c r="BL13" i="48" s="1"/>
  <c r="BO12" i="48"/>
  <c r="BP12" i="48" s="1"/>
  <c r="BJ12" i="48"/>
  <c r="BK12" i="48" s="1"/>
  <c r="BH12" i="48"/>
  <c r="BD12" i="48"/>
  <c r="BE12" i="48" s="1"/>
  <c r="BL12" i="48" s="1"/>
  <c r="AJ12" i="48"/>
  <c r="AK12" i="48" s="1"/>
  <c r="BQ12" i="48" s="1"/>
  <c r="P12" i="48"/>
  <c r="O12" i="48"/>
  <c r="J12" i="48"/>
  <c r="BJ16" i="48" l="1"/>
  <c r="BK16" i="48" s="1"/>
  <c r="BL16" i="48"/>
  <c r="BJ30" i="48"/>
  <c r="BK30" i="48" s="1"/>
  <c r="BL30" i="48"/>
  <c r="BJ34" i="48"/>
  <c r="BK34" i="48" s="1"/>
  <c r="BL34" i="48"/>
  <c r="BR12" i="48"/>
  <c r="BJ18" i="48"/>
  <c r="BK18" i="48" s="1"/>
  <c r="BL18" i="48"/>
  <c r="BJ46" i="48"/>
  <c r="BK46" i="48" s="1"/>
  <c r="BL46" i="48"/>
  <c r="BJ54" i="48"/>
  <c r="BK54" i="48" s="1"/>
  <c r="BL54" i="48"/>
  <c r="BJ56" i="48"/>
  <c r="BK56" i="48" s="1"/>
  <c r="BL56" i="48"/>
  <c r="BJ44" i="48"/>
  <c r="BK44" i="48" s="1"/>
  <c r="BL44" i="48"/>
  <c r="BJ38" i="48"/>
  <c r="BK38" i="48" s="1"/>
  <c r="BL38" i="48"/>
  <c r="BJ40" i="48"/>
  <c r="BK40" i="48" s="1"/>
  <c r="BL40" i="48"/>
  <c r="BJ58" i="48"/>
  <c r="BK58" i="48" s="1"/>
  <c r="BL58" i="48"/>
  <c r="BJ14" i="48"/>
  <c r="BK14" i="48" s="1"/>
  <c r="BL14" i="48"/>
  <c r="AL12" i="48"/>
  <c r="BJ26" i="48"/>
  <c r="BK26" i="48" s="1"/>
  <c r="BL26" i="48"/>
  <c r="BJ28" i="48"/>
  <c r="BK28" i="48" s="1"/>
  <c r="BM22" i="48" s="1"/>
  <c r="BL28" i="48"/>
  <c r="BJ50" i="48"/>
  <c r="BK50" i="48" s="1"/>
  <c r="BL50" i="48"/>
  <c r="BJ13" i="48"/>
  <c r="BK13" i="48" s="1"/>
  <c r="BM12" i="48" s="1"/>
  <c r="BN12" i="48" s="1"/>
  <c r="BJ21" i="48"/>
  <c r="BK21" i="48" s="1"/>
  <c r="BJ25" i="48"/>
  <c r="BK25" i="48" s="1"/>
  <c r="BJ37" i="48"/>
  <c r="BK37" i="48" s="1"/>
  <c r="BJ42" i="48"/>
  <c r="BK42" i="48" s="1"/>
  <c r="BM42" i="48" s="1"/>
  <c r="BJ49" i="48"/>
  <c r="BK49" i="48" s="1"/>
  <c r="BJ53" i="48"/>
  <c r="BK53" i="48" s="1"/>
  <c r="BM52" i="48" s="1"/>
  <c r="BJ61" i="48"/>
  <c r="BK61" i="48" s="1"/>
  <c r="BJ15" i="48"/>
  <c r="BK15" i="48" s="1"/>
  <c r="BL20" i="48"/>
  <c r="BL24" i="48"/>
  <c r="BJ27" i="48"/>
  <c r="BK27" i="48" s="1"/>
  <c r="BJ32" i="48"/>
  <c r="BK32" i="48" s="1"/>
  <c r="BM32" i="48" s="1"/>
  <c r="BL36" i="48"/>
  <c r="BJ39" i="48"/>
  <c r="BK39" i="48" s="1"/>
  <c r="BJ43" i="48"/>
  <c r="BK43" i="48" s="1"/>
  <c r="BL48" i="48"/>
  <c r="BJ51" i="48"/>
  <c r="BK51" i="48" s="1"/>
  <c r="BJ55" i="48"/>
  <c r="BK55" i="48" s="1"/>
  <c r="BL60" i="48"/>
  <c r="BO52" i="48" l="1"/>
  <c r="BP52" i="48" s="1"/>
  <c r="BR52" i="48" s="1"/>
  <c r="BN52" i="48"/>
  <c r="BN22" i="48"/>
  <c r="BO22" i="48"/>
  <c r="BP22" i="48" s="1"/>
  <c r="BR22" i="48" s="1"/>
  <c r="BO42" i="48"/>
  <c r="BP42" i="48" s="1"/>
  <c r="BR42" i="48" s="1"/>
  <c r="BN42" i="48"/>
  <c r="BN32" i="48"/>
  <c r="BO32" i="48" s="1"/>
  <c r="BP32" i="48" s="1"/>
  <c r="BR32" i="48" s="1"/>
  <c r="BH21" i="47" l="1"/>
  <c r="BE21" i="47"/>
  <c r="BL21" i="47" s="1"/>
  <c r="BD21" i="47"/>
  <c r="BH20" i="47"/>
  <c r="BD20" i="47"/>
  <c r="BE20" i="47" s="1"/>
  <c r="BH19" i="47"/>
  <c r="BE19" i="47"/>
  <c r="BL19" i="47" s="1"/>
  <c r="BD19" i="47"/>
  <c r="BH18" i="47"/>
  <c r="BD18" i="47"/>
  <c r="BE18" i="47" s="1"/>
  <c r="BH17" i="47"/>
  <c r="BE17" i="47"/>
  <c r="BL17" i="47" s="1"/>
  <c r="BD17" i="47"/>
  <c r="BH16" i="47"/>
  <c r="BD16" i="47"/>
  <c r="BE16" i="47" s="1"/>
  <c r="BH15" i="47"/>
  <c r="BE15" i="47"/>
  <c r="BL15" i="47" s="1"/>
  <c r="BD15" i="47"/>
  <c r="BH14" i="47"/>
  <c r="BD14" i="47"/>
  <c r="BE14" i="47" s="1"/>
  <c r="BH13" i="47"/>
  <c r="BE13" i="47"/>
  <c r="BL13" i="47" s="1"/>
  <c r="BD13" i="47"/>
  <c r="BP12" i="47"/>
  <c r="BO12" i="47"/>
  <c r="BH12" i="47"/>
  <c r="BD12" i="47"/>
  <c r="BE12" i="47" s="1"/>
  <c r="AJ12" i="47"/>
  <c r="AK12" i="47" s="1"/>
  <c r="BQ12" i="47" s="1"/>
  <c r="P12" i="47"/>
  <c r="O12" i="47"/>
  <c r="J12" i="47"/>
  <c r="BJ20" i="47" l="1"/>
  <c r="BK20" i="47" s="1"/>
  <c r="BL20" i="47"/>
  <c r="BR12" i="47"/>
  <c r="BJ14" i="47"/>
  <c r="BK14" i="47" s="1"/>
  <c r="BL14" i="47"/>
  <c r="BL12" i="47"/>
  <c r="BJ12" i="47"/>
  <c r="BK12" i="47" s="1"/>
  <c r="BJ16" i="47"/>
  <c r="BK16" i="47" s="1"/>
  <c r="BL16" i="47"/>
  <c r="AL12" i="47"/>
  <c r="BJ18" i="47"/>
  <c r="BK18" i="47" s="1"/>
  <c r="BL18" i="47"/>
  <c r="BJ13" i="47"/>
  <c r="BK13" i="47" s="1"/>
  <c r="BJ15" i="47"/>
  <c r="BK15" i="47" s="1"/>
  <c r="BJ17" i="47"/>
  <c r="BK17" i="47" s="1"/>
  <c r="BJ19" i="47"/>
  <c r="BK19" i="47" s="1"/>
  <c r="BJ21" i="47"/>
  <c r="BK21" i="47" s="1"/>
  <c r="BM12" i="47" l="1"/>
  <c r="BN12" i="47" s="1"/>
  <c r="BH61" i="46" l="1"/>
  <c r="BE61" i="46"/>
  <c r="BL61" i="46" s="1"/>
  <c r="BD61" i="46"/>
  <c r="BH60" i="46"/>
  <c r="BD60" i="46"/>
  <c r="BE60" i="46" s="1"/>
  <c r="BH59" i="46"/>
  <c r="BE59" i="46"/>
  <c r="BL59" i="46" s="1"/>
  <c r="BD59" i="46"/>
  <c r="BH58" i="46"/>
  <c r="BD58" i="46"/>
  <c r="BE58" i="46" s="1"/>
  <c r="BH57" i="46"/>
  <c r="BE57" i="46"/>
  <c r="BL57" i="46" s="1"/>
  <c r="BD57" i="46"/>
  <c r="BH56" i="46"/>
  <c r="BD56" i="46"/>
  <c r="BE56" i="46" s="1"/>
  <c r="BH55" i="46"/>
  <c r="BE55" i="46"/>
  <c r="BL55" i="46" s="1"/>
  <c r="BD55" i="46"/>
  <c r="BH54" i="46"/>
  <c r="BD54" i="46"/>
  <c r="BE54" i="46" s="1"/>
  <c r="BH53" i="46"/>
  <c r="BE53" i="46"/>
  <c r="BL53" i="46" s="1"/>
  <c r="BD53" i="46"/>
  <c r="BQ52" i="46"/>
  <c r="BH52" i="46"/>
  <c r="BE52" i="46"/>
  <c r="BJ52" i="46" s="1"/>
  <c r="BK52" i="46" s="1"/>
  <c r="BD52" i="46"/>
  <c r="AK52" i="46"/>
  <c r="AJ52" i="46"/>
  <c r="P52" i="46"/>
  <c r="O52" i="46"/>
  <c r="J52" i="46"/>
  <c r="BK51" i="46"/>
  <c r="BH51" i="46"/>
  <c r="BE51" i="46"/>
  <c r="BJ51" i="46" s="1"/>
  <c r="BD51" i="46"/>
  <c r="BK50" i="46"/>
  <c r="BJ50" i="46"/>
  <c r="BH50" i="46"/>
  <c r="BD50" i="46"/>
  <c r="BE50" i="46" s="1"/>
  <c r="BL50" i="46" s="1"/>
  <c r="BH49" i="46"/>
  <c r="BD49" i="46"/>
  <c r="BE49" i="46" s="1"/>
  <c r="BH48" i="46"/>
  <c r="BD48" i="46"/>
  <c r="BE48" i="46" s="1"/>
  <c r="BL48" i="46" s="1"/>
  <c r="BH47" i="46"/>
  <c r="BE47" i="46"/>
  <c r="BJ47" i="46" s="1"/>
  <c r="BK47" i="46" s="1"/>
  <c r="BD47" i="46"/>
  <c r="BH46" i="46"/>
  <c r="BD46" i="46"/>
  <c r="BE46" i="46" s="1"/>
  <c r="BL46" i="46" s="1"/>
  <c r="BH45" i="46"/>
  <c r="BD45" i="46"/>
  <c r="BE45" i="46" s="1"/>
  <c r="BJ44" i="46"/>
  <c r="BK44" i="46" s="1"/>
  <c r="BH44" i="46"/>
  <c r="BD44" i="46"/>
  <c r="BE44" i="46" s="1"/>
  <c r="BL44" i="46" s="1"/>
  <c r="BK43" i="46"/>
  <c r="BH43" i="46"/>
  <c r="BE43" i="46"/>
  <c r="BJ43" i="46" s="1"/>
  <c r="BD43" i="46"/>
  <c r="BH42" i="46"/>
  <c r="BD42" i="46"/>
  <c r="BE42" i="46" s="1"/>
  <c r="AJ42" i="46"/>
  <c r="AK42" i="46" s="1"/>
  <c r="BQ42" i="46" s="1"/>
  <c r="P42" i="46"/>
  <c r="O42" i="46"/>
  <c r="J42" i="46"/>
  <c r="BH41" i="46"/>
  <c r="BD41" i="46"/>
  <c r="BE41" i="46" s="1"/>
  <c r="BJ40" i="46"/>
  <c r="BK40" i="46" s="1"/>
  <c r="BH40" i="46"/>
  <c r="BD40" i="46"/>
  <c r="BE40" i="46" s="1"/>
  <c r="BL40" i="46" s="1"/>
  <c r="BK39" i="46"/>
  <c r="BH39" i="46"/>
  <c r="BE39" i="46"/>
  <c r="BJ39" i="46" s="1"/>
  <c r="BD39" i="46"/>
  <c r="BK38" i="46"/>
  <c r="BJ38" i="46"/>
  <c r="BH38" i="46"/>
  <c r="BD38" i="46"/>
  <c r="BE38" i="46" s="1"/>
  <c r="BL38" i="46" s="1"/>
  <c r="BH37" i="46"/>
  <c r="BD37" i="46"/>
  <c r="BE37" i="46" s="1"/>
  <c r="BH36" i="46"/>
  <c r="BD36" i="46"/>
  <c r="BE36" i="46" s="1"/>
  <c r="BL36" i="46" s="1"/>
  <c r="BH35" i="46"/>
  <c r="BE35" i="46"/>
  <c r="BJ35" i="46" s="1"/>
  <c r="BK35" i="46" s="1"/>
  <c r="BD35" i="46"/>
  <c r="BH34" i="46"/>
  <c r="BD34" i="46"/>
  <c r="BE34" i="46" s="1"/>
  <c r="BL34" i="46" s="1"/>
  <c r="BH33" i="46"/>
  <c r="BD33" i="46"/>
  <c r="BE33" i="46" s="1"/>
  <c r="BK32" i="46"/>
  <c r="BH32" i="46"/>
  <c r="BE32" i="46"/>
  <c r="BJ32" i="46" s="1"/>
  <c r="BD32" i="46"/>
  <c r="AK32" i="46"/>
  <c r="BQ32" i="46" s="1"/>
  <c r="AJ32" i="46"/>
  <c r="P32" i="46"/>
  <c r="O32" i="46"/>
  <c r="J32" i="46"/>
  <c r="BH31" i="46"/>
  <c r="BE31" i="46"/>
  <c r="BJ31" i="46" s="1"/>
  <c r="BK31" i="46" s="1"/>
  <c r="BD31" i="46"/>
  <c r="BH30" i="46"/>
  <c r="BD30" i="46"/>
  <c r="BE30" i="46" s="1"/>
  <c r="BL30" i="46" s="1"/>
  <c r="BH29" i="46"/>
  <c r="BD29" i="46"/>
  <c r="BE29" i="46" s="1"/>
  <c r="BJ28" i="46"/>
  <c r="BK28" i="46" s="1"/>
  <c r="BH28" i="46"/>
  <c r="BD28" i="46"/>
  <c r="BE28" i="46" s="1"/>
  <c r="BL28" i="46" s="1"/>
  <c r="BK27" i="46"/>
  <c r="BH27" i="46"/>
  <c r="BE27" i="46"/>
  <c r="BJ27" i="46" s="1"/>
  <c r="BD27" i="46"/>
  <c r="BK26" i="46"/>
  <c r="BJ26" i="46"/>
  <c r="BH26" i="46"/>
  <c r="BD26" i="46"/>
  <c r="BE26" i="46" s="1"/>
  <c r="BL26" i="46" s="1"/>
  <c r="BH25" i="46"/>
  <c r="BD25" i="46"/>
  <c r="BE25" i="46" s="1"/>
  <c r="BH24" i="46"/>
  <c r="BD24" i="46"/>
  <c r="BE24" i="46" s="1"/>
  <c r="BL24" i="46" s="1"/>
  <c r="BH23" i="46"/>
  <c r="BE23" i="46"/>
  <c r="BJ23" i="46" s="1"/>
  <c r="BK23" i="46" s="1"/>
  <c r="BD23" i="46"/>
  <c r="BH22" i="46"/>
  <c r="BD22" i="46"/>
  <c r="BE22" i="46" s="1"/>
  <c r="AJ22" i="46"/>
  <c r="AK22" i="46" s="1"/>
  <c r="BQ22" i="46" s="1"/>
  <c r="P22" i="46"/>
  <c r="O22" i="46"/>
  <c r="J22" i="46"/>
  <c r="BH21" i="46"/>
  <c r="BD21" i="46"/>
  <c r="BE21" i="46" s="1"/>
  <c r="BH20" i="46"/>
  <c r="BD20" i="46"/>
  <c r="BE20" i="46" s="1"/>
  <c r="BL20" i="46" s="1"/>
  <c r="BH19" i="46"/>
  <c r="BE19" i="46"/>
  <c r="BJ19" i="46" s="1"/>
  <c r="BK19" i="46" s="1"/>
  <c r="BD19" i="46"/>
  <c r="BH18" i="46"/>
  <c r="BD18" i="46"/>
  <c r="BE18" i="46" s="1"/>
  <c r="BL18" i="46" s="1"/>
  <c r="BH17" i="46"/>
  <c r="BD17" i="46"/>
  <c r="BE17" i="46" s="1"/>
  <c r="BJ16" i="46"/>
  <c r="BK16" i="46" s="1"/>
  <c r="BH16" i="46"/>
  <c r="BD16" i="46"/>
  <c r="BE16" i="46" s="1"/>
  <c r="BL16" i="46" s="1"/>
  <c r="BK15" i="46"/>
  <c r="BH15" i="46"/>
  <c r="BE15" i="46"/>
  <c r="BJ15" i="46" s="1"/>
  <c r="BD15" i="46"/>
  <c r="BK14" i="46"/>
  <c r="BJ14" i="46"/>
  <c r="BH14" i="46"/>
  <c r="BD14" i="46"/>
  <c r="BE14" i="46" s="1"/>
  <c r="BL14" i="46" s="1"/>
  <c r="BH13" i="46"/>
  <c r="BD13" i="46"/>
  <c r="BE13" i="46" s="1"/>
  <c r="BH12" i="46"/>
  <c r="BE12" i="46"/>
  <c r="BJ12" i="46" s="1"/>
  <c r="BK12" i="46" s="1"/>
  <c r="BD12" i="46"/>
  <c r="AK12" i="46"/>
  <c r="BQ12" i="46" s="1"/>
  <c r="AJ12" i="46"/>
  <c r="P12" i="46"/>
  <c r="O12" i="46"/>
  <c r="J12" i="46"/>
  <c r="BJ41" i="46" l="1"/>
  <c r="BK41" i="46" s="1"/>
  <c r="BL41" i="46"/>
  <c r="BJ49" i="46"/>
  <c r="BK49" i="46" s="1"/>
  <c r="BL49" i="46"/>
  <c r="BJ25" i="46"/>
  <c r="BK25" i="46" s="1"/>
  <c r="BL25" i="46"/>
  <c r="BJ13" i="46"/>
  <c r="BK13" i="46" s="1"/>
  <c r="BL13" i="46"/>
  <c r="BJ22" i="46"/>
  <c r="BK22" i="46" s="1"/>
  <c r="BL22" i="46"/>
  <c r="BJ29" i="46"/>
  <c r="BK29" i="46" s="1"/>
  <c r="BL29" i="46"/>
  <c r="BJ33" i="46"/>
  <c r="BK33" i="46" s="1"/>
  <c r="BM32" i="46" s="1"/>
  <c r="BL33" i="46"/>
  <c r="BJ42" i="46"/>
  <c r="BK42" i="46" s="1"/>
  <c r="BL42" i="46"/>
  <c r="BJ17" i="46"/>
  <c r="BK17" i="46" s="1"/>
  <c r="BM12" i="46" s="1"/>
  <c r="BL17" i="46"/>
  <c r="BJ37" i="46"/>
  <c r="BK37" i="46" s="1"/>
  <c r="BL37" i="46"/>
  <c r="BJ45" i="46"/>
  <c r="BK45" i="46" s="1"/>
  <c r="BL45" i="46"/>
  <c r="BJ21" i="46"/>
  <c r="BK21" i="46" s="1"/>
  <c r="BL21" i="46"/>
  <c r="BJ54" i="46"/>
  <c r="BK54" i="46" s="1"/>
  <c r="BL54" i="46"/>
  <c r="BJ58" i="46"/>
  <c r="BK58" i="46" s="1"/>
  <c r="BL58" i="46"/>
  <c r="BL15" i="46"/>
  <c r="BJ18" i="46"/>
  <c r="BK18" i="46" s="1"/>
  <c r="BL27" i="46"/>
  <c r="BJ30" i="46"/>
  <c r="BK30" i="46" s="1"/>
  <c r="AL32" i="46"/>
  <c r="BL32" i="46"/>
  <c r="BJ34" i="46"/>
  <c r="BK34" i="46" s="1"/>
  <c r="BL39" i="46"/>
  <c r="BL43" i="46"/>
  <c r="BJ46" i="46"/>
  <c r="BK46" i="46" s="1"/>
  <c r="BL51" i="46"/>
  <c r="AL42" i="46"/>
  <c r="BJ24" i="46"/>
  <c r="BK24" i="46" s="1"/>
  <c r="BJ36" i="46"/>
  <c r="BK36" i="46" s="1"/>
  <c r="BJ48" i="46"/>
  <c r="BK48" i="46" s="1"/>
  <c r="BL52" i="46"/>
  <c r="BJ56" i="46"/>
  <c r="BK56" i="46" s="1"/>
  <c r="BL56" i="46"/>
  <c r="BJ60" i="46"/>
  <c r="BK60" i="46" s="1"/>
  <c r="BL60" i="46"/>
  <c r="BJ20" i="46"/>
  <c r="BK20" i="46" s="1"/>
  <c r="AL22" i="46"/>
  <c r="AL12" i="46"/>
  <c r="BL12" i="46"/>
  <c r="BL19" i="46"/>
  <c r="BL23" i="46"/>
  <c r="BL31" i="46"/>
  <c r="BL35" i="46"/>
  <c r="BL47" i="46"/>
  <c r="AL52" i="46"/>
  <c r="BJ53" i="46"/>
  <c r="BK53" i="46" s="1"/>
  <c r="BM52" i="46" s="1"/>
  <c r="BJ55" i="46"/>
  <c r="BK55" i="46" s="1"/>
  <c r="BJ57" i="46"/>
  <c r="BK57" i="46" s="1"/>
  <c r="BJ59" i="46"/>
  <c r="BK59" i="46" s="1"/>
  <c r="BJ61" i="46"/>
  <c r="BK61" i="46" s="1"/>
  <c r="BN12" i="46" l="1"/>
  <c r="BO12" i="46"/>
  <c r="BP12" i="46" s="1"/>
  <c r="BR12" i="46" s="1"/>
  <c r="BN52" i="46"/>
  <c r="BO52" i="46" s="1"/>
  <c r="BP52" i="46" s="1"/>
  <c r="BR52" i="46" s="1"/>
  <c r="BN32" i="46"/>
  <c r="BO32" i="46"/>
  <c r="BP32" i="46" s="1"/>
  <c r="BR32" i="46" s="1"/>
  <c r="BM22" i="46"/>
  <c r="BM42" i="46"/>
  <c r="BN42" i="46" l="1"/>
  <c r="BO42" i="46"/>
  <c r="BP42" i="46" s="1"/>
  <c r="BR42" i="46" s="1"/>
  <c r="BN22" i="46"/>
  <c r="BO22" i="46"/>
  <c r="BP22" i="46" s="1"/>
  <c r="BR22" i="46" s="1"/>
  <c r="BH61" i="45" l="1"/>
  <c r="BD61" i="45"/>
  <c r="BE61" i="45" s="1"/>
  <c r="BL61" i="45" s="1"/>
  <c r="BH60" i="45"/>
  <c r="BD60" i="45"/>
  <c r="BE60" i="45" s="1"/>
  <c r="BH59" i="45"/>
  <c r="BD59" i="45"/>
  <c r="BE59" i="45" s="1"/>
  <c r="BL59" i="45" s="1"/>
  <c r="BH58" i="45"/>
  <c r="BD58" i="45"/>
  <c r="BE58" i="45" s="1"/>
  <c r="BH57" i="45"/>
  <c r="BD57" i="45"/>
  <c r="BE57" i="45" s="1"/>
  <c r="BL57" i="45" s="1"/>
  <c r="BH56" i="45"/>
  <c r="BD56" i="45"/>
  <c r="BE56" i="45" s="1"/>
  <c r="BH55" i="45"/>
  <c r="BD55" i="45"/>
  <c r="BE55" i="45" s="1"/>
  <c r="BL55" i="45" s="1"/>
  <c r="BH54" i="45"/>
  <c r="BD54" i="45"/>
  <c r="BE54" i="45" s="1"/>
  <c r="BH53" i="45"/>
  <c r="BD53" i="45"/>
  <c r="BE53" i="45" s="1"/>
  <c r="BL53" i="45" s="1"/>
  <c r="BJ52" i="45"/>
  <c r="BK52" i="45" s="1"/>
  <c r="BH52" i="45"/>
  <c r="BD52" i="45"/>
  <c r="BE52" i="45" s="1"/>
  <c r="BL52" i="45" s="1"/>
  <c r="AK52" i="45"/>
  <c r="BQ52" i="45" s="1"/>
  <c r="AJ52" i="45"/>
  <c r="P52" i="45"/>
  <c r="O52" i="45"/>
  <c r="AL52" i="45" s="1"/>
  <c r="J52" i="45"/>
  <c r="BH51" i="45"/>
  <c r="BD51" i="45"/>
  <c r="BE51" i="45" s="1"/>
  <c r="BL51" i="45" s="1"/>
  <c r="BH50" i="45"/>
  <c r="BD50" i="45"/>
  <c r="BE50" i="45" s="1"/>
  <c r="BH49" i="45"/>
  <c r="BD49" i="45"/>
  <c r="BE49" i="45" s="1"/>
  <c r="BL49" i="45" s="1"/>
  <c r="BH48" i="45"/>
  <c r="BD48" i="45"/>
  <c r="BE48" i="45" s="1"/>
  <c r="BH47" i="45"/>
  <c r="BD47" i="45"/>
  <c r="BE47" i="45" s="1"/>
  <c r="BL47" i="45" s="1"/>
  <c r="BH46" i="45"/>
  <c r="BD46" i="45"/>
  <c r="BE46" i="45" s="1"/>
  <c r="BH45" i="45"/>
  <c r="BD45" i="45"/>
  <c r="BE45" i="45" s="1"/>
  <c r="BL45" i="45" s="1"/>
  <c r="BH44" i="45"/>
  <c r="BD44" i="45"/>
  <c r="BE44" i="45" s="1"/>
  <c r="BH43" i="45"/>
  <c r="BD43" i="45"/>
  <c r="BE43" i="45" s="1"/>
  <c r="BL43" i="45" s="1"/>
  <c r="BJ42" i="45"/>
  <c r="BK42" i="45" s="1"/>
  <c r="BH42" i="45"/>
  <c r="BD42" i="45"/>
  <c r="BE42" i="45" s="1"/>
  <c r="BL42" i="45" s="1"/>
  <c r="AK42" i="45"/>
  <c r="BQ42" i="45" s="1"/>
  <c r="AJ42" i="45"/>
  <c r="P42" i="45"/>
  <c r="O42" i="45"/>
  <c r="AL42" i="45" s="1"/>
  <c r="J42" i="45"/>
  <c r="BH41" i="45"/>
  <c r="BD41" i="45"/>
  <c r="BE41" i="45" s="1"/>
  <c r="BL41" i="45" s="1"/>
  <c r="BH40" i="45"/>
  <c r="BD40" i="45"/>
  <c r="BE40" i="45" s="1"/>
  <c r="BH39" i="45"/>
  <c r="BD39" i="45"/>
  <c r="BE39" i="45" s="1"/>
  <c r="BL39" i="45" s="1"/>
  <c r="BH38" i="45"/>
  <c r="BD38" i="45"/>
  <c r="BE38" i="45" s="1"/>
  <c r="BH37" i="45"/>
  <c r="BD37" i="45"/>
  <c r="BE37" i="45" s="1"/>
  <c r="BL37" i="45" s="1"/>
  <c r="BH36" i="45"/>
  <c r="BD36" i="45"/>
  <c r="BE36" i="45" s="1"/>
  <c r="BH35" i="45"/>
  <c r="BD35" i="45"/>
  <c r="BE35" i="45" s="1"/>
  <c r="BL35" i="45" s="1"/>
  <c r="BH34" i="45"/>
  <c r="BD34" i="45"/>
  <c r="BE34" i="45" s="1"/>
  <c r="BH33" i="45"/>
  <c r="BD33" i="45"/>
  <c r="BE33" i="45" s="1"/>
  <c r="BL33" i="45" s="1"/>
  <c r="BJ32" i="45"/>
  <c r="BK32" i="45" s="1"/>
  <c r="BH32" i="45"/>
  <c r="BD32" i="45"/>
  <c r="BE32" i="45" s="1"/>
  <c r="BL32" i="45" s="1"/>
  <c r="AK32" i="45"/>
  <c r="BQ32" i="45" s="1"/>
  <c r="AJ32" i="45"/>
  <c r="P32" i="45"/>
  <c r="O32" i="45"/>
  <c r="AL32" i="45" s="1"/>
  <c r="J32" i="45"/>
  <c r="BH31" i="45"/>
  <c r="BD31" i="45"/>
  <c r="BE31" i="45" s="1"/>
  <c r="BL31" i="45" s="1"/>
  <c r="BH30" i="45"/>
  <c r="BD30" i="45"/>
  <c r="BE30" i="45" s="1"/>
  <c r="BH29" i="45"/>
  <c r="BD29" i="45"/>
  <c r="BE29" i="45" s="1"/>
  <c r="BL29" i="45" s="1"/>
  <c r="BH28" i="45"/>
  <c r="BE28" i="45"/>
  <c r="BJ28" i="45" s="1"/>
  <c r="BK28" i="45" s="1"/>
  <c r="BD28" i="45"/>
  <c r="BJ27" i="45"/>
  <c r="BK27" i="45" s="1"/>
  <c r="BH27" i="45"/>
  <c r="BD27" i="45"/>
  <c r="BE27" i="45" s="1"/>
  <c r="BL27" i="45" s="1"/>
  <c r="BH26" i="45"/>
  <c r="BD26" i="45"/>
  <c r="BE26" i="45" s="1"/>
  <c r="BJ25" i="45"/>
  <c r="BK25" i="45" s="1"/>
  <c r="BH25" i="45"/>
  <c r="BD25" i="45"/>
  <c r="BE25" i="45" s="1"/>
  <c r="BL25" i="45" s="1"/>
  <c r="BH24" i="45"/>
  <c r="BD24" i="45"/>
  <c r="BE24" i="45" s="1"/>
  <c r="BH23" i="45"/>
  <c r="BD23" i="45"/>
  <c r="BE23" i="45" s="1"/>
  <c r="BL23" i="45" s="1"/>
  <c r="BH22" i="45"/>
  <c r="BD22" i="45"/>
  <c r="BE22" i="45" s="1"/>
  <c r="BL22" i="45" s="1"/>
  <c r="AK22" i="45"/>
  <c r="BQ22" i="45" s="1"/>
  <c r="AJ22" i="45"/>
  <c r="P22" i="45"/>
  <c r="O22" i="45"/>
  <c r="AL22" i="45" s="1"/>
  <c r="J22" i="45"/>
  <c r="BJ21" i="45"/>
  <c r="BK21" i="45" s="1"/>
  <c r="BH21" i="45"/>
  <c r="BD21" i="45"/>
  <c r="BE21" i="45" s="1"/>
  <c r="BL21" i="45" s="1"/>
  <c r="BH20" i="45"/>
  <c r="BD20" i="45"/>
  <c r="BE20" i="45" s="1"/>
  <c r="BH19" i="45"/>
  <c r="BD19" i="45"/>
  <c r="BE19" i="45" s="1"/>
  <c r="BL19" i="45" s="1"/>
  <c r="BH18" i="45"/>
  <c r="BD18" i="45"/>
  <c r="BE18" i="45" s="1"/>
  <c r="BH17" i="45"/>
  <c r="BD17" i="45"/>
  <c r="BE17" i="45" s="1"/>
  <c r="BL17" i="45" s="1"/>
  <c r="BH16" i="45"/>
  <c r="BE16" i="45"/>
  <c r="BJ16" i="45" s="1"/>
  <c r="BK16" i="45" s="1"/>
  <c r="BD16" i="45"/>
  <c r="BJ15" i="45"/>
  <c r="BK15" i="45" s="1"/>
  <c r="BH15" i="45"/>
  <c r="BD15" i="45"/>
  <c r="BE15" i="45" s="1"/>
  <c r="BL15" i="45" s="1"/>
  <c r="BH14" i="45"/>
  <c r="BD14" i="45"/>
  <c r="BE14" i="45" s="1"/>
  <c r="BJ13" i="45"/>
  <c r="BK13" i="45" s="1"/>
  <c r="BH13" i="45"/>
  <c r="BD13" i="45"/>
  <c r="BE13" i="45" s="1"/>
  <c r="BL13" i="45" s="1"/>
  <c r="BH12" i="45"/>
  <c r="BD12" i="45"/>
  <c r="BE12" i="45" s="1"/>
  <c r="BL12" i="45" s="1"/>
  <c r="AJ12" i="45"/>
  <c r="AK12" i="45" s="1"/>
  <c r="BQ12" i="45" s="1"/>
  <c r="P12" i="45"/>
  <c r="O12" i="45"/>
  <c r="J12" i="45"/>
  <c r="BJ26" i="45" l="1"/>
  <c r="BK26" i="45" s="1"/>
  <c r="BL26" i="45"/>
  <c r="BJ34" i="45"/>
  <c r="BK34" i="45" s="1"/>
  <c r="BL34" i="45"/>
  <c r="BJ36" i="45"/>
  <c r="BK36" i="45" s="1"/>
  <c r="BL36" i="45"/>
  <c r="BJ38" i="45"/>
  <c r="BK38" i="45" s="1"/>
  <c r="BL38" i="45"/>
  <c r="BJ40" i="45"/>
  <c r="BK40" i="45" s="1"/>
  <c r="BL40" i="45"/>
  <c r="BJ54" i="45"/>
  <c r="BK54" i="45" s="1"/>
  <c r="BL54" i="45"/>
  <c r="BJ56" i="45"/>
  <c r="BK56" i="45" s="1"/>
  <c r="BL56" i="45"/>
  <c r="BJ58" i="45"/>
  <c r="BK58" i="45" s="1"/>
  <c r="BL58" i="45"/>
  <c r="BJ60" i="45"/>
  <c r="BK60" i="45" s="1"/>
  <c r="BL60" i="45"/>
  <c r="BJ18" i="45"/>
  <c r="BK18" i="45" s="1"/>
  <c r="BL18" i="45"/>
  <c r="BJ20" i="45"/>
  <c r="BK20" i="45" s="1"/>
  <c r="BL20" i="45"/>
  <c r="BJ30" i="45"/>
  <c r="BK30" i="45" s="1"/>
  <c r="BL30" i="45"/>
  <c r="BJ44" i="45"/>
  <c r="BK44" i="45" s="1"/>
  <c r="BL44" i="45"/>
  <c r="BJ46" i="45"/>
  <c r="BK46" i="45" s="1"/>
  <c r="BL46" i="45"/>
  <c r="BJ48" i="45"/>
  <c r="BK48" i="45" s="1"/>
  <c r="BL48" i="45"/>
  <c r="BJ50" i="45"/>
  <c r="BK50" i="45" s="1"/>
  <c r="BL50" i="45"/>
  <c r="AL12" i="45"/>
  <c r="BJ14" i="45"/>
  <c r="BK14" i="45" s="1"/>
  <c r="BL14" i="45"/>
  <c r="BJ24" i="45"/>
  <c r="BK24" i="45" s="1"/>
  <c r="BL24" i="45"/>
  <c r="BJ17" i="45"/>
  <c r="BK17" i="45" s="1"/>
  <c r="BJ22" i="45"/>
  <c r="BK22" i="45" s="1"/>
  <c r="BJ29" i="45"/>
  <c r="BK29" i="45" s="1"/>
  <c r="BJ12" i="45"/>
  <c r="BK12" i="45" s="1"/>
  <c r="BM12" i="45" s="1"/>
  <c r="BL16" i="45"/>
  <c r="BJ19" i="45"/>
  <c r="BK19" i="45" s="1"/>
  <c r="BJ23" i="45"/>
  <c r="BK23" i="45" s="1"/>
  <c r="BL28" i="45"/>
  <c r="BJ31" i="45"/>
  <c r="BK31" i="45" s="1"/>
  <c r="BJ33" i="45"/>
  <c r="BK33" i="45" s="1"/>
  <c r="BJ35" i="45"/>
  <c r="BK35" i="45" s="1"/>
  <c r="BM32" i="45" s="1"/>
  <c r="BJ37" i="45"/>
  <c r="BK37" i="45" s="1"/>
  <c r="BJ39" i="45"/>
  <c r="BK39" i="45" s="1"/>
  <c r="BJ41" i="45"/>
  <c r="BK41" i="45" s="1"/>
  <c r="BJ43" i="45"/>
  <c r="BK43" i="45" s="1"/>
  <c r="BJ45" i="45"/>
  <c r="BK45" i="45" s="1"/>
  <c r="BM42" i="45" s="1"/>
  <c r="BJ47" i="45"/>
  <c r="BK47" i="45" s="1"/>
  <c r="BJ49" i="45"/>
  <c r="BK49" i="45" s="1"/>
  <c r="BJ51" i="45"/>
  <c r="BK51" i="45" s="1"/>
  <c r="BJ53" i="45"/>
  <c r="BK53" i="45" s="1"/>
  <c r="BM52" i="45" s="1"/>
  <c r="BJ55" i="45"/>
  <c r="BK55" i="45" s="1"/>
  <c r="BJ57" i="45"/>
  <c r="BK57" i="45" s="1"/>
  <c r="BJ59" i="45"/>
  <c r="BK59" i="45" s="1"/>
  <c r="BJ61" i="45"/>
  <c r="BK61" i="45" s="1"/>
  <c r="BN32" i="45" l="1"/>
  <c r="BO32" i="45" s="1"/>
  <c r="BP32" i="45" s="1"/>
  <c r="BR32" i="45" s="1"/>
  <c r="BN52" i="45"/>
  <c r="BO52" i="45" s="1"/>
  <c r="BP52" i="45" s="1"/>
  <c r="BR52" i="45" s="1"/>
  <c r="BN42" i="45"/>
  <c r="BO42" i="45" s="1"/>
  <c r="BP42" i="45" s="1"/>
  <c r="BR42" i="45" s="1"/>
  <c r="BN12" i="45"/>
  <c r="BO12" i="45" s="1"/>
  <c r="BP12" i="45" s="1"/>
  <c r="BR12" i="45" s="1"/>
  <c r="BM22" i="45"/>
  <c r="BN22" i="45" l="1"/>
  <c r="BO22" i="45" s="1"/>
  <c r="BP22" i="45" s="1"/>
  <c r="BR22" i="45" s="1"/>
  <c r="BH42" i="44"/>
  <c r="BE42" i="44"/>
  <c r="BJ42" i="44" s="1"/>
  <c r="BK42" i="44" s="1"/>
  <c r="BD42" i="44"/>
  <c r="BH41" i="44"/>
  <c r="BD41" i="44"/>
  <c r="BE41" i="44" s="1"/>
  <c r="BH40" i="44"/>
  <c r="BE40" i="44"/>
  <c r="BJ40" i="44" s="1"/>
  <c r="BK40" i="44" s="1"/>
  <c r="BD40" i="44"/>
  <c r="BH39" i="44"/>
  <c r="BD39" i="44"/>
  <c r="BE39" i="44" s="1"/>
  <c r="BL38" i="44"/>
  <c r="BH38" i="44"/>
  <c r="BE38" i="44"/>
  <c r="BJ38" i="44" s="1"/>
  <c r="BK38" i="44" s="1"/>
  <c r="BD38" i="44"/>
  <c r="BH37" i="44"/>
  <c r="BD37" i="44"/>
  <c r="BE37" i="44" s="1"/>
  <c r="BH36" i="44"/>
  <c r="BE36" i="44"/>
  <c r="BJ36" i="44" s="1"/>
  <c r="BK36" i="44" s="1"/>
  <c r="BD36" i="44"/>
  <c r="BH35" i="44"/>
  <c r="BD35" i="44"/>
  <c r="BE35" i="44" s="1"/>
  <c r="BH34" i="44"/>
  <c r="BE34" i="44"/>
  <c r="BJ34" i="44" s="1"/>
  <c r="BK34" i="44" s="1"/>
  <c r="BD34" i="44"/>
  <c r="BH33" i="44"/>
  <c r="BE33" i="44"/>
  <c r="BJ33" i="44" s="1"/>
  <c r="BK33" i="44" s="1"/>
  <c r="BD33" i="44"/>
  <c r="AJ33" i="44"/>
  <c r="AK33" i="44" s="1"/>
  <c r="BQ33" i="44" s="1"/>
  <c r="P33" i="44"/>
  <c r="O33" i="44"/>
  <c r="J33" i="44"/>
  <c r="BH32" i="44"/>
  <c r="BE32" i="44"/>
  <c r="BJ32" i="44" s="1"/>
  <c r="BK32" i="44" s="1"/>
  <c r="BD32" i="44"/>
  <c r="BH31" i="44"/>
  <c r="BD31" i="44"/>
  <c r="BE31" i="44" s="1"/>
  <c r="BH30" i="44"/>
  <c r="BE30" i="44"/>
  <c r="BJ30" i="44" s="1"/>
  <c r="BK30" i="44" s="1"/>
  <c r="BD30" i="44"/>
  <c r="BH29" i="44"/>
  <c r="BD29" i="44"/>
  <c r="BE29" i="44" s="1"/>
  <c r="BH28" i="44"/>
  <c r="BE28" i="44"/>
  <c r="BJ28" i="44" s="1"/>
  <c r="BK28" i="44" s="1"/>
  <c r="BD28" i="44"/>
  <c r="BH27" i="44"/>
  <c r="BD27" i="44"/>
  <c r="BE27" i="44" s="1"/>
  <c r="BH26" i="44"/>
  <c r="BE26" i="44"/>
  <c r="BJ26" i="44" s="1"/>
  <c r="BK26" i="44" s="1"/>
  <c r="BD26" i="44"/>
  <c r="BH25" i="44"/>
  <c r="BD25" i="44"/>
  <c r="BE25" i="44" s="1"/>
  <c r="BH24" i="44"/>
  <c r="BE24" i="44"/>
  <c r="BJ24" i="44" s="1"/>
  <c r="BK24" i="44" s="1"/>
  <c r="BD24" i="44"/>
  <c r="BH23" i="44"/>
  <c r="BE23" i="44"/>
  <c r="BJ23" i="44" s="1"/>
  <c r="BK23" i="44" s="1"/>
  <c r="BD23" i="44"/>
  <c r="AJ23" i="44"/>
  <c r="AK23" i="44" s="1"/>
  <c r="BQ23" i="44" s="1"/>
  <c r="P23" i="44"/>
  <c r="O23" i="44"/>
  <c r="AL23" i="44" s="1"/>
  <c r="J23" i="44"/>
  <c r="BH22" i="44"/>
  <c r="BE22" i="44"/>
  <c r="BJ22" i="44" s="1"/>
  <c r="BK22" i="44" s="1"/>
  <c r="BD22" i="44"/>
  <c r="BH21" i="44"/>
  <c r="BD21" i="44"/>
  <c r="BE21" i="44" s="1"/>
  <c r="BH20" i="44"/>
  <c r="BE20" i="44"/>
  <c r="BJ20" i="44" s="1"/>
  <c r="BK20" i="44" s="1"/>
  <c r="BD20" i="44"/>
  <c r="BH19" i="44"/>
  <c r="BD19" i="44"/>
  <c r="BE19" i="44" s="1"/>
  <c r="BH18" i="44"/>
  <c r="BE18" i="44"/>
  <c r="BJ18" i="44" s="1"/>
  <c r="BK18" i="44" s="1"/>
  <c r="BD18" i="44"/>
  <c r="BH17" i="44"/>
  <c r="BD17" i="44"/>
  <c r="BE17" i="44" s="1"/>
  <c r="BH16" i="44"/>
  <c r="BE16" i="44"/>
  <c r="BJ16" i="44" s="1"/>
  <c r="BK16" i="44" s="1"/>
  <c r="BD16" i="44"/>
  <c r="BP15" i="44"/>
  <c r="BR15" i="44" s="1"/>
  <c r="BO15" i="44"/>
  <c r="BH15" i="44"/>
  <c r="BE15" i="44"/>
  <c r="BJ15" i="44" s="1"/>
  <c r="BK15" i="44" s="1"/>
  <c r="BD15" i="44"/>
  <c r="AJ15" i="44"/>
  <c r="AK15" i="44" s="1"/>
  <c r="BQ15" i="44" s="1"/>
  <c r="P15" i="44"/>
  <c r="O15" i="44"/>
  <c r="AL15" i="44" s="1"/>
  <c r="J15" i="44"/>
  <c r="BH14" i="44"/>
  <c r="BE14" i="44"/>
  <c r="BL14" i="44" s="1"/>
  <c r="BD14" i="44"/>
  <c r="BH13" i="44"/>
  <c r="BD13" i="44"/>
  <c r="BE13" i="44" s="1"/>
  <c r="BO12" i="44"/>
  <c r="BP12" i="44" s="1"/>
  <c r="BH12" i="44"/>
  <c r="BD12" i="44"/>
  <c r="BE12" i="44" s="1"/>
  <c r="AK12" i="44"/>
  <c r="BQ12" i="44" s="1"/>
  <c r="AJ12" i="44"/>
  <c r="P12" i="44"/>
  <c r="O12" i="44"/>
  <c r="AL12" i="44" s="1"/>
  <c r="J12" i="44"/>
  <c r="BJ12" i="44" l="1"/>
  <c r="BK12" i="44" s="1"/>
  <c r="BL12" i="44"/>
  <c r="BL17" i="44"/>
  <c r="BJ17" i="44"/>
  <c r="BK17" i="44" s="1"/>
  <c r="BM15" i="44" s="1"/>
  <c r="BN15" i="44" s="1"/>
  <c r="BL31" i="44"/>
  <c r="BJ31" i="44"/>
  <c r="BK31" i="44" s="1"/>
  <c r="BL37" i="44"/>
  <c r="BJ37" i="44"/>
  <c r="BK37" i="44" s="1"/>
  <c r="BL19" i="44"/>
  <c r="BJ19" i="44"/>
  <c r="BK19" i="44" s="1"/>
  <c r="BL25" i="44"/>
  <c r="BJ25" i="44"/>
  <c r="BK25" i="44" s="1"/>
  <c r="BM23" i="44" s="1"/>
  <c r="BR12" i="44"/>
  <c r="BL21" i="44"/>
  <c r="BJ21" i="44"/>
  <c r="BK21" i="44" s="1"/>
  <c r="BL27" i="44"/>
  <c r="BJ27" i="44"/>
  <c r="BK27" i="44" s="1"/>
  <c r="AL33" i="44"/>
  <c r="BM33" i="44"/>
  <c r="BL39" i="44"/>
  <c r="BJ39" i="44"/>
  <c r="BK39" i="44" s="1"/>
  <c r="BL13" i="44"/>
  <c r="BJ13" i="44"/>
  <c r="BK13" i="44" s="1"/>
  <c r="BL29" i="44"/>
  <c r="BJ29" i="44"/>
  <c r="BK29" i="44" s="1"/>
  <c r="BL35" i="44"/>
  <c r="BJ35" i="44"/>
  <c r="BK35" i="44" s="1"/>
  <c r="BL41" i="44"/>
  <c r="BJ41" i="44"/>
  <c r="BK41" i="44" s="1"/>
  <c r="BL23" i="44"/>
  <c r="BL24" i="44"/>
  <c r="BL26" i="44"/>
  <c r="BL28" i="44"/>
  <c r="BL30" i="44"/>
  <c r="BL32" i="44"/>
  <c r="BL15" i="44"/>
  <c r="BL16" i="44"/>
  <c r="BL18" i="44"/>
  <c r="BL20" i="44"/>
  <c r="BL22" i="44"/>
  <c r="BL33" i="44"/>
  <c r="BL34" i="44"/>
  <c r="BL36" i="44"/>
  <c r="BL40" i="44"/>
  <c r="BL42" i="44"/>
  <c r="BJ14" i="44"/>
  <c r="BK14" i="44" s="1"/>
  <c r="BO23" i="44" l="1"/>
  <c r="BP23" i="44" s="1"/>
  <c r="BR23" i="44" s="1"/>
  <c r="BN23" i="44"/>
  <c r="BN33" i="44"/>
  <c r="BO33" i="44" s="1"/>
  <c r="BP33" i="44" s="1"/>
  <c r="BR33" i="44" s="1"/>
  <c r="BM12" i="44"/>
  <c r="BN12" i="44" s="1"/>
  <c r="BH61" i="43" l="1"/>
  <c r="BD61" i="43"/>
  <c r="BE61" i="43" s="1"/>
  <c r="BH60" i="43"/>
  <c r="BD60" i="43"/>
  <c r="BE60" i="43" s="1"/>
  <c r="BH59" i="43"/>
  <c r="BD59" i="43"/>
  <c r="BE59" i="43" s="1"/>
  <c r="BH58" i="43"/>
  <c r="BD58" i="43"/>
  <c r="BE58" i="43" s="1"/>
  <c r="BH57" i="43"/>
  <c r="BD57" i="43"/>
  <c r="BE57" i="43" s="1"/>
  <c r="BH56" i="43"/>
  <c r="BD56" i="43"/>
  <c r="BE56" i="43" s="1"/>
  <c r="BH55" i="43"/>
  <c r="BD55" i="43"/>
  <c r="BE55" i="43" s="1"/>
  <c r="BH54" i="43"/>
  <c r="BD54" i="43"/>
  <c r="BE54" i="43" s="1"/>
  <c r="BH53" i="43"/>
  <c r="BD53" i="43"/>
  <c r="BE53" i="43" s="1"/>
  <c r="BH52" i="43"/>
  <c r="BD52" i="43"/>
  <c r="BE52" i="43" s="1"/>
  <c r="AK52" i="43"/>
  <c r="BQ52" i="43" s="1"/>
  <c r="AJ52" i="43"/>
  <c r="P52" i="43"/>
  <c r="O52" i="43"/>
  <c r="J52" i="43"/>
  <c r="BL51" i="43"/>
  <c r="BH51" i="43"/>
  <c r="BE51" i="43"/>
  <c r="BJ51" i="43" s="1"/>
  <c r="BK51" i="43" s="1"/>
  <c r="BD51" i="43"/>
  <c r="BH50" i="43"/>
  <c r="BD50" i="43"/>
  <c r="BE50" i="43" s="1"/>
  <c r="BL50" i="43" s="1"/>
  <c r="BH49" i="43"/>
  <c r="BD49" i="43"/>
  <c r="BE49" i="43" s="1"/>
  <c r="BH48" i="43"/>
  <c r="BD48" i="43"/>
  <c r="BE48" i="43" s="1"/>
  <c r="BL48" i="43" s="1"/>
  <c r="BH47" i="43"/>
  <c r="BE47" i="43"/>
  <c r="BJ47" i="43" s="1"/>
  <c r="BK47" i="43" s="1"/>
  <c r="BD47" i="43"/>
  <c r="BJ46" i="43"/>
  <c r="BK46" i="43" s="1"/>
  <c r="BH46" i="43"/>
  <c r="BD46" i="43"/>
  <c r="BE46" i="43" s="1"/>
  <c r="BL46" i="43" s="1"/>
  <c r="BH45" i="43"/>
  <c r="BD45" i="43"/>
  <c r="BE45" i="43" s="1"/>
  <c r="BJ44" i="43"/>
  <c r="BK44" i="43" s="1"/>
  <c r="BH44" i="43"/>
  <c r="BD44" i="43"/>
  <c r="BE44" i="43" s="1"/>
  <c r="BL44" i="43" s="1"/>
  <c r="BH43" i="43"/>
  <c r="BD43" i="43"/>
  <c r="BE43" i="43" s="1"/>
  <c r="BH42" i="43"/>
  <c r="BD42" i="43"/>
  <c r="BE42" i="43" s="1"/>
  <c r="AJ42" i="43"/>
  <c r="AK42" i="43" s="1"/>
  <c r="BQ42" i="43" s="1"/>
  <c r="P42" i="43"/>
  <c r="O42" i="43"/>
  <c r="J42" i="43"/>
  <c r="BH41" i="43"/>
  <c r="BD41" i="43"/>
  <c r="BE41" i="43" s="1"/>
  <c r="BJ40" i="43"/>
  <c r="BK40" i="43" s="1"/>
  <c r="BH40" i="43"/>
  <c r="BD40" i="43"/>
  <c r="BE40" i="43" s="1"/>
  <c r="BL40" i="43" s="1"/>
  <c r="BH39" i="43"/>
  <c r="BD39" i="43"/>
  <c r="BE39" i="43" s="1"/>
  <c r="BH38" i="43"/>
  <c r="BD38" i="43"/>
  <c r="BE38" i="43" s="1"/>
  <c r="BL38" i="43" s="1"/>
  <c r="BH37" i="43"/>
  <c r="BD37" i="43"/>
  <c r="BE37" i="43" s="1"/>
  <c r="BH36" i="43"/>
  <c r="BD36" i="43"/>
  <c r="BE36" i="43" s="1"/>
  <c r="BL36" i="43" s="1"/>
  <c r="BH35" i="43"/>
  <c r="BE35" i="43"/>
  <c r="BJ35" i="43" s="1"/>
  <c r="BK35" i="43" s="1"/>
  <c r="BD35" i="43"/>
  <c r="BJ34" i="43"/>
  <c r="BK34" i="43" s="1"/>
  <c r="BH34" i="43"/>
  <c r="BD34" i="43"/>
  <c r="BE34" i="43" s="1"/>
  <c r="BL34" i="43" s="1"/>
  <c r="BH33" i="43"/>
  <c r="BD33" i="43"/>
  <c r="BE33" i="43" s="1"/>
  <c r="BH32" i="43"/>
  <c r="BD32" i="43"/>
  <c r="BE32" i="43" s="1"/>
  <c r="AK32" i="43"/>
  <c r="BQ32" i="43" s="1"/>
  <c r="AJ32" i="43"/>
  <c r="P32" i="43"/>
  <c r="O32" i="43"/>
  <c r="J32" i="43"/>
  <c r="BH31" i="43"/>
  <c r="BE31" i="43"/>
  <c r="BJ31" i="43" s="1"/>
  <c r="BK31" i="43" s="1"/>
  <c r="BD31" i="43"/>
  <c r="BJ30" i="43"/>
  <c r="BK30" i="43" s="1"/>
  <c r="BH30" i="43"/>
  <c r="BD30" i="43"/>
  <c r="BE30" i="43" s="1"/>
  <c r="BL30" i="43" s="1"/>
  <c r="BH29" i="43"/>
  <c r="BD29" i="43"/>
  <c r="BE29" i="43" s="1"/>
  <c r="BJ28" i="43"/>
  <c r="BK28" i="43" s="1"/>
  <c r="BH28" i="43"/>
  <c r="BD28" i="43"/>
  <c r="BE28" i="43" s="1"/>
  <c r="BL28" i="43" s="1"/>
  <c r="BH27" i="43"/>
  <c r="BD27" i="43"/>
  <c r="BE27" i="43" s="1"/>
  <c r="BH26" i="43"/>
  <c r="BD26" i="43"/>
  <c r="BE26" i="43" s="1"/>
  <c r="BL26" i="43" s="1"/>
  <c r="BH25" i="43"/>
  <c r="BD25" i="43"/>
  <c r="BE25" i="43" s="1"/>
  <c r="BH24" i="43"/>
  <c r="BD24" i="43"/>
  <c r="BE24" i="43" s="1"/>
  <c r="BL24" i="43" s="1"/>
  <c r="BH23" i="43"/>
  <c r="BE23" i="43"/>
  <c r="BJ23" i="43" s="1"/>
  <c r="BK23" i="43" s="1"/>
  <c r="BD23" i="43"/>
  <c r="BH22" i="43"/>
  <c r="BD22" i="43"/>
  <c r="BE22" i="43" s="1"/>
  <c r="AJ22" i="43"/>
  <c r="AK22" i="43" s="1"/>
  <c r="BQ22" i="43" s="1"/>
  <c r="P22" i="43"/>
  <c r="O22" i="43"/>
  <c r="J22" i="43"/>
  <c r="BH21" i="43"/>
  <c r="BD21" i="43"/>
  <c r="BE21" i="43" s="1"/>
  <c r="BH20" i="43"/>
  <c r="BD20" i="43"/>
  <c r="BE20" i="43" s="1"/>
  <c r="BL20" i="43" s="1"/>
  <c r="BH19" i="43"/>
  <c r="BE19" i="43"/>
  <c r="BJ19" i="43" s="1"/>
  <c r="BK19" i="43" s="1"/>
  <c r="BD19" i="43"/>
  <c r="BJ18" i="43"/>
  <c r="BK18" i="43" s="1"/>
  <c r="BH18" i="43"/>
  <c r="BD18" i="43"/>
  <c r="BE18" i="43" s="1"/>
  <c r="BL18" i="43" s="1"/>
  <c r="BH17" i="43"/>
  <c r="BD17" i="43"/>
  <c r="BE17" i="43" s="1"/>
  <c r="BJ16" i="43"/>
  <c r="BK16" i="43" s="1"/>
  <c r="BH16" i="43"/>
  <c r="BD16" i="43"/>
  <c r="BE16" i="43" s="1"/>
  <c r="BL16" i="43" s="1"/>
  <c r="BH15" i="43"/>
  <c r="BD15" i="43"/>
  <c r="BE15" i="43" s="1"/>
  <c r="BH14" i="43"/>
  <c r="BD14" i="43"/>
  <c r="BE14" i="43" s="1"/>
  <c r="BL14" i="43" s="1"/>
  <c r="BH13" i="43"/>
  <c r="BD13" i="43"/>
  <c r="BE13" i="43" s="1"/>
  <c r="BH12" i="43"/>
  <c r="BE12" i="43"/>
  <c r="BJ12" i="43" s="1"/>
  <c r="BK12" i="43" s="1"/>
  <c r="BD12" i="43"/>
  <c r="AJ12" i="43"/>
  <c r="AK12" i="43" s="1"/>
  <c r="BQ12" i="43" s="1"/>
  <c r="P12" i="43"/>
  <c r="O12" i="43"/>
  <c r="J12" i="43"/>
  <c r="BJ43" i="43" l="1"/>
  <c r="BK43" i="43" s="1"/>
  <c r="BL43" i="43"/>
  <c r="BJ15" i="43"/>
  <c r="BK15" i="43" s="1"/>
  <c r="BL15" i="43"/>
  <c r="BJ25" i="43"/>
  <c r="BK25" i="43" s="1"/>
  <c r="BL25" i="43"/>
  <c r="BJ33" i="43"/>
  <c r="BK33" i="43" s="1"/>
  <c r="BL33" i="43"/>
  <c r="BJ45" i="43"/>
  <c r="BK45" i="43" s="1"/>
  <c r="BL45" i="43"/>
  <c r="BJ21" i="43"/>
  <c r="BK21" i="43" s="1"/>
  <c r="BL21" i="43"/>
  <c r="BJ41" i="43"/>
  <c r="BK41" i="43" s="1"/>
  <c r="BL41" i="43"/>
  <c r="BJ13" i="43"/>
  <c r="BK13" i="43" s="1"/>
  <c r="BL13" i="43"/>
  <c r="BJ27" i="43"/>
  <c r="BK27" i="43" s="1"/>
  <c r="BL27" i="43"/>
  <c r="BJ17" i="43"/>
  <c r="BK17" i="43" s="1"/>
  <c r="BL17" i="43"/>
  <c r="BJ22" i="43"/>
  <c r="BK22" i="43" s="1"/>
  <c r="BL22" i="43"/>
  <c r="BJ29" i="43"/>
  <c r="BK29" i="43" s="1"/>
  <c r="BL29" i="43"/>
  <c r="BJ42" i="43"/>
  <c r="BK42" i="43" s="1"/>
  <c r="BL42" i="43"/>
  <c r="BJ32" i="43"/>
  <c r="BK32" i="43" s="1"/>
  <c r="BL32" i="43"/>
  <c r="BJ37" i="43"/>
  <c r="BK37" i="43" s="1"/>
  <c r="BL37" i="43"/>
  <c r="BJ39" i="43"/>
  <c r="BK39" i="43" s="1"/>
  <c r="BL39" i="43"/>
  <c r="BJ49" i="43"/>
  <c r="BK49" i="43" s="1"/>
  <c r="BL49" i="43"/>
  <c r="BJ56" i="43"/>
  <c r="BK56" i="43" s="1"/>
  <c r="BL56" i="43"/>
  <c r="BL59" i="43"/>
  <c r="BJ59" i="43"/>
  <c r="BK59" i="43" s="1"/>
  <c r="AL42" i="43"/>
  <c r="BJ20" i="43"/>
  <c r="BK20" i="43" s="1"/>
  <c r="AL22" i="43"/>
  <c r="BJ24" i="43"/>
  <c r="BK24" i="43" s="1"/>
  <c r="BJ36" i="43"/>
  <c r="BK36" i="43" s="1"/>
  <c r="BJ48" i="43"/>
  <c r="BK48" i="43" s="1"/>
  <c r="AL52" i="43"/>
  <c r="BL52" i="43"/>
  <c r="BJ52" i="43"/>
  <c r="BK52" i="43" s="1"/>
  <c r="BL53" i="43"/>
  <c r="BJ53" i="43"/>
  <c r="BK53" i="43" s="1"/>
  <c r="BJ58" i="43"/>
  <c r="BK58" i="43" s="1"/>
  <c r="BL58" i="43"/>
  <c r="BL61" i="43"/>
  <c r="BJ61" i="43"/>
  <c r="BK61" i="43" s="1"/>
  <c r="BJ54" i="43"/>
  <c r="BK54" i="43" s="1"/>
  <c r="BL54" i="43"/>
  <c r="BL57" i="43"/>
  <c r="BJ57" i="43"/>
  <c r="BK57" i="43" s="1"/>
  <c r="AL32" i="43"/>
  <c r="AL12" i="43"/>
  <c r="BL12" i="43"/>
  <c r="BJ14" i="43"/>
  <c r="BK14" i="43" s="1"/>
  <c r="BM12" i="43" s="1"/>
  <c r="BL19" i="43"/>
  <c r="BL23" i="43"/>
  <c r="BJ26" i="43"/>
  <c r="BK26" i="43" s="1"/>
  <c r="BL31" i="43"/>
  <c r="BL35" i="43"/>
  <c r="BJ38" i="43"/>
  <c r="BK38" i="43" s="1"/>
  <c r="BL47" i="43"/>
  <c r="BJ50" i="43"/>
  <c r="BK50" i="43" s="1"/>
  <c r="BL55" i="43"/>
  <c r="BJ55" i="43"/>
  <c r="BK55" i="43" s="1"/>
  <c r="BJ60" i="43"/>
  <c r="BK60" i="43" s="1"/>
  <c r="BL60" i="43"/>
  <c r="BN12" i="43" l="1"/>
  <c r="BO12" i="43" s="1"/>
  <c r="BP12" i="43" s="1"/>
  <c r="BR12" i="43" s="1"/>
  <c r="BM52" i="43"/>
  <c r="BM32" i="43"/>
  <c r="BM42" i="43"/>
  <c r="BM22" i="43"/>
  <c r="BN42" i="43" l="1"/>
  <c r="BO42" i="43"/>
  <c r="BP42" i="43" s="1"/>
  <c r="BR42" i="43" s="1"/>
  <c r="BN32" i="43"/>
  <c r="BO32" i="43"/>
  <c r="BP32" i="43" s="1"/>
  <c r="BR32" i="43" s="1"/>
  <c r="BN52" i="43"/>
  <c r="BO52" i="43" s="1"/>
  <c r="BP52" i="43" s="1"/>
  <c r="BR52" i="43" s="1"/>
  <c r="BN22" i="43"/>
  <c r="BO22" i="43"/>
  <c r="BP22" i="43" s="1"/>
  <c r="BR22" i="43" s="1"/>
  <c r="BH61" i="42"/>
  <c r="BD61" i="42"/>
  <c r="BE61" i="42" s="1"/>
  <c r="BH60" i="42"/>
  <c r="BD60" i="42"/>
  <c r="BE60" i="42" s="1"/>
  <c r="BH59" i="42"/>
  <c r="BD59" i="42"/>
  <c r="BE59" i="42" s="1"/>
  <c r="BH58" i="42"/>
  <c r="BD58" i="42"/>
  <c r="BE58" i="42" s="1"/>
  <c r="BH57" i="42"/>
  <c r="BD57" i="42"/>
  <c r="BE57" i="42" s="1"/>
  <c r="BH56" i="42"/>
  <c r="BD56" i="42"/>
  <c r="BE56" i="42" s="1"/>
  <c r="BH55" i="42"/>
  <c r="BD55" i="42"/>
  <c r="BE55" i="42" s="1"/>
  <c r="BH54" i="42"/>
  <c r="BD54" i="42"/>
  <c r="BE54" i="42" s="1"/>
  <c r="BH53" i="42"/>
  <c r="BD53" i="42"/>
  <c r="BE53" i="42" s="1"/>
  <c r="BQ52" i="42"/>
  <c r="BH52" i="42"/>
  <c r="BD52" i="42"/>
  <c r="BE52" i="42" s="1"/>
  <c r="AK52" i="42"/>
  <c r="AJ52" i="42"/>
  <c r="P52" i="42"/>
  <c r="O52" i="42"/>
  <c r="AL52" i="42" s="1"/>
  <c r="J52" i="42"/>
  <c r="BK51" i="42"/>
  <c r="BH51" i="42"/>
  <c r="BE51" i="42"/>
  <c r="BJ51" i="42" s="1"/>
  <c r="BD51" i="42"/>
  <c r="BJ50" i="42"/>
  <c r="BK50" i="42" s="1"/>
  <c r="BH50" i="42"/>
  <c r="BD50" i="42"/>
  <c r="BE50" i="42" s="1"/>
  <c r="BL50" i="42" s="1"/>
  <c r="BH49" i="42"/>
  <c r="BD49" i="42"/>
  <c r="BE49" i="42" s="1"/>
  <c r="BH48" i="42"/>
  <c r="BD48" i="42"/>
  <c r="BE48" i="42" s="1"/>
  <c r="BL48" i="42" s="1"/>
  <c r="BH47" i="42"/>
  <c r="BD47" i="42"/>
  <c r="BE47" i="42" s="1"/>
  <c r="BH46" i="42"/>
  <c r="BD46" i="42"/>
  <c r="BE46" i="42" s="1"/>
  <c r="BL46" i="42" s="1"/>
  <c r="BH45" i="42"/>
  <c r="BE45" i="42"/>
  <c r="BJ45" i="42" s="1"/>
  <c r="BK45" i="42" s="1"/>
  <c r="BD45" i="42"/>
  <c r="BJ44" i="42"/>
  <c r="BK44" i="42" s="1"/>
  <c r="BH44" i="42"/>
  <c r="BD44" i="42"/>
  <c r="BE44" i="42" s="1"/>
  <c r="BL44" i="42" s="1"/>
  <c r="BK43" i="42"/>
  <c r="BH43" i="42"/>
  <c r="BE43" i="42"/>
  <c r="BJ43" i="42" s="1"/>
  <c r="BD43" i="42"/>
  <c r="BH42" i="42"/>
  <c r="BD42" i="42"/>
  <c r="BE42" i="42" s="1"/>
  <c r="AK42" i="42"/>
  <c r="BQ42" i="42" s="1"/>
  <c r="AJ42" i="42"/>
  <c r="P42" i="42"/>
  <c r="O42" i="42"/>
  <c r="J42" i="42"/>
  <c r="BH41" i="42"/>
  <c r="BE41" i="42"/>
  <c r="BJ41" i="42" s="1"/>
  <c r="BK41" i="42" s="1"/>
  <c r="BD41" i="42"/>
  <c r="BJ40" i="42"/>
  <c r="BK40" i="42" s="1"/>
  <c r="BH40" i="42"/>
  <c r="BD40" i="42"/>
  <c r="BE40" i="42" s="1"/>
  <c r="BL40" i="42" s="1"/>
  <c r="BK39" i="42"/>
  <c r="BH39" i="42"/>
  <c r="BE39" i="42"/>
  <c r="BJ39" i="42" s="1"/>
  <c r="BD39" i="42"/>
  <c r="BJ38" i="42"/>
  <c r="BK38" i="42" s="1"/>
  <c r="BH38" i="42"/>
  <c r="BD38" i="42"/>
  <c r="BE38" i="42" s="1"/>
  <c r="BL38" i="42" s="1"/>
  <c r="BH37" i="42"/>
  <c r="BD37" i="42"/>
  <c r="BE37" i="42" s="1"/>
  <c r="BH36" i="42"/>
  <c r="BD36" i="42"/>
  <c r="BE36" i="42" s="1"/>
  <c r="BL36" i="42" s="1"/>
  <c r="BH35" i="42"/>
  <c r="BD35" i="42"/>
  <c r="BE35" i="42" s="1"/>
  <c r="BH34" i="42"/>
  <c r="BD34" i="42"/>
  <c r="BE34" i="42" s="1"/>
  <c r="BL34" i="42" s="1"/>
  <c r="BH33" i="42"/>
  <c r="BE33" i="42"/>
  <c r="BJ33" i="42" s="1"/>
  <c r="BK33" i="42" s="1"/>
  <c r="BD33" i="42"/>
  <c r="BK32" i="42"/>
  <c r="BH32" i="42"/>
  <c r="BE32" i="42"/>
  <c r="BJ32" i="42" s="1"/>
  <c r="BD32" i="42"/>
  <c r="AJ32" i="42"/>
  <c r="AK32" i="42" s="1"/>
  <c r="BQ32" i="42" s="1"/>
  <c r="P32" i="42"/>
  <c r="O32" i="42"/>
  <c r="J32" i="42"/>
  <c r="BH31" i="42"/>
  <c r="BD31" i="42"/>
  <c r="BE31" i="42" s="1"/>
  <c r="BH30" i="42"/>
  <c r="BD30" i="42"/>
  <c r="BE30" i="42" s="1"/>
  <c r="BL30" i="42" s="1"/>
  <c r="BH29" i="42"/>
  <c r="BE29" i="42"/>
  <c r="BJ29" i="42" s="1"/>
  <c r="BK29" i="42" s="1"/>
  <c r="BD29" i="42"/>
  <c r="BJ28" i="42"/>
  <c r="BK28" i="42" s="1"/>
  <c r="BH28" i="42"/>
  <c r="BD28" i="42"/>
  <c r="BE28" i="42" s="1"/>
  <c r="BL28" i="42" s="1"/>
  <c r="BK27" i="42"/>
  <c r="BH27" i="42"/>
  <c r="BE27" i="42"/>
  <c r="BJ27" i="42" s="1"/>
  <c r="BD27" i="42"/>
  <c r="BJ26" i="42"/>
  <c r="BK26" i="42" s="1"/>
  <c r="BH26" i="42"/>
  <c r="BD26" i="42"/>
  <c r="BE26" i="42" s="1"/>
  <c r="BL26" i="42" s="1"/>
  <c r="BH25" i="42"/>
  <c r="BD25" i="42"/>
  <c r="BE25" i="42" s="1"/>
  <c r="BH24" i="42"/>
  <c r="BD24" i="42"/>
  <c r="BE24" i="42" s="1"/>
  <c r="BL24" i="42" s="1"/>
  <c r="BH23" i="42"/>
  <c r="BD23" i="42"/>
  <c r="BE23" i="42" s="1"/>
  <c r="BH22" i="42"/>
  <c r="BE22" i="42"/>
  <c r="BJ22" i="42" s="1"/>
  <c r="BK22" i="42" s="1"/>
  <c r="BD22" i="42"/>
  <c r="AJ22" i="42"/>
  <c r="AK22" i="42" s="1"/>
  <c r="BQ22" i="42" s="1"/>
  <c r="P22" i="42"/>
  <c r="O22" i="42"/>
  <c r="J22" i="42"/>
  <c r="BH21" i="42"/>
  <c r="BD21" i="42"/>
  <c r="BE21" i="42" s="1"/>
  <c r="BH20" i="42"/>
  <c r="BD20" i="42"/>
  <c r="BE20" i="42" s="1"/>
  <c r="BL20" i="42" s="1"/>
  <c r="BH19" i="42"/>
  <c r="BD19" i="42"/>
  <c r="BE19" i="42" s="1"/>
  <c r="BH18" i="42"/>
  <c r="BD18" i="42"/>
  <c r="BE18" i="42" s="1"/>
  <c r="BL18" i="42" s="1"/>
  <c r="BH17" i="42"/>
  <c r="BE17" i="42"/>
  <c r="BJ17" i="42" s="1"/>
  <c r="BK17" i="42" s="1"/>
  <c r="BD17" i="42"/>
  <c r="BJ16" i="42"/>
  <c r="BK16" i="42" s="1"/>
  <c r="BH16" i="42"/>
  <c r="BD16" i="42"/>
  <c r="BE16" i="42" s="1"/>
  <c r="BL16" i="42" s="1"/>
  <c r="BK15" i="42"/>
  <c r="BH15" i="42"/>
  <c r="BE15" i="42"/>
  <c r="BJ15" i="42" s="1"/>
  <c r="BD15" i="42"/>
  <c r="BJ14" i="42"/>
  <c r="BK14" i="42" s="1"/>
  <c r="BH14" i="42"/>
  <c r="BD14" i="42"/>
  <c r="BE14" i="42" s="1"/>
  <c r="BL14" i="42" s="1"/>
  <c r="BH13" i="42"/>
  <c r="BD13" i="42"/>
  <c r="BE13" i="42" s="1"/>
  <c r="BQ12" i="42"/>
  <c r="BP12" i="42"/>
  <c r="BO12" i="42"/>
  <c r="BH12" i="42"/>
  <c r="BD12" i="42"/>
  <c r="BE12" i="42" s="1"/>
  <c r="AK12" i="42"/>
  <c r="AJ12" i="42"/>
  <c r="P12" i="42"/>
  <c r="O12" i="42"/>
  <c r="AL12" i="42" s="1"/>
  <c r="J12" i="42"/>
  <c r="BJ23" i="42" l="1"/>
  <c r="BK23" i="42" s="1"/>
  <c r="BL23" i="42"/>
  <c r="BJ25" i="42"/>
  <c r="BK25" i="42" s="1"/>
  <c r="BL25" i="42"/>
  <c r="BJ35" i="42"/>
  <c r="BK35" i="42" s="1"/>
  <c r="BL35" i="42"/>
  <c r="BJ37" i="42"/>
  <c r="BK37" i="42" s="1"/>
  <c r="BL37" i="42"/>
  <c r="BJ42" i="42"/>
  <c r="BK42" i="42" s="1"/>
  <c r="BL42" i="42"/>
  <c r="BJ12" i="42"/>
  <c r="BK12" i="42" s="1"/>
  <c r="BL12" i="42"/>
  <c r="BJ31" i="42"/>
  <c r="BK31" i="42" s="1"/>
  <c r="BL31" i="42"/>
  <c r="BJ13" i="42"/>
  <c r="BK13" i="42" s="1"/>
  <c r="BL13" i="42"/>
  <c r="BJ47" i="42"/>
  <c r="BK47" i="42" s="1"/>
  <c r="BL47" i="42"/>
  <c r="BJ49" i="42"/>
  <c r="BK49" i="42" s="1"/>
  <c r="BL49" i="42"/>
  <c r="BJ19" i="42"/>
  <c r="BK19" i="42" s="1"/>
  <c r="BL19" i="42"/>
  <c r="BJ21" i="42"/>
  <c r="BK21" i="42" s="1"/>
  <c r="BL21" i="42"/>
  <c r="BL55" i="42"/>
  <c r="BJ55" i="42"/>
  <c r="BK55" i="42" s="1"/>
  <c r="AL42" i="42"/>
  <c r="BJ54" i="42"/>
  <c r="BK54" i="42" s="1"/>
  <c r="BL54" i="42"/>
  <c r="BJ58" i="42"/>
  <c r="BK58" i="42" s="1"/>
  <c r="BL58" i="42"/>
  <c r="BL15" i="42"/>
  <c r="BJ18" i="42"/>
  <c r="BK18" i="42" s="1"/>
  <c r="BL27" i="42"/>
  <c r="BJ30" i="42"/>
  <c r="BK30" i="42" s="1"/>
  <c r="AL32" i="42"/>
  <c r="BL32" i="42"/>
  <c r="BJ34" i="42"/>
  <c r="BK34" i="42" s="1"/>
  <c r="BM32" i="42" s="1"/>
  <c r="BL39" i="42"/>
  <c r="BL43" i="42"/>
  <c r="BJ46" i="42"/>
  <c r="BK46" i="42" s="1"/>
  <c r="BL51" i="42"/>
  <c r="BL53" i="42"/>
  <c r="BJ53" i="42"/>
  <c r="BK53" i="42" s="1"/>
  <c r="BL57" i="42"/>
  <c r="BJ57" i="42"/>
  <c r="BK57" i="42" s="1"/>
  <c r="BL61" i="42"/>
  <c r="BJ61" i="42"/>
  <c r="BK61" i="42" s="1"/>
  <c r="BL52" i="42"/>
  <c r="BJ52" i="42"/>
  <c r="BK52" i="42" s="1"/>
  <c r="BM52" i="42" s="1"/>
  <c r="BL59" i="42"/>
  <c r="BJ59" i="42"/>
  <c r="BK59" i="42" s="1"/>
  <c r="BR12" i="42"/>
  <c r="BL17" i="42"/>
  <c r="BJ20" i="42"/>
  <c r="BK20" i="42" s="1"/>
  <c r="AL22" i="42"/>
  <c r="BL22" i="42"/>
  <c r="BJ24" i="42"/>
  <c r="BK24" i="42" s="1"/>
  <c r="BM22" i="42" s="1"/>
  <c r="BL29" i="42"/>
  <c r="BL33" i="42"/>
  <c r="BJ36" i="42"/>
  <c r="BK36" i="42" s="1"/>
  <c r="BL41" i="42"/>
  <c r="BL45" i="42"/>
  <c r="BJ48" i="42"/>
  <c r="BK48" i="42" s="1"/>
  <c r="BJ56" i="42"/>
  <c r="BK56" i="42" s="1"/>
  <c r="BL56" i="42"/>
  <c r="BJ60" i="42"/>
  <c r="BK60" i="42" s="1"/>
  <c r="BL60" i="42"/>
  <c r="BN22" i="42" l="1"/>
  <c r="BO22" i="42" s="1"/>
  <c r="BP22" i="42" s="1"/>
  <c r="BR22" i="42" s="1"/>
  <c r="BN32" i="42"/>
  <c r="BO32" i="42"/>
  <c r="BP32" i="42" s="1"/>
  <c r="BR32" i="42" s="1"/>
  <c r="BN52" i="42"/>
  <c r="BO52" i="42" s="1"/>
  <c r="BP52" i="42" s="1"/>
  <c r="BR52" i="42" s="1"/>
  <c r="BM12" i="42"/>
  <c r="BN12" i="42" s="1"/>
  <c r="BM42" i="42"/>
  <c r="BN42" i="42" l="1"/>
  <c r="BO42" i="42" s="1"/>
  <c r="BP42" i="42" s="1"/>
  <c r="BR42" i="42" s="1"/>
  <c r="BH61" i="41" l="1"/>
  <c r="BE61" i="41"/>
  <c r="BL61" i="41" s="1"/>
  <c r="BD61" i="41"/>
  <c r="BH60" i="41"/>
  <c r="BD60" i="41"/>
  <c r="BE60" i="41" s="1"/>
  <c r="BH59" i="41"/>
  <c r="BD59" i="41"/>
  <c r="BE59" i="41" s="1"/>
  <c r="BH58" i="41"/>
  <c r="BD58" i="41"/>
  <c r="BE58" i="41" s="1"/>
  <c r="BH57" i="41"/>
  <c r="BD57" i="41"/>
  <c r="BE57" i="41" s="1"/>
  <c r="BH56" i="41"/>
  <c r="BD56" i="41"/>
  <c r="BE56" i="41" s="1"/>
  <c r="BH55" i="41"/>
  <c r="BD55" i="41"/>
  <c r="BE55" i="41" s="1"/>
  <c r="BH54" i="41"/>
  <c r="BD54" i="41"/>
  <c r="BE54" i="41" s="1"/>
  <c r="BH53" i="41"/>
  <c r="BD53" i="41"/>
  <c r="BE53" i="41" s="1"/>
  <c r="BH52" i="41"/>
  <c r="BD52" i="41"/>
  <c r="BE52" i="41" s="1"/>
  <c r="AJ52" i="41"/>
  <c r="AK52" i="41" s="1"/>
  <c r="BQ52" i="41" s="1"/>
  <c r="P52" i="41"/>
  <c r="O52" i="41"/>
  <c r="J52" i="41"/>
  <c r="BH51" i="41"/>
  <c r="BD51" i="41"/>
  <c r="BE51" i="41" s="1"/>
  <c r="BJ50" i="41"/>
  <c r="BK50" i="41" s="1"/>
  <c r="BH50" i="41"/>
  <c r="BD50" i="41"/>
  <c r="BE50" i="41" s="1"/>
  <c r="BL50" i="41" s="1"/>
  <c r="BH49" i="41"/>
  <c r="BD49" i="41"/>
  <c r="BE49" i="41" s="1"/>
  <c r="BJ48" i="41"/>
  <c r="BK48" i="41" s="1"/>
  <c r="BH48" i="41"/>
  <c r="BD48" i="41"/>
  <c r="BE48" i="41" s="1"/>
  <c r="BL48" i="41" s="1"/>
  <c r="BH47" i="41"/>
  <c r="BD47" i="41"/>
  <c r="BE47" i="41" s="1"/>
  <c r="BH46" i="41"/>
  <c r="BD46" i="41"/>
  <c r="BE46" i="41" s="1"/>
  <c r="BL46" i="41" s="1"/>
  <c r="BH45" i="41"/>
  <c r="BD45" i="41"/>
  <c r="BE45" i="41" s="1"/>
  <c r="BH44" i="41"/>
  <c r="BD44" i="41"/>
  <c r="BE44" i="41" s="1"/>
  <c r="BL44" i="41" s="1"/>
  <c r="BH43" i="41"/>
  <c r="BE43" i="41"/>
  <c r="BJ43" i="41" s="1"/>
  <c r="BK43" i="41" s="1"/>
  <c r="BD43" i="41"/>
  <c r="BH42" i="41"/>
  <c r="BD42" i="41"/>
  <c r="BE42" i="41" s="1"/>
  <c r="AJ42" i="41"/>
  <c r="AK42" i="41" s="1"/>
  <c r="BQ42" i="41" s="1"/>
  <c r="P42" i="41"/>
  <c r="O42" i="41"/>
  <c r="J42" i="41"/>
  <c r="BH41" i="41"/>
  <c r="BD41" i="41"/>
  <c r="BE41" i="41" s="1"/>
  <c r="BH40" i="41"/>
  <c r="BD40" i="41"/>
  <c r="BE40" i="41" s="1"/>
  <c r="BL40" i="41" s="1"/>
  <c r="BH39" i="41"/>
  <c r="BE39" i="41"/>
  <c r="BJ39" i="41" s="1"/>
  <c r="BK39" i="41" s="1"/>
  <c r="BD39" i="41"/>
  <c r="BJ38" i="41"/>
  <c r="BK38" i="41" s="1"/>
  <c r="BH38" i="41"/>
  <c r="BD38" i="41"/>
  <c r="BE38" i="41" s="1"/>
  <c r="BL38" i="41" s="1"/>
  <c r="BH37" i="41"/>
  <c r="BD37" i="41"/>
  <c r="BE37" i="41" s="1"/>
  <c r="BJ36" i="41"/>
  <c r="BK36" i="41" s="1"/>
  <c r="BH36" i="41"/>
  <c r="BD36" i="41"/>
  <c r="BE36" i="41" s="1"/>
  <c r="BL36" i="41" s="1"/>
  <c r="BH35" i="41"/>
  <c r="BD35" i="41"/>
  <c r="BE35" i="41" s="1"/>
  <c r="BH34" i="41"/>
  <c r="BD34" i="41"/>
  <c r="BE34" i="41" s="1"/>
  <c r="BL34" i="41" s="1"/>
  <c r="BH33" i="41"/>
  <c r="BD33" i="41"/>
  <c r="BE33" i="41" s="1"/>
  <c r="BH32" i="41"/>
  <c r="BE32" i="41"/>
  <c r="BJ32" i="41" s="1"/>
  <c r="BK32" i="41" s="1"/>
  <c r="BD32" i="41"/>
  <c r="AJ32" i="41"/>
  <c r="AK32" i="41" s="1"/>
  <c r="BQ32" i="41" s="1"/>
  <c r="P32" i="41"/>
  <c r="O32" i="41"/>
  <c r="J32" i="41"/>
  <c r="BH31" i="41"/>
  <c r="BD31" i="41"/>
  <c r="BE31" i="41" s="1"/>
  <c r="BH30" i="41"/>
  <c r="BD30" i="41"/>
  <c r="BE30" i="41" s="1"/>
  <c r="BL30" i="41" s="1"/>
  <c r="BH29" i="41"/>
  <c r="BD29" i="41"/>
  <c r="BE29" i="41" s="1"/>
  <c r="BH28" i="41"/>
  <c r="BD28" i="41"/>
  <c r="BE28" i="41" s="1"/>
  <c r="BL28" i="41" s="1"/>
  <c r="BH27" i="41"/>
  <c r="BE27" i="41"/>
  <c r="BJ27" i="41" s="1"/>
  <c r="BK27" i="41" s="1"/>
  <c r="BD27" i="41"/>
  <c r="BJ26" i="41"/>
  <c r="BK26" i="41" s="1"/>
  <c r="BH26" i="41"/>
  <c r="BD26" i="41"/>
  <c r="BE26" i="41" s="1"/>
  <c r="BL26" i="41" s="1"/>
  <c r="BK25" i="41"/>
  <c r="BH25" i="41"/>
  <c r="BE25" i="41"/>
  <c r="BJ25" i="41" s="1"/>
  <c r="BD25" i="41"/>
  <c r="BJ24" i="41"/>
  <c r="BK24" i="41" s="1"/>
  <c r="BH24" i="41"/>
  <c r="BD24" i="41"/>
  <c r="BE24" i="41" s="1"/>
  <c r="BL24" i="41" s="1"/>
  <c r="BH23" i="41"/>
  <c r="BD23" i="41"/>
  <c r="BE23" i="41" s="1"/>
  <c r="BH22" i="41"/>
  <c r="BD22" i="41"/>
  <c r="BE22" i="41" s="1"/>
  <c r="AJ22" i="41"/>
  <c r="AK22" i="41" s="1"/>
  <c r="BQ22" i="41" s="1"/>
  <c r="P22" i="41"/>
  <c r="O22" i="41"/>
  <c r="J22" i="41"/>
  <c r="BH21" i="41"/>
  <c r="BD21" i="41"/>
  <c r="BE21" i="41" s="1"/>
  <c r="BJ20" i="41"/>
  <c r="BK20" i="41" s="1"/>
  <c r="BH20" i="41"/>
  <c r="BD20" i="41"/>
  <c r="BE20" i="41" s="1"/>
  <c r="BL20" i="41" s="1"/>
  <c r="BH19" i="41"/>
  <c r="BD19" i="41"/>
  <c r="BE19" i="41" s="1"/>
  <c r="BH18" i="41"/>
  <c r="BD18" i="41"/>
  <c r="BE18" i="41" s="1"/>
  <c r="BL18" i="41" s="1"/>
  <c r="BH17" i="41"/>
  <c r="BD17" i="41"/>
  <c r="BE17" i="41" s="1"/>
  <c r="BH16" i="41"/>
  <c r="BD16" i="41"/>
  <c r="BE16" i="41" s="1"/>
  <c r="BL16" i="41" s="1"/>
  <c r="BH15" i="41"/>
  <c r="BE15" i="41"/>
  <c r="BJ15" i="41" s="1"/>
  <c r="BK15" i="41" s="1"/>
  <c r="BD15" i="41"/>
  <c r="BJ14" i="41"/>
  <c r="BK14" i="41" s="1"/>
  <c r="BH14" i="41"/>
  <c r="BD14" i="41"/>
  <c r="BE14" i="41" s="1"/>
  <c r="BL14" i="41" s="1"/>
  <c r="BH13" i="41"/>
  <c r="BD13" i="41"/>
  <c r="BE13" i="41" s="1"/>
  <c r="BP12" i="41"/>
  <c r="BO12" i="41"/>
  <c r="BH12" i="41"/>
  <c r="BD12" i="41"/>
  <c r="BE12" i="41" s="1"/>
  <c r="AK12" i="41"/>
  <c r="BQ12" i="41" s="1"/>
  <c r="AJ12" i="41"/>
  <c r="P12" i="41"/>
  <c r="O12" i="41"/>
  <c r="J12" i="41"/>
  <c r="BJ37" i="41" l="1"/>
  <c r="BK37" i="41" s="1"/>
  <c r="BL37" i="41"/>
  <c r="BJ21" i="41"/>
  <c r="BK21" i="41" s="1"/>
  <c r="BL21" i="41"/>
  <c r="BJ51" i="41"/>
  <c r="BK51" i="41" s="1"/>
  <c r="BL51" i="41"/>
  <c r="BJ17" i="41"/>
  <c r="BK17" i="41" s="1"/>
  <c r="BL17" i="41"/>
  <c r="BJ42" i="41"/>
  <c r="BK42" i="41" s="1"/>
  <c r="BL42" i="41"/>
  <c r="BJ12" i="41"/>
  <c r="BK12" i="41" s="1"/>
  <c r="BL12" i="41"/>
  <c r="BJ13" i="41"/>
  <c r="BK13" i="41" s="1"/>
  <c r="BL13" i="41"/>
  <c r="BJ29" i="41"/>
  <c r="BK29" i="41" s="1"/>
  <c r="BL29" i="41"/>
  <c r="BJ31" i="41"/>
  <c r="BK31" i="41" s="1"/>
  <c r="BL31" i="41"/>
  <c r="BJ41" i="41"/>
  <c r="BK41" i="41" s="1"/>
  <c r="BL41" i="41"/>
  <c r="BJ19" i="41"/>
  <c r="BK19" i="41" s="1"/>
  <c r="BL19" i="41"/>
  <c r="BJ49" i="41"/>
  <c r="BK49" i="41" s="1"/>
  <c r="BL49" i="41"/>
  <c r="BJ23" i="41"/>
  <c r="BK23" i="41" s="1"/>
  <c r="BL23" i="41"/>
  <c r="BJ22" i="41"/>
  <c r="BK22" i="41" s="1"/>
  <c r="BL22" i="41"/>
  <c r="BJ33" i="41"/>
  <c r="BK33" i="41" s="1"/>
  <c r="BM32" i="41" s="1"/>
  <c r="BL33" i="41"/>
  <c r="BJ35" i="41"/>
  <c r="BK35" i="41" s="1"/>
  <c r="BL35" i="41"/>
  <c r="BJ45" i="41"/>
  <c r="BK45" i="41" s="1"/>
  <c r="BL45" i="41"/>
  <c r="BJ47" i="41"/>
  <c r="BK47" i="41" s="1"/>
  <c r="BL47" i="41"/>
  <c r="AL22" i="41"/>
  <c r="BL53" i="41"/>
  <c r="BJ53" i="41"/>
  <c r="BK53" i="41" s="1"/>
  <c r="BJ16" i="41"/>
  <c r="BK16" i="41" s="1"/>
  <c r="BL25" i="41"/>
  <c r="BJ28" i="41"/>
  <c r="BK28" i="41" s="1"/>
  <c r="BJ40" i="41"/>
  <c r="BK40" i="41" s="1"/>
  <c r="AL42" i="41"/>
  <c r="BJ44" i="41"/>
  <c r="BK44" i="41" s="1"/>
  <c r="BL52" i="41"/>
  <c r="BJ52" i="41"/>
  <c r="BK52" i="41" s="1"/>
  <c r="BR12" i="41"/>
  <c r="AL12" i="41"/>
  <c r="BL55" i="41"/>
  <c r="BJ55" i="41"/>
  <c r="BK55" i="41" s="1"/>
  <c r="BL57" i="41"/>
  <c r="BJ57" i="41"/>
  <c r="BK57" i="41" s="1"/>
  <c r="BL59" i="41"/>
  <c r="BJ59" i="41"/>
  <c r="BK59" i="41" s="1"/>
  <c r="BL15" i="41"/>
  <c r="BJ18" i="41"/>
  <c r="BK18" i="41" s="1"/>
  <c r="BL27" i="41"/>
  <c r="BJ30" i="41"/>
  <c r="BK30" i="41" s="1"/>
  <c r="AL32" i="41"/>
  <c r="BL32" i="41"/>
  <c r="BJ34" i="41"/>
  <c r="BK34" i="41" s="1"/>
  <c r="BL39" i="41"/>
  <c r="BL43" i="41"/>
  <c r="BJ46" i="41"/>
  <c r="BK46" i="41" s="1"/>
  <c r="AL52" i="41"/>
  <c r="BJ54" i="41"/>
  <c r="BK54" i="41" s="1"/>
  <c r="BL54" i="41"/>
  <c r="BJ56" i="41"/>
  <c r="BK56" i="41" s="1"/>
  <c r="BL56" i="41"/>
  <c r="BJ58" i="41"/>
  <c r="BK58" i="41" s="1"/>
  <c r="BL58" i="41"/>
  <c r="BJ60" i="41"/>
  <c r="BK60" i="41" s="1"/>
  <c r="BL60" i="41"/>
  <c r="BJ61" i="41"/>
  <c r="BK61" i="41" s="1"/>
  <c r="BN32" i="41" l="1"/>
  <c r="BO32" i="41" s="1"/>
  <c r="BP32" i="41" s="1"/>
  <c r="BR32" i="41" s="1"/>
  <c r="BM52" i="41"/>
  <c r="BM12" i="41"/>
  <c r="BN12" i="41" s="1"/>
  <c r="BM22" i="41"/>
  <c r="BM42" i="41"/>
  <c r="BO52" i="41" l="1"/>
  <c r="BP52" i="41" s="1"/>
  <c r="BR52" i="41" s="1"/>
  <c r="BN52" i="41"/>
  <c r="BN42" i="41"/>
  <c r="BO42" i="41"/>
  <c r="BP42" i="41" s="1"/>
  <c r="BR42" i="41" s="1"/>
  <c r="BN22" i="41"/>
  <c r="BO22" i="41" s="1"/>
  <c r="BP22" i="41" s="1"/>
  <c r="BR22" i="41" s="1"/>
  <c r="BL41" i="40" l="1"/>
  <c r="BJ41" i="40"/>
  <c r="BK41" i="40" s="1"/>
  <c r="BH41" i="40"/>
  <c r="BE41" i="40"/>
  <c r="BD41" i="40"/>
  <c r="BH40" i="40"/>
  <c r="BD40" i="40"/>
  <c r="BE40" i="40" s="1"/>
  <c r="BL39" i="40"/>
  <c r="BJ39" i="40"/>
  <c r="BK39" i="40" s="1"/>
  <c r="BH39" i="40"/>
  <c r="BE39" i="40"/>
  <c r="BD39" i="40"/>
  <c r="BH38" i="40"/>
  <c r="BD38" i="40"/>
  <c r="BE38" i="40" s="1"/>
  <c r="BL37" i="40"/>
  <c r="BJ37" i="40"/>
  <c r="BK37" i="40" s="1"/>
  <c r="BH37" i="40"/>
  <c r="BE37" i="40"/>
  <c r="BD37" i="40"/>
  <c r="BH36" i="40"/>
  <c r="BD36" i="40"/>
  <c r="BE36" i="40" s="1"/>
  <c r="BL35" i="40"/>
  <c r="BJ35" i="40"/>
  <c r="BK35" i="40" s="1"/>
  <c r="BH35" i="40"/>
  <c r="BE35" i="40"/>
  <c r="BD35" i="40"/>
  <c r="BH34" i="40"/>
  <c r="BD34" i="40"/>
  <c r="BE34" i="40" s="1"/>
  <c r="BL33" i="40"/>
  <c r="BJ33" i="40"/>
  <c r="BK33" i="40" s="1"/>
  <c r="BH33" i="40"/>
  <c r="BE33" i="40"/>
  <c r="BD33" i="40"/>
  <c r="BO32" i="40"/>
  <c r="BP32" i="40" s="1"/>
  <c r="BL32" i="40"/>
  <c r="BJ32" i="40"/>
  <c r="BK32" i="40" s="1"/>
  <c r="BH32" i="40"/>
  <c r="BE32" i="40"/>
  <c r="BD32" i="40"/>
  <c r="AJ32" i="40"/>
  <c r="AK32" i="40" s="1"/>
  <c r="BQ32" i="40" s="1"/>
  <c r="P32" i="40"/>
  <c r="O32" i="40"/>
  <c r="J32" i="40"/>
  <c r="BL31" i="40"/>
  <c r="BJ31" i="40"/>
  <c r="BK31" i="40" s="1"/>
  <c r="BH31" i="40"/>
  <c r="BE31" i="40"/>
  <c r="BD31" i="40"/>
  <c r="BH30" i="40"/>
  <c r="BD30" i="40"/>
  <c r="BE30" i="40" s="1"/>
  <c r="BL29" i="40"/>
  <c r="BJ29" i="40"/>
  <c r="BK29" i="40" s="1"/>
  <c r="BH29" i="40"/>
  <c r="BE29" i="40"/>
  <c r="BD29" i="40"/>
  <c r="BH28" i="40"/>
  <c r="BD28" i="40"/>
  <c r="BE28" i="40" s="1"/>
  <c r="BL27" i="40"/>
  <c r="BJ27" i="40"/>
  <c r="BK27" i="40" s="1"/>
  <c r="BH27" i="40"/>
  <c r="BE27" i="40"/>
  <c r="BD27" i="40"/>
  <c r="BH26" i="40"/>
  <c r="BD26" i="40"/>
  <c r="BE26" i="40" s="1"/>
  <c r="BL25" i="40"/>
  <c r="BJ25" i="40"/>
  <c r="BK25" i="40" s="1"/>
  <c r="BH25" i="40"/>
  <c r="BE25" i="40"/>
  <c r="BD25" i="40"/>
  <c r="BH24" i="40"/>
  <c r="BD24" i="40"/>
  <c r="BE24" i="40" s="1"/>
  <c r="BL23" i="40"/>
  <c r="BJ23" i="40"/>
  <c r="BK23" i="40" s="1"/>
  <c r="BH23" i="40"/>
  <c r="BE23" i="40"/>
  <c r="BD23" i="40"/>
  <c r="BL22" i="40"/>
  <c r="BJ22" i="40"/>
  <c r="BK22" i="40" s="1"/>
  <c r="BH22" i="40"/>
  <c r="BE22" i="40"/>
  <c r="BD22" i="40"/>
  <c r="AJ22" i="40"/>
  <c r="AK22" i="40" s="1"/>
  <c r="BQ22" i="40" s="1"/>
  <c r="P22" i="40"/>
  <c r="O22" i="40"/>
  <c r="AL22" i="40" s="1"/>
  <c r="J22" i="40"/>
  <c r="BL21" i="40"/>
  <c r="BJ21" i="40"/>
  <c r="BK21" i="40" s="1"/>
  <c r="BH21" i="40"/>
  <c r="BE21" i="40"/>
  <c r="BD21" i="40"/>
  <c r="BH20" i="40"/>
  <c r="BD20" i="40"/>
  <c r="BE20" i="40" s="1"/>
  <c r="BL19" i="40"/>
  <c r="BJ19" i="40"/>
  <c r="BK19" i="40" s="1"/>
  <c r="BH19" i="40"/>
  <c r="BE19" i="40"/>
  <c r="BD19" i="40"/>
  <c r="BH18" i="40"/>
  <c r="BD18" i="40"/>
  <c r="BE18" i="40" s="1"/>
  <c r="BL17" i="40"/>
  <c r="BJ17" i="40"/>
  <c r="BK17" i="40" s="1"/>
  <c r="BH17" i="40"/>
  <c r="BE17" i="40"/>
  <c r="BD17" i="40"/>
  <c r="BH16" i="40"/>
  <c r="BD16" i="40"/>
  <c r="BE16" i="40" s="1"/>
  <c r="BL15" i="40"/>
  <c r="BJ15" i="40"/>
  <c r="BK15" i="40" s="1"/>
  <c r="BH15" i="40"/>
  <c r="BE15" i="40"/>
  <c r="BD15" i="40"/>
  <c r="BH14" i="40"/>
  <c r="BD14" i="40"/>
  <c r="BE14" i="40" s="1"/>
  <c r="BL13" i="40"/>
  <c r="BJ13" i="40"/>
  <c r="BK13" i="40" s="1"/>
  <c r="BH13" i="40"/>
  <c r="BE13" i="40"/>
  <c r="BD13" i="40"/>
  <c r="BL12" i="40"/>
  <c r="BJ12" i="40"/>
  <c r="BK12" i="40" s="1"/>
  <c r="BH12" i="40"/>
  <c r="BE12" i="40"/>
  <c r="BD12" i="40"/>
  <c r="AJ12" i="40"/>
  <c r="AK12" i="40" s="1"/>
  <c r="BQ12" i="40" s="1"/>
  <c r="P12" i="40"/>
  <c r="O12" i="40"/>
  <c r="AL12" i="40" s="1"/>
  <c r="J12" i="40"/>
  <c r="BH61" i="39"/>
  <c r="BD61" i="39"/>
  <c r="BE61" i="39" s="1"/>
  <c r="BH60" i="39"/>
  <c r="BE60" i="39"/>
  <c r="BL60" i="39" s="1"/>
  <c r="BD60" i="39"/>
  <c r="BH59" i="39"/>
  <c r="BD59" i="39"/>
  <c r="BE59" i="39" s="1"/>
  <c r="BH58" i="39"/>
  <c r="BE58" i="39"/>
  <c r="BL58" i="39" s="1"/>
  <c r="BD58" i="39"/>
  <c r="BH57" i="39"/>
  <c r="BD57" i="39"/>
  <c r="BE57" i="39" s="1"/>
  <c r="BH56" i="39"/>
  <c r="BE56" i="39"/>
  <c r="BL56" i="39" s="1"/>
  <c r="BD56" i="39"/>
  <c r="BH55" i="39"/>
  <c r="BD55" i="39"/>
  <c r="BE55" i="39" s="1"/>
  <c r="BH54" i="39"/>
  <c r="BE54" i="39"/>
  <c r="BL54" i="39" s="1"/>
  <c r="BD54" i="39"/>
  <c r="BH53" i="39"/>
  <c r="BD53" i="39"/>
  <c r="BE53" i="39" s="1"/>
  <c r="BH52" i="39"/>
  <c r="BD52" i="39"/>
  <c r="BE52" i="39" s="1"/>
  <c r="AJ52" i="39"/>
  <c r="AK52" i="39" s="1"/>
  <c r="BQ52" i="39" s="1"/>
  <c r="P52" i="39"/>
  <c r="O52" i="39"/>
  <c r="AL52" i="39" s="1"/>
  <c r="J52" i="39"/>
  <c r="BH51" i="39"/>
  <c r="BD51" i="39"/>
  <c r="BE51" i="39" s="1"/>
  <c r="BH50" i="39"/>
  <c r="BE50" i="39"/>
  <c r="BL50" i="39" s="1"/>
  <c r="BD50" i="39"/>
  <c r="BH49" i="39"/>
  <c r="BD49" i="39"/>
  <c r="BE49" i="39" s="1"/>
  <c r="BH48" i="39"/>
  <c r="BE48" i="39"/>
  <c r="BJ48" i="39" s="1"/>
  <c r="BK48" i="39" s="1"/>
  <c r="BD48" i="39"/>
  <c r="BH47" i="39"/>
  <c r="BD47" i="39"/>
  <c r="BE47" i="39" s="1"/>
  <c r="BH46" i="39"/>
  <c r="BE46" i="39"/>
  <c r="BJ46" i="39" s="1"/>
  <c r="BK46" i="39" s="1"/>
  <c r="BD46" i="39"/>
  <c r="BH45" i="39"/>
  <c r="BD45" i="39"/>
  <c r="BE45" i="39" s="1"/>
  <c r="BH44" i="39"/>
  <c r="BE44" i="39"/>
  <c r="BJ44" i="39" s="1"/>
  <c r="BK44" i="39" s="1"/>
  <c r="BD44" i="39"/>
  <c r="BH43" i="39"/>
  <c r="BD43" i="39"/>
  <c r="BE43" i="39" s="1"/>
  <c r="BH42" i="39"/>
  <c r="BD42" i="39"/>
  <c r="BE42" i="39" s="1"/>
  <c r="AJ42" i="39"/>
  <c r="AK42" i="39" s="1"/>
  <c r="BQ42" i="39" s="1"/>
  <c r="P42" i="39"/>
  <c r="O42" i="39"/>
  <c r="AL42" i="39" s="1"/>
  <c r="J42" i="39"/>
  <c r="BH41" i="39"/>
  <c r="BD41" i="39"/>
  <c r="BE41" i="39" s="1"/>
  <c r="BH40" i="39"/>
  <c r="BE40" i="39"/>
  <c r="BJ40" i="39" s="1"/>
  <c r="BK40" i="39" s="1"/>
  <c r="BD40" i="39"/>
  <c r="BH39" i="39"/>
  <c r="BD39" i="39"/>
  <c r="BE39" i="39" s="1"/>
  <c r="BH38" i="39"/>
  <c r="BE38" i="39"/>
  <c r="BJ38" i="39" s="1"/>
  <c r="BK38" i="39" s="1"/>
  <c r="BD38" i="39"/>
  <c r="BH37" i="39"/>
  <c r="BD37" i="39"/>
  <c r="BE37" i="39" s="1"/>
  <c r="BH36" i="39"/>
  <c r="BE36" i="39"/>
  <c r="BJ36" i="39" s="1"/>
  <c r="BK36" i="39" s="1"/>
  <c r="BD36" i="39"/>
  <c r="BH35" i="39"/>
  <c r="BD35" i="39"/>
  <c r="BE35" i="39" s="1"/>
  <c r="BH34" i="39"/>
  <c r="BE34" i="39"/>
  <c r="BJ34" i="39" s="1"/>
  <c r="BK34" i="39" s="1"/>
  <c r="BD34" i="39"/>
  <c r="BH33" i="39"/>
  <c r="BD33" i="39"/>
  <c r="BE33" i="39" s="1"/>
  <c r="BH32" i="39"/>
  <c r="BD32" i="39"/>
  <c r="BE32" i="39" s="1"/>
  <c r="AJ32" i="39"/>
  <c r="AK32" i="39" s="1"/>
  <c r="BQ32" i="39" s="1"/>
  <c r="P32" i="39"/>
  <c r="O32" i="39"/>
  <c r="AL32" i="39" s="1"/>
  <c r="J32" i="39"/>
  <c r="BH31" i="39"/>
  <c r="BD31" i="39"/>
  <c r="BE31" i="39" s="1"/>
  <c r="BH30" i="39"/>
  <c r="BE30" i="39"/>
  <c r="BJ30" i="39" s="1"/>
  <c r="BK30" i="39" s="1"/>
  <c r="BD30" i="39"/>
  <c r="BH29" i="39"/>
  <c r="BD29" i="39"/>
  <c r="BE29" i="39" s="1"/>
  <c r="BH28" i="39"/>
  <c r="BE28" i="39"/>
  <c r="BJ28" i="39" s="1"/>
  <c r="BK28" i="39" s="1"/>
  <c r="BD28" i="39"/>
  <c r="BH27" i="39"/>
  <c r="BD27" i="39"/>
  <c r="BE27" i="39" s="1"/>
  <c r="BH26" i="39"/>
  <c r="BE26" i="39"/>
  <c r="BJ26" i="39" s="1"/>
  <c r="BK26" i="39" s="1"/>
  <c r="BD26" i="39"/>
  <c r="BH25" i="39"/>
  <c r="BD25" i="39"/>
  <c r="BE25" i="39" s="1"/>
  <c r="BH24" i="39"/>
  <c r="BE24" i="39"/>
  <c r="BJ24" i="39" s="1"/>
  <c r="BK24" i="39" s="1"/>
  <c r="BD24" i="39"/>
  <c r="BH23" i="39"/>
  <c r="BD23" i="39"/>
  <c r="BE23" i="39" s="1"/>
  <c r="BH22" i="39"/>
  <c r="BD22" i="39"/>
  <c r="BE22" i="39" s="1"/>
  <c r="AJ22" i="39"/>
  <c r="AK22" i="39" s="1"/>
  <c r="BQ22" i="39" s="1"/>
  <c r="P22" i="39"/>
  <c r="O22" i="39"/>
  <c r="AL22" i="39" s="1"/>
  <c r="J22" i="39"/>
  <c r="BH21" i="39"/>
  <c r="BD21" i="39"/>
  <c r="BE21" i="39" s="1"/>
  <c r="BH20" i="39"/>
  <c r="BE20" i="39"/>
  <c r="BL20" i="39" s="1"/>
  <c r="BD20" i="39"/>
  <c r="BH19" i="39"/>
  <c r="BD19" i="39"/>
  <c r="BE19" i="39" s="1"/>
  <c r="BH18" i="39"/>
  <c r="BE18" i="39"/>
  <c r="BJ18" i="39" s="1"/>
  <c r="BK18" i="39" s="1"/>
  <c r="BD18" i="39"/>
  <c r="BH17" i="39"/>
  <c r="BD17" i="39"/>
  <c r="BE17" i="39" s="1"/>
  <c r="BH16" i="39"/>
  <c r="BE16" i="39"/>
  <c r="BJ16" i="39" s="1"/>
  <c r="BK16" i="39" s="1"/>
  <c r="BD16" i="39"/>
  <c r="BH15" i="39"/>
  <c r="BD15" i="39"/>
  <c r="BE15" i="39" s="1"/>
  <c r="BH14" i="39"/>
  <c r="BE14" i="39"/>
  <c r="BJ14" i="39" s="1"/>
  <c r="BK14" i="39" s="1"/>
  <c r="BD14" i="39"/>
  <c r="BH13" i="39"/>
  <c r="BD13" i="39"/>
  <c r="BE13" i="39" s="1"/>
  <c r="BH12" i="39"/>
  <c r="BD12" i="39"/>
  <c r="BE12" i="39" s="1"/>
  <c r="AJ12" i="39"/>
  <c r="AK12" i="39" s="1"/>
  <c r="BQ12" i="39" s="1"/>
  <c r="P12" i="39"/>
  <c r="O12" i="39"/>
  <c r="AL12" i="39" s="1"/>
  <c r="J12" i="39"/>
  <c r="BJ24" i="40" l="1"/>
  <c r="BK24" i="40" s="1"/>
  <c r="BM22" i="40" s="1"/>
  <c r="BL24" i="40"/>
  <c r="BJ16" i="40"/>
  <c r="BK16" i="40" s="1"/>
  <c r="BL16" i="40"/>
  <c r="BR32" i="40"/>
  <c r="BL38" i="40"/>
  <c r="BJ38" i="40"/>
  <c r="BK38" i="40" s="1"/>
  <c r="BJ28" i="40"/>
  <c r="BK28" i="40" s="1"/>
  <c r="BL28" i="40"/>
  <c r="BL36" i="40"/>
  <c r="BJ36" i="40"/>
  <c r="BK36" i="40" s="1"/>
  <c r="BL40" i="40"/>
  <c r="BJ40" i="40"/>
  <c r="BK40" i="40" s="1"/>
  <c r="BJ30" i="40"/>
  <c r="BK30" i="40" s="1"/>
  <c r="BL30" i="40"/>
  <c r="BJ20" i="40"/>
  <c r="BK20" i="40" s="1"/>
  <c r="BL20" i="40"/>
  <c r="AL32" i="40"/>
  <c r="BJ14" i="40"/>
  <c r="BK14" i="40" s="1"/>
  <c r="BM12" i="40" s="1"/>
  <c r="BL14" i="40"/>
  <c r="BJ26" i="40"/>
  <c r="BK26" i="40" s="1"/>
  <c r="BL26" i="40"/>
  <c r="BL34" i="40"/>
  <c r="BJ34" i="40"/>
  <c r="BK34" i="40" s="1"/>
  <c r="BM32" i="40" s="1"/>
  <c r="BN32" i="40" s="1"/>
  <c r="BJ18" i="40"/>
  <c r="BK18" i="40" s="1"/>
  <c r="BL18" i="40"/>
  <c r="BL49" i="39"/>
  <c r="BJ49" i="39"/>
  <c r="BK49" i="39" s="1"/>
  <c r="BL41" i="39"/>
  <c r="BJ41" i="39"/>
  <c r="BK41" i="39" s="1"/>
  <c r="BL53" i="39"/>
  <c r="BJ53" i="39"/>
  <c r="BK53" i="39" s="1"/>
  <c r="BL45" i="39"/>
  <c r="BJ45" i="39"/>
  <c r="BK45" i="39" s="1"/>
  <c r="BJ15" i="39"/>
  <c r="BK15" i="39" s="1"/>
  <c r="BL15" i="39"/>
  <c r="BJ32" i="39"/>
  <c r="BK32" i="39" s="1"/>
  <c r="BM32" i="39" s="1"/>
  <c r="BL32" i="39"/>
  <c r="BL37" i="39"/>
  <c r="BJ37" i="39"/>
  <c r="BK37" i="39" s="1"/>
  <c r="BJ22" i="39"/>
  <c r="BK22" i="39" s="1"/>
  <c r="BL22" i="39"/>
  <c r="BL57" i="39"/>
  <c r="BJ57" i="39"/>
  <c r="BK57" i="39" s="1"/>
  <c r="BJ29" i="39"/>
  <c r="BK29" i="39" s="1"/>
  <c r="BL29" i="39"/>
  <c r="BL59" i="39"/>
  <c r="BJ59" i="39"/>
  <c r="BK59" i="39" s="1"/>
  <c r="BL52" i="39"/>
  <c r="BJ52" i="39"/>
  <c r="BK52" i="39" s="1"/>
  <c r="BJ19" i="39"/>
  <c r="BK19" i="39" s="1"/>
  <c r="BL19" i="39"/>
  <c r="BJ21" i="39"/>
  <c r="BK21" i="39" s="1"/>
  <c r="BL21" i="39"/>
  <c r="BL33" i="39"/>
  <c r="BJ33" i="39"/>
  <c r="BK33" i="39" s="1"/>
  <c r="BL51" i="39"/>
  <c r="BJ51" i="39"/>
  <c r="BK51" i="39" s="1"/>
  <c r="BJ25" i="39"/>
  <c r="BK25" i="39" s="1"/>
  <c r="BL25" i="39"/>
  <c r="BL55" i="39"/>
  <c r="BJ55" i="39"/>
  <c r="BK55" i="39" s="1"/>
  <c r="BJ23" i="39"/>
  <c r="BK23" i="39" s="1"/>
  <c r="BL23" i="39"/>
  <c r="BJ12" i="39"/>
  <c r="BK12" i="39" s="1"/>
  <c r="BL12" i="39"/>
  <c r="BJ17" i="39"/>
  <c r="BK17" i="39" s="1"/>
  <c r="BL17" i="39"/>
  <c r="BL42" i="39"/>
  <c r="BJ42" i="39"/>
  <c r="BK42" i="39" s="1"/>
  <c r="BM42" i="39" s="1"/>
  <c r="BL47" i="39"/>
  <c r="BJ47" i="39"/>
  <c r="BK47" i="39" s="1"/>
  <c r="BJ27" i="39"/>
  <c r="BK27" i="39" s="1"/>
  <c r="BL27" i="39"/>
  <c r="BL39" i="39"/>
  <c r="BJ39" i="39"/>
  <c r="BK39" i="39" s="1"/>
  <c r="BJ13" i="39"/>
  <c r="BK13" i="39" s="1"/>
  <c r="BL13" i="39"/>
  <c r="BJ31" i="39"/>
  <c r="BK31" i="39" s="1"/>
  <c r="BL31" i="39"/>
  <c r="BL43" i="39"/>
  <c r="BJ43" i="39"/>
  <c r="BK43" i="39" s="1"/>
  <c r="BL61" i="39"/>
  <c r="BJ61" i="39"/>
  <c r="BK61" i="39" s="1"/>
  <c r="BL35" i="39"/>
  <c r="BJ35" i="39"/>
  <c r="BK35" i="39" s="1"/>
  <c r="BJ20" i="39"/>
  <c r="BK20" i="39" s="1"/>
  <c r="BJ50" i="39"/>
  <c r="BK50" i="39" s="1"/>
  <c r="BJ54" i="39"/>
  <c r="BK54" i="39" s="1"/>
  <c r="BJ56" i="39"/>
  <c r="BK56" i="39" s="1"/>
  <c r="BJ58" i="39"/>
  <c r="BK58" i="39" s="1"/>
  <c r="BJ60" i="39"/>
  <c r="BK60" i="39" s="1"/>
  <c r="BL14" i="39"/>
  <c r="BL16" i="39"/>
  <c r="BL18" i="39"/>
  <c r="BL24" i="39"/>
  <c r="BL26" i="39"/>
  <c r="BL28" i="39"/>
  <c r="BL30" i="39"/>
  <c r="BL34" i="39"/>
  <c r="BL36" i="39"/>
  <c r="BL38" i="39"/>
  <c r="BL40" i="39"/>
  <c r="BL44" i="39"/>
  <c r="BL46" i="39"/>
  <c r="BL48" i="39"/>
  <c r="BN12" i="40" l="1"/>
  <c r="BO12" i="40" s="1"/>
  <c r="BP12" i="40" s="1"/>
  <c r="BR12" i="40" s="1"/>
  <c r="BN22" i="40"/>
  <c r="BO22" i="40" s="1"/>
  <c r="BP22" i="40" s="1"/>
  <c r="BR22" i="40" s="1"/>
  <c r="BM52" i="39"/>
  <c r="BN32" i="39"/>
  <c r="BO32" i="39" s="1"/>
  <c r="BP32" i="39" s="1"/>
  <c r="BR32" i="39" s="1"/>
  <c r="BN42" i="39"/>
  <c r="BO42" i="39"/>
  <c r="BP42" i="39" s="1"/>
  <c r="BR42" i="39" s="1"/>
  <c r="BM12" i="39"/>
  <c r="BM22" i="39"/>
  <c r="BN22" i="39" l="1"/>
  <c r="BO22" i="39" s="1"/>
  <c r="BP22" i="39" s="1"/>
  <c r="BR22" i="39" s="1"/>
  <c r="BN12" i="39"/>
  <c r="BO12" i="39" s="1"/>
  <c r="BP12" i="39" s="1"/>
  <c r="BR12" i="39" s="1"/>
  <c r="BN52" i="39"/>
  <c r="BO52" i="39" s="1"/>
  <c r="BP52" i="39" s="1"/>
  <c r="BR52" i="39" s="1"/>
  <c r="BH14" i="38"/>
  <c r="BD14" i="38"/>
  <c r="BE14" i="38" s="1"/>
  <c r="AJ14" i="38"/>
  <c r="AK14" i="38" s="1"/>
  <c r="BQ14" i="38" s="1"/>
  <c r="P14" i="38"/>
  <c r="O14" i="38"/>
  <c r="J14" i="38"/>
  <c r="BH13" i="38"/>
  <c r="BD13" i="38"/>
  <c r="BE13" i="38" s="1"/>
  <c r="AJ13" i="38"/>
  <c r="AK13" i="38" s="1"/>
  <c r="BQ13" i="38" s="1"/>
  <c r="P13" i="38"/>
  <c r="O13" i="38"/>
  <c r="J13" i="38"/>
  <c r="BO12" i="38"/>
  <c r="BP12" i="38" s="1"/>
  <c r="BH12" i="38"/>
  <c r="BD12" i="38"/>
  <c r="BE12" i="38" s="1"/>
  <c r="AJ12" i="38"/>
  <c r="AK12" i="38" s="1"/>
  <c r="BQ12" i="38" s="1"/>
  <c r="P12" i="38"/>
  <c r="O12" i="38"/>
  <c r="J12" i="38"/>
  <c r="AL13" i="38" l="1"/>
  <c r="BL13" i="38"/>
  <c r="BJ13" i="38"/>
  <c r="BK13" i="38" s="1"/>
  <c r="BM13" i="38" s="1"/>
  <c r="AL12" i="38"/>
  <c r="BL12" i="38"/>
  <c r="BJ12" i="38"/>
  <c r="BK12" i="38" s="1"/>
  <c r="BM12" i="38" s="1"/>
  <c r="BN12" i="38" s="1"/>
  <c r="AL14" i="38"/>
  <c r="BL14" i="38"/>
  <c r="BJ14" i="38"/>
  <c r="BK14" i="38" s="1"/>
  <c r="BM14" i="38" s="1"/>
  <c r="BR12" i="38"/>
  <c r="BN13" i="38" l="1"/>
  <c r="BO13" i="38"/>
  <c r="BP13" i="38" s="1"/>
  <c r="BR13" i="38" s="1"/>
  <c r="BN14" i="38"/>
  <c r="BO14" i="38" s="1"/>
  <c r="BP14" i="38" s="1"/>
  <c r="BR14" i="38" s="1"/>
  <c r="BH61" i="33" l="1"/>
  <c r="BE61" i="33"/>
  <c r="BL61" i="33" s="1"/>
  <c r="BD61" i="33"/>
  <c r="BJ60" i="33"/>
  <c r="BK60" i="33" s="1"/>
  <c r="BH60" i="33"/>
  <c r="BE60" i="33"/>
  <c r="BL60" i="33" s="1"/>
  <c r="BD60" i="33"/>
  <c r="BH59" i="33"/>
  <c r="BE59" i="33"/>
  <c r="BL59" i="33" s="1"/>
  <c r="BD59" i="33"/>
  <c r="BH58" i="33"/>
  <c r="BD58" i="33"/>
  <c r="BE58" i="33" s="1"/>
  <c r="BL58" i="33" s="1"/>
  <c r="BH57" i="33"/>
  <c r="BD57" i="33"/>
  <c r="BE57" i="33" s="1"/>
  <c r="BH56" i="33"/>
  <c r="BD56" i="33"/>
  <c r="BE56" i="33" s="1"/>
  <c r="BL55" i="33"/>
  <c r="BK55" i="33"/>
  <c r="BH55" i="33"/>
  <c r="BE55" i="33"/>
  <c r="BJ55" i="33" s="1"/>
  <c r="BD55" i="33"/>
  <c r="BH54" i="33"/>
  <c r="BD54" i="33"/>
  <c r="BE54" i="33" s="1"/>
  <c r="BL54" i="33" s="1"/>
  <c r="BH53" i="33"/>
  <c r="BE53" i="33"/>
  <c r="BD53" i="33"/>
  <c r="BL52" i="33"/>
  <c r="BH52" i="33"/>
  <c r="BE52" i="33"/>
  <c r="BJ52" i="33" s="1"/>
  <c r="BK52" i="33" s="1"/>
  <c r="BD52" i="33"/>
  <c r="AJ52" i="33"/>
  <c r="AK52" i="33" s="1"/>
  <c r="P52" i="33"/>
  <c r="O52" i="33"/>
  <c r="J52" i="33"/>
  <c r="BH51" i="33"/>
  <c r="BD51" i="33"/>
  <c r="BE51" i="33" s="1"/>
  <c r="BH50" i="33"/>
  <c r="BD50" i="33"/>
  <c r="BE50" i="33" s="1"/>
  <c r="BL49" i="33"/>
  <c r="BK49" i="33"/>
  <c r="BH49" i="33"/>
  <c r="BE49" i="33"/>
  <c r="BJ49" i="33" s="1"/>
  <c r="BD49" i="33"/>
  <c r="BJ48" i="33"/>
  <c r="BK48" i="33" s="1"/>
  <c r="BH48" i="33"/>
  <c r="BD48" i="33"/>
  <c r="BE48" i="33" s="1"/>
  <c r="BL48" i="33" s="1"/>
  <c r="BH47" i="33"/>
  <c r="BE47" i="33"/>
  <c r="BD47" i="33"/>
  <c r="BH46" i="33"/>
  <c r="BD46" i="33"/>
  <c r="BE46" i="33" s="1"/>
  <c r="BL45" i="33"/>
  <c r="BH45" i="33"/>
  <c r="BE45" i="33"/>
  <c r="BJ45" i="33" s="1"/>
  <c r="BK45" i="33" s="1"/>
  <c r="BD45" i="33"/>
  <c r="BH44" i="33"/>
  <c r="BD44" i="33"/>
  <c r="BE44" i="33" s="1"/>
  <c r="BL44" i="33" s="1"/>
  <c r="BH43" i="33"/>
  <c r="BE43" i="33"/>
  <c r="BD43" i="33"/>
  <c r="BH42" i="33"/>
  <c r="BD42" i="33"/>
  <c r="BE42" i="33" s="1"/>
  <c r="AJ42" i="33"/>
  <c r="AK42" i="33" s="1"/>
  <c r="P42" i="33"/>
  <c r="O42" i="33"/>
  <c r="J42" i="33"/>
  <c r="BH41" i="33"/>
  <c r="BE41" i="33"/>
  <c r="BD41" i="33"/>
  <c r="BH40" i="33"/>
  <c r="BD40" i="33"/>
  <c r="BE40" i="33" s="1"/>
  <c r="BL39" i="33"/>
  <c r="BH39" i="33"/>
  <c r="BE39" i="33"/>
  <c r="BJ39" i="33" s="1"/>
  <c r="BK39" i="33" s="1"/>
  <c r="BD39" i="33"/>
  <c r="BH38" i="33"/>
  <c r="BD38" i="33"/>
  <c r="BE38" i="33" s="1"/>
  <c r="BL38" i="33" s="1"/>
  <c r="BH37" i="33"/>
  <c r="BD37" i="33"/>
  <c r="BE37" i="33" s="1"/>
  <c r="BH36" i="33"/>
  <c r="BD36" i="33"/>
  <c r="BE36" i="33" s="1"/>
  <c r="BL35" i="33"/>
  <c r="BH35" i="33"/>
  <c r="BE35" i="33"/>
  <c r="BJ35" i="33" s="1"/>
  <c r="BK35" i="33" s="1"/>
  <c r="BD35" i="33"/>
  <c r="BJ34" i="33"/>
  <c r="BK34" i="33" s="1"/>
  <c r="BH34" i="33"/>
  <c r="BD34" i="33"/>
  <c r="BE34" i="33" s="1"/>
  <c r="BL34" i="33" s="1"/>
  <c r="BH33" i="33"/>
  <c r="BD33" i="33"/>
  <c r="BE33" i="33" s="1"/>
  <c r="BH32" i="33"/>
  <c r="BD32" i="33"/>
  <c r="BE32" i="33" s="1"/>
  <c r="AJ32" i="33"/>
  <c r="AK32" i="33" s="1"/>
  <c r="P32" i="33"/>
  <c r="O32" i="33"/>
  <c r="J32" i="33"/>
  <c r="BH31" i="33"/>
  <c r="BE31" i="33"/>
  <c r="BD31" i="33"/>
  <c r="BH30" i="33"/>
  <c r="BD30" i="33"/>
  <c r="BE30" i="33" s="1"/>
  <c r="BL29" i="33"/>
  <c r="BK29" i="33"/>
  <c r="BH29" i="33"/>
  <c r="BE29" i="33"/>
  <c r="BJ29" i="33" s="1"/>
  <c r="BD29" i="33"/>
  <c r="BH28" i="33"/>
  <c r="BD28" i="33"/>
  <c r="BE28" i="33" s="1"/>
  <c r="BL28" i="33" s="1"/>
  <c r="BH27" i="33"/>
  <c r="BE27" i="33"/>
  <c r="BD27" i="33"/>
  <c r="BH26" i="33"/>
  <c r="BD26" i="33"/>
  <c r="BE26" i="33" s="1"/>
  <c r="BH25" i="33"/>
  <c r="BD25" i="33"/>
  <c r="BE25" i="33" s="1"/>
  <c r="BJ24" i="33"/>
  <c r="BK24" i="33" s="1"/>
  <c r="BH24" i="33"/>
  <c r="BD24" i="33"/>
  <c r="BE24" i="33" s="1"/>
  <c r="BL24" i="33" s="1"/>
  <c r="BH23" i="33"/>
  <c r="BD23" i="33"/>
  <c r="BE23" i="33" s="1"/>
  <c r="BH22" i="33"/>
  <c r="BE22" i="33"/>
  <c r="BJ22" i="33" s="1"/>
  <c r="BK22" i="33" s="1"/>
  <c r="BD22" i="33"/>
  <c r="AJ22" i="33"/>
  <c r="AK22" i="33" s="1"/>
  <c r="P22" i="33"/>
  <c r="O22" i="33"/>
  <c r="J22" i="33"/>
  <c r="BH21" i="33"/>
  <c r="BD21" i="33"/>
  <c r="BE21" i="33" s="1"/>
  <c r="BH20" i="33"/>
  <c r="BD20" i="33"/>
  <c r="BE20" i="33" s="1"/>
  <c r="BL19" i="33"/>
  <c r="BH19" i="33"/>
  <c r="BE19" i="33"/>
  <c r="BJ19" i="33" s="1"/>
  <c r="BK19" i="33" s="1"/>
  <c r="BD19" i="33"/>
  <c r="BH18" i="33"/>
  <c r="BD18" i="33"/>
  <c r="BE18" i="33" s="1"/>
  <c r="BL18" i="33" s="1"/>
  <c r="BH17" i="33"/>
  <c r="BE17" i="33"/>
  <c r="BD17" i="33"/>
  <c r="BH16" i="33"/>
  <c r="BD16" i="33"/>
  <c r="BE16" i="33" s="1"/>
  <c r="BL15" i="33"/>
  <c r="BK15" i="33"/>
  <c r="BH15" i="33"/>
  <c r="BE15" i="33"/>
  <c r="BJ15" i="33" s="1"/>
  <c r="BD15" i="33"/>
  <c r="BH14" i="33"/>
  <c r="BD14" i="33"/>
  <c r="BE14" i="33" s="1"/>
  <c r="BL14" i="33" s="1"/>
  <c r="BH13" i="33"/>
  <c r="BE13" i="33"/>
  <c r="BD13" i="33"/>
  <c r="BH12" i="33"/>
  <c r="BD12" i="33"/>
  <c r="BE12" i="33" s="1"/>
  <c r="AJ12" i="33"/>
  <c r="AK12" i="33" s="1"/>
  <c r="P12" i="33"/>
  <c r="O12" i="33"/>
  <c r="J12" i="33"/>
  <c r="BH21" i="32"/>
  <c r="BD21" i="32"/>
  <c r="BE21" i="32" s="1"/>
  <c r="BH20" i="32"/>
  <c r="BD20" i="32"/>
  <c r="BE20" i="32" s="1"/>
  <c r="BH19" i="32"/>
  <c r="BD19" i="32"/>
  <c r="BE19" i="32" s="1"/>
  <c r="BJ19" i="32" s="1"/>
  <c r="BK19" i="32" s="1"/>
  <c r="BH18" i="32"/>
  <c r="BD18" i="32"/>
  <c r="BE18" i="32" s="1"/>
  <c r="BL18" i="32" s="1"/>
  <c r="BH17" i="32"/>
  <c r="BD17" i="32"/>
  <c r="BE17" i="32" s="1"/>
  <c r="BH16" i="32"/>
  <c r="BD16" i="32"/>
  <c r="BE16" i="32" s="1"/>
  <c r="BH15" i="32"/>
  <c r="BD15" i="32"/>
  <c r="BE15" i="32" s="1"/>
  <c r="BJ15" i="32" s="1"/>
  <c r="BK15" i="32" s="1"/>
  <c r="BH14" i="32"/>
  <c r="BD14" i="32"/>
  <c r="BE14" i="32" s="1"/>
  <c r="BL14" i="32" s="1"/>
  <c r="BH13" i="32"/>
  <c r="BD13" i="32"/>
  <c r="BE13" i="32" s="1"/>
  <c r="BH12" i="32"/>
  <c r="BD12" i="32"/>
  <c r="BE12" i="32" s="1"/>
  <c r="BJ12" i="32" s="1"/>
  <c r="BK12" i="32" s="1"/>
  <c r="AJ12" i="32"/>
  <c r="AK12" i="32" s="1"/>
  <c r="P12" i="32"/>
  <c r="O12" i="32"/>
  <c r="J12" i="32"/>
  <c r="BH21" i="31"/>
  <c r="BD21" i="31"/>
  <c r="BE21" i="31" s="1"/>
  <c r="BL21" i="31" s="1"/>
  <c r="BH20" i="31"/>
  <c r="BD20" i="31"/>
  <c r="BE20" i="31" s="1"/>
  <c r="BH19" i="31"/>
  <c r="BD19" i="31"/>
  <c r="BE19" i="31" s="1"/>
  <c r="BH18" i="31"/>
  <c r="BD18" i="31"/>
  <c r="BE18" i="31" s="1"/>
  <c r="BH17" i="31"/>
  <c r="BD17" i="31"/>
  <c r="BE17" i="31" s="1"/>
  <c r="BL17" i="31" s="1"/>
  <c r="BH16" i="31"/>
  <c r="BD16" i="31"/>
  <c r="BE16" i="31" s="1"/>
  <c r="BH15" i="31"/>
  <c r="BD15" i="31"/>
  <c r="BE15" i="31" s="1"/>
  <c r="BH14" i="31"/>
  <c r="BD14" i="31"/>
  <c r="BE14" i="31" s="1"/>
  <c r="BH13" i="31"/>
  <c r="BD13" i="31"/>
  <c r="BE13" i="31" s="1"/>
  <c r="BL13" i="31" s="1"/>
  <c r="BH12" i="31"/>
  <c r="BD12" i="31"/>
  <c r="BE12" i="31" s="1"/>
  <c r="AJ12" i="31"/>
  <c r="AK12" i="31" s="1"/>
  <c r="BQ12" i="31" s="1"/>
  <c r="P12" i="31"/>
  <c r="O12" i="31"/>
  <c r="J12" i="31"/>
  <c r="BJ42" i="33" l="1"/>
  <c r="BK42" i="33" s="1"/>
  <c r="BM42" i="33" s="1"/>
  <c r="BL42" i="33"/>
  <c r="BJ32" i="33"/>
  <c r="BK32" i="33" s="1"/>
  <c r="BL32" i="33"/>
  <c r="BJ25" i="33"/>
  <c r="BK25" i="33" s="1"/>
  <c r="BL25" i="33"/>
  <c r="BL22" i="33"/>
  <c r="BJ12" i="33"/>
  <c r="BK12" i="33" s="1"/>
  <c r="BL12" i="33"/>
  <c r="BJ37" i="33"/>
  <c r="BK37" i="33" s="1"/>
  <c r="BL37" i="33"/>
  <c r="BJ23" i="33"/>
  <c r="BK23" i="33" s="1"/>
  <c r="BL23" i="33"/>
  <c r="AL22" i="33"/>
  <c r="BQ22" i="33"/>
  <c r="BJ33" i="33"/>
  <c r="BK33" i="33" s="1"/>
  <c r="BL33" i="33"/>
  <c r="BJ21" i="33"/>
  <c r="BK21" i="33" s="1"/>
  <c r="BL21" i="33"/>
  <c r="BJ57" i="33"/>
  <c r="BK57" i="33" s="1"/>
  <c r="BL57" i="33"/>
  <c r="BJ51" i="33"/>
  <c r="BK51" i="33" s="1"/>
  <c r="BL51" i="33"/>
  <c r="BJ31" i="33"/>
  <c r="BK31" i="33" s="1"/>
  <c r="BL31" i="33"/>
  <c r="BJ27" i="33"/>
  <c r="BK27" i="33" s="1"/>
  <c r="BL27" i="33"/>
  <c r="BJ18" i="33"/>
  <c r="BK18" i="33" s="1"/>
  <c r="BJ54" i="33"/>
  <c r="BK54" i="33" s="1"/>
  <c r="AL32" i="33"/>
  <c r="BQ32" i="33"/>
  <c r="BJ38" i="33"/>
  <c r="BK38" i="33" s="1"/>
  <c r="AL42" i="33"/>
  <c r="BQ42" i="33"/>
  <c r="BL46" i="33"/>
  <c r="BJ46" i="33"/>
  <c r="BK46" i="33" s="1"/>
  <c r="BL16" i="33"/>
  <c r="BJ16" i="33"/>
  <c r="BK16" i="33" s="1"/>
  <c r="BL30" i="33"/>
  <c r="BJ30" i="33"/>
  <c r="BK30" i="33" s="1"/>
  <c r="BJ14" i="33"/>
  <c r="BK14" i="33" s="1"/>
  <c r="BJ28" i="33"/>
  <c r="BK28" i="33" s="1"/>
  <c r="BL36" i="33"/>
  <c r="BJ36" i="33"/>
  <c r="BK36" i="33" s="1"/>
  <c r="BJ41" i="33"/>
  <c r="BK41" i="33" s="1"/>
  <c r="BL41" i="33"/>
  <c r="BJ44" i="33"/>
  <c r="BK44" i="33" s="1"/>
  <c r="BL26" i="33"/>
  <c r="BJ26" i="33"/>
  <c r="BK26" i="33" s="1"/>
  <c r="BJ47" i="33"/>
  <c r="BK47" i="33" s="1"/>
  <c r="BL47" i="33"/>
  <c r="BJ53" i="33"/>
  <c r="BK53" i="33" s="1"/>
  <c r="BM52" i="33" s="1"/>
  <c r="BL53" i="33"/>
  <c r="BL50" i="33"/>
  <c r="BJ50" i="33"/>
  <c r="BK50" i="33" s="1"/>
  <c r="AL52" i="33"/>
  <c r="BQ52" i="33"/>
  <c r="BJ58" i="33"/>
  <c r="BK58" i="33" s="1"/>
  <c r="BJ43" i="33"/>
  <c r="BK43" i="33" s="1"/>
  <c r="BL43" i="33"/>
  <c r="BL56" i="33"/>
  <c r="BJ56" i="33"/>
  <c r="BK56" i="33" s="1"/>
  <c r="BJ17" i="33"/>
  <c r="BK17" i="33" s="1"/>
  <c r="BL17" i="33"/>
  <c r="AL12" i="33"/>
  <c r="BQ12" i="33"/>
  <c r="BJ13" i="33"/>
  <c r="BK13" i="33" s="1"/>
  <c r="BL13" i="33"/>
  <c r="BL20" i="33"/>
  <c r="BJ20" i="33"/>
  <c r="BK20" i="33" s="1"/>
  <c r="BL40" i="33"/>
  <c r="BJ40" i="33"/>
  <c r="BK40" i="33" s="1"/>
  <c r="BJ59" i="33"/>
  <c r="BK59" i="33" s="1"/>
  <c r="BJ61" i="33"/>
  <c r="BK61" i="33" s="1"/>
  <c r="BL12" i="32"/>
  <c r="AL12" i="32"/>
  <c r="BQ12" i="32"/>
  <c r="BL21" i="32"/>
  <c r="BJ21" i="32"/>
  <c r="BK21" i="32" s="1"/>
  <c r="BJ14" i="32"/>
  <c r="BK14" i="32" s="1"/>
  <c r="BL17" i="32"/>
  <c r="BJ17" i="32"/>
  <c r="BK17" i="32" s="1"/>
  <c r="BL19" i="32"/>
  <c r="BJ20" i="32"/>
  <c r="BK20" i="32" s="1"/>
  <c r="BL20" i="32"/>
  <c r="BL13" i="32"/>
  <c r="BJ13" i="32"/>
  <c r="BK13" i="32" s="1"/>
  <c r="BL15" i="32"/>
  <c r="BJ18" i="32"/>
  <c r="BK18" i="32" s="1"/>
  <c r="BJ16" i="32"/>
  <c r="BK16" i="32" s="1"/>
  <c r="BL16" i="32"/>
  <c r="AL12" i="31"/>
  <c r="BL15" i="31"/>
  <c r="BJ15" i="31"/>
  <c r="BK15" i="31" s="1"/>
  <c r="BJ18" i="31"/>
  <c r="BK18" i="31" s="1"/>
  <c r="BL18" i="31"/>
  <c r="BL12" i="31"/>
  <c r="BJ12" i="31"/>
  <c r="BK12" i="31" s="1"/>
  <c r="BJ19" i="31"/>
  <c r="BK19" i="31" s="1"/>
  <c r="BL19" i="31"/>
  <c r="BJ20" i="31"/>
  <c r="BK20" i="31" s="1"/>
  <c r="BL20" i="31"/>
  <c r="BL14" i="31"/>
  <c r="BJ14" i="31"/>
  <c r="BK14" i="31" s="1"/>
  <c r="BJ16" i="31"/>
  <c r="BK16" i="31" s="1"/>
  <c r="BL16" i="31"/>
  <c r="BJ13" i="31"/>
  <c r="BK13" i="31" s="1"/>
  <c r="BJ17" i="31"/>
  <c r="BK17" i="31" s="1"/>
  <c r="BJ21" i="31"/>
  <c r="BK21" i="31" s="1"/>
  <c r="BM32" i="33" l="1"/>
  <c r="BN32" i="33" s="1"/>
  <c r="BM22" i="33"/>
  <c r="BN22" i="33" s="1"/>
  <c r="BO22" i="33" s="1"/>
  <c r="BP22" i="33" s="1"/>
  <c r="BR22" i="33" s="1"/>
  <c r="BM12" i="33"/>
  <c r="BN12" i="33" s="1"/>
  <c r="BN52" i="33"/>
  <c r="BO52" i="33" s="1"/>
  <c r="BP52" i="33" s="1"/>
  <c r="BR52" i="33" s="1"/>
  <c r="BO32" i="33"/>
  <c r="BP32" i="33" s="1"/>
  <c r="BR32" i="33" s="1"/>
  <c r="BN42" i="33"/>
  <c r="BO42" i="33" s="1"/>
  <c r="BP42" i="33" s="1"/>
  <c r="BR42" i="33" s="1"/>
  <c r="BM12" i="32"/>
  <c r="BM12" i="31"/>
  <c r="BO12" i="33" l="1"/>
  <c r="BP12" i="33" s="1"/>
  <c r="BR12" i="33" s="1"/>
  <c r="BN12" i="32"/>
  <c r="BO12" i="32" s="1"/>
  <c r="BP12" i="32" s="1"/>
  <c r="BR12" i="32" s="1"/>
  <c r="BN12" i="31"/>
  <c r="BO12" i="31" s="1"/>
  <c r="BP12" i="31" s="1"/>
  <c r="BR12" i="31" s="1"/>
  <c r="BH21" i="26" l="1"/>
  <c r="BD21" i="26"/>
  <c r="BE21" i="26" s="1"/>
  <c r="BL21" i="26" s="1"/>
  <c r="BH20" i="26"/>
  <c r="BD20" i="26"/>
  <c r="BE20" i="26" s="1"/>
  <c r="BH19" i="26"/>
  <c r="BD19" i="26"/>
  <c r="BE19" i="26" s="1"/>
  <c r="BH18" i="26"/>
  <c r="BD18" i="26"/>
  <c r="BE18" i="26" s="1"/>
  <c r="BH17" i="26"/>
  <c r="BD17" i="26"/>
  <c r="BE17" i="26" s="1"/>
  <c r="BH16" i="26"/>
  <c r="BD16" i="26"/>
  <c r="BE16" i="26" s="1"/>
  <c r="BH15" i="26"/>
  <c r="BD15" i="26"/>
  <c r="BE15" i="26" s="1"/>
  <c r="BH14" i="26"/>
  <c r="BD14" i="26"/>
  <c r="BE14" i="26" s="1"/>
  <c r="BH13" i="26"/>
  <c r="BD13" i="26"/>
  <c r="BE13" i="26" s="1"/>
  <c r="BH12" i="26"/>
  <c r="BD12" i="26"/>
  <c r="BE12" i="26" s="1"/>
  <c r="AJ12" i="26"/>
  <c r="AK12" i="26" s="1"/>
  <c r="BQ12" i="26" s="1"/>
  <c r="P12" i="26"/>
  <c r="O12" i="26"/>
  <c r="J12" i="26"/>
  <c r="AL12" i="26" l="1"/>
  <c r="BL12" i="26"/>
  <c r="BJ12" i="26"/>
  <c r="BK12" i="26" s="1"/>
  <c r="BJ16" i="26"/>
  <c r="BK16" i="26" s="1"/>
  <c r="BL16" i="26"/>
  <c r="BJ20" i="26"/>
  <c r="BK20" i="26" s="1"/>
  <c r="BL20" i="26"/>
  <c r="BL15" i="26"/>
  <c r="BJ15" i="26"/>
  <c r="BK15" i="26" s="1"/>
  <c r="BL13" i="26"/>
  <c r="BJ13" i="26"/>
  <c r="BK13" i="26" s="1"/>
  <c r="BL17" i="26"/>
  <c r="BJ17" i="26"/>
  <c r="BK17" i="26" s="1"/>
  <c r="BL19" i="26"/>
  <c r="BJ19" i="26"/>
  <c r="BK19" i="26" s="1"/>
  <c r="BJ14" i="26"/>
  <c r="BK14" i="26" s="1"/>
  <c r="BL14" i="26"/>
  <c r="BJ18" i="26"/>
  <c r="BK18" i="26" s="1"/>
  <c r="BL18" i="26"/>
  <c r="BJ21" i="26"/>
  <c r="BK21" i="26" s="1"/>
  <c r="BM12" i="26" l="1"/>
  <c r="BO12" i="26" l="1"/>
  <c r="BP12" i="26" s="1"/>
  <c r="BR12" i="26" s="1"/>
  <c r="BN12" i="26"/>
  <c r="J12" i="22" l="1"/>
  <c r="BH61" i="22"/>
  <c r="BD61" i="22"/>
  <c r="BE61" i="22" s="1"/>
  <c r="BL61" i="22" s="1"/>
  <c r="BH60" i="22"/>
  <c r="BD60" i="22"/>
  <c r="BE60" i="22" s="1"/>
  <c r="BH59" i="22"/>
  <c r="BD59" i="22"/>
  <c r="BE59" i="22" s="1"/>
  <c r="BH58" i="22"/>
  <c r="BD58" i="22"/>
  <c r="BE58" i="22" s="1"/>
  <c r="BH57" i="22"/>
  <c r="BD57" i="22"/>
  <c r="BE57" i="22" s="1"/>
  <c r="BH56" i="22"/>
  <c r="BD56" i="22"/>
  <c r="BE56" i="22" s="1"/>
  <c r="BH55" i="22"/>
  <c r="BD55" i="22"/>
  <c r="BE55" i="22" s="1"/>
  <c r="BH54" i="22"/>
  <c r="BD54" i="22"/>
  <c r="BE54" i="22" s="1"/>
  <c r="BH53" i="22"/>
  <c r="BD53" i="22"/>
  <c r="BE53" i="22" s="1"/>
  <c r="BH52" i="22"/>
  <c r="BD52" i="22"/>
  <c r="BE52" i="22" s="1"/>
  <c r="AJ52" i="22"/>
  <c r="AK52" i="22" s="1"/>
  <c r="BQ52" i="22" s="1"/>
  <c r="P52" i="22"/>
  <c r="O52" i="22"/>
  <c r="J52" i="22"/>
  <c r="BH51" i="22"/>
  <c r="BE51" i="22"/>
  <c r="BL51" i="22" s="1"/>
  <c r="BD51" i="22"/>
  <c r="BH50" i="22"/>
  <c r="BD50" i="22"/>
  <c r="BE50" i="22" s="1"/>
  <c r="BH49" i="22"/>
  <c r="BD49" i="22"/>
  <c r="BE49" i="22" s="1"/>
  <c r="BH48" i="22"/>
  <c r="BD48" i="22"/>
  <c r="BE48" i="22" s="1"/>
  <c r="BH47" i="22"/>
  <c r="BD47" i="22"/>
  <c r="BE47" i="22" s="1"/>
  <c r="BL47" i="22" s="1"/>
  <c r="BH46" i="22"/>
  <c r="BD46" i="22"/>
  <c r="BE46" i="22" s="1"/>
  <c r="BH45" i="22"/>
  <c r="BD45" i="22"/>
  <c r="BE45" i="22" s="1"/>
  <c r="BH44" i="22"/>
  <c r="BD44" i="22"/>
  <c r="BE44" i="22" s="1"/>
  <c r="BH43" i="22"/>
  <c r="BD43" i="22"/>
  <c r="BE43" i="22" s="1"/>
  <c r="BL43" i="22" s="1"/>
  <c r="BH42" i="22"/>
  <c r="BD42" i="22"/>
  <c r="BE42" i="22" s="1"/>
  <c r="AJ42" i="22"/>
  <c r="AK42" i="22" s="1"/>
  <c r="BQ42" i="22" s="1"/>
  <c r="P42" i="22"/>
  <c r="O42" i="22"/>
  <c r="AL42" i="22" s="1"/>
  <c r="J42" i="22"/>
  <c r="BH41" i="22"/>
  <c r="BD41" i="22"/>
  <c r="BE41" i="22" s="1"/>
  <c r="BL41" i="22" s="1"/>
  <c r="BH40" i="22"/>
  <c r="BD40" i="22"/>
  <c r="BE40" i="22" s="1"/>
  <c r="BH39" i="22"/>
  <c r="BD39" i="22"/>
  <c r="BE39" i="22" s="1"/>
  <c r="BH38" i="22"/>
  <c r="BD38" i="22"/>
  <c r="BE38" i="22" s="1"/>
  <c r="BH37" i="22"/>
  <c r="BE37" i="22"/>
  <c r="BL37" i="22" s="1"/>
  <c r="BD37" i="22"/>
  <c r="BH36" i="22"/>
  <c r="BD36" i="22"/>
  <c r="BE36" i="22" s="1"/>
  <c r="BH35" i="22"/>
  <c r="BD35" i="22"/>
  <c r="BE35" i="22" s="1"/>
  <c r="BH34" i="22"/>
  <c r="BD34" i="22"/>
  <c r="BE34" i="22" s="1"/>
  <c r="BH33" i="22"/>
  <c r="BD33" i="22"/>
  <c r="BE33" i="22" s="1"/>
  <c r="BL33" i="22" s="1"/>
  <c r="BH32" i="22"/>
  <c r="BD32" i="22"/>
  <c r="BE32" i="22" s="1"/>
  <c r="AJ32" i="22"/>
  <c r="AK32" i="22" s="1"/>
  <c r="BQ32" i="22" s="1"/>
  <c r="P32" i="22"/>
  <c r="O32" i="22"/>
  <c r="AL32" i="22" s="1"/>
  <c r="J32" i="22"/>
  <c r="BH31" i="22"/>
  <c r="BD31" i="22"/>
  <c r="BE31" i="22" s="1"/>
  <c r="BL31" i="22" s="1"/>
  <c r="BH30" i="22"/>
  <c r="BD30" i="22"/>
  <c r="BE30" i="22" s="1"/>
  <c r="BH29" i="22"/>
  <c r="BD29" i="22"/>
  <c r="BE29" i="22" s="1"/>
  <c r="BH28" i="22"/>
  <c r="BD28" i="22"/>
  <c r="BE28" i="22" s="1"/>
  <c r="BH27" i="22"/>
  <c r="BD27" i="22"/>
  <c r="BE27" i="22" s="1"/>
  <c r="BH26" i="22"/>
  <c r="BD26" i="22"/>
  <c r="BE26" i="22" s="1"/>
  <c r="BH25" i="22"/>
  <c r="BD25" i="22"/>
  <c r="BE25" i="22" s="1"/>
  <c r="BH24" i="22"/>
  <c r="BD24" i="22"/>
  <c r="BE24" i="22" s="1"/>
  <c r="BH23" i="22"/>
  <c r="BD23" i="22"/>
  <c r="BE23" i="22" s="1"/>
  <c r="BH22" i="22"/>
  <c r="BD22" i="22"/>
  <c r="BE22" i="22" s="1"/>
  <c r="AJ22" i="22"/>
  <c r="AK22" i="22" s="1"/>
  <c r="BQ22" i="22" s="1"/>
  <c r="P22" i="22"/>
  <c r="O22" i="22"/>
  <c r="J22" i="22"/>
  <c r="BH21" i="22"/>
  <c r="BD21" i="22"/>
  <c r="BE21" i="22" s="1"/>
  <c r="BH20" i="22"/>
  <c r="BD20" i="22"/>
  <c r="BE20" i="22" s="1"/>
  <c r="BH19" i="22"/>
  <c r="BD19" i="22"/>
  <c r="BE19" i="22" s="1"/>
  <c r="BH18" i="22"/>
  <c r="BD18" i="22"/>
  <c r="BE18" i="22" s="1"/>
  <c r="BH17" i="22"/>
  <c r="BD17" i="22"/>
  <c r="BE17" i="22" s="1"/>
  <c r="BH16" i="22"/>
  <c r="BD16" i="22"/>
  <c r="BE16" i="22" s="1"/>
  <c r="BH15" i="22"/>
  <c r="BD15" i="22"/>
  <c r="BE15" i="22" s="1"/>
  <c r="BH14" i="22"/>
  <c r="BD14" i="22"/>
  <c r="BE14" i="22" s="1"/>
  <c r="BH13" i="22"/>
  <c r="BD13" i="22"/>
  <c r="BE13" i="22" s="1"/>
  <c r="BH12" i="22"/>
  <c r="BD12" i="22"/>
  <c r="BE12" i="22" s="1"/>
  <c r="AJ12" i="22"/>
  <c r="AK12" i="22" s="1"/>
  <c r="BQ12" i="22" s="1"/>
  <c r="P12" i="22"/>
  <c r="O12" i="22"/>
  <c r="AL52" i="22" l="1"/>
  <c r="AL12" i="22"/>
  <c r="AL22" i="22"/>
  <c r="BJ46" i="22"/>
  <c r="BK46" i="22" s="1"/>
  <c r="BL46" i="22"/>
  <c r="BL55" i="22"/>
  <c r="BJ55" i="22"/>
  <c r="BK55" i="22" s="1"/>
  <c r="BL59" i="22"/>
  <c r="BJ59" i="22"/>
  <c r="BK59" i="22" s="1"/>
  <c r="BL42" i="22"/>
  <c r="BJ42" i="22"/>
  <c r="BK42" i="22" s="1"/>
  <c r="BL34" i="22"/>
  <c r="BJ34" i="22"/>
  <c r="BK34" i="22" s="1"/>
  <c r="BJ50" i="22"/>
  <c r="BK50" i="22" s="1"/>
  <c r="BL50" i="22"/>
  <c r="BJ28" i="22"/>
  <c r="BK28" i="22" s="1"/>
  <c r="BL28" i="22"/>
  <c r="BL19" i="22"/>
  <c r="BJ19" i="22"/>
  <c r="BK19" i="22" s="1"/>
  <c r="BJ38" i="22"/>
  <c r="BK38" i="22" s="1"/>
  <c r="BL38" i="22"/>
  <c r="BL52" i="22"/>
  <c r="BJ52" i="22"/>
  <c r="BK52" i="22" s="1"/>
  <c r="BJ56" i="22"/>
  <c r="BK56" i="22" s="1"/>
  <c r="BL56" i="22"/>
  <c r="BJ60" i="22"/>
  <c r="BK60" i="22" s="1"/>
  <c r="BL60" i="22"/>
  <c r="BL29" i="22"/>
  <c r="BJ29" i="22"/>
  <c r="BK29" i="22" s="1"/>
  <c r="BL12" i="22"/>
  <c r="BJ12" i="22"/>
  <c r="BK12" i="22" s="1"/>
  <c r="BJ16" i="22"/>
  <c r="BK16" i="22" s="1"/>
  <c r="BL16" i="22"/>
  <c r="BJ20" i="22"/>
  <c r="BK20" i="22" s="1"/>
  <c r="BL20" i="22"/>
  <c r="BL22" i="22"/>
  <c r="BJ22" i="22"/>
  <c r="BK22" i="22" s="1"/>
  <c r="BJ26" i="22"/>
  <c r="BK26" i="22" s="1"/>
  <c r="BL26" i="22"/>
  <c r="BJ30" i="22"/>
  <c r="BK30" i="22" s="1"/>
  <c r="BL30" i="22"/>
  <c r="BL35" i="22"/>
  <c r="BJ35" i="22"/>
  <c r="BK35" i="22" s="1"/>
  <c r="BL18" i="22"/>
  <c r="BJ18" i="22"/>
  <c r="BK18" i="22" s="1"/>
  <c r="BL25" i="22"/>
  <c r="BJ25" i="22"/>
  <c r="BK25" i="22" s="1"/>
  <c r="BL44" i="22"/>
  <c r="BJ44" i="22"/>
  <c r="BK44" i="22" s="1"/>
  <c r="BL53" i="22"/>
  <c r="BJ53" i="22"/>
  <c r="BK53" i="22" s="1"/>
  <c r="BL57" i="22"/>
  <c r="BJ57" i="22"/>
  <c r="BK57" i="22" s="1"/>
  <c r="BL14" i="22"/>
  <c r="BJ14" i="22"/>
  <c r="BK14" i="22" s="1"/>
  <c r="BL49" i="22"/>
  <c r="BJ49" i="22"/>
  <c r="BK49" i="22" s="1"/>
  <c r="BL32" i="22"/>
  <c r="BJ32" i="22"/>
  <c r="BK32" i="22" s="1"/>
  <c r="BL13" i="22"/>
  <c r="BJ13" i="22"/>
  <c r="BK13" i="22" s="1"/>
  <c r="BL17" i="22"/>
  <c r="BJ17" i="22"/>
  <c r="BK17" i="22" s="1"/>
  <c r="BL21" i="22"/>
  <c r="BJ21" i="22"/>
  <c r="BK21" i="22" s="1"/>
  <c r="BL23" i="22"/>
  <c r="BJ23" i="22"/>
  <c r="BK23" i="22" s="1"/>
  <c r="BL27" i="22"/>
  <c r="BJ27" i="22"/>
  <c r="BK27" i="22" s="1"/>
  <c r="BJ36" i="22"/>
  <c r="BK36" i="22" s="1"/>
  <c r="BL36" i="22"/>
  <c r="BL48" i="22"/>
  <c r="BJ48" i="22"/>
  <c r="BK48" i="22" s="1"/>
  <c r="BJ24" i="22"/>
  <c r="BK24" i="22" s="1"/>
  <c r="BL24" i="22"/>
  <c r="BL15" i="22"/>
  <c r="BJ15" i="22"/>
  <c r="BK15" i="22" s="1"/>
  <c r="BL39" i="22"/>
  <c r="BJ39" i="22"/>
  <c r="BK39" i="22" s="1"/>
  <c r="BJ40" i="22"/>
  <c r="BK40" i="22" s="1"/>
  <c r="BL40" i="22"/>
  <c r="BL45" i="22"/>
  <c r="BJ45" i="22"/>
  <c r="BK45" i="22" s="1"/>
  <c r="BL54" i="22"/>
  <c r="BJ54" i="22"/>
  <c r="BK54" i="22" s="1"/>
  <c r="BL58" i="22"/>
  <c r="BJ58" i="22"/>
  <c r="BK58" i="22" s="1"/>
  <c r="BJ31" i="22"/>
  <c r="BK31" i="22" s="1"/>
  <c r="BJ33" i="22"/>
  <c r="BK33" i="22" s="1"/>
  <c r="BJ37" i="22"/>
  <c r="BK37" i="22" s="1"/>
  <c r="BJ41" i="22"/>
  <c r="BK41" i="22" s="1"/>
  <c r="BJ43" i="22"/>
  <c r="BK43" i="22" s="1"/>
  <c r="BJ47" i="22"/>
  <c r="BK47" i="22" s="1"/>
  <c r="BJ51" i="22"/>
  <c r="BK51" i="22" s="1"/>
  <c r="BJ61" i="22"/>
  <c r="BK61" i="22" s="1"/>
  <c r="BM12" i="22" l="1"/>
  <c r="BM52" i="22"/>
  <c r="BM22" i="22"/>
  <c r="BM32" i="22"/>
  <c r="BM42" i="22"/>
  <c r="BN32" i="22" l="1"/>
  <c r="BO32" i="22" s="1"/>
  <c r="BP32" i="22" s="1"/>
  <c r="BR32" i="22" s="1"/>
  <c r="BN22" i="22"/>
  <c r="BO22" i="22" s="1"/>
  <c r="BP22" i="22" s="1"/>
  <c r="BR22" i="22" s="1"/>
  <c r="BN52" i="22"/>
  <c r="BO52" i="22" s="1"/>
  <c r="BP52" i="22" s="1"/>
  <c r="BR52" i="22" s="1"/>
  <c r="BN42" i="22"/>
  <c r="BO42" i="22" s="1"/>
  <c r="BP42" i="22" s="1"/>
  <c r="BR42" i="22" s="1"/>
  <c r="BN12" i="22"/>
  <c r="BO12" i="22" s="1"/>
  <c r="BP12" i="22" s="1"/>
  <c r="BR12" i="22" s="1"/>
  <c r="AJ12" i="8" l="1"/>
  <c r="AJ22" i="8"/>
  <c r="BH61" i="8" l="1"/>
  <c r="BD61" i="8"/>
  <c r="BE61" i="8" s="1"/>
  <c r="BH60" i="8"/>
  <c r="BD60" i="8"/>
  <c r="BE60" i="8" s="1"/>
  <c r="BH59" i="8"/>
  <c r="BD59" i="8"/>
  <c r="BE59" i="8" s="1"/>
  <c r="BH58" i="8"/>
  <c r="BD58" i="8"/>
  <c r="BE58" i="8" s="1"/>
  <c r="BH57" i="8"/>
  <c r="BD57" i="8"/>
  <c r="BE57" i="8" s="1"/>
  <c r="BH56" i="8"/>
  <c r="BD56" i="8"/>
  <c r="BE56" i="8" s="1"/>
  <c r="BH55" i="8"/>
  <c r="BD55" i="8"/>
  <c r="BE55" i="8" s="1"/>
  <c r="BH54" i="8"/>
  <c r="BD54" i="8"/>
  <c r="BE54" i="8" s="1"/>
  <c r="BH53" i="8"/>
  <c r="BD53" i="8"/>
  <c r="BE53" i="8" s="1"/>
  <c r="BH52" i="8"/>
  <c r="BD52" i="8"/>
  <c r="BE52" i="8" s="1"/>
  <c r="AJ52" i="8"/>
  <c r="AK52" i="8" s="1"/>
  <c r="BQ52" i="8" s="1"/>
  <c r="P52" i="8"/>
  <c r="O52" i="8"/>
  <c r="AL52" i="8" s="1"/>
  <c r="J52" i="8"/>
  <c r="BH51" i="8"/>
  <c r="BE51" i="8"/>
  <c r="BL51" i="8" s="1"/>
  <c r="BD51" i="8"/>
  <c r="BH50" i="8"/>
  <c r="BD50" i="8"/>
  <c r="BE50" i="8" s="1"/>
  <c r="BH49" i="8"/>
  <c r="BD49" i="8"/>
  <c r="BE49" i="8" s="1"/>
  <c r="BH48" i="8"/>
  <c r="BD48" i="8"/>
  <c r="BE48" i="8" s="1"/>
  <c r="BH47" i="8"/>
  <c r="BE47" i="8"/>
  <c r="BL47" i="8" s="1"/>
  <c r="BD47" i="8"/>
  <c r="BH46" i="8"/>
  <c r="BD46" i="8"/>
  <c r="BE46" i="8" s="1"/>
  <c r="BH45" i="8"/>
  <c r="BD45" i="8"/>
  <c r="BE45" i="8" s="1"/>
  <c r="BH44" i="8"/>
  <c r="BD44" i="8"/>
  <c r="BE44" i="8" s="1"/>
  <c r="BH43" i="8"/>
  <c r="BE43" i="8"/>
  <c r="BL43" i="8" s="1"/>
  <c r="BD43" i="8"/>
  <c r="BH42" i="8"/>
  <c r="BD42" i="8"/>
  <c r="BE42" i="8" s="1"/>
  <c r="AJ42" i="8"/>
  <c r="AK42" i="8" s="1"/>
  <c r="BQ42" i="8" s="1"/>
  <c r="P42" i="8"/>
  <c r="O42" i="8"/>
  <c r="AL42" i="8" s="1"/>
  <c r="J42" i="8"/>
  <c r="BH41" i="8"/>
  <c r="BE41" i="8"/>
  <c r="BL41" i="8" s="1"/>
  <c r="BD41" i="8"/>
  <c r="BH40" i="8"/>
  <c r="BD40" i="8"/>
  <c r="BE40" i="8" s="1"/>
  <c r="BH39" i="8"/>
  <c r="BD39" i="8"/>
  <c r="BE39" i="8" s="1"/>
  <c r="BH38" i="8"/>
  <c r="BD38" i="8"/>
  <c r="BE38" i="8" s="1"/>
  <c r="BH37" i="8"/>
  <c r="BE37" i="8"/>
  <c r="BL37" i="8" s="1"/>
  <c r="BD37" i="8"/>
  <c r="BH36" i="8"/>
  <c r="BD36" i="8"/>
  <c r="BE36" i="8" s="1"/>
  <c r="BH35" i="8"/>
  <c r="BD35" i="8"/>
  <c r="BE35" i="8" s="1"/>
  <c r="BH34" i="8"/>
  <c r="BD34" i="8"/>
  <c r="BE34" i="8" s="1"/>
  <c r="BH33" i="8"/>
  <c r="BE33" i="8"/>
  <c r="BL33" i="8" s="1"/>
  <c r="BD33" i="8"/>
  <c r="BH32" i="8"/>
  <c r="BD32" i="8"/>
  <c r="BE32" i="8" s="1"/>
  <c r="AJ32" i="8"/>
  <c r="AK32" i="8" s="1"/>
  <c r="BQ32" i="8" s="1"/>
  <c r="P32" i="8"/>
  <c r="O32" i="8"/>
  <c r="AL32" i="8" s="1"/>
  <c r="J32" i="8"/>
  <c r="BH31" i="8"/>
  <c r="BD31" i="8"/>
  <c r="BE31" i="8" s="1"/>
  <c r="BH30" i="8"/>
  <c r="BD30" i="8"/>
  <c r="BE30" i="8" s="1"/>
  <c r="BH29" i="8"/>
  <c r="BD29" i="8"/>
  <c r="BE29" i="8" s="1"/>
  <c r="BH28" i="8"/>
  <c r="BD28" i="8"/>
  <c r="BE28" i="8" s="1"/>
  <c r="BH27" i="8"/>
  <c r="BD27" i="8"/>
  <c r="BE27" i="8" s="1"/>
  <c r="BH26" i="8"/>
  <c r="BD26" i="8"/>
  <c r="BE26" i="8" s="1"/>
  <c r="BH25" i="8"/>
  <c r="BD25" i="8"/>
  <c r="BE25" i="8" s="1"/>
  <c r="BH24" i="8"/>
  <c r="BD24" i="8"/>
  <c r="BE24" i="8" s="1"/>
  <c r="BH23" i="8"/>
  <c r="BD23" i="8"/>
  <c r="BE23" i="8" s="1"/>
  <c r="BH22" i="8"/>
  <c r="BD22" i="8"/>
  <c r="BE22" i="8" s="1"/>
  <c r="AK22" i="8"/>
  <c r="BQ22" i="8" s="1"/>
  <c r="P22" i="8"/>
  <c r="O22" i="8"/>
  <c r="J22" i="8"/>
  <c r="BH21" i="8"/>
  <c r="BD21" i="8"/>
  <c r="BE21" i="8" s="1"/>
  <c r="BH20" i="8"/>
  <c r="BD20" i="8"/>
  <c r="BE20" i="8" s="1"/>
  <c r="BH19" i="8"/>
  <c r="BD19" i="8"/>
  <c r="BE19" i="8" s="1"/>
  <c r="BH18" i="8"/>
  <c r="BD18" i="8"/>
  <c r="BE18" i="8" s="1"/>
  <c r="BH17" i="8"/>
  <c r="BD17" i="8"/>
  <c r="BE17" i="8" s="1"/>
  <c r="BH16" i="8"/>
  <c r="BD16" i="8"/>
  <c r="BE16" i="8" s="1"/>
  <c r="BH15" i="8"/>
  <c r="BD15" i="8"/>
  <c r="BE15" i="8" s="1"/>
  <c r="BH14" i="8"/>
  <c r="BD14" i="8"/>
  <c r="BE14" i="8" s="1"/>
  <c r="BH13" i="8"/>
  <c r="BD13" i="8"/>
  <c r="BE13" i="8" s="1"/>
  <c r="BH12" i="8"/>
  <c r="BD12" i="8"/>
  <c r="BE12" i="8" s="1"/>
  <c r="AK12" i="8"/>
  <c r="BQ12" i="8" s="1"/>
  <c r="P12" i="8"/>
  <c r="O12" i="8"/>
  <c r="J12" i="8"/>
  <c r="AL22" i="8" l="1"/>
  <c r="AL12" i="8"/>
  <c r="BJ24" i="8"/>
  <c r="BK24" i="8" s="1"/>
  <c r="BL24" i="8"/>
  <c r="BJ20" i="8"/>
  <c r="BK20" i="8" s="1"/>
  <c r="BL20" i="8"/>
  <c r="BL32" i="8"/>
  <c r="BJ32" i="8"/>
  <c r="BK32" i="8" s="1"/>
  <c r="BL13" i="8"/>
  <c r="BJ13" i="8"/>
  <c r="BK13" i="8" s="1"/>
  <c r="BL17" i="8"/>
  <c r="BJ17" i="8"/>
  <c r="BK17" i="8" s="1"/>
  <c r="BL21" i="8"/>
  <c r="BJ21" i="8"/>
  <c r="BK21" i="8" s="1"/>
  <c r="BL23" i="8"/>
  <c r="BJ23" i="8"/>
  <c r="BK23" i="8" s="1"/>
  <c r="BL27" i="8"/>
  <c r="BJ27" i="8"/>
  <c r="BK27" i="8" s="1"/>
  <c r="BL31" i="8"/>
  <c r="BJ31" i="8"/>
  <c r="BK31" i="8" s="1"/>
  <c r="BJ40" i="8"/>
  <c r="BK40" i="8" s="1"/>
  <c r="BL40" i="8"/>
  <c r="BL45" i="8"/>
  <c r="BJ45" i="8"/>
  <c r="BK45" i="8" s="1"/>
  <c r="BL54" i="8"/>
  <c r="BJ54" i="8"/>
  <c r="BK54" i="8" s="1"/>
  <c r="BL58" i="8"/>
  <c r="BJ58" i="8"/>
  <c r="BK58" i="8" s="1"/>
  <c r="BJ16" i="8"/>
  <c r="BK16" i="8" s="1"/>
  <c r="BL16" i="8"/>
  <c r="BJ26" i="8"/>
  <c r="BK26" i="8" s="1"/>
  <c r="BL26" i="8"/>
  <c r="BL42" i="8"/>
  <c r="BJ42" i="8"/>
  <c r="BK42" i="8" s="1"/>
  <c r="BL49" i="8"/>
  <c r="BJ49" i="8"/>
  <c r="BK49" i="8" s="1"/>
  <c r="BL28" i="8"/>
  <c r="BJ28" i="8"/>
  <c r="BK28" i="8" s="1"/>
  <c r="BJ46" i="8"/>
  <c r="BK46" i="8" s="1"/>
  <c r="BL46" i="8"/>
  <c r="BL55" i="8"/>
  <c r="BJ55" i="8"/>
  <c r="BK55" i="8" s="1"/>
  <c r="BL59" i="8"/>
  <c r="BJ59" i="8"/>
  <c r="BK59" i="8" s="1"/>
  <c r="BJ34" i="8"/>
  <c r="BK34" i="8" s="1"/>
  <c r="BL34" i="8"/>
  <c r="BJ50" i="8"/>
  <c r="BK50" i="8" s="1"/>
  <c r="BL50" i="8"/>
  <c r="BL19" i="8"/>
  <c r="BJ19" i="8"/>
  <c r="BK19" i="8" s="1"/>
  <c r="BL29" i="8"/>
  <c r="BJ29" i="8"/>
  <c r="BK29" i="8" s="1"/>
  <c r="BJ38" i="8"/>
  <c r="BK38" i="8" s="1"/>
  <c r="BL38" i="8"/>
  <c r="BL52" i="8"/>
  <c r="BJ52" i="8"/>
  <c r="BK52" i="8" s="1"/>
  <c r="BM52" i="8" s="1"/>
  <c r="BJ56" i="8"/>
  <c r="BK56" i="8" s="1"/>
  <c r="BL56" i="8"/>
  <c r="BJ60" i="8"/>
  <c r="BK60" i="8" s="1"/>
  <c r="BL60" i="8"/>
  <c r="BL18" i="8"/>
  <c r="BJ18" i="8"/>
  <c r="BK18" i="8" s="1"/>
  <c r="BL15" i="8"/>
  <c r="BJ15" i="8"/>
  <c r="BK15" i="8" s="1"/>
  <c r="BL25" i="8"/>
  <c r="BJ25" i="8"/>
  <c r="BK25" i="8" s="1"/>
  <c r="BL35" i="8"/>
  <c r="BJ35" i="8"/>
  <c r="BK35" i="8" s="1"/>
  <c r="BL14" i="8"/>
  <c r="BJ14" i="8"/>
  <c r="BK14" i="8" s="1"/>
  <c r="BL12" i="8"/>
  <c r="BJ12" i="8"/>
  <c r="BK12" i="8" s="1"/>
  <c r="BL22" i="8"/>
  <c r="BJ22" i="8"/>
  <c r="BK22" i="8" s="1"/>
  <c r="BJ30" i="8"/>
  <c r="BK30" i="8" s="1"/>
  <c r="BL30" i="8"/>
  <c r="BL39" i="8"/>
  <c r="BJ39" i="8"/>
  <c r="BK39" i="8" s="1"/>
  <c r="BL44" i="8"/>
  <c r="BJ44" i="8"/>
  <c r="BK44" i="8" s="1"/>
  <c r="BL53" i="8"/>
  <c r="BJ53" i="8"/>
  <c r="BK53" i="8" s="1"/>
  <c r="BL57" i="8"/>
  <c r="BJ57" i="8"/>
  <c r="BK57" i="8" s="1"/>
  <c r="BL61" i="8"/>
  <c r="BJ61" i="8"/>
  <c r="BK61" i="8" s="1"/>
  <c r="BJ36" i="8"/>
  <c r="BK36" i="8" s="1"/>
  <c r="BL36" i="8"/>
  <c r="BL48" i="8"/>
  <c r="BJ48" i="8"/>
  <c r="BK48" i="8" s="1"/>
  <c r="BJ33" i="8"/>
  <c r="BK33" i="8" s="1"/>
  <c r="BJ37" i="8"/>
  <c r="BK37" i="8" s="1"/>
  <c r="BJ41" i="8"/>
  <c r="BK41" i="8" s="1"/>
  <c r="BJ43" i="8"/>
  <c r="BK43" i="8" s="1"/>
  <c r="BJ47" i="8"/>
  <c r="BK47" i="8" s="1"/>
  <c r="BJ51" i="8"/>
  <c r="BK51" i="8" s="1"/>
  <c r="BM12" i="8" l="1"/>
  <c r="BN12" i="8" s="1"/>
  <c r="BO12" i="8" s="1"/>
  <c r="BP12" i="8" s="1"/>
  <c r="BR12" i="8" s="1"/>
  <c r="BM22" i="8"/>
  <c r="BM42" i="8"/>
  <c r="BN52" i="8"/>
  <c r="BO52" i="8" s="1"/>
  <c r="BP52" i="8" s="1"/>
  <c r="BR52" i="8" s="1"/>
  <c r="BM32" i="8"/>
  <c r="BN32" i="8" l="1"/>
  <c r="BO32" i="8" s="1"/>
  <c r="BP32" i="8" s="1"/>
  <c r="BR32" i="8" s="1"/>
  <c r="BN42" i="8"/>
  <c r="BO42" i="8" s="1"/>
  <c r="BP42" i="8" s="1"/>
  <c r="BR42" i="8" s="1"/>
  <c r="BN22" i="8"/>
  <c r="BO22" i="8" s="1"/>
  <c r="BP22" i="8" s="1"/>
  <c r="BR22" i="8" s="1"/>
  <c r="BH61" i="2" l="1"/>
  <c r="BD61" i="2"/>
  <c r="BE61" i="2" s="1"/>
  <c r="BL61" i="2" s="1"/>
  <c r="BH60" i="2"/>
  <c r="BD60" i="2"/>
  <c r="BE60" i="2" s="1"/>
  <c r="BH59" i="2"/>
  <c r="BD59" i="2"/>
  <c r="BE59" i="2" s="1"/>
  <c r="BH58" i="2"/>
  <c r="BD58" i="2"/>
  <c r="BE58" i="2" s="1"/>
  <c r="BH57" i="2"/>
  <c r="BD57" i="2"/>
  <c r="BE57" i="2" s="1"/>
  <c r="BH56" i="2"/>
  <c r="BD56" i="2"/>
  <c r="BE56" i="2" s="1"/>
  <c r="BH55" i="2"/>
  <c r="BD55" i="2"/>
  <c r="BE55" i="2" s="1"/>
  <c r="BH54" i="2"/>
  <c r="BD54" i="2"/>
  <c r="BE54" i="2" s="1"/>
  <c r="BH53" i="2"/>
  <c r="BD53" i="2"/>
  <c r="BE53" i="2" s="1"/>
  <c r="BH52" i="2"/>
  <c r="BD52" i="2"/>
  <c r="BE52" i="2" s="1"/>
  <c r="AJ52" i="2"/>
  <c r="AK52" i="2" s="1"/>
  <c r="BQ52" i="2" s="1"/>
  <c r="P52" i="2"/>
  <c r="O52" i="2"/>
  <c r="J52" i="2"/>
  <c r="BH51" i="2"/>
  <c r="BD51" i="2"/>
  <c r="BE51" i="2" s="1"/>
  <c r="BL51" i="2" s="1"/>
  <c r="BH50" i="2"/>
  <c r="BD50" i="2"/>
  <c r="BE50" i="2" s="1"/>
  <c r="BH49" i="2"/>
  <c r="BD49" i="2"/>
  <c r="BE49" i="2" s="1"/>
  <c r="BH48" i="2"/>
  <c r="BD48" i="2"/>
  <c r="BE48" i="2" s="1"/>
  <c r="BH47" i="2"/>
  <c r="BE47" i="2"/>
  <c r="BL47" i="2" s="1"/>
  <c r="BD47" i="2"/>
  <c r="BH46" i="2"/>
  <c r="BD46" i="2"/>
  <c r="BE46" i="2" s="1"/>
  <c r="BH45" i="2"/>
  <c r="BD45" i="2"/>
  <c r="BE45" i="2" s="1"/>
  <c r="BH44" i="2"/>
  <c r="BD44" i="2"/>
  <c r="BE44" i="2" s="1"/>
  <c r="BH43" i="2"/>
  <c r="BD43" i="2"/>
  <c r="BE43" i="2" s="1"/>
  <c r="BL43" i="2" s="1"/>
  <c r="BH42" i="2"/>
  <c r="BD42" i="2"/>
  <c r="BE42" i="2" s="1"/>
  <c r="AJ42" i="2"/>
  <c r="AK42" i="2" s="1"/>
  <c r="BQ42" i="2" s="1"/>
  <c r="P42" i="2"/>
  <c r="O42" i="2"/>
  <c r="J42" i="2"/>
  <c r="BH41" i="2"/>
  <c r="BD41" i="2"/>
  <c r="BE41" i="2" s="1"/>
  <c r="BL41" i="2" s="1"/>
  <c r="BH40" i="2"/>
  <c r="BD40" i="2"/>
  <c r="BE40" i="2" s="1"/>
  <c r="BH39" i="2"/>
  <c r="BD39" i="2"/>
  <c r="BE39" i="2" s="1"/>
  <c r="BH38" i="2"/>
  <c r="BD38" i="2"/>
  <c r="BE38" i="2" s="1"/>
  <c r="BH37" i="2"/>
  <c r="BE37" i="2"/>
  <c r="BL37" i="2" s="1"/>
  <c r="BD37" i="2"/>
  <c r="BH36" i="2"/>
  <c r="BD36" i="2"/>
  <c r="BE36" i="2" s="1"/>
  <c r="BH35" i="2"/>
  <c r="BD35" i="2"/>
  <c r="BE35" i="2" s="1"/>
  <c r="BH34" i="2"/>
  <c r="BD34" i="2"/>
  <c r="BE34" i="2" s="1"/>
  <c r="BH33" i="2"/>
  <c r="BD33" i="2"/>
  <c r="BE33" i="2" s="1"/>
  <c r="BH32" i="2"/>
  <c r="BD32" i="2"/>
  <c r="BE32" i="2" s="1"/>
  <c r="AJ32" i="2"/>
  <c r="AK32" i="2" s="1"/>
  <c r="BQ32" i="2" s="1"/>
  <c r="P32" i="2"/>
  <c r="O32" i="2"/>
  <c r="J32" i="2"/>
  <c r="BH31" i="2"/>
  <c r="BD31" i="2"/>
  <c r="BE31" i="2" s="1"/>
  <c r="BH30" i="2"/>
  <c r="BD30" i="2"/>
  <c r="BE30" i="2" s="1"/>
  <c r="BH29" i="2"/>
  <c r="BD29" i="2"/>
  <c r="BE29" i="2" s="1"/>
  <c r="BH28" i="2"/>
  <c r="BD28" i="2"/>
  <c r="BE28" i="2" s="1"/>
  <c r="BH27" i="2"/>
  <c r="BD27" i="2"/>
  <c r="BE27" i="2" s="1"/>
  <c r="BH26" i="2"/>
  <c r="BD26" i="2"/>
  <c r="BE26" i="2" s="1"/>
  <c r="BH25" i="2"/>
  <c r="BD25" i="2"/>
  <c r="BE25" i="2" s="1"/>
  <c r="BH24" i="2"/>
  <c r="BD24" i="2"/>
  <c r="BE24" i="2" s="1"/>
  <c r="BH23" i="2"/>
  <c r="BD23" i="2"/>
  <c r="BE23" i="2" s="1"/>
  <c r="BH22" i="2"/>
  <c r="BD22" i="2"/>
  <c r="BE22" i="2" s="1"/>
  <c r="AJ22" i="2"/>
  <c r="AK22" i="2" s="1"/>
  <c r="BQ22" i="2" s="1"/>
  <c r="P22" i="2"/>
  <c r="O22" i="2"/>
  <c r="J22" i="2"/>
  <c r="BH21" i="2"/>
  <c r="BD21" i="2"/>
  <c r="BE21" i="2" s="1"/>
  <c r="BH20" i="2"/>
  <c r="BD20" i="2"/>
  <c r="BE20" i="2" s="1"/>
  <c r="BH19" i="2"/>
  <c r="BD19" i="2"/>
  <c r="BE19" i="2" s="1"/>
  <c r="BH18" i="2"/>
  <c r="BD18" i="2"/>
  <c r="BE18" i="2" s="1"/>
  <c r="BH17" i="2"/>
  <c r="BD17" i="2"/>
  <c r="BE17" i="2" s="1"/>
  <c r="BH16" i="2"/>
  <c r="BD16" i="2"/>
  <c r="BE16" i="2" s="1"/>
  <c r="BH15" i="2"/>
  <c r="BD15" i="2"/>
  <c r="BE15" i="2" s="1"/>
  <c r="BH14" i="2"/>
  <c r="BD14" i="2"/>
  <c r="BE14" i="2" s="1"/>
  <c r="BH13" i="2"/>
  <c r="BD13" i="2"/>
  <c r="BE13" i="2" s="1"/>
  <c r="BH12" i="2"/>
  <c r="BD12" i="2"/>
  <c r="BE12" i="2" s="1"/>
  <c r="AJ12" i="2"/>
  <c r="AK12" i="2" s="1"/>
  <c r="BQ12" i="2" s="1"/>
  <c r="P12" i="2"/>
  <c r="O12" i="2"/>
  <c r="J12" i="2"/>
  <c r="AL42" i="2" l="1"/>
  <c r="BL17" i="2"/>
  <c r="BJ17" i="2"/>
  <c r="BK17" i="2" s="1"/>
  <c r="BL21" i="2"/>
  <c r="BJ21" i="2"/>
  <c r="BK21" i="2" s="1"/>
  <c r="BL23" i="2"/>
  <c r="BJ23" i="2"/>
  <c r="BK23" i="2" s="1"/>
  <c r="BL27" i="2"/>
  <c r="BJ27" i="2"/>
  <c r="BK27" i="2" s="1"/>
  <c r="BL31" i="2"/>
  <c r="BJ31" i="2"/>
  <c r="BK31" i="2" s="1"/>
  <c r="BL33" i="2"/>
  <c r="BJ33" i="2"/>
  <c r="BK33" i="2" s="1"/>
  <c r="BL42" i="2"/>
  <c r="BJ42" i="2"/>
  <c r="BK42" i="2" s="1"/>
  <c r="BL49" i="2"/>
  <c r="BJ49" i="2"/>
  <c r="BK49" i="2" s="1"/>
  <c r="AL52" i="2"/>
  <c r="BL13" i="2"/>
  <c r="BJ13" i="2"/>
  <c r="BK13" i="2" s="1"/>
  <c r="BJ46" i="2"/>
  <c r="BK46" i="2" s="1"/>
  <c r="BL46" i="2"/>
  <c r="BL55" i="2"/>
  <c r="BJ55" i="2"/>
  <c r="BK55" i="2" s="1"/>
  <c r="BL59" i="2"/>
  <c r="BJ59" i="2"/>
  <c r="BK59" i="2" s="1"/>
  <c r="BL14" i="2"/>
  <c r="BJ14" i="2"/>
  <c r="BK14" i="2" s="1"/>
  <c r="BL18" i="2"/>
  <c r="BJ18" i="2"/>
  <c r="BK18" i="2" s="1"/>
  <c r="BJ24" i="2"/>
  <c r="BK24" i="2" s="1"/>
  <c r="BL24" i="2"/>
  <c r="BL28" i="2"/>
  <c r="BJ28" i="2"/>
  <c r="BK28" i="2" s="1"/>
  <c r="BL34" i="2"/>
  <c r="BJ34" i="2"/>
  <c r="BK34" i="2" s="1"/>
  <c r="BJ50" i="2"/>
  <c r="BK50" i="2" s="1"/>
  <c r="BL50" i="2"/>
  <c r="AL12" i="2"/>
  <c r="AL22" i="2"/>
  <c r="AL32" i="2"/>
  <c r="BJ38" i="2"/>
  <c r="BK38" i="2" s="1"/>
  <c r="BL38" i="2"/>
  <c r="BL52" i="2"/>
  <c r="BJ52" i="2"/>
  <c r="BK52" i="2" s="1"/>
  <c r="BJ56" i="2"/>
  <c r="BK56" i="2" s="1"/>
  <c r="BL56" i="2"/>
  <c r="BJ60" i="2"/>
  <c r="BK60" i="2" s="1"/>
  <c r="BL60" i="2"/>
  <c r="BL15" i="2"/>
  <c r="BJ15" i="2"/>
  <c r="BK15" i="2" s="1"/>
  <c r="BL19" i="2"/>
  <c r="BJ19" i="2"/>
  <c r="BK19" i="2" s="1"/>
  <c r="BL25" i="2"/>
  <c r="BJ25" i="2"/>
  <c r="BK25" i="2" s="1"/>
  <c r="BL29" i="2"/>
  <c r="BJ29" i="2"/>
  <c r="BK29" i="2" s="1"/>
  <c r="BL35" i="2"/>
  <c r="BJ35" i="2"/>
  <c r="BK35" i="2" s="1"/>
  <c r="BL39" i="2"/>
  <c r="BJ39" i="2"/>
  <c r="BK39" i="2" s="1"/>
  <c r="BL44" i="2"/>
  <c r="BJ44" i="2"/>
  <c r="BK44" i="2" s="1"/>
  <c r="BL53" i="2"/>
  <c r="BJ53" i="2"/>
  <c r="BK53" i="2" s="1"/>
  <c r="BL57" i="2"/>
  <c r="BJ57" i="2"/>
  <c r="BK57" i="2" s="1"/>
  <c r="BJ16" i="2"/>
  <c r="BK16" i="2" s="1"/>
  <c r="BL16" i="2"/>
  <c r="BL22" i="2"/>
  <c r="BJ22" i="2"/>
  <c r="BK22" i="2" s="1"/>
  <c r="BJ26" i="2"/>
  <c r="BK26" i="2" s="1"/>
  <c r="BL26" i="2"/>
  <c r="BJ30" i="2"/>
  <c r="BK30" i="2" s="1"/>
  <c r="BL30" i="2"/>
  <c r="BL32" i="2"/>
  <c r="BJ32" i="2"/>
  <c r="BK32" i="2" s="1"/>
  <c r="BJ36" i="2"/>
  <c r="BK36" i="2" s="1"/>
  <c r="BL36" i="2"/>
  <c r="BL48" i="2"/>
  <c r="BJ48" i="2"/>
  <c r="BK48" i="2" s="1"/>
  <c r="BL12" i="2"/>
  <c r="BJ12" i="2"/>
  <c r="BK12" i="2" s="1"/>
  <c r="BJ20" i="2"/>
  <c r="BK20" i="2" s="1"/>
  <c r="BL20" i="2"/>
  <c r="BJ40" i="2"/>
  <c r="BK40" i="2" s="1"/>
  <c r="BL40" i="2"/>
  <c r="BL45" i="2"/>
  <c r="BJ45" i="2"/>
  <c r="BK45" i="2" s="1"/>
  <c r="BL54" i="2"/>
  <c r="BJ54" i="2"/>
  <c r="BK54" i="2" s="1"/>
  <c r="BL58" i="2"/>
  <c r="BJ58" i="2"/>
  <c r="BK58" i="2" s="1"/>
  <c r="BJ37" i="2"/>
  <c r="BK37" i="2" s="1"/>
  <c r="BJ41" i="2"/>
  <c r="BK41" i="2" s="1"/>
  <c r="BJ43" i="2"/>
  <c r="BK43" i="2" s="1"/>
  <c r="BJ47" i="2"/>
  <c r="BK47" i="2" s="1"/>
  <c r="BJ51" i="2"/>
  <c r="BK51" i="2" s="1"/>
  <c r="BJ61" i="2"/>
  <c r="BK61" i="2" s="1"/>
  <c r="BM32" i="2" l="1"/>
  <c r="BN32" i="2" s="1"/>
  <c r="BO32" i="2" s="1"/>
  <c r="BP32" i="2" s="1"/>
  <c r="BR32" i="2" s="1"/>
  <c r="BM42" i="2"/>
  <c r="BM22" i="2"/>
  <c r="BM52" i="2"/>
  <c r="BM12" i="2"/>
  <c r="BN52" i="2" l="1"/>
  <c r="BO52" i="2" s="1"/>
  <c r="BP52" i="2" s="1"/>
  <c r="BR52" i="2" s="1"/>
  <c r="BN22" i="2"/>
  <c r="BO22" i="2" s="1"/>
  <c r="BP22" i="2" s="1"/>
  <c r="BR22" i="2" s="1"/>
  <c r="BN12" i="2"/>
  <c r="BO12" i="2" s="1"/>
  <c r="BP12" i="2" s="1"/>
  <c r="BR12" i="2" s="1"/>
  <c r="BN42" i="2"/>
  <c r="BO42" i="2" s="1"/>
  <c r="BP42" i="2" s="1"/>
  <c r="BR4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ALFONSO BARRIOS PEREA</author>
  </authors>
  <commentList>
    <comment ref="Q12" authorId="0" shapeId="0" xr:uid="{2AB9AC3A-2CAC-4021-BBC4-7B2FA0B3AB66}">
      <text>
        <r>
          <rPr>
            <sz val="8"/>
            <color indexed="81"/>
            <rFont val="Arial"/>
            <family val="2"/>
          </rPr>
          <t>Ubica el puntero del mouse en los numeros de la fila 11, para leer la pregunta y selecciona una respuesta en la lista desplegable</t>
        </r>
      </text>
    </comment>
    <comment ref="R12" authorId="0" shapeId="0" xr:uid="{919E9A9E-521D-4CB0-BE74-939025AE0352}">
      <text>
        <r>
          <rPr>
            <sz val="8"/>
            <color indexed="81"/>
            <rFont val="Arial"/>
            <family val="2"/>
          </rPr>
          <t>Ubica el puntero del mouse en los numeros de la fila 11, para leer la pregunta y selecciona una respuesta en la lista desplegable</t>
        </r>
      </text>
    </comment>
    <comment ref="S12" authorId="0" shapeId="0" xr:uid="{041B6DFE-2895-4102-B2DC-E1B72EFFC2D6}">
      <text>
        <r>
          <rPr>
            <sz val="8"/>
            <color indexed="81"/>
            <rFont val="Arial"/>
            <family val="2"/>
          </rPr>
          <t>Ubica el puntero del mouse en los numeros de la fila 11, para leer la pregunta y selecciona una respuesta en la lista desplegable</t>
        </r>
      </text>
    </comment>
    <comment ref="T12" authorId="0" shapeId="0" xr:uid="{D7331991-5485-46CB-B0E1-8234BA343ECC}">
      <text>
        <r>
          <rPr>
            <sz val="8"/>
            <color indexed="81"/>
            <rFont val="Arial"/>
            <family val="2"/>
          </rPr>
          <t>Ubica el puntero del mouse en los numeros de la fila 11, para leer la pregunta y selecciona una respuesta en la lista desplegable</t>
        </r>
      </text>
    </comment>
    <comment ref="U12" authorId="0" shapeId="0" xr:uid="{2EF3C54C-1D93-4B89-B2BE-112FE5C5ABD7}">
      <text>
        <r>
          <rPr>
            <sz val="8"/>
            <color indexed="81"/>
            <rFont val="Arial"/>
            <family val="2"/>
          </rPr>
          <t>Ubica el puntero del mouse en los numeros de la fila 11, para leer la pregunta y selecciona una respuesta en la lista desplegable</t>
        </r>
      </text>
    </comment>
    <comment ref="V12" authorId="0" shapeId="0" xr:uid="{F2E4B11D-05AD-46B8-A3E3-C3236D9BE379}">
      <text>
        <r>
          <rPr>
            <sz val="8"/>
            <color indexed="81"/>
            <rFont val="Arial"/>
            <family val="2"/>
          </rPr>
          <t>Ubica el puntero del mouse en los numeros de la fila 11, para leer la pregunta y selecciona una respuesta en la lista desplegable</t>
        </r>
      </text>
    </comment>
    <comment ref="W12" authorId="0" shapeId="0" xr:uid="{0B166AAE-4599-4AD1-A3AF-79809D31326B}">
      <text>
        <r>
          <rPr>
            <sz val="8"/>
            <color indexed="81"/>
            <rFont val="Arial"/>
            <family val="2"/>
          </rPr>
          <t>Ubica el puntero del mouse en los numeros de la fila 11, para leer la pregunta y selecciona una respuesta en la lista desplegable</t>
        </r>
      </text>
    </comment>
    <comment ref="X12" authorId="0" shapeId="0" xr:uid="{632EE606-9625-4F13-A4F0-8D15900E75E8}">
      <text>
        <r>
          <rPr>
            <sz val="8"/>
            <color indexed="81"/>
            <rFont val="Arial"/>
            <family val="2"/>
          </rPr>
          <t>Ubica el puntero del mouse en los numeros de la fila 11, para leer la pregunta y selecciona una respuesta en la lista desplegable</t>
        </r>
      </text>
    </comment>
    <comment ref="Y12" authorId="0" shapeId="0" xr:uid="{58DEDC55-B5E5-4890-977B-83E02A275F9F}">
      <text>
        <r>
          <rPr>
            <sz val="8"/>
            <color indexed="81"/>
            <rFont val="Arial"/>
            <family val="2"/>
          </rPr>
          <t>Ubica el puntero del mouse en los numeros de la fila 11, para leer la pregunta y selecciona una respuesta en la lista desplegable</t>
        </r>
      </text>
    </comment>
    <comment ref="Z12" authorId="0" shapeId="0" xr:uid="{F1079613-E231-40B0-B796-D1447418415A}">
      <text>
        <r>
          <rPr>
            <sz val="8"/>
            <color indexed="81"/>
            <rFont val="Arial"/>
            <family val="2"/>
          </rPr>
          <t>Ubica el puntero del mouse en los numeros de la fila 11, para leer la pregunta y selecciona una respuesta en la lista desplegable</t>
        </r>
      </text>
    </comment>
    <comment ref="AA12" authorId="0" shapeId="0" xr:uid="{26AEB9EE-77F2-4484-BF69-BE332D5735DE}">
      <text>
        <r>
          <rPr>
            <sz val="8"/>
            <color indexed="81"/>
            <rFont val="Arial"/>
            <family val="2"/>
          </rPr>
          <t>Ubica el puntero del mouse en los numeros de la fila 11, para leer la pregunta y selecciona una respuesta en la lista desplegable</t>
        </r>
      </text>
    </comment>
    <comment ref="AB12" authorId="0" shapeId="0" xr:uid="{A32E4450-2055-4A0C-9CF1-7E2EC24249E3}">
      <text>
        <r>
          <rPr>
            <sz val="8"/>
            <color indexed="81"/>
            <rFont val="Arial"/>
            <family val="2"/>
          </rPr>
          <t>Ubica el puntero del mouse en los numeros de la fila 11, para leer la pregunta y selecciona una respuesta en la lista desplegable</t>
        </r>
      </text>
    </comment>
    <comment ref="AC12" authorId="0" shapeId="0" xr:uid="{BA340F1B-6D16-4B4F-B5AE-981F9D1E44E2}">
      <text>
        <r>
          <rPr>
            <sz val="8"/>
            <color indexed="81"/>
            <rFont val="Arial"/>
            <family val="2"/>
          </rPr>
          <t>Ubica el puntero del mouse en los numeros de la fila 11, para leer la pregunta y selecciona una respuesta en la lista desplegable</t>
        </r>
      </text>
    </comment>
    <comment ref="AD12" authorId="0" shapeId="0" xr:uid="{A66A4928-A405-4388-A083-119FD70DD5E5}">
      <text>
        <r>
          <rPr>
            <sz val="8"/>
            <color indexed="81"/>
            <rFont val="Arial"/>
            <family val="2"/>
          </rPr>
          <t>Ubica el puntero del mouse en los numeros de la fila 11, para leer la pregunta y selecciona una respuesta en la lista desplegable</t>
        </r>
      </text>
    </comment>
    <comment ref="AE12" authorId="0" shapeId="0" xr:uid="{5639EBE1-D908-4A4D-ADC0-508B7B37286B}">
      <text>
        <r>
          <rPr>
            <sz val="8"/>
            <color indexed="81"/>
            <rFont val="Arial"/>
            <family val="2"/>
          </rPr>
          <t>Ubica el puntero del mouse en los numeros de la fila 11, para leer la pregunta y selecciona una respuesta en la lista desplegable</t>
        </r>
      </text>
    </comment>
    <comment ref="AF12" authorId="0" shapeId="0" xr:uid="{F26764D5-B155-44A2-BA63-1FF4D10095E8}">
      <text>
        <r>
          <rPr>
            <sz val="8"/>
            <color indexed="81"/>
            <rFont val="Arial"/>
            <family val="2"/>
          </rPr>
          <t>Ubica el puntero del mouse en los numeros de la fila 11, para leer la pregunta y selecciona una respuesta en la lista desplegable</t>
        </r>
      </text>
    </comment>
    <comment ref="AG12" authorId="0" shapeId="0" xr:uid="{A560457B-B7EF-4675-A84C-7B86EF78F904}">
      <text>
        <r>
          <rPr>
            <sz val="8"/>
            <color indexed="81"/>
            <rFont val="Arial"/>
            <family val="2"/>
          </rPr>
          <t>Ubica el puntero del mouse en los numeros de la fila 11, para leer la pregunta y selecciona una respuesta en la lista desplegable</t>
        </r>
      </text>
    </comment>
    <comment ref="AH12" authorId="0" shapeId="0" xr:uid="{EFF1A2E2-B328-41F6-B0C9-3C15C40F0B5D}">
      <text>
        <r>
          <rPr>
            <sz val="8"/>
            <color indexed="81"/>
            <rFont val="Arial"/>
            <family val="2"/>
          </rPr>
          <t>Ubica el puntero del mouse en los numeros de la fila 11, para leer la pregunta y selecciona una respuesta en la lista desplegable</t>
        </r>
      </text>
    </comment>
    <comment ref="AI12" authorId="0" shapeId="0" xr:uid="{EA5882C0-1024-4062-B360-9021415C9191}">
      <text>
        <r>
          <rPr>
            <sz val="8"/>
            <color indexed="81"/>
            <rFont val="Arial"/>
            <family val="2"/>
          </rPr>
          <t>Ubica el puntero del mouse en los numeros de la fila 11, para leer la pregunta y selecciona una respuesta en la lista desplegable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ALFONSO BARRIOS PEREA</author>
  </authors>
  <commentList>
    <comment ref="Q12" authorId="0" shapeId="0" xr:uid="{C281B320-0318-463D-9AFE-23CD04206D5D}">
      <text>
        <r>
          <rPr>
            <sz val="8"/>
            <color indexed="81"/>
            <rFont val="Arial"/>
            <family val="2"/>
          </rPr>
          <t>Ubica el puntero del mouse en los numeros de la fila 11, para leer la pregunta y selecciona una respuesta en la lista desplegable</t>
        </r>
      </text>
    </comment>
    <comment ref="R12" authorId="0" shapeId="0" xr:uid="{F631A559-26B2-4EDA-BDDA-673C11C9FFDA}">
      <text>
        <r>
          <rPr>
            <sz val="8"/>
            <color indexed="81"/>
            <rFont val="Arial"/>
            <family val="2"/>
          </rPr>
          <t>Ubica el puntero del mouse en los numeros de la fila 11, para leer la pregunta y selecciona una respuesta en la lista desplegable</t>
        </r>
      </text>
    </comment>
    <comment ref="S12" authorId="0" shapeId="0" xr:uid="{797627BF-1ADE-43FD-8917-23E54DD3EAE2}">
      <text>
        <r>
          <rPr>
            <sz val="8"/>
            <color indexed="81"/>
            <rFont val="Arial"/>
            <family val="2"/>
          </rPr>
          <t>Ubica el puntero del mouse en los numeros de la fila 11, para leer la pregunta y selecciona una respuesta en la lista desplegable</t>
        </r>
      </text>
    </comment>
    <comment ref="T12" authorId="0" shapeId="0" xr:uid="{3F70C4A5-CB84-4F23-826E-242A0AC6FC36}">
      <text>
        <r>
          <rPr>
            <sz val="8"/>
            <color indexed="81"/>
            <rFont val="Arial"/>
            <family val="2"/>
          </rPr>
          <t>Ubica el puntero del mouse en los numeros de la fila 11, para leer la pregunta y selecciona una respuesta en la lista desplegable</t>
        </r>
      </text>
    </comment>
    <comment ref="U12" authorId="0" shapeId="0" xr:uid="{8D8D0718-BAF4-427A-AC18-5AD1FCBAC3BD}">
      <text>
        <r>
          <rPr>
            <sz val="8"/>
            <color indexed="81"/>
            <rFont val="Arial"/>
            <family val="2"/>
          </rPr>
          <t>Ubica el puntero del mouse en los numeros de la fila 11, para leer la pregunta y selecciona una respuesta en la lista desplegable</t>
        </r>
      </text>
    </comment>
    <comment ref="V12" authorId="0" shapeId="0" xr:uid="{46A666B8-D66C-4A4B-8EFC-48375CB8287C}">
      <text>
        <r>
          <rPr>
            <sz val="8"/>
            <color indexed="81"/>
            <rFont val="Arial"/>
            <family val="2"/>
          </rPr>
          <t>Ubica el puntero del mouse en los numeros de la fila 11, para leer la pregunta y selecciona una respuesta en la lista desplegable</t>
        </r>
      </text>
    </comment>
    <comment ref="W12" authorId="0" shapeId="0" xr:uid="{6BB061DB-B2D5-4C7C-8CF7-6106BBF0361E}">
      <text>
        <r>
          <rPr>
            <sz val="8"/>
            <color indexed="81"/>
            <rFont val="Arial"/>
            <family val="2"/>
          </rPr>
          <t>Ubica el puntero del mouse en los numeros de la fila 11, para leer la pregunta y selecciona una respuesta en la lista desplegable</t>
        </r>
      </text>
    </comment>
    <comment ref="X12" authorId="0" shapeId="0" xr:uid="{E1D0AF34-8150-4361-922F-80386373783A}">
      <text>
        <r>
          <rPr>
            <sz val="8"/>
            <color indexed="81"/>
            <rFont val="Arial"/>
            <family val="2"/>
          </rPr>
          <t>Ubica el puntero del mouse en los numeros de la fila 11, para leer la pregunta y selecciona una respuesta en la lista desplegable</t>
        </r>
      </text>
    </comment>
    <comment ref="Y12" authorId="0" shapeId="0" xr:uid="{12163EC4-1190-4C1F-98D9-E8BCC8E8A41E}">
      <text>
        <r>
          <rPr>
            <sz val="8"/>
            <color indexed="81"/>
            <rFont val="Arial"/>
            <family val="2"/>
          </rPr>
          <t>Ubica el puntero del mouse en los numeros de la fila 11, para leer la pregunta y selecciona una respuesta en la lista desplegable</t>
        </r>
      </text>
    </comment>
    <comment ref="Z12" authorId="0" shapeId="0" xr:uid="{61776995-527D-4250-892B-E270EE7BFDD8}">
      <text>
        <r>
          <rPr>
            <sz val="8"/>
            <color indexed="81"/>
            <rFont val="Arial"/>
            <family val="2"/>
          </rPr>
          <t>Ubica el puntero del mouse en los numeros de la fila 11, para leer la pregunta y selecciona una respuesta en la lista desplegable</t>
        </r>
      </text>
    </comment>
    <comment ref="AA12" authorId="0" shapeId="0" xr:uid="{084D1FEF-A066-469C-BABE-B5B2DA97CA54}">
      <text>
        <r>
          <rPr>
            <sz val="8"/>
            <color indexed="81"/>
            <rFont val="Arial"/>
            <family val="2"/>
          </rPr>
          <t>Ubica el puntero del mouse en los numeros de la fila 11, para leer la pregunta y selecciona una respuesta en la lista desplegable</t>
        </r>
      </text>
    </comment>
    <comment ref="AB12" authorId="0" shapeId="0" xr:uid="{AD0EC659-16AA-48D5-9444-2EBE1C8FDC0B}">
      <text>
        <r>
          <rPr>
            <sz val="8"/>
            <color indexed="81"/>
            <rFont val="Arial"/>
            <family val="2"/>
          </rPr>
          <t>Ubica el puntero del mouse en los numeros de la fila 11, para leer la pregunta y selecciona una respuesta en la lista desplegable</t>
        </r>
      </text>
    </comment>
    <comment ref="AC12" authorId="0" shapeId="0" xr:uid="{8630CE4D-B66F-4F54-97EA-A150EAFFA978}">
      <text>
        <r>
          <rPr>
            <sz val="8"/>
            <color indexed="81"/>
            <rFont val="Arial"/>
            <family val="2"/>
          </rPr>
          <t>Ubica el puntero del mouse en los numeros de la fila 11, para leer la pregunta y selecciona una respuesta en la lista desplegable</t>
        </r>
      </text>
    </comment>
    <comment ref="AD12" authorId="0" shapeId="0" xr:uid="{4F0AD893-0189-4CDC-AF3E-69B19F11E670}">
      <text>
        <r>
          <rPr>
            <sz val="8"/>
            <color indexed="81"/>
            <rFont val="Arial"/>
            <family val="2"/>
          </rPr>
          <t>Ubica el puntero del mouse en los numeros de la fila 11, para leer la pregunta y selecciona una respuesta en la lista desplegable</t>
        </r>
      </text>
    </comment>
    <comment ref="AE12" authorId="0" shapeId="0" xr:uid="{09E24F90-C02A-451E-91F5-C62395C21B15}">
      <text>
        <r>
          <rPr>
            <sz val="8"/>
            <color indexed="81"/>
            <rFont val="Arial"/>
            <family val="2"/>
          </rPr>
          <t>Ubica el puntero del mouse en los numeros de la fila 11, para leer la pregunta y selecciona una respuesta en la lista desplegable</t>
        </r>
      </text>
    </comment>
    <comment ref="AF12" authorId="0" shapeId="0" xr:uid="{51155A10-C2D6-4366-B11B-40596FC8D8F5}">
      <text>
        <r>
          <rPr>
            <sz val="8"/>
            <color indexed="81"/>
            <rFont val="Arial"/>
            <family val="2"/>
          </rPr>
          <t>Ubica el puntero del mouse en los numeros de la fila 11, para leer la pregunta y selecciona una respuesta en la lista desplegable</t>
        </r>
      </text>
    </comment>
    <comment ref="AG12" authorId="0" shapeId="0" xr:uid="{47CAF0BB-4585-4794-9400-EF908A4D0DEF}">
      <text>
        <r>
          <rPr>
            <sz val="8"/>
            <color indexed="81"/>
            <rFont val="Arial"/>
            <family val="2"/>
          </rPr>
          <t>Ubica el puntero del mouse en los numeros de la fila 11, para leer la pregunta y selecciona una respuesta en la lista desplegable</t>
        </r>
      </text>
    </comment>
    <comment ref="AH12" authorId="0" shapeId="0" xr:uid="{EF9E13EB-5763-4AD5-BEE4-168094E3CCB5}">
      <text>
        <r>
          <rPr>
            <sz val="8"/>
            <color indexed="81"/>
            <rFont val="Arial"/>
            <family val="2"/>
          </rPr>
          <t>Ubica el puntero del mouse en los numeros de la fila 11, para leer la pregunta y selecciona una respuesta en la lista desplegable</t>
        </r>
      </text>
    </comment>
    <comment ref="AI12" authorId="0" shapeId="0" xr:uid="{AF36C8F8-0119-4665-AD34-5E685347CBF9}">
      <text>
        <r>
          <rPr>
            <sz val="8"/>
            <color indexed="81"/>
            <rFont val="Arial"/>
            <family val="2"/>
          </rPr>
          <t>Ubica el puntero del mouse en los numeros de la fila 11, para leer la pregunta y selecciona una respuesta en la lista desplegable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ALFONSO BARRIOS PEREA</author>
  </authors>
  <commentList>
    <comment ref="Q12" authorId="0" shapeId="0" xr:uid="{C2BE1A14-1388-4A3C-B7F4-25F3752AB709}">
      <text>
        <r>
          <rPr>
            <sz val="8"/>
            <color indexed="81"/>
            <rFont val="Arial"/>
            <family val="2"/>
          </rPr>
          <t>Ubica el puntero del mouse en los números de la fila 11, para leer la pregunta y selecciona una respuesta en la lista desplegable</t>
        </r>
      </text>
    </comment>
    <comment ref="R12" authorId="0" shapeId="0" xr:uid="{36907C39-4618-4498-895E-8F432F5FE4EF}">
      <text>
        <r>
          <rPr>
            <sz val="8"/>
            <color indexed="81"/>
            <rFont val="Arial"/>
            <family val="2"/>
          </rPr>
          <t>Ubica el puntero del mouse en los números de la fila 11, para leer la pregunta y selecciona una respuesta en la lista desplegable</t>
        </r>
      </text>
    </comment>
    <comment ref="S12" authorId="0" shapeId="0" xr:uid="{91E2A201-4889-4960-8627-8375340B2D5F}">
      <text>
        <r>
          <rPr>
            <sz val="8"/>
            <color indexed="81"/>
            <rFont val="Arial"/>
            <family val="2"/>
          </rPr>
          <t>Ubica el puntero del mouse en los números de la fila 11, para leer la pregunta y selecciona una respuesta en la lista desplegable</t>
        </r>
      </text>
    </comment>
    <comment ref="T12" authorId="0" shapeId="0" xr:uid="{189DCFE5-3EDD-45BC-8285-7F2596768990}">
      <text>
        <r>
          <rPr>
            <sz val="8"/>
            <color indexed="81"/>
            <rFont val="Arial"/>
            <family val="2"/>
          </rPr>
          <t>Ubica el puntero del mouse en los números de la fila 11, para leer la pregunta y selecciona una respuesta en la lista desplegable</t>
        </r>
      </text>
    </comment>
    <comment ref="U12" authorId="0" shapeId="0" xr:uid="{4BF357CF-97C7-414E-9258-6AC680A7AE8F}">
      <text>
        <r>
          <rPr>
            <sz val="8"/>
            <color indexed="81"/>
            <rFont val="Arial"/>
            <family val="2"/>
          </rPr>
          <t>Ubica el puntero del mouse en los números de la fila 11, para leer la pregunta y selecciona una respuesta en la lista desplegable</t>
        </r>
      </text>
    </comment>
    <comment ref="V12" authorId="0" shapeId="0" xr:uid="{26CC21B6-490F-4101-9F3F-E00791F422A0}">
      <text>
        <r>
          <rPr>
            <sz val="8"/>
            <color indexed="81"/>
            <rFont val="Arial"/>
            <family val="2"/>
          </rPr>
          <t>Ubica el puntero del mouse en los números de la fila 11, para leer la pregunta y selecciona una respuesta en la lista desplegable</t>
        </r>
      </text>
    </comment>
    <comment ref="W12" authorId="0" shapeId="0" xr:uid="{57771427-9D7A-4B2A-AA3F-125D243738A2}">
      <text>
        <r>
          <rPr>
            <sz val="8"/>
            <color indexed="81"/>
            <rFont val="Arial"/>
            <family val="2"/>
          </rPr>
          <t>Ubica el puntero del mouse en los números de la fila 11, para leer la pregunta y selecciona una respuesta en la lista desplegable</t>
        </r>
      </text>
    </comment>
    <comment ref="X12" authorId="0" shapeId="0" xr:uid="{E565DD0A-3958-4492-8FDF-98A7997320F9}">
      <text>
        <r>
          <rPr>
            <sz val="8"/>
            <color indexed="81"/>
            <rFont val="Arial"/>
            <family val="2"/>
          </rPr>
          <t>Ubica el puntero del mouse en los números de la fila 11, para leer la pregunta y selecciona una respuesta en la lista desplegable</t>
        </r>
      </text>
    </comment>
    <comment ref="Y12" authorId="0" shapeId="0" xr:uid="{2289FC5D-A816-40C7-BF7F-772CC3E76476}">
      <text>
        <r>
          <rPr>
            <sz val="8"/>
            <color indexed="81"/>
            <rFont val="Arial"/>
            <family val="2"/>
          </rPr>
          <t>Ubica el puntero del mouse en los números de la fila 11, para leer la pregunta y selecciona una respuesta en la lista desplegable</t>
        </r>
      </text>
    </comment>
    <comment ref="Z12" authorId="0" shapeId="0" xr:uid="{41583B64-4958-4BCF-B0E3-A850C52B6750}">
      <text>
        <r>
          <rPr>
            <sz val="8"/>
            <color indexed="81"/>
            <rFont val="Arial"/>
            <family val="2"/>
          </rPr>
          <t>Ubica el puntero del mouse en los números de la fila 11, para leer la pregunta y selecciona una respuesta en la lista desplegable</t>
        </r>
      </text>
    </comment>
    <comment ref="AA12" authorId="0" shapeId="0" xr:uid="{415EB499-8DAC-486A-BA5A-F682284BE1BC}">
      <text>
        <r>
          <rPr>
            <sz val="8"/>
            <color indexed="81"/>
            <rFont val="Arial"/>
            <family val="2"/>
          </rPr>
          <t>Ubica el puntero del mouse en los números de la fila 11, para leer la pregunta y selecciona una respuesta en la lista desplegable</t>
        </r>
      </text>
    </comment>
    <comment ref="AB12" authorId="0" shapeId="0" xr:uid="{498C8777-4F2F-4736-999E-EC7DED679BEE}">
      <text>
        <r>
          <rPr>
            <sz val="8"/>
            <color indexed="81"/>
            <rFont val="Arial"/>
            <family val="2"/>
          </rPr>
          <t>Ubica el puntero del mouse en los números de la fila 11, para leer la pregunta y selecciona una respuesta en la lista desplegable</t>
        </r>
      </text>
    </comment>
    <comment ref="AC12" authorId="0" shapeId="0" xr:uid="{90E1FA23-1ED6-4C1C-9CB7-F841A26E11F6}">
      <text>
        <r>
          <rPr>
            <sz val="8"/>
            <color indexed="81"/>
            <rFont val="Arial"/>
            <family val="2"/>
          </rPr>
          <t>Ubica el puntero del mouse en los números de la fila 11, para leer la pregunta y selecciona una respuesta en la lista desplegable</t>
        </r>
      </text>
    </comment>
    <comment ref="AD12" authorId="0" shapeId="0" xr:uid="{5D5D98D5-249A-45D7-8BAB-249C113B6EBC}">
      <text>
        <r>
          <rPr>
            <sz val="8"/>
            <color indexed="81"/>
            <rFont val="Arial"/>
            <family val="2"/>
          </rPr>
          <t>Ubica el puntero del mouse en los números de la fila 11, para leer la pregunta y selecciona una respuesta en la lista desplegable</t>
        </r>
      </text>
    </comment>
    <comment ref="AE12" authorId="0" shapeId="0" xr:uid="{56D9DF53-9ECA-4277-955A-F100B62825A3}">
      <text>
        <r>
          <rPr>
            <sz val="8"/>
            <color indexed="81"/>
            <rFont val="Arial"/>
            <family val="2"/>
          </rPr>
          <t>Ubica el puntero del mouse en los números de la fila 11, para leer la pregunta y selecciona una respuesta en la lista desplegable</t>
        </r>
      </text>
    </comment>
    <comment ref="AF12" authorId="0" shapeId="0" xr:uid="{0DE49168-7114-4835-97EA-5A0FBCC426D6}">
      <text>
        <r>
          <rPr>
            <sz val="8"/>
            <color indexed="81"/>
            <rFont val="Arial"/>
            <family val="2"/>
          </rPr>
          <t>Ubica el puntero del mouse en los números de la fila 11, para leer la pregunta y selecciona una respuesta en la lista desplegable</t>
        </r>
      </text>
    </comment>
    <comment ref="AG12" authorId="0" shapeId="0" xr:uid="{EBAAC8FE-9D2A-455A-8AC4-AED79ECB48C2}">
      <text>
        <r>
          <rPr>
            <sz val="8"/>
            <color indexed="81"/>
            <rFont val="Arial"/>
            <family val="2"/>
          </rPr>
          <t>Ubica el puntero del mouse en los números de la fila 11, para leer la pregunta y selecciona una respuesta en la lista desplegable</t>
        </r>
      </text>
    </comment>
    <comment ref="AH12" authorId="0" shapeId="0" xr:uid="{1EEF6988-812F-49D4-9BD1-A262E88482D7}">
      <text>
        <r>
          <rPr>
            <sz val="8"/>
            <color indexed="81"/>
            <rFont val="Arial"/>
            <family val="2"/>
          </rPr>
          <t>Ubica el puntero del mouse en los números de la fila 11, para leer la pregunta y selecciona una respuesta en la lista desplegable</t>
        </r>
      </text>
    </comment>
    <comment ref="AI12" authorId="0" shapeId="0" xr:uid="{23E76AA3-41AF-49B2-9298-5A9C551850FE}">
      <text>
        <r>
          <rPr>
            <sz val="8"/>
            <color indexed="81"/>
            <rFont val="Arial"/>
            <family val="2"/>
          </rPr>
          <t>Ubica el puntero del mouse en los números de la fila 11, para leer la pregunta y selecciona una respuesta en la lista desplegable</t>
        </r>
      </text>
    </comment>
  </commentList>
</comments>
</file>

<file path=xl/sharedStrings.xml><?xml version="1.0" encoding="utf-8"?>
<sst xmlns="http://schemas.openxmlformats.org/spreadsheetml/2006/main" count="17444" uniqueCount="918">
  <si>
    <t xml:space="preserve">FECHA ACTUALIZACIÓN: </t>
  </si>
  <si>
    <t>PROCESOS ESTRATÉGICOS</t>
  </si>
  <si>
    <t>MISIONALES
AUTORIDAD</t>
  </si>
  <si>
    <t>MISIONALES
SERVICIOS A LA NAVEGACIÓN AÉREA</t>
  </si>
  <si>
    <t>MISIONALES
SERVICIOS AEROPORTUARIOS</t>
  </si>
  <si>
    <t xml:space="preserve"> MISIONALES
EDUCACIÓN</t>
  </si>
  <si>
    <t>APOYO</t>
  </si>
  <si>
    <t xml:space="preserve">EVALUACIÓN </t>
  </si>
  <si>
    <t>DIRECCIONAMIENTO ESTRATÉGICO</t>
  </si>
  <si>
    <t>POLÍTICAS AEROCOMERCIALES</t>
  </si>
  <si>
    <t>GESTIÓN DEL ESPACIO AÉREO</t>
  </si>
  <si>
    <t>INFRAESTRUCTURA AEROPORTUARIA</t>
  </si>
  <si>
    <t>GESTIÓN DE LA EDUCACIÓN</t>
  </si>
  <si>
    <t>COMPRAS Y CONTRATACIONES PÚBLICAS</t>
  </si>
  <si>
    <t>TALENTO HUMANO</t>
  </si>
  <si>
    <t>EVALUACIÓN Y ASESORÍA AL SISTEMA DE CONTROL INTERNO</t>
  </si>
  <si>
    <t>GDIR-1.0</t>
  </si>
  <si>
    <t>Ver</t>
  </si>
  <si>
    <t>GRER-2.0</t>
  </si>
  <si>
    <t>GSAN-1-1</t>
  </si>
  <si>
    <t>GSAP-1.0</t>
  </si>
  <si>
    <t>GDIR-2-4</t>
  </si>
  <si>
    <t>GCON-1.0</t>
  </si>
  <si>
    <t>GDIR-2.0</t>
  </si>
  <si>
    <t>ADMINISTRACIÓN Y MEJORAMIENTO DE PROCESOS</t>
  </si>
  <si>
    <t>REGULACIÓN Y REGLAMENTACIÓN</t>
  </si>
  <si>
    <t>INFORMACIÓN AERONÁUTICA</t>
  </si>
  <si>
    <t>SERVICIOS AEROPORTUARIOS</t>
  </si>
  <si>
    <t>JURÍDICA</t>
  </si>
  <si>
    <t>TECNOLOGÍAS DE INFORMACIÓN</t>
  </si>
  <si>
    <t>ESTR-3.0</t>
  </si>
  <si>
    <t>GRER-1.0</t>
  </si>
  <si>
    <t>GSAP-2.1</t>
  </si>
  <si>
    <t>SEGURIDAD DE LA INFORMACIÓN</t>
  </si>
  <si>
    <t>LICENCIAS AERONÁUTICAS</t>
  </si>
  <si>
    <t>METEOROLOGÍA AERONÁUTICA</t>
  </si>
  <si>
    <t>SALVAMENTO Y EXTINCIÓN DE INCENDIOS</t>
  </si>
  <si>
    <t>INFORMACIÓN SECTORIAL</t>
  </si>
  <si>
    <t>ESTR-5.0</t>
  </si>
  <si>
    <t>GSAC-1.0</t>
  </si>
  <si>
    <t>GSAN-2-1</t>
  </si>
  <si>
    <t>GIAT-2.0</t>
  </si>
  <si>
    <t>Corrupción (N/A)</t>
  </si>
  <si>
    <t>RELACIONAMIENTO Y COMUNICACIÓN INSTITUCIONAL</t>
  </si>
  <si>
    <t>CERTIFICACIONES Y PERMISOS</t>
  </si>
  <si>
    <t>TRÁNSITO AÉREO</t>
  </si>
  <si>
    <t>SEGURIDAD Y SALUD EN EL TRABAJO</t>
  </si>
  <si>
    <t>FINANCIERA</t>
  </si>
  <si>
    <t>ESTR-6.0</t>
  </si>
  <si>
    <t>GCEP-1.0</t>
  </si>
  <si>
    <t>TECNOLOGÍA CNS/MET/ENERGÍA/AYUDAS VISUALES</t>
  </si>
  <si>
    <t>INVESTIGACIONES DISCIPLINARIAS</t>
  </si>
  <si>
    <t>GSAC-3.1</t>
  </si>
  <si>
    <t>GSAN-3-4</t>
  </si>
  <si>
    <t>INSPECCIÓN, VIGILANCIA Y CONTROL</t>
  </si>
  <si>
    <t>BÚSQUEDA Y SALVAMENTO AÉREO</t>
  </si>
  <si>
    <t>ADMINISTRACIÓN DE BIENES</t>
  </si>
  <si>
    <t>GIVC-1.0</t>
  </si>
  <si>
    <t>GSAN-4-2</t>
  </si>
  <si>
    <t>GSER-1.0</t>
  </si>
  <si>
    <t>INVESTIGACIÓN DE ACCIDENTES E INCIDENTES AÉREOS</t>
  </si>
  <si>
    <t>SERVICIO AL CIUDADANO, USUARIOS Y GRUPOS DE INTERÉS</t>
  </si>
  <si>
    <t>APOY-7.0</t>
  </si>
  <si>
    <t>HOJA DE DATOS</t>
  </si>
  <si>
    <t>MATRIZ DE RIESGOS DE CORRUPCIÓN</t>
  </si>
  <si>
    <t>FORMATO</t>
  </si>
  <si>
    <r>
      <rPr>
        <b/>
        <sz val="14"/>
        <color theme="1"/>
        <rFont val="Arial"/>
        <family val="2"/>
      </rPr>
      <t xml:space="preserve">Clave: </t>
    </r>
    <r>
      <rPr>
        <sz val="14"/>
        <color theme="1"/>
        <rFont val="Arial"/>
        <family val="2"/>
      </rPr>
      <t>ESTR-3.0-12-007</t>
    </r>
  </si>
  <si>
    <t>Versión: 06</t>
  </si>
  <si>
    <r>
      <rPr>
        <b/>
        <sz val="14"/>
        <color theme="1"/>
        <rFont val="Arial"/>
        <family val="2"/>
      </rPr>
      <t>Fecha de Aprobación:</t>
    </r>
    <r>
      <rPr>
        <sz val="14"/>
        <color theme="1"/>
        <rFont val="Arial"/>
        <family val="2"/>
      </rPr>
      <t xml:space="preserve"> 01/04/2022</t>
    </r>
  </si>
  <si>
    <t>Fecha de revisión y/o actualización del riesgo:</t>
  </si>
  <si>
    <t>IDENTIFICACIÓN DEL RIESGO</t>
  </si>
  <si>
    <t>VALORACIÓN DEL RIESGO DE CORRUPCIÓN</t>
  </si>
  <si>
    <t>DEFINICÍON DE CONTROLES</t>
  </si>
  <si>
    <t>VALORACIÓN DE CONTROLES</t>
  </si>
  <si>
    <t>VALORACIÓN DEL RIESGO RESIDUAL</t>
  </si>
  <si>
    <t>ACCIONES ADICIONALES RELACIONADAS CON LA GESTIÓN DEL RIESGO</t>
  </si>
  <si>
    <t>N°</t>
  </si>
  <si>
    <t xml:space="preserve">PROCESO </t>
  </si>
  <si>
    <t>OBJETIVO DEL PROCESO</t>
  </si>
  <si>
    <t>DEFINICIÓN DEL RIESGO</t>
  </si>
  <si>
    <t>COMPONENTES</t>
  </si>
  <si>
    <r>
      <rPr>
        <b/>
        <sz val="10"/>
        <color theme="0"/>
        <rFont val="Arial"/>
        <family val="2"/>
      </rPr>
      <t>CAUSAS</t>
    </r>
    <r>
      <rPr>
        <sz val="10"/>
        <color theme="0"/>
        <rFont val="Arial"/>
        <family val="2"/>
      </rPr>
      <t xml:space="preserve">
 </t>
    </r>
    <r>
      <rPr>
        <sz val="7"/>
        <color theme="0"/>
        <rFont val="Arial"/>
        <family val="2"/>
      </rPr>
      <t>A partir de los factores internos y externos, se determinan los agentes que pueden originar prácticas corruptas.</t>
    </r>
  </si>
  <si>
    <t>CONSECUENCIA</t>
  </si>
  <si>
    <t>ANÁLISIS DEL RIESGO INHERENTE</t>
  </si>
  <si>
    <t>#</t>
  </si>
  <si>
    <t>Descripción del Control</t>
  </si>
  <si>
    <t>1. Responsable</t>
  </si>
  <si>
    <t>2. Periodicidad</t>
  </si>
  <si>
    <t>3. Propósito del Control</t>
  </si>
  <si>
    <t>4. Como se realiza la actividad</t>
  </si>
  <si>
    <t>5. Observaciones o desviaciones</t>
  </si>
  <si>
    <t>6. Evidencias</t>
  </si>
  <si>
    <t>Naturaleza del control</t>
  </si>
  <si>
    <t>Criterios para la evaluación del Control</t>
  </si>
  <si>
    <t>Evaluación del Control</t>
  </si>
  <si>
    <r>
      <t xml:space="preserve">El control se ejecuta de manera consistente por los responsables </t>
    </r>
    <r>
      <rPr>
        <b/>
        <sz val="10"/>
        <color theme="0"/>
        <rFont val="Arial"/>
        <family val="2"/>
      </rPr>
      <t>(EJECUCIÓN)</t>
    </r>
  </si>
  <si>
    <t>SOLIDEZ INDIVIDUAL 
de cada control</t>
  </si>
  <si>
    <t>Aplica plan de acción para fortalecer el control (SI/NO)</t>
  </si>
  <si>
    <t>SOLIDEZ DEL CONJUNTO DE LOS CONTROLES</t>
  </si>
  <si>
    <t>CONTROLES AYUDAN A DISMINUIR LA PROBABILIDAD</t>
  </si>
  <si>
    <t>Acción u omisión</t>
  </si>
  <si>
    <t>Uso del poder</t>
  </si>
  <si>
    <t>Desviación de la gestión de lo público</t>
  </si>
  <si>
    <t>Beneficio privado</t>
  </si>
  <si>
    <t>PROBABILIDAD</t>
  </si>
  <si>
    <t>Responder las preguntas que se encuentran en los comentarios de los numerales del 1 al 19</t>
  </si>
  <si>
    <t>IMPACTO</t>
  </si>
  <si>
    <t>ZONA DE RIESGO</t>
  </si>
  <si>
    <t>TRATAMIENTO DEL RIESGO</t>
  </si>
  <si>
    <t>1.1</t>
  </si>
  <si>
    <t>1.2</t>
  </si>
  <si>
    <t>NIVEL DEL RIESGO</t>
  </si>
  <si>
    <t xml:space="preserve">Redactar nombre del proceso </t>
  </si>
  <si>
    <t>Relacionar el objetivo del proceso aprobado en el Sistema de Gestión</t>
  </si>
  <si>
    <t>Escoger un dato de la lista desplegable</t>
  </si>
  <si>
    <t>Espacio para describir la o las posibles causas  
(Cada causa debe tener un control)</t>
  </si>
  <si>
    <t>Seleccione Tratamiento del Riesgo</t>
  </si>
  <si>
    <t>REDACTAR CONTROL (cada causa identificada debe tener un control)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</si>
  <si>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r>
      <rPr>
        <b/>
        <sz val="10"/>
        <color theme="1"/>
        <rFont val="Arial"/>
        <family val="2"/>
      </rPr>
      <t xml:space="preserve">Clave: </t>
    </r>
    <r>
      <rPr>
        <sz val="10"/>
        <color theme="1"/>
        <rFont val="Arial"/>
        <family val="2"/>
      </rPr>
      <t>ESTR-3.0-12-007</t>
    </r>
  </si>
  <si>
    <r>
      <rPr>
        <b/>
        <sz val="10"/>
        <color theme="1"/>
        <rFont val="Arial"/>
        <family val="2"/>
      </rPr>
      <t>Versión:</t>
    </r>
    <r>
      <rPr>
        <sz val="10"/>
        <color theme="1"/>
        <rFont val="Arial"/>
        <family val="2"/>
      </rPr>
      <t xml:space="preserve"> 06</t>
    </r>
  </si>
  <si>
    <r>
      <rPr>
        <b/>
        <sz val="10"/>
        <color theme="1"/>
        <rFont val="Arial"/>
        <family val="2"/>
      </rPr>
      <t>Fecha de Aprobación:</t>
    </r>
    <r>
      <rPr>
        <sz val="10"/>
        <color theme="1"/>
        <rFont val="Arial"/>
        <family val="2"/>
      </rPr>
      <t xml:space="preserve"> 01/04/2022</t>
    </r>
  </si>
  <si>
    <t>Nivel</t>
  </si>
  <si>
    <t>Descriptor</t>
  </si>
  <si>
    <t>DESCRIPCIÓN</t>
  </si>
  <si>
    <t>FRECUENCIA</t>
  </si>
  <si>
    <t>Impacto (consecuencias) Cuantitativo</t>
  </si>
  <si>
    <t>Impacto (consecuencias) Cualitativo</t>
  </si>
  <si>
    <t>Casi seguro</t>
  </si>
  <si>
    <t>Se espera que el evento ocurra en la mayoría de las circunstancias.</t>
  </si>
  <si>
    <t>Más de 1 vez al año.</t>
  </si>
  <si>
    <t>Catastrófico</t>
  </si>
  <si>
    <t xml:space="preserve"> -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</si>
  <si>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</si>
  <si>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Probable</t>
  </si>
  <si>
    <t>Es viable que el evento ocurra en la mayoría de las circunstancias</t>
  </si>
  <si>
    <t>Al menos 1 vez en el último año.</t>
  </si>
  <si>
    <t>Mayor</t>
  </si>
  <si>
    <t xml:space="preserve"> -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</si>
  <si>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xml:space="preserve">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</si>
  <si>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Posible</t>
  </si>
  <si>
    <t>El evento podrá ocurrir en algún momento</t>
  </si>
  <si>
    <t>Al menos 1 vez en los últimos 2 años.</t>
  </si>
  <si>
    <t>Moderado</t>
  </si>
  <si>
    <t xml:space="preserve"> -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</si>
  <si>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</si>
  <si>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Improbable</t>
  </si>
  <si>
    <t>El evento puede ocurrir en algún momento.</t>
  </si>
  <si>
    <t>Al menos 1 vez en los últimos 5 años.</t>
  </si>
  <si>
    <t>Menor</t>
  </si>
  <si>
    <t xml:space="preserve"> -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</si>
  <si>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xml:space="preserve"> -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</si>
  <si>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Rara vez</t>
  </si>
  <si>
    <t>El evento puede ocurrir solo en circunstancias excepcionales (poco comunes o anormales).</t>
  </si>
  <si>
    <t>No se ha presentado en los últimos 5 años.</t>
  </si>
  <si>
    <t>Insignificante</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</si>
  <si>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</si>
  <si>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 xml:space="preserve"> - No hay interrupción de las operaciones de la entidad.
 - No se generan sanciones económicas o administrativas.
 - No se afecta la imagen institucional de forma significativa.</t>
  </si>
  <si>
    <t>Aceptar el riesgo
No se adopta ninguna medida que afecte la probabilidad o el impacto del riesgo. (Ningún riesgo de corrupción podrá ser aceptado).</t>
  </si>
  <si>
    <t>Evitar el riesgo
Se abandonan las actividades que dan lugar al riesgo, decidiendo no iniciar o no continuar con la actividad que causa el riesgo.</t>
  </si>
  <si>
    <t>Reducir el riesgo
Se adoptan medidas para reducir la probabilidad o el impacto del riesgo, o ambos; por lo general conlleva a la implementación de controles.</t>
  </si>
  <si>
    <t>Compartir el riesgo
Se reduce la probabilidad o el impacto del riesgo, transfiriendo o compartiendo una parte del riesgo. Los riesgos de corrupción, se pueden compartir pero no se puede transferir su responsabilidad.</t>
  </si>
  <si>
    <t>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t>
  </si>
  <si>
    <t>SI</t>
  </si>
  <si>
    <t xml:space="preserve"> - Que el servidor público  suplante los reportes con información que no corresponda  a la operación o  situación de  las empresas del sector  aeronáutico  conforme al reglamento aeronáutico.   
 - Que el servidor público elabore reportes   alterando la información  para beneficio propio.</t>
  </si>
  <si>
    <t xml:space="preserve">Deterioro en la imagen institucional.
Pérdida de confianza y credibilidad en la Entidad 
Aumento de  Quejas y Reclamos 
Implicaciones de tipo legal y/o disciplinario </t>
  </si>
  <si>
    <t>NO</t>
  </si>
  <si>
    <t>Coordinador Grupo Estudios Sectoriales y los responsables del cargue y publicación de la información.</t>
  </si>
  <si>
    <t>Trimestral</t>
  </si>
  <si>
    <t xml:space="preserve">En caso de presentarse un evento de corrupción en cualquiera de las etapas del proceso de la información estadística, quien tenga conocimiento de ello, deberá denunciar ante las autoridades correspondientes para lo de su competencia.      </t>
  </si>
  <si>
    <t xml:space="preserve">Las evidencias  serán  los reportes, boletines, mensajes electrónicos  y tablas de indicadores. </t>
  </si>
  <si>
    <t>Preventivo</t>
  </si>
  <si>
    <t>Asignado</t>
  </si>
  <si>
    <t>Adecuado</t>
  </si>
  <si>
    <t>Oportuna</t>
  </si>
  <si>
    <t>Prevenir</t>
  </si>
  <si>
    <t>Confiable</t>
  </si>
  <si>
    <t>Se investigan y resuelven oportunamente</t>
  </si>
  <si>
    <t>Incompleta</t>
  </si>
  <si>
    <t>Fuerte</t>
  </si>
  <si>
    <t>Probabilidad de que por acción u omisión, uso del poder y desviación de la gestión de lo público, un servidor público use de manera indebida,   manipule, filtre o altere la información  de operaciones y operaciones financieras con el fin de obtener un beneficio propio o de un tercero</t>
  </si>
  <si>
    <t xml:space="preserve">El Coordinador del Grupo Estudios Sectoriales  verifica que los archivos estén dispuestos en el BOG 7 y posteriormente valida la información mediante herramientas técnicas estadísticas .
Verifica que la información reportada este en las bases de datos .   
En caso de presentarse un evento de corrupción en cualquiera de las etapas del proceso de la información estadística, quien tenga conocimiento de ello, deberá denunciar ante las autoridades correspondientes para lo de su competencia.
Las evidencias  serán  los reportes, boletines, mensajes electrónicos  y tablas de indicadores. </t>
  </si>
  <si>
    <t xml:space="preserve"> Verificar que los archivos estén dispuestos en el BOG 7     y posteriormente valida la información mediante herramientas técnicas estadísticas .   Verifica que la información reportada este en las bases de datos .                                  </t>
  </si>
  <si>
    <t xml:space="preserve">El Coordinador de Grupo de Estudios Sectoriales  verifica que los archivos estén dispuestos en el BOG 7     y posteriormente valida la información mediante herramientas técnicas estadísticas .   Verifica que la información reportada está en las bases de datos .                                          </t>
  </si>
  <si>
    <t>Espacio para describir las consecuencias que puede ocasionar el riesgo. 
Después de calificado el impacto, tener en cuenta las consecuencias recomendadas por Función Publica (ver hoja de datos)</t>
  </si>
  <si>
    <t>¿Es riesgo de Corrupción?</t>
  </si>
  <si>
    <t xml:space="preserve">Monitoreos periódicos y revisión de la inclusión del riesgo en los procesos del fortalecimiento institucional </t>
  </si>
  <si>
    <t>Por Tramite</t>
  </si>
  <si>
    <t>Completa</t>
  </si>
  <si>
    <t>En caso de observar cualquier alteración se realizara un análisis de las razones de la alteración, y de considerarlo grave, pondrá en conocimiento de las respectivas dependencia para su investigación.</t>
  </si>
  <si>
    <t>GESTIÓN INFORMACIÓN SECTORIAL</t>
  </si>
  <si>
    <t>Semestral</t>
  </si>
  <si>
    <t>Anual</t>
  </si>
  <si>
    <t>ADQUISICIÓN Y ADMINISTRACIÓN DE BIENES INMUEBLES</t>
  </si>
  <si>
    <t>Expedir licencias aeronáuticas al personal aeronáutico que acrediten el cumplimiento de los Reglamentos Aeronáuticos de Colombia y demás normatividad vigente aplicable a la seguridad operacional y de la aviación civil.</t>
  </si>
  <si>
    <t>Omitir requisitos por parte del servidor púbico que tiene la facultad para expedir licenciamiento del personal.</t>
  </si>
  <si>
    <t>Procedimientos sin estandarizar, desactualizados y no implementados.</t>
  </si>
  <si>
    <t>1. Perdida de credibilidad y confianza hacia la autoridad aeronáutica y los  servidores públicos que lo certifican.
2. Imagen institucional afectada en el orden nacional o regional por actos  o hechos de corrupción comprobados
3. Intervención por parte de un ente de control u otro ente regulador. 
4. Pago de indemnizaciones a terceros por acciones legales que puedan afectar el presupuesto total de la entidad.
5. Afectación de la Seguridad Operacional.</t>
  </si>
  <si>
    <t>Servidor Público asignado
Coordinador del Grupo de Licencias Aeronáuticas</t>
  </si>
  <si>
    <t>En caso de detectarse el incumplimiento en algún requisito del trámite se procede a rechazar el mismo en el sistema y al usuario le llega una notificación automática con el resultado de la evaluación</t>
  </si>
  <si>
    <t xml:space="preserve">Como evidencias se generan los flujos de aprobación en el sistema SIGA, los correos electrónicos, el auto expedición de la licencias y la licencia digital. </t>
  </si>
  <si>
    <t>Coordinador del Grupo de Licencias Aeronáuticas  
Servidor
 público asignado</t>
  </si>
  <si>
    <t xml:space="preserve">Verificar el cumplimiento de los procedimientos establecidos en el Manual PEL </t>
  </si>
  <si>
    <t>Revisa de forma aleatoria los trámites de licencias expedidas y verifica el cumplimiento de los procedimientos establecidos en el Manual PEL.</t>
  </si>
  <si>
    <t>Como evidencia se genera un informe reportando la presunta irregularidad encontrada.</t>
  </si>
  <si>
    <t xml:space="preserve"> Si el servidor publico asignado detecta anomalías deberá notificar a las entidades y dependencias de control interno y externo competentes.</t>
  </si>
  <si>
    <t>GESTIÓN DOCUMENTAL</t>
  </si>
  <si>
    <t>APOY-4.0</t>
  </si>
  <si>
    <t>EVAL-1.0</t>
  </si>
  <si>
    <t>APOY-1.0</t>
  </si>
  <si>
    <t>REGISTRO AERONÁUTICO</t>
  </si>
  <si>
    <t>Garantizar que, previa verificación de los requisitos normativos exigidos en los distintos procesos registrales de los actos y contratos celebrados sobre aeronaves, al igual que en la inscripción de explotadores de pistas y aeródromos; dando respuesta a las solicitudes dentro de los plazos establecidos por los RAC, a fin de garantizar el control y la regulación de la aviación civil en el territorio colombiano.</t>
  </si>
  <si>
    <t>Que, por acción u omisión, uso del poder, desviación de lo público se manipulen los procesos registrales, dando aprobación o respuesta preferente, en busca de la obtención de un beneficio particular.</t>
  </si>
  <si>
    <t xml:space="preserve">Aceptar documentos objeto de registro con sus soportes que incumplan los requisitos exigidos por los RAC 20, 45 y 91 (apéndice 25), y demás disposiciones legales vigentes aplicables, con el fin de favorecer a uno o varios terceros.
Personal no calificado o competente.
Injerencia política, presiones e intereses de un tercero.
Que no se garantice la integridad de la información del Sistema SIGA.
Sistemas de información vulnerables en seguridades.
Sistemas de información no integrados SIGA-ALDIA. </t>
  </si>
  <si>
    <t xml:space="preserve"> Reclamaciones o quejas de los usuarios que impliquen investigaciones internas disciplinarias.
Demandas legales.
Inadecuada prestación del servicio.
Sanciones de Entes de Control.   
Pérdida de credibilidad e imagen institucional. </t>
  </si>
  <si>
    <t>El  Coordinador del  Grupo  de Registro Aeronáutico por trámite, delega al servidor público y/o contratista las solicitudes a través del Sistema Información Gestión Aeronáutica SIGA, imparte directrices cuando corresponda, con el propósito de atender oportunamente y mitigar cualquier posible riesgo de expedir trámites de manera extemporánea respecto a los tiempos establecidos en la normatividad vigente o que incumplan los requisitos exigidos por los RAC y demás disposiciones  legales vigentes, con el fin de favorecer a uno o varios terceros.  
El servidor público y/o contratista califica jurídicamente el trámite asignado por el aplicativo SIGA, con la debida anticipación al vencimiento del término y el Coordinador del Grupo de Registro Aeronáutico realiza el control de cumplimiento de tiempos y requisitos, aprobando o devolviendo el trámite con las respectivas observaciones. 
En la eventualidad de desviación o de la materialización del riesgo se comunica la novedad al usuario y se realiza el acto administrativo que resuelva el trámite. El servidor público y/o contratistas en conjunto con el Coordinador del Grupo de Registro Aeronáutico, analizan las acciones de mejora a implementar, dejando el registro del resultado del trámite. 
Como evidencia quedan los actos administrativos correspondientes en el Sistema Información Gestión Aeronáutica SIGA, Sistema de Gestión de Documentos Electrónicos de Archivo SGDEA,   Correo Electrónico institucional, estudio jurídico y en el expediente de la aeronave.</t>
  </si>
  <si>
    <t xml:space="preserve">Coordinador Grupo Registro Aeronáutico
Servidor Público y/o Contratista Calificador
Funcionario Ventanilla 
Usuario </t>
  </si>
  <si>
    <t>Verificar el cumplimiento de los requisitos de los trámites de Registro, con las listas de chequeo del Sistema SIGA, con el fin de mitigar el riesgo de que un servidor público altere el procedimiento o algún documento para beneficio propio o de un tercero.</t>
  </si>
  <si>
    <t xml:space="preserve">Paso 1: Recepción del requerimiento por Sistema de Información Gestión Aeronáutica SIGA y Sistema de Gestión de Documentos Electrónicos de Archivo SGDEA.
Paso 2: Asignación del trámite a un servidor público o contratista por parte del Coordinador del Grupo Registro Aeronáutico, de acuerdo a competencias del equipo de trabajo.
Paso 3: Estudio jurídico por parte del calificador asignado y entrega de la calificación al Coordinador del Grupo Registro Aeronáutico para revisión y visto bueno. 
Paso 4: El calificador del trámite efectúa el registro en SIGA, envía para aprobación y genera resultados: constancia de registro (Sí cumple) o Nota Devolutiva (No cumple), certificado de matrícula y oficio de respuesta al usuario, entrega en físico para firmas del  Coordinador del Grupo Registro Aeronáutico. 
Paso 5: Revisión del funcionario de la ventanilla que hace entrega y del usuario que recibe resultado del trámite. </t>
  </si>
  <si>
    <t>En caso de detectarse el incumplimiento en algún requisito del trámite se procede a rechazar el mismo en el sistema y generar nota devolutiva con el resultado de la evaluación, que será enviada vía correo electrónico al interesado.
De llegar a existir una desviación al control se volverá a realizar una revisión por un servidor público diferente a quien realizó la tarea asignada; la evidencia queda en folio de matricula de la aeronave en Sistema SIGA,  en hoja de control, nuevo estudio jurídico, correos electrónicos y Sistema de Gestión de Documentos Electrónicos de Archivo SGDEA.</t>
  </si>
  <si>
    <t>Hoja de control, Folio de Matricula en Sistema de Información Gestión Aeronáutica SIGA, Correos Electrónicos, Estudio Jurídico por tramite, Oficios por el Sistema de Gestión de Documentos Electrónicos de Archivo SGDEA y expediente de la aeronave.</t>
  </si>
  <si>
    <t xml:space="preserve">Mesas de trabajo y/o equipos de gerencia, para verificar el cumplimiento de los controles implementados y revisar la necesidad de nuevos controles. </t>
  </si>
  <si>
    <t>En caso de detectarse la presunta irregularidad el servidor publico asignado procede a informar al coordinador del grupo licencias aeronáuticas quien a su vez reportará la situación a la dependencia competente.</t>
  </si>
  <si>
    <t>Establecer las normas que rigen la actividad aeronáutica colombiana para reglamentar el desarrollo ordenado de la aviación civil, mediante su redacción, publicación y divulgación, así como las funciones de interpretación y consultorías jurídico aeronáuticas</t>
  </si>
  <si>
    <t>Que por acción u omisión y/o  trafico de influencias, uso del poder o desviación de la gestión de lo público, se direccionen normas o conceptos aeronáuticos para favorecer intereses de terceros en beneficio particular</t>
  </si>
  <si>
    <t>Trafico de influencias</t>
  </si>
  <si>
    <t xml:space="preserve">Presiones del sector de acuerdo al tema </t>
  </si>
  <si>
    <t>1. Afecta la imagen institucional.
2. Pérdida de credibilidad del sector, de la Entidad y de la dependencia.
3. Que se beneficie o se perjudique una empresa en particular</t>
  </si>
  <si>
    <t xml:space="preserve">El Coordinador de Grupo Estructura Normativa y Estándares Aeronáuticos cada vez que se requiera, revisa que los funcionarios gestionen de manera transparente las normas y conceptos en materia aeronáutica, verificando que su construcción obedezca a los procedimientos establecidos para la emisión de conceptos y normatividad aeronáutica, se deja como evidencia los conceptos a través del sistema Gestión de Documentos Electrónicos de Archivo SGDEA, con el objeto de prevenir cualquier error.
En caso de encontrar inconsistencias en la verificación de conceptos y normas, se realizan las correcciones necesarias que haya a lugar y se deja una observación o nota sobre los cambios efectuados.
</t>
  </si>
  <si>
    <t>Coordinador Grupo Estructura Normativa y Estándares Aeronáuticos</t>
  </si>
  <si>
    <t>Revisar que los funcionarios gestionen de manera transparente las normas y conceptos en materia aeronáutica.</t>
  </si>
  <si>
    <t>Verificando que la  construcción de normas y conceptos obedezca a los procedimientos establecidos, conforme a la emisión de conceptos y normatividad aeronáutica.</t>
  </si>
  <si>
    <t>En caso de encontrar inconsistencias en la verificación de conceptos y normas, se realizan las correcciones necesarias que haya a lugar y se deja una observación o nota sobre los cambios efectuados.</t>
  </si>
  <si>
    <t>Sistema de Gestión de Documentos Electrónicos de Archivo SGDEA - conceptos
Publicación Pagina WEB</t>
  </si>
  <si>
    <t>El Coordinador de Grupo Estructura Normativa y Estándares Aeronáuticos desarrolla el siguiente control, cada vez que se requiera, de acuerdo con la clase de proyecto:
Proyectos de carácter relevante para el sector:
Se gestiona el proyecto con las áreas técnicas y el grupo
Se publica en la página Web institucional para sus observaciones
Se invita a las partes interesadas del tema para su socialización en las instalaciones del CEA
Se deja la evidencia a través del listado de asistencia de los mismos
Se deja un tiempo no perentorio con el objeto de recoger observaciones, si las mismas proceden se determinan las correcciones con las áreas técnicas y el Grupo 
Se publica en el Diario Oficial
Luego se publica en la página web institucional
Proyectos de carácter general:
Se gestiona el proyecto con las áreas técnicas y el Grupo
Se publica en la página web institucional para darlo a conocer al sector
Se deja un tiempo no perentorio con el objeto de recoger observaciones, si las mismas proceden se determinan las correcciones 
Se publica en el Diario Oficial
Luego se publica en la página web institucional.
En el evento de encontrar alguna inconsistencia para los casos anteriores, se debe corregir a través de una enmienda y nuevamente publicarse.
En la emisión de las normas aeronáuticas intervienen
- Varios funcionarios del área técnica de origen
- El Coordinador o Director del Grupo o área de origen
- El coordinador del GENEA
- Uno o mas servidores públicos del GENEA
- El Secretario de Autoridad Aeronáutica
- El publico en general durante la socialización de los proyectos
- Un asesor de la Dirección General y
- El Director General de la Entidad
La revisión y control por todas y cada una de las personas mencionadas dificulta cualquier acto de manipulación o corrupción de una norma</t>
  </si>
  <si>
    <t xml:space="preserve">Dar a conocer y socializar los proyectos, tanto de carácter general y relevante para el sector con las partes interesadas, de manera que se puedan recoger las observaciones necesarias que apliquen y así proceder con los ajustes respectivos. </t>
  </si>
  <si>
    <t xml:space="preserve">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objeto de recoger observaciones, si las mismas proceden se determinan las correcciones con las áreas técnicas y el Grupo 
Proyectos de carácter general:
Se gestiona el proyecto con las áreas técnicas y el Grupo
Se publica en la pagina web institucional para darlo a conocer al sector
Se deja un tiempo no perentorio con el objeto de recoger observaciones, si las mismas proceden se determinan las correcciones </t>
  </si>
  <si>
    <t xml:space="preserve">En el evento de encontrar alguna inconsistencia para los casos anteriores, se debe corregir a través de una enmienda y nuevamente  publicarse. </t>
  </si>
  <si>
    <t>Listado de Asistencia
(Socialización)
Diario Oficial
Publicación Pagina Web</t>
  </si>
  <si>
    <t>En las revisiones de equipos de gerencia verificar los riesgos identificados con sus respectivas causas y el grado de cumplimiento de los controles implementados, para realizar los ajustes que sean necesarios</t>
  </si>
  <si>
    <t>Presiones de otros sectores para formular políticas aerocomerciales en atención a intereses políticos y económicos.</t>
  </si>
  <si>
    <t xml:space="preserve">1. Imagen institucional afectada en el orden nacional o regional por actos o hechos de corrupción comprobados.
2. Pérdida de credibilidad del sector, de la Entidad y de la dependencia.
3. Afectaciones económicas a las empresas del sector.
4. Intervención por parte de un ente de control (Corte Constitucional en revisión de Exequibilidad). </t>
  </si>
  <si>
    <t>Para mitigar la materialización de riesgos de corrupción y para que los convenios aerocomerciales  se enmarquen dentro del modelo de acuerdo de servicios aéreos colombiano, los lineamientos de la Cancillería y otras entidades competentes y que cumplan con la normatividad colombiana prevista para tal fin</t>
  </si>
  <si>
    <t>1. Se realiza una evaluación inicial por el servidor público y/o contratista a cargo del tema 
2. En segunda instancia de manera conjunta entre el funcionario y el coordinador para evitar manipulación indebida o desviación en el establecimiento de un acuerdo o convenio aerocomercial. 
3. Posteriormente puede haber una revisión entre coordinador y el director de área si existiere un tema sensible a definir.</t>
  </si>
  <si>
    <t xml:space="preserve">En caso de encontrar inconsistencias en la formulación de acuerdos de servicios aéreos, se realizarían las correcciones necesarias que a haya a lugar y se deja una observación o nota sobre los cambios efectuados. 
</t>
  </si>
  <si>
    <t xml:space="preserve"> Mediante comunicaciones externas y cuadro de control de intercambio de comentarios; que reposan en carpeta física del Grupo y en versión electrónica en el servidor H del Grupo, y en las Propuestas de Negociación</t>
  </si>
  <si>
    <t xml:space="preserve">Coordinador Grupo Asuntos Internacionales </t>
  </si>
  <si>
    <t xml:space="preserve">El servidor público y/o contratista a cargo del tema  y el Coordinador Grupo Asuntos Internacionales </t>
  </si>
  <si>
    <t>Mediante comunicaciones externas y cuadro de control de intercambio de comentarios; que reposan en carpeta física del Grupo y en versión electrónica en el servidor H del Grupo, y en las Propuestas de Negociación</t>
  </si>
  <si>
    <t>Formular políticas aerocomerciales, considerando los criterios políticos, económicos y jurídicos y gestionar oportunamente las solicitudes y trámites para el desarrollo ordenado del transporte aéreo nacional  e internacional</t>
  </si>
  <si>
    <t>Que por acción u omisión, uso del poder, desviación de la gestión de lo público y un beneficio personal o de terceros, los convenios aerocomerciales obedezcan a decisiones externas no ajustadas a los lineamientos de política aerocomercial de la Aerocivil y a los intereses del sector aéreo</t>
  </si>
  <si>
    <t>El Coordinador del Grupo Asuntos Internacionales  y el servidor público y/o contratista a cargo del tema, por trámite, evalúan las propuestas de acuerdos de servicios aéreos. Esto se realiza para mitigar la materialización de riesgos de corrupción y para que los acuerdo a aerocomerciales se enmarquen en el modelo de acuerdo de servicios aéreos colombianos, los lineamientos de la Cancillería y las demás entidades competentes; además que cumplan con la normatividad colombiana prevista para tal fin. 
La evaluación se realiza primariamente por el servidor público y/o contratista a cargo del tema y en segunda instancia, de manera conjunta, entre el servidor público y/o contratista y el coordinador;  posteriormente, puede haber una revisión entre coordinador y director  de área, si existiere un tema sensible a definir; como resultado de la actividad de control se limpian y/o ajustan los textos, se presenta contrapropuestas a la otra parte o se definen posiciones que no pueden ser aceptadas y se remite el texto al Estado con el que se está negociando; dejando la evidencia mediante comunicaciones externas o el cuadro de control de intercambio de comentarios, que reposan en la carpeta física del Grupo y en versión electrónica en el servidor H del Grupo,  conforme la tabla de retención documental vigente.
Como resultado de realizar las actividades de control se puede: 
1. Consensuar el acuerdo bilateral o
2. Determinar que los mismos no se ajustan a las políticas y regulaciones del país. 
En caso de encontrar inconsistencias en la formulación de acuerdos de servicios aéreos, se realizarían las correcciones necesarias a que haya a lugar y se deja una observación o nota sobre los cambios efectuados.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</si>
  <si>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t xml:space="preserve">Realizar seguimiento periódico a los indicadores del proceso:
- BOG- Fletamento
- BOG- Código Compartido
- BOG- % Atención de solicitudes.
- BOG - Acuerdos de Servicios Aéreos acordes con los lineamientos de política
Revisar como el riesgo se articula a los nuevos procesos del Sistema de Gestión. </t>
  </si>
  <si>
    <t xml:space="preserve">El coordinador de Grupo Asuntos Internacionales, cada vez que se requiera (por trámite), para mitigar la materialización de riesgos de corrupción y para que los acuerdos aerocomerciales se enmarquen dentro del modelo de acuerdo de servicios aéreos colombiano con los lineamientos de la Cancillería y otras entidades competentes y que cumplan con la normatividad colombiana prevista, gestiona las respectivas reuniones preparatorias con la industria, el sector y ministerios; solicita el acompañamiento y participación de la industria y el sector en las negociaciones como observadores y pone en práctica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
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
En caso de encontrar errores e inconsistencias en la formulación de la política aerocomercial, se realizarían las correcciones necesarias que haya a lugar y se deja una observación o nota sobre los cambios efectuados.
Como evidencia se tienen comunicaciones externas o cuadro de control de intercambio de comentarios. Que reposan en carpeta física del Grupo  y en versión electrónica en el servidor H del Grupo. En Propuestas de Negociación.
</t>
  </si>
  <si>
    <t xml:space="preserve">
Probabilidad de que por acción u omisión, uso del poder o desviación de la gestión de lo público, se otorgue certificaciones, permisos, autorizaciones y/o aprobaciones que no cumplan con los requisitos normativos y RAC, con el fin de  obtener un beneficio particular o perjudicarlo.
</t>
  </si>
  <si>
    <t>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t>
  </si>
  <si>
    <t xml:space="preserve">
Manipulación del proceso y procedimientos por parte del servidor público que cuenta con las facultades para realizar la certificación, permisos, autorizaciones y/o aprobaciones </t>
  </si>
  <si>
    <t>Debilidades  en el control de los procesos de certificación por falta de componentes tecnológicos que automaticen el proceso.</t>
  </si>
  <si>
    <t xml:space="preserve">
Manipulación del proceso y procedimientos por parte del servidor público que cuenta con las facultades para realizar la certificación, permisos, autorizaciones y/o aprobaciones  </t>
  </si>
  <si>
    <t xml:space="preserve">
Manipulación del proceso y procedimientos por parte del servidor público inspector, médico examinador o personal que apoya el médico examinador, que cuenta con las facultades para realizar la certificación, permisos, autorizaciones y/o aprobaciones  </t>
  </si>
  <si>
    <t xml:space="preserve">1. Perdida de credibilidad y confianza hacia la autoridad aeronáutica y los  servidores públicos que lo certifican.
2. Participar en un acto de corrupción
3. Afectación de la Seguridad Operacional y Seguridad de Aviación Civil
4. Imagen institucional afectada en el orden nacional o regional por actos  o hechos de corrupción comprobados
.
5. Intervención por parte de un ente de control u otro ente regulador 
</t>
  </si>
  <si>
    <t xml:space="preserve">
Manipulación del proceso y procedimientos por parte del servidor público que cuenta con las facultades para realizar la certificación, permisos, autorizaciones y/o aprobaciones  
</t>
  </si>
  <si>
    <t xml:space="preserve">Coordinadores Grupo Inspección Aeronavegabilidad e Inspección de Operaciones. </t>
  </si>
  <si>
    <t xml:space="preserve">Verificar a través del procedimiento de revalidación. </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</si>
  <si>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t>
  </si>
  <si>
    <t>En  caso de observar el incumplimiento de los requisitos, deberá devolver el caso al servidor público o inspector y se  realizará  análisis de las razones , y de considerarlo grave, pondrá en conocimiento de las respectivas dependencias para su investigación.</t>
  </si>
  <si>
    <t>Listas de chequeo para la verificación de los requisitos solicitud y certificación, archivo control de los procesos de certificación, asignaciones,  archivo digital a responsabilidad del inspector asignado,  oficios y comunicaciones entre los proveedores de servicios y la autoridad aeronáutica.</t>
  </si>
  <si>
    <t>Coordinador Grupo Asuntos Aerocomerciales</t>
  </si>
  <si>
    <t xml:space="preserve"> Revisar  el acto administrativo  y  verificar  que cumpla con lo indicado en los RAC.</t>
  </si>
  <si>
    <t xml:space="preserve">El Coordinador del Grupo de Asuntos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t>
  </si>
  <si>
    <t>Si se encuentra una alteración reiterativa,  se realizara  análisis , y de considerarlo grave, pondrá en conocimiento de las respectivas dependencia para su investigación.</t>
  </si>
  <si>
    <t>Coordinador Grupo Certificación Productos Aeronáuticos</t>
  </si>
  <si>
    <t>Validar las listas de verificación.</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</si>
  <si>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validación de las listas de verificación y en el caso de  observar  el incumplimiento de los requisitos deberá devolver el caso al servidor público o inspector encargado para su revisión y ajustes</t>
  </si>
  <si>
    <t>En caso de observar  alguna inconsistencia, realizará  análisis de las razones , y de considerarlo grave, pondrá en conocimiento  del Secretario de Seguridad de la Aviación Civil  y de las dependencias correspondientes  para su investigación.</t>
  </si>
  <si>
    <t>Registro de las listas de  verificación para la  Evaluación de los requisitos de certificación  de acuerdo al manual, se cuenta con base de datos para llevar el control de los procesos de certificación de productos aeronáuticos, asignaciones. Archivo físico y digital en BOG7 a responsabilidad del inspector asignado, se cuenta con los oficios y comunicaciones entre los proveedores de servicios y la autoridad aeronáutica.</t>
  </si>
  <si>
    <t>Director de Autoridad a los Servicios Aeroportuarios</t>
  </si>
  <si>
    <t>Coordinador Medicina Aeronáutica</t>
  </si>
  <si>
    <t xml:space="preserve"> Verificar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</si>
  <si>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 xml:space="preserve">El servidor público, inspector o médico encargado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observar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</si>
  <si>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En caso de observar cualquier alteración se realizará análisis de las razones , y de considerarlo grave, pondrá en conocimiento de las respectivas dependencias para su investigación.</t>
  </si>
  <si>
    <t xml:space="preserve">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</si>
  <si>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Directora de Autoridad a la Seguridad de Aviación Civil</t>
  </si>
  <si>
    <t xml:space="preserve">Verificar el  cumplimiento de la totalidad de los requisitos establecidos en la Norma. </t>
  </si>
  <si>
    <t>La Directora de Autoridad a la Seguridad de Aviación Civil, cada vez que recibe la solicitud, asigna al servidor público encargado del trámite de certificación del factor humano en seguridad de la aviación civil, evalúa la solicitud, verificando el cumplimiento de la totalidad de los requisitos establecidos en la norma y procede a emitir las certificaciones correspondientes. Posteriormente elaboran el acto administrativo correspondiente el cual es firmado por la Directora.</t>
  </si>
  <si>
    <t>Si se encuentra alteración se realizará análisis de las razones , y de considerarlo grave, pondrá en conocimiento de las respectivas dependencias para su investigación.</t>
  </si>
  <si>
    <t>El servidor público o inspector encargado  de evaluar la solicitud de una certificación, autorización, permiso deberá cumplir con los manuales, procedimientos y demás niveles documentales del proceso y diligenciar las listas de verificación que permitirá verificar el cumplimiento de la totalidad de los requisitos establecidos en la norma y en cumplimiento al  Manual ya mencionado.  El Coordinador de Grupo  valida  las listas de verificación y en el caso observar  el incumplimiento de los requisitos deberá devolver el caso al servidor público o inspector encargado, para su revisión y ajustes.                                                                                                     
En caso de observar  alguna inconsistencia, realizará  análisis de las razones , y de considerarlo grave, pondrá en conocimiento  del Secretario de Seguridad de la Aviación Civil  y de las dependencias correspondientes  para su investigación.
Evidencias: Registro listas de  verificación para la evaluación  de los requisitos de certificación  de acuerdo  con el  manual, base de datos (libro verde)  para llevar el control de las solicitudes de los procesos de certificación de productos aeronáuticos, asignaciones y  carpeta de la aeronave(cierre del proceso)  Archivo físico y digital en BOG7, oficios y comunicaciones entre los proveedores de servicios y la autoridad aeronáutica.</t>
  </si>
  <si>
    <t>La Directora de Autoridad a la Seguridad de Aviación Civil,  cada vez que recibe la solicitud, asigna al servidor público encargado del trámite de certificación del factor humano en seguridad de la aviación civil, quien evalúa la solicitud, verificando el cumplimiento de la totalidad de los requisitos establecidos en la norma y procede a emitir las certificaciones correspondientes. Posteriormente elabora  el acto administrativo correspondiente el cual es firmado por la Directora.
Si se encuentra alteración se realizará análisis de las razones , y de considerarlo grave, pondrá en conocimiento de las respectivas dependencias para su investigación.
Evidencias: Solicitudes recibidas junto con todos los requisitos exigidos conforme a la norma,  base de datos para llevar el control de las certificaciones emitidas, se cuenta con el archivo físico y digital a responsabilidad del servidor público asignado, se cuenta con los oficios y comunicaciones entre las partes interesadas y la Dirección de Operaciones a la Navegación Aérea y Dirección de Operaciones Aeroportuarias</t>
  </si>
  <si>
    <t>Solicitudes recibas junto con todos los requisitos exigidos conforme a la norma.                                                                  Base de datos para llevar el control de las certificaciones emitidas.   Archivo físico y digital a responsabilidad del servidor público asignado.                                                               Oficios y comunicaciones entre las partes interesadas y la Dirección de Operaciones a la Navegación Aérea y Dirección de Operaciones Aeroportuarias</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</si>
  <si>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 Los coordinadores AIR - OPS  realizan la verificación a través, del procedimiento de revalidación.
Los Coordinadores de Grupo de Inspección de Aeronavegabilidad e Inspección de Operaciones en el caso de observar el incumplimiento de los requisitos, deberá devolver el caso al servidor público o inspector y se  realizara  análisis de las razones  y de considerarlo grave, pondrá en conocimiento de las respectivas dependencia para su investigación.
Evidencias: Listas de chequeo para la verificación de los requisitos solicitud y certificación, Base de datos para llevar el control de los procesos de certificación, asignaciones,  archivo físico y digital a responsabilidad del inspector asignado,  oficios y comunicaciones entre los proveedores de servicios y la autoridad aeronáutica.</t>
  </si>
  <si>
    <t>El Coordinador del Grupo Asuntos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Si se encuentra una alteración reiterativa,  se realizara  análisis , y de considerarlo grave, pondrá en conocimiento de las respectivas dependencia para su investigación.
Evidencias: Resolución "Por medio del cual se otorga, se modifica o adiciona al  permiso de operación y/o funcionamiento..."   Correos electrónicos,  listas de chequeo, para la verificación de los requisitos ,  base de datos genérico y otro por servidor público,  Archivo ONE DRIVE, físico y digital  bog 7, oficios y comunicaciones entre los proveedores de servicios y el Grupo de Servicios Aerocomerciales.</t>
  </si>
  <si>
    <t xml:space="preserve"> Resolución "Por medio del cual se otorga, se modifica o adiciona al  permiso de operación y/o funcionamiento..."   Correos electrónicos,  listas de chequeo, para la verificación de los requisitos ,  base de datos genérico y otro por servidor público,  Archivo ONE DRIVE, físico y digital  bog 7, oficios y comunicaciones entre los proveedores de servicios y el Grupo de Servicios Aerocomerciales.</t>
  </si>
  <si>
    <t xml:space="preserve">El Director de Área, verifica que los documentos aportados por el solicitante son los que se registran en la  Resolución o certificado de aeródromo </t>
  </si>
  <si>
    <t xml:space="preserve">En caso que el Director de Área evidencie que la información de la Resolución está incompleta o errada, éste devolverá al servidor público, el estudio para los ajustes correspondientes. 
En caso que el Director de Área evidencie que la información del certificado de aeródromo o los documentos asociados al proceso de certificación, devolverá al servidor público encargado, para los ajustes correspondientes.        </t>
  </si>
  <si>
    <t>El servidor público, inspector, médico examinador y personal de apoyo del médico examinar,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En caso de observar cualquier alteración se realizará  análisis de las razones , y de considerarlo grave, pondrá en conocimiento de las respectivas dependencias para su investigación.
Evidencias: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</si>
  <si>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 xml:space="preserve">Revisar la implementación del nuevo control:  
El servidor público o inspector encargado  de evaluar la solicitud de una certificación, autorización, permiso deberá cumplir con los manuales, procedimientos y demás niveles documentales del proceso y diligenciar los formatos y/o las listas de verificación que permitirá verificar el cumplimiento de la totalidad de los requisitos establecidos en la norma y en cumplimiento al  Manual ya mencionado.  El Coordinador de Grupo  valida  las listas de verificación y en el caso observar  el incumplimiento de los requisitos deberá devolver el caso al servidor público o inspector encargado, para su revisión y ajustes.                                                                                                     
En caso de observar  alguna inconsistencia, realizará  análisis de las razones , y de considerarlo grave, pondrá en conocimiento  del Secretario de Autoridad Aeronáutica   y de las dependencias correspondientes  para su investigación.
Evidencias: Registro listas de  verificación para la evaluación  de los requisitos de certificación  de acuerdo  con el  manual, base de datos (libro verde)  para llevar el control de las solicitudes de los procesos de certificación de productos aeronáuticos, asignaciones y  carpeta de la aeronave(cierre del proceso)  Archivo físico y digital en BOG7, oficios y comunicaciones entre los proveedores de servicios y la autoridad aeronáutica.
REVISAR SI ESTE CONTROL ES TRANSVERSAL CON TODAS LAS ÁREAS EN MATERIA DE FALTA DE HERRAMIENTA TECNOLÓGICA
Se implementará un nuevo control en el Grupo Licencias de Personal:
El coordinador del Grupo de Licencias Al personal, en los equipos de gerenciales trimestrales verificará de manera aleatoria el cumplimiento de la totalidad de los requisitos establecidos en la Norma y procedimiento de Certificación de centros de instrucción / entrenamiento de aeronáutica civil CIAC/ CEAC que se encuentren en fase 4, a través de  las listas de verificación y demás formatos utilizados en los procesos de transición o certificación de permiso de operación y/o funcionamiento. </t>
  </si>
  <si>
    <t xml:space="preserve">INSPECCIÓN, VIGILANCIA Y CONTROL </t>
  </si>
  <si>
    <t>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t>
  </si>
  <si>
    <t>Probabilidad de que por acción u omisión, uso del poder o desviación de la gestión de lo público,  el servidor público asignado para realizar la inspección, seguimiento, vigilancia y control, reciba dádivas o dinero adicional por conceptos de viáticos pagados por el operador para agilizar la actividad de vigilancia sin cumplir los requisitos establecidos</t>
  </si>
  <si>
    <t>Que el servidor publico que cuenta con las facultades para la inspección, vigilancia y control omita requisitos,  acepte dádivas o dinero adicional en las comisiones sin que sea reportado a la entidad.</t>
  </si>
  <si>
    <t>1.	Pérdida de credibilidad y confianza hacia la autoridad aeronáutica y los  servidores públicos que lo certifican.
2.	Participar en un acto de corrupción
3.	Imagen institucional afectada en el orden nacional o regional por actos  o hechos de corrupción comprobados.
4.	Intervención por parte de un ente de control u otro ente regulador.
5.	Afectación de la Seguridad Operacional.</t>
  </si>
  <si>
    <t xml:space="preserve">
Secretario de Autoridad Aeronáutica</t>
  </si>
  <si>
    <t xml:space="preserve">Verificar  que las comisiones cumplan  con  los requisitos de trámite y legalización establecidos en el Procedimiento de Comisiones al interior y exterior y su respectiva publicación en el BOG 7.  </t>
  </si>
  <si>
    <t>Registros de la solicitud de comisión, cumplido de comisión, informe de comisión, Resolución, Recibos o tiquetes terrestres, constancia de Pago, Informe de inspección / certificación, Pasabordos.</t>
  </si>
  <si>
    <t>Inoportuna</t>
  </si>
  <si>
    <r>
      <t xml:space="preserve">Seguimiento a los indicadores y revisión de la conveniencia de los indicadores actuales:
</t>
    </r>
    <r>
      <rPr>
        <sz val="8"/>
        <color theme="1"/>
        <rFont val="Arial"/>
        <family val="2"/>
      </rPr>
      <t xml:space="preserve">
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r>
  </si>
  <si>
    <t>Probabilidad de que por acción u omisión,  uso del poder, o desviación de la gestión de lo público, no se reporten los  hallazgos, discrepancias, no conformidades, encontradas en el informe de inspección o vigilancia y no se cumpla los manuales, procedimientos, requisitos normativos y RAC para obtener un beneficio particular o perjudicarlo.</t>
  </si>
  <si>
    <t>Que el servidor publico que cuenta con las facultades para la inspección, vigilancia y control omita requisitos, altere documentos aprobados o en trámite de aprobación.</t>
  </si>
  <si>
    <t>Que el servidor publico que cuenta con las facultades para la inspección, vigilancia y control  omita requisitos, altere documentos aprobados o en tramite de aprobación.</t>
  </si>
  <si>
    <t xml:space="preserve">Que no se practiquen las pruebas solicitadas o que se denieguen sin fundamento legal.  Que no se practiquen las pruebas al Personal  de Seguridad  de la Aviación Civil y partes interesadas.       </t>
  </si>
  <si>
    <t>Falta de entrenamiento, reentrenamiento del servidor público para ejercer sus funciones de control y vigilancia</t>
  </si>
  <si>
    <t>1. Pérdida de credibilidad y confianza hacia la autoridad aeronáutica y los  servidores públicos que lo certifican.
2. Participar en un acto de corrupción
3.Imagen institucional afectada en el orden nacional o regional por actos  o hechos de corrupción comprobados
4.Intervención por parte de un ente de control.</t>
  </si>
  <si>
    <t>Coordinador Grupo Inspección de Operaciones
Coordinador Grupo Inspección de Aeronavegabilidad .</t>
  </si>
  <si>
    <t>Revisar las funciones del grupo, teniendo en cuenta las competencias, perfil, experiencia de los inspectores, realizar la distribución de los explotadores de servicios aéreos a vigilar en coordinación con el focal de vigilancia, se genera los oficios de asignación.</t>
  </si>
  <si>
    <t>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</si>
  <si>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Verificar el equilibrio laboral entre los servidores públicos del grupo que realizan la vigilancia para lograr la  cobertura a todas las especialidades de aeródromos.</t>
  </si>
  <si>
    <t>Director de Autoridad a los Servicios a la Navegación Aérea</t>
  </si>
  <si>
    <t>Verificar  la carga laboral para determinar el equilibrio laboral entre los contratistas del grupo que realizan la vigilancia para lograr la  cobertura a todos los servicios ANS</t>
  </si>
  <si>
    <t>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</si>
  <si>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Validar que el Plan de Vigilancia cuente con la disponibilidad de recursos,   para dar  cobertura a todos los aeropuertos y explotadores de aeronaves.</t>
  </si>
  <si>
    <t>La Directora de Autoridad a la Seguridad de Aviación Civil,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t>
  </si>
  <si>
    <t>Registros generados de la  vigilancia y control Pan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</si>
  <si>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 xml:space="preserve">Coordinadora Grupo Medicina Aeronáutica </t>
  </si>
  <si>
    <t>En caso de observar cualquier alteración se realizara un análisis de las razones del no cumplimiento y de considerarlo grave, pondrá en conocimiento de las respectivas dependencia para su investigación.</t>
  </si>
  <si>
    <t xml:space="preserve">Registros generados de la inspección, vigilancia y control.
Plan de vigilancia donde se establecen la programación de las auditorías de fichas médicas, el inspector o servidor público asignado.
Archivos físicos  o digitales generadas de las auditorías a fichas médicas.
Comunicaciones internas y externas generados entre el proveedor de servicio, personal médico y la autoridad aeronáutica.
</t>
  </si>
  <si>
    <t>Secretaria de Autoridad Aeronáutica</t>
  </si>
  <si>
    <t>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t>
  </si>
  <si>
    <t>Se puede presentar que no  se cumpla con la totalidad de las capacitaciones programadas por condiciones de contratación,  recursos presupuestales, requisitos  de perfil del personal a capacitar y factores externos.</t>
  </si>
  <si>
    <t>La Directora de Autoridad a la Seguridad de Aviación Civil,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verificando el cumplimiento del  Programa Nacional de la Calidad de la Aviación Civil.
En caso de observar cualquier alteración se realizara un análisis de las razones de la alteración, y de considerarlo grave, pondrá en conocimiento de las respectivas dependencia para su investigación.
Evidencias: Registros generados de la  vigilancia y control, plan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</si>
  <si>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Probabilidad de que por acción u omisión, uso del poder o desviación de la gestión de lo público, se realice inspección o vigilancia de estándares o ítems que no se encuentren en los Reglamentos Aeronáuticos de Colombia (RAC) o sin el cumplimiento de los manuales de inspección, procedimientos u otros estándares nacionales o requisitos normativos.</t>
  </si>
  <si>
    <t xml:space="preserve">
Manipulación del proceso y procedimientos por parte del servidor público que cuenta con las facultades para realizar la inspección, vigilancia y control</t>
  </si>
  <si>
    <t xml:space="preserve">1. Pérdida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t>
  </si>
  <si>
    <t>Coordinador Grupo Inspección de Aeronavegabilidad
Coordinador Grupo Inspección de Operaciones</t>
  </si>
  <si>
    <t>Revisar  el cumplimiento del cronograma de  revalidaciones por modalidad de inspección y la entrega de los informes correspondientes.</t>
  </si>
  <si>
    <t xml:space="preserve"> Probabilidad de que por acción u omisión, uso del poder o desviación de la gestión de lo público, se realice acompañamiento a los usuarios del transporte aéreo sin el cumplimiento  del RAC  Parte Tercera, para obtener un beneficio particular o perjudicarlo. </t>
  </si>
  <si>
    <t xml:space="preserve"> 1.Pérdida de credibilidad y confianza hacia la autoridad aeronáutica y los  servidores públicos que  realizan el acompañamiento.                                         2.Imagen institucional afectada en el orden nacional o regional por actos  o hechos de corrupción comprobados.</t>
  </si>
  <si>
    <t>Coordinador del Grupo Intermediación en Aeropuertos</t>
  </si>
  <si>
    <t>Verificar que los servidores públicos de la Aerocivil cuenten con las herramientas suficientes para prestar servicios de atención al usuario y con esto propender por el cumplimiento de los derechos y deberes de los usuarios de transporte aéreo y de sus contratos de transporte.</t>
  </si>
  <si>
    <t>Con respecto a las capacitaciones, se realizarán las convocatorias respectivas, se suministrará el material de apoyo correspondiente, se realizará la evaluación que aplique; por otra parte, se construirá diariamente la base de datos con la información suministrada por los servidores en los formatos de intermediación.</t>
  </si>
  <si>
    <t>En caso de observar cualquier irregularidad, se realizará un evaluación para determinar si el servidor público requiere capacitación adicional al respecto, de lo contrario y habiendo agotado la medida anterior, determinar si continúa adelantando actividades de servicio de atención al usuario.</t>
  </si>
  <si>
    <t>Formatos de intermediación diligenciados, base de datos de intermediaciones, Actas de reunión e Instrucción a los servidores de la Aerocivil y listados de asistencia.</t>
  </si>
  <si>
    <t>Probabilidad de que por acción u omisión, haciendo uso indebido del poder, o desviando la gestión de lo público,  el servidor público designado para la inspección, suspensión, cancelación o proceso sancionatorio altere el contenido de actas, informes o actos administrativos con el fin de obtener un beneficio privado</t>
  </si>
  <si>
    <t>Falta de principios éticos</t>
  </si>
  <si>
    <t>Desconocimiento del Código Único Disciplinario, Ley 734 de 2002</t>
  </si>
  <si>
    <t xml:space="preserve">
1. Pérdida de credibilidad y confianza hacia la autoridad aeronáutica y los  servidores públicos.  
2. Afectaciones en la seguridad operacional.  
3. Pérdida de competencia sancionatoria
4. Intervención por parte de un ente de control u otro ente regulador.
</t>
  </si>
  <si>
    <t xml:space="preserve">El servidor publico cada vez que va a realizar una comisión y con el objeto de controlar la actividad de la misma, debe diligenciar el formato establecido, gestiona los trámites para las firmas y aprobaciones por parte del Coordinador de grupo  (superior inmediato) y/o Director de Área y Secretario de Autoridad Aeronáutica. Una vez aprobada la comisión, la ejecuta, la legaliza, de acuerdo a los documentos y evidencias solicitadas en el formato informe de comisión establecido. Finalmente publica la trazabilidad documental generada de la comisión en BOG7.
El Servidor Público  delegado por  el  Coordinador del Grupo o Director de área para el seguimiento respectivo, verifica la legalización de la comisión con la publicación de los documentos en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Autoridad Aeronáutica, recibe la documentación por parte de los inspectores y legaliza las comisiones de acuerdo a los  soportes para garantizar el control  de las comisiones. 
En caso de observar cualquier alteración se realizará  un análisis de las razones de la alteración, y de considerarlo grave, pondrá en conocimiento de las respectivas dependencias para su investigación.
Las evidencias son: Registros de la solicitud de comisión, cumplido de comisión, informe de comisión, Resolución, Recibos o tiquetes terrestres o aéreos, constancia de Pago, Informe de inspección / certificación, Pasabordos.		</t>
  </si>
  <si>
    <t xml:space="preserve">El servidor publico cada vez que va a realizar una comisión y con el objeto de controlar la actividad de la misma, debe diligenciar el formato establecido, gestiona los trámites para las firmas y aprobaciones por parte del Coordinador de grupo  (superior inmediato) y/o Director de Área y Secretario de Autoridad Aeronáutica. Una vez aprobada la comisión, la ejecuta, la legaliza, de acuerdo a los documentos y evidencias solicitadas en el formato informe de comisión establecido. Finalmente publica la trazabilidad documental generada de la comisión en BOG7.
El Servidor Público  delegado por  el  Coordinador del Grupo o Director de área para el seguimiento respectivo, verifica la legalización de la comisión con la publicación de los documentos en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Autoridad Aeronáutica, recibe la documentación por parte de los inspectores y legaliza las comisiones de acuerdo a los  soportes para garantizar el control  de las comisiones. </t>
  </si>
  <si>
    <t>Los Coordinadores de los grupos Inspección de Operaciones e Inspección de Aeronavegabilidad , de la Secretaria Autoridad Aeronáutica, cada vez que sea necesario, revisan las funciones del grupo, teniendo en cuenta las competencias, perfil, experiencia de los inspectores,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Posteriormente, se identifican los recursos necesarios para llevar acabo la ejecución del mismo, que es revisado por el focal y coordinador de vigilancia y posteriormente se remite al Director del área, el consolidado del Programa de Inspección, vigilancia y Control, para revisión y aprobación.
Se realiza seguimiento trimestral de la ejecución del plan de vigilancia,  donde se registran los resultados en los indicadores y en las actas de equipos de gerencia trimestrales del área.
En caso de observar cualquier alteración se realizara un análisis de las razones de la alteración, y de considerarlo grave, pondrá en conocimiento de las respectivas dependencia para su investigación.
Evidencias: 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</si>
  <si>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Los Coordinadores de los grupos de Inspección de Operaciones y Aeronavegabilidad de la Secretaria Autoridad Aeronáutica, cada vez que sea necesario, revisan las funciones del grupo, teniendo en cuenta las competencias, perfil, experiencia de los inspectores, se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t>
  </si>
  <si>
    <t>Se implementará como nuevo control para el 2023 el siguiente, el cual aplica a todas las áreas que vigilan:
El servidor público o inspector deberá informar por escrito al Director de Área, Coordinador de área si tiene alguna relación familiar, de afinidad con algún vigilado de la sector de aviación civil , información que se deberá tener en cuenta al momento de planear la vigilancia por parte del área; así mismo al menos en un equipo de gerencia trimestral anual, el Director de Área o Coordinador de Área deberá retroalimentar la importancia del código de ética y la interiorización de su contenido al personal del área, esta sensibilización deberá quedar registra en el acta respectiva</t>
  </si>
  <si>
    <t>El Director de Autoridad a los Servicios a la Navegación Aérea, cada vez que lo considere necesario, revisa las funciones del grupo y la distribución de las misma a cada contratista, con el fin de verificar la carga laboral y determinar el equilibrio laboral generando la redistribución de las funciones, formalizándolo a través de correo electrónico a los inspectores involucrados para cada  inspección realizada, se genera el cronograma de vigilancia del grupo, contemplando la cobertura de todos los servicios ANS, se revisa los recursos disponibles para el plan de vigilancia, posteriormente se remite al Director del área para su aprobación, luego se envía al Secretario de Autoridad Aeronáutica para la revisión y aprobación, finalmente a través de correo electrónico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Navegación Aérea - MINAV
En caso de observar cualquier alteración se realizara un análisis de las razones de la alteración, y de considerarlo grave, pondrá en conocimiento de las respectivas dependencia para su investigación.
Evidencias: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</si>
  <si>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El Director de Autoridad a los Servicios a la Navegación Aérea, cada vez que lo considere necesario, revisa las funciones del grupo y la distribución de las misma a cada contratista, con el fin de verificar la carga laboral y determinar el equilibrio laboral generando la redistribución de las funciones, formalizándolo a través de correo electrónico a los inspectores involucrados para cada  inspección realizada, se genera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electrónico se divulga a los servidores públicos que realizan vigilancia.</t>
  </si>
  <si>
    <t>La Coordinadora Grupo Medicina Aeronáutica , cada vez que sea necesario, revisa las funciones del grupo, la competencia del inspector y realiza la distribución de las inspecciones en coordinación con quien vigila, se genera el plan de vigilancia del grupo, contemplando la cobertura de la vigilancia en los servicios médicos y sus especialidades .Se revisa los recursos disponibles para el plan de vigilancia, posteriormente se remite al Secretario de Autoridad Aeronáutica para su aprobación. Posteriormente se envía al Secretario de Autoridad Aeronáutica para la revisión y aprobación, finalmente a través de correo electrónico se divulga a los inspectores.
Se realiza seguimiento trimestral de la ejecución del plan de vigilancia, se registran los resultados en los indicadores y en las actas de equipos de gerencia trimestrales del área. Procedimiento auditoría fichas médicas 
En caso de observar cualquier alteración se realizara un análisis de las razones del no cumplimiento, y de considerarlo grave, pondrá en conocimiento de las respectivas dependencia para su investigación.
Evidencias: Registros generados de la inspección, vigilancia y control,  plan de vigilancia donde se establecen la programación de inspecciones, archivos físicos y digitales  diligenciados por el  inspector o servidor público asignado de acuerdo, al proveedor de servicio a vigilar, comunicaciones internas y externas generados entre el proveedor de servicio y la autoridad aeronáutica.</t>
  </si>
  <si>
    <t>Revisar  las funciones del grupo, la competencia del inspector y realizar la distribución de las inspecciones en coordinación con quien vigila, se genera el plan de vigilancia del grupo, contemplando la cobertura de la vigilancia en los servicios médicos y sus especialidades, se revisan los recursos disponibles para el plan de vigilancia</t>
  </si>
  <si>
    <t>La Coordinadora Grupo Medicina Aeronáutica , cada vez que sea necesario, revisa las funciones del grupo, la competencia del inspector y realiza la distribución de las inspecciones en coordinación con quien vigila, se genera el plan de vigilancia del grupo, contemplando la cobertura de la vigilancia en los servicios médicos y sus especialidades, se revisa los recursos disponibles para el plan de vigilancia, posteriormente se remite al Secretario de Autoridad Aeronáutica para su aprobación. Posteriormente se envía al Secretario de Autoridad Aeronáutica para la revisión y aprobación, finalmente a través de correo electrónico se divulga a los inspectores.</t>
  </si>
  <si>
    <t>El Secretario de Autoridad Aeronáutica (SAA) junto con los Directores de Área y/o Coordinadores de área y el servidor público responsable de la Secretaria, revisan el Programa de instrucción y entrenamiento (PIESO) de la SAA establecido para cinco (5) años y el entrenamiento del personal de la Dirección de Autoridad a la Seguridad de Aviación Civil de acuerdo a lo establecido en el adjunto 23,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
Se puede presentar que no  se cumpla con la totalidad de las capacitaciones programadas por condiciones de contratación,  recursos presupuestales, requisitos  de perfil del personal a capacitar y factores externos.
Como evidencia se deja el PIESO modificado ( SI APLICA), registros generados en el cumplimiento del adjunto 23, registros de seguimiento del  Plan institucional de capacitación de la vigencia,  correos electrónicos y/o comunicaciones internas, registros de entrenamiento.</t>
  </si>
  <si>
    <t>El Secretario de Autoridad Aeronáutica junto con los Directores de Área y/o Coordinadores de área y el servidor público responsable de la Secretaria de Autoridad Aeronáutica (SAA), revisan el Programa de instrucción y entrenamiento (PIESO) de la SAA establecido para cinco (5) años y el entrenamiento del personal de la Dirección de Autoridad a la Seguridad de Aviación Civil de acuerdo a lo establecido en el adjunto 23,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t>
  </si>
  <si>
    <t>Programa de Instrucción y Entrenamiento modificado ( SI APLICA), 
registros generados en el cumplimiento del adjunto 23   
Registros de seguimiento del  Plan institucional de capacitación de la vigencia,                                   
Correos electrónicos y/o comunicaciones internas,                                                                         Registros de entrenamiento.</t>
  </si>
  <si>
    <t>Los Coordinadores de los grupos Inspección de Aeronavegabilidad e Inspección de Operaciones de la Secretaria Autoridad Aeronáutica, selecciona al personal que realiza las revalidaciones de inspección, elabora el cronograma de revalidación. El inspector realiza la actividad de revalidación, diligencia el formato correspondiente  y lo entrega firmado al Coordinador del Grupo quien tabula, consolida la información y determina la necesidad de implementar acciones de mejora en los procesos de la autoridad aeronáutica.
En caso de observar cualquier alteración se realizara un análisis de las razones de la alteración, y de considerarlo grave, pondrá en conocimiento de las respectivas dependencia para su investigación.
Evidencias: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revalidación y procedimiento revalidaciones</t>
  </si>
  <si>
    <t>Los Coordinadores de los grupos Inspección de Aeronavegabilidad e Inspección de Operaciones de la Secretaria Autoridad Aeronáutica, cada vez que sea necesario revisa el cumplimiento del cronograma de revalidaciones por modalidad de inspección  así: Seleccionan al personal que realiza las revalidaciones por modalidad de inspección, elabora el cronograma de revalidación por modalidad de inspección, el inspector validador realiza la actividad, diligencia el formato de revalidación y lo entrega firmado al Coordinador del Grupo quien tabula y consolida la información y entrega informe al Director Estándares de Vuelo, se determina la necesidad de implementar acciones de mejora en los procesos de la autoridad aeronáutica.</t>
  </si>
  <si>
    <t>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revalidación
Procedimiento revalidación</t>
  </si>
  <si>
    <t>Se implementará el control por parte de los servidores públicos o inspector encargado en publicar los registros de inspección o vigilancia en las carpetas de inspección o vigilancia en BOG7 o en las carpetas Team de cada área; posteriormente  el Coordinador de área o Director de Área  verifica el cumplimiento de la totalidad de los requisitos establecidos en la norma y en cumplimiento al  Manual, o procedimiento o requisitos normativos establecidos. 
Este control será socializado en el equipo de gerencia del último trimestre 2022 y será verificada su implementación en los próximos equipos de gerencia por parte de los Coordinadores de área y Directores de Área.</t>
  </si>
  <si>
    <t xml:space="preserve">Que al Servidor Público  no se le haya brindado la inducción que corresponde en  los aspectos operativos y normativos que nos regula. </t>
  </si>
  <si>
    <t xml:space="preserve">El Coordinador del Grupo Intermediación en Aeropuertos, verificará semestralmente que los servidores públicos de la Aerocivil que adelantan servicios de atención a usuarios hayan recibido la capacitación de inducción y actualizaciones periódicas sobre procedimientos, Decretos, Resoluciones, Reglamentos Aeronáuticos Colombianos y adjuntos aplicables, así mismo verificará el correcto diligenciamiento del formato de intermediación vigente (GIVC-1.0-12-451), lo anterior a través de actividades de supervisión presencial y evaluaciones periódicas de la gestión realizada. 
Se realizará seguimiento diario al diligenciamiento de los formatos de intermediación que sean recibidos en la oficina del GIA por parte de los Servidores de la Aerocivil que hayan adelantado esta actividad en su tiempo de servicio. 
Evidencias: Formatos de intermediación diligenciados, Archivo consolidado de actividades de intermediación, invitaciones a capacitaciones, listas de asistencia, actas de reunión, formatos de evaluaciones que se adelanten. </t>
  </si>
  <si>
    <t>Que el servidor público establezca contacto con los inspeccionados, investigados, suspendidos, y sancionados, con el fin de cambiar las decisiones dentro del proceso.</t>
  </si>
  <si>
    <t>Que el servidor público reciba dinero o dádiva  en beneficio propio o de terceros a cambio de modificar las decisiones dentro de las quejas u omitir algún trámite para que se falle a favor del inspeccionado,  investigado, suspendido y sancionado.</t>
  </si>
  <si>
    <t>DEFINICIÓN DE CONTROLES</t>
  </si>
  <si>
    <t>(PENDIENTE DE REVISIÓN)</t>
  </si>
  <si>
    <t xml:space="preserve">Resolución en firme "Por la cual se otorga o renueva permiso de construcción/operación del Aeródromo" Sistema ALDIA , archivos  digitales en BOG/8,  oficios y comunicaciones.
Evidencias: Listas de verificación, planes de acción y demás documentos relacionados y exigidos por los RAC, Certificado de Aeródromo, archivos  digitales en BOG/8,  oficios y comunicaciones.         
                                                                                                                                  </t>
  </si>
  <si>
    <t xml:space="preserve">El Director de Área designará el inspector que se encargará de las labores establecidas en el procesos de solicitudes de permisos de construcción/operación de aeródromos, considerando para esto la revisión documental presentada por el interesado, verificación de la calidad y pertinencia de la misma y recomendará continuar con el proceso. 
Una vez se haya completado el proceso, el Director de Area revisará el desarrollo del mismo para validar el cumplimiento de los procedimientos establecidos.
</t>
  </si>
  <si>
    <t xml:space="preserve">El Director de Área designará el inspector que se encargará de las labores establecidas en el procesos de solicitudes de permisos de construcción/operación de aeródromos, considerando para esto la revisión documental presentada por el interesado, verificación de la calidad y pertinencia de la misma y recomendará continuar con el proceso.
El Director de Área notificará mediante oficio al solicitante la visita de inspección, el inspector a cargo y los requisitos de pago de costos de viaje, duración y objeto de la visita. 
El solicitante deberá notificar formalmente a la Autoridad de la aceptación de la visita y las fechas previstas, las deberán ser acordadas con el inspector delegado.
El inspector realizará la visita previa revisión detalla de los documentos presentados y las características del proyecto, y elaborará un informe de visita, el cual deberá hacerse en el formato establecido por la Entidad de informe de comisión, el cual deberá contar con la firma del solicitante, haciendo con ello constancia de la visita e informe técnico. El inspector deberá informar en detalle sin las condiciones observadas conllevan a gestionar Permisos de Construcción o Operación, o las No Conformidades evidenciadas en la visita requieren de un plan de acción. 
Para el caso del proceso de certificación, el Director de Autoridad a los Servicios Aeroportuarios delega a un servidor público y/o inspector líder, en compañía de un equipo de inspectores para realizar el proceso de certificación, quienes deberán diligenciar las listas de verificación, cumplir con el procedimiento de certificación de Aeródromos, procedimientos establecidos en el MIAGA (Manual del Inspector de Aeródromo) y demás requisitos establecidos en el RAC, finalmente expedir el certificado de aeródromo firmado por el Director de Autoridad a los Servicios Aeroportuarios, el Secretario de Autoridad Aeronáutica y el  Director General.
El inspector deberá crear la carpeta del aeródromo en el BOG/8, consignando la documentación presentada, de forma numerada y ordenada adecuadamente, para el seguimiento y control documental del proceso por el director de área y el encargado del sistema de calidad. 
Una vez se haya completado los requisitos documentales mínimos requeridos definidos en la norma y otros que a juicio del inspector deben cumplirse, el inspector notificará al director de esta situación, y el director procederá a solicitar se generen los requisitos complementarios a cargo de la Entidad, y una vez completados solicitar se realice el respectivo acto administrativo. 
En caso que se evidencie alguna desviacion al proceso, el Director de area realizará las acciones administrativas a las que haya lugar. 
Para la firma de la resolución de Permisos de Construcción, Permiso de Operación, o certificación de aeródromo, el director del área realizará con el inspector(es), la revisión de la documentación que soporta la resolución, y cumplido este requisito, procederá a la firma, numeración, notificación y perfeccionamiento. En caso contrario, se devolverá la resolución para ajustes en caso de errores o faltantes documentales. 
El director solicitará y verificará que la información de la resolución se utiliza para actualizar la información del Aplicativo ALDIA/PISTAS, en las nuevas condiciones.  </t>
  </si>
  <si>
    <t xml:space="preserve">Registros generados de la inspección, vigilancia y control.
Plan de vigilancia donde se establecen la programación de inspecciones, el inspector o servidor público asignado.
Archivos físicos y digitales por el inspector o servidor público asignado de acuerdo al proveedor de servicio a vigilar.
Comunicaciones internas y externas generados entre el proveedor de servicio y la Autoridad Aeronáutica.
Indicadores de gestión cargados en ISOLUCION, Actas equipos de gerencia y el Manual Inspector de Aeródromo.
</t>
  </si>
  <si>
    <t>El Director de Autoridad a los Servicios Aeroportuarios revisará el cumplimiento adecuado de las funciones de la dirección a los servidores públicos, la distribución de cargas y el cumplimiento de los plazo de ejecución y metas de la dirección.
El Director de Autoridad socializará el Plan de Vigilancia anualizado con los servidores públicos, definirá los equipos de vigilancia, los recursos requeridos, las programación y los coordinadores responsables, el cual una vez ajustado, será notificado al Secretario de Autoridad Aeronáutica, para su conocimiento, evaluación y aprobación. Durante la vigencia se realizarán ajustes, y seguimiento de cumplimiento del plan. 
En las reuniones trimestrales de Equipo de Equipos de Gerencia, se realizan seguimientos de cumplimiento de los planes de vigilancia, con paramento en los indicadores de cumplimiento de la dirección. Las desviaciones al Plan de Vigilancia se atienden mediante planes de acción para el siguiente trimestre con el fin de mantener el cumplimiento general de la programación y en caso de alguna desviación se realizará las acciones administrativas a las que halla lugar. 
Evidencias: Registros generados de la inspección, vigilancia y control, asignación de inspector por correo electrónico, plan de vigilancia donde se establecen la programación de inspecciones con el inspector o servidor público asignado,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del Inspector de Aeródromo.</t>
  </si>
  <si>
    <t xml:space="preserve">El Director de Autoridad a los Servicios Aeroportuarios, de considerarlo necesario, revisará el cumplimiento adecuado de las funciones de la dirección a los servidores públicos, la distribución de cargas y el cumplimiento de los plazo de ejecución y metas de la dirección.
El Director de Autoridad socializará el Plan de Vigilancia anualizado con los servidores públicos, definirá los equipos de vigilancia, los recursos requeridos, las programación y los coordinadores responsables, el cual una vez ajustado, será notificado al Secretario de Autoridad Aeronáutica, para su conocimiento, evaluación y aprobación. Durante la vigencia se realizarán ajustes, y seguimiento de cumplimiento del plan. 
En las reuniones trimestrales de Equipo de Equipos de Gerencia, se realizan seguimientos de cumplimiento de los planes de vigilancia, con paramento en los indicadores de cumplimiento de la dirección. Las desviaciones al Plan de Vigilancias se atienden mediante planes de acción para el siguiente trimestre con el fin de mantener el cumplimiento general de la programación en caso de alguna desviación se realizará las acciones administrativas a las que halla lugar. 
</t>
  </si>
  <si>
    <t>En caso de observar cualquier desviación al proceso se realizará un análisis de las razones de la alteración, y de considerarlo grave, pondrá en conocimiento de las respectivas dependencia para su investigación.</t>
  </si>
  <si>
    <t>¿Es riesgo de Corrupcion?</t>
  </si>
  <si>
    <t>DIRECCIONAMIENTO ESTRATEGICO</t>
  </si>
  <si>
    <t>Establecer las políticas, estrategias, planes y programas institucionales, con el propósito de lograr el crecimiento ordenado y seguro de la aviación civil, de la industria aérea, la infraestructura aeronautica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t>
  </si>
  <si>
    <t>Probabilidad de que un servidor público que por acción u omisión, abuso del poder y desviación de la gestión de lo publico oriente la formulación de políticas, planes, programas y proyectos en beneficio propio o de terceros</t>
  </si>
  <si>
    <t xml:space="preserve">Seguimiento inadecuado de planes, programas y proyectos </t>
  </si>
  <si>
    <t xml:space="preserve"> - Reproceso de actividades y aumento de carga operativa. 
- Imagen institucional afectada en el orden nacional o regional por retrasos en la prestación del servicio a los usuarios o ciudadanos.</t>
  </si>
  <si>
    <t>El jefe de la Oficina Asesora de Planeación (linea estrategica y segunda linea de defensa) trimestralmente, debe generar espacios de divulgación para que desde la Secretaría de Autoridad Aeronáutica se pueda socializar la existencia de los planes y programas estratégicos misionales de Autoridad en especial aquellos referidos al cumplimiento del Convenio de Chicago y demás compromisos internacionales.
En caso de no realizar las actividades establecidas se enviará recordatorio y se hará seguimento en Comité Directivo.
Como evidencias del control se tendrán las actas de Comité directivo.</t>
  </si>
  <si>
    <t>Secretario de Autoridad Aeronáutica
Jefe Oficina Asesora de Planeación</t>
  </si>
  <si>
    <t>Generar espacios de divulgación</t>
  </si>
  <si>
    <t>Desde la Secretaría de Autoridad Aeronáutica  socializar la existencia de los planes y programas estratégicos misionales de Autoridad en especial aquellos referidos al cumplimiento del Convenio de Chicago y demás compromisos internacionales.</t>
  </si>
  <si>
    <t>En caso de no realizar las actividades establecidas se enviará recordatorio y se hará seguimento en Comité Directivo.</t>
  </si>
  <si>
    <t>Como evidencias del control se tendrán las actas de Comité directivo.</t>
  </si>
  <si>
    <t>Mantener monitoreo permanente a los planes de acción</t>
  </si>
  <si>
    <r>
      <t xml:space="preserve">DIRECCIONAMIENTO ESTRATEGICO
</t>
    </r>
    <r>
      <rPr>
        <sz val="10"/>
        <color rgb="FFFF0000"/>
        <rFont val="Arial"/>
        <family val="2"/>
      </rPr>
      <t>RIESGO NUEVO</t>
    </r>
  </si>
  <si>
    <t>El Comité Directivo a través de la Secretaria general, anualmente en el marco de la planeación institucional, con el proposito de generar estrategias para una adecuada gestión preventiva del conflicto de interés al interior de la Aerocivil, debe:
Capacitar a los servidores públicos y contratistas en la gestión de posibles conflictos de intereses.
Hacer seguimiento y control al cumplimiento normativo.
En caso de encontrarse observaciones o desviaciones se solicita explicaciones al servidor público sobre la declaración del conflicto de interes; en caso de que se acepte el conflicto, se debe determinar el servidor público que se encargará de asumir, en remplazo, la regulación, gestión, control o decisión de la situación que generó el conflicto de intereses.
Como evidencias del control se tendrán comunicaciones SGDEA o correo electrónico.</t>
  </si>
  <si>
    <t>Director General
Secretaria general
Comité Directivo</t>
  </si>
  <si>
    <t>Generar estrategias para una adecuada gestión preventiva del conflicto de interés al interior de la Aerocivil</t>
  </si>
  <si>
    <t>La Secretaria general debe: Capacitar a los servidores públicos y contratistas en la gestión de posibles conflictos de intereses Y
Hacer seguimiento y control al cumplimiento normativo.</t>
  </si>
  <si>
    <t>En caso de encontrarse observaciones o desviaciones se solicita explicaciones al servidor público sobre la declaración del conflicto de interes; en caso de que se acepte el conflicto, se debe determinar el servidor público que se encargará de asumir, en remplazo, la regulación, gestión, control o decisión de la situación que generó el conflicto de intereses.</t>
  </si>
  <si>
    <t>Como evidencias del control se tendrán comunicaciones SGDEA o correo electrónico.</t>
  </si>
  <si>
    <t>Débil</t>
  </si>
  <si>
    <t>Promover en los servidores públicos la cultura de integridad que evite incurrir en actividades que atenten contra la transparencia y se pueda constituir en acto de corrupción o falta disciplinaria.</t>
  </si>
  <si>
    <r>
      <t xml:space="preserve">DIRECCIONAMIENTO ESTRATEGICO 
</t>
    </r>
    <r>
      <rPr>
        <sz val="10"/>
        <color rgb="FFFF0000"/>
        <rFont val="Arial"/>
        <family val="2"/>
      </rPr>
      <t>RIESGO NUEVO</t>
    </r>
  </si>
  <si>
    <t>Probabilidad de que un servidor público que por acción u omisión, abuso del poder y desviación de la gestión de lo publico, que labore en la Autoridad Aeronáutica realice una aplicación indebida de listas de chequeo o inspección, en beneficio propio o de terceros.</t>
  </si>
  <si>
    <t>El Secretario de Autoridad Aeronáutica y sus Directores de Área, trimestralmente, en el marco de las reuniones de equipo de gerencia, con el proposito de verificar el plan de vigilancia debe hacer seguimiento a la aplicación efectiva de medidas correctivas cuando se identifican incumplimientos respecto a los Reglamentos Aeronáuticos de Colombia.
En caso de encontrarse observaciones o desviaciones en la aplicación de las listas de chequeo/inspección, esto es exigir cosas diferentes o fuera de contexto de aquellas que están oficialmente emitidas como listas de chequeo/inspección, se pondrá en conocimiento de la respectiva dependencia para su investigación. 
Como evidencias del control se tendrán comunicaciones SGDEA o correo electrónico.</t>
  </si>
  <si>
    <t>Secretario de Autoridad Aeronáutica
Directores de Área</t>
  </si>
  <si>
    <t>Verificar el plan de vigilancia</t>
  </si>
  <si>
    <t>Hacer seguimiento a aplicación efectiva de medidas correctivas cuando se identifican incumplimientos respecto a los Reglamentos Aeronáuticos de Colombia.</t>
  </si>
  <si>
    <t xml:space="preserve">En caso de encontrarse observaciones o desviaciones en la aplicación de las listas de chequeo/inspección, esto es exigir cosas diferentes o fuera de contexto de aquellas que están oficialmente emitidas como listas de chequeo/inspección, se pondrá en conocimiento de la respectiva dependencia para su investigación. </t>
  </si>
  <si>
    <t>Probabilidad de que por acción u omisión, uso del poder y desviación de la gestión de lo público,se expida una licencia aeronáutica sin cumplir los requisitos normativos, para obtener un beneficio particular.</t>
  </si>
  <si>
    <t>Verificar el cumplimiento de los requisitos de los trámites de licencias, con las listas de requisitos del Sistema SIGA.</t>
  </si>
  <si>
    <t>Cada vez que un usuario solicita una licencia y adjunta los requisitos en el sistema SIGA, el servidor público asignado verifica los mismos de acuerdo con las listas de requisitos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Aeronáuticas quien emite el concepto final. Si se aprueba el trámite se remitirá la correspondiente licencia en formato digital al correo electrónico registrado en el sistema SIGA.</t>
  </si>
  <si>
    <r>
      <rPr>
        <sz val="10"/>
        <color rgb="FFFF0000"/>
        <rFont val="Arial"/>
        <family val="2"/>
      </rPr>
      <t xml:space="preserve">Para la mitigación de la ocurrencia de aporte de documentación falsificada o adulterada, se ha solicitado a la Dirección de Infraestructura y Soporte de TI, la implementación del modúlo de centros de instrucción en el aplicativo SIGA. </t>
    </r>
    <r>
      <rPr>
        <sz val="10"/>
        <color theme="1"/>
        <rFont val="Arial"/>
        <family val="2"/>
      </rPr>
      <t xml:space="preserve">
</t>
    </r>
  </si>
  <si>
    <t>El coordinador del grupo de Licencias Aeronáuticas asignará un funcionario público, para revisar  trimestralmente de forma aleatoria los trámites de licencias expedidas y verificar el cumplimiento de los procedimientos establecidos en el Manual PEL,  Si el servidor publico asignado detecta anomalías deberá notificar a las entidades y dependencias de control interno y externo competentes. Como evidencia se genera un informe reportando la presunta irregularidad encontrada.</t>
  </si>
  <si>
    <t>Documentación falsificada o adulterada registrada por el usuario en un trámite de licencias y/o manipulación de los sistemas informáticos por personas no autorizadas.</t>
  </si>
  <si>
    <t xml:space="preserve">Coordinador del Grupo de Licencias Aeronáuticas  
</t>
  </si>
  <si>
    <t>Avala las solicitudes de permiso de acceso al aplicativo SIGA para personal autentificado y sus diferentes funcionalidades.</t>
  </si>
  <si>
    <t>Dichas solicitudes y permisos deben ser gestinados por medio del aplicativo GACEL.</t>
  </si>
  <si>
    <t xml:space="preserve">Como evidencia queda el soporte en el aplicativo GACEL. </t>
  </si>
  <si>
    <t>Probabilidad de que un servidor público que, por acción u omisión, abuso del poder y/o desviación de la gestión de lo público, que labore en la Autoridad Aeronáutica y que a la vez se desempeñe en una organización que sea objeto de regulación, gestión, vigilancia, control o decisión de la Autoridad Aeronáutica.</t>
  </si>
  <si>
    <t>Desconocimiento u omisión en la aplicación  de la Ley 1952 de 2019 Código general disciplinario “ARTÍCULO 44. Conflicto de intereses. Todo servidor público deberá declararse impedido para actuar en un asunto cuando tenga interés particular y directo en su regulación, gestión, control o decisión, o lo tuviere su cónyuge, compañero o compañera permanente, o algunos de sus parientes dentro del cuarto grado de consanguinidad, segundo de afinidad o primero civil, o su socio o socios de hecho o de derecho.
Cuando el interés general, propio de la función pública, entre en conflicto con un interés particular y directo del servidor público deberá declararse impedido.”</t>
  </si>
  <si>
    <r>
      <t xml:space="preserve"> - Inoportunidad en la información ocasionando retrasos en la atención a los usuarios.
</t>
    </r>
    <r>
      <rPr>
        <sz val="10"/>
        <rFont val="Arial"/>
        <family val="2"/>
      </rPr>
      <t>- Toma de decisiones en beneficio propio o de terceros</t>
    </r>
    <r>
      <rPr>
        <sz val="10"/>
        <color rgb="FFFF0000"/>
        <rFont val="Arial"/>
        <family val="2"/>
      </rPr>
      <t xml:space="preserve">
</t>
    </r>
    <r>
      <rPr>
        <sz val="10"/>
        <color theme="1"/>
        <rFont val="Arial"/>
        <family val="2"/>
      </rPr>
      <t xml:space="preserve"> - Reproceso de actividades y aumento de carga operativa. 
- Imagen institucional afectada en el orden nacional o regional por retrasos en la prestación del servicio a los usuarios o ciudadanos.
 - Investigaciones penales, fiscales o disciplinarias.</t>
    </r>
  </si>
  <si>
    <t>Manipulación indebida u omisión en la aplicación de documentos estandarizados, oficialmente establecidos por la Autoridad Aeronáutica para el cumplimiento de la gestión de certificación o vigilancia, tales como listas de chequeo/inspección.</t>
  </si>
  <si>
    <t xml:space="preserve"> - Inoportunidad en la información ocasionando retrasos en la atención a los usuarios.
- Favorecimiento propio y/o a terceros
 - Reproceso de actividades y aumento de carga operativa. 
- Imagen institucional afectada en el orden nacional o regional por retrasos en la prestación del servicio a los usuarios o ciudadanos.
 - Investigaciones penales, fiscales o disciplinarias.</t>
  </si>
  <si>
    <r>
      <rPr>
        <b/>
        <sz val="10"/>
        <rFont val="Arial"/>
        <family val="2"/>
      </rPr>
      <t xml:space="preserve">
</t>
    </r>
    <r>
      <rPr>
        <sz val="10"/>
        <rFont val="Arial"/>
        <family val="2"/>
      </rPr>
      <t xml:space="preserve">El coordinador del grupo de Licencias Aeronáuticas autoriza las solicitudes de permiso de acceso al aplicativo SIGA para personal autentificado y sus diferentes funcionalidades, dichas solicitudes y permisos deben ser gestinados por medio del aplicativo GACEL. En caso de verificar que el motivo de la solicitud no sea procedente será rechazada. 
Como evidencia queda el soporte en el aplicativo GACEL. 
</t>
    </r>
    <r>
      <rPr>
        <b/>
        <sz val="10"/>
        <rFont val="Arial"/>
        <family val="2"/>
      </rPr>
      <t xml:space="preserve">
</t>
    </r>
  </si>
  <si>
    <t xml:space="preserve">Cada vez que un usuario solicita una licencia y adjunta los requisitos en el sistema SIGA, el servidor público asignado verifica los mismos de acuerdo con las listas de requsitos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Aeronáuticas quien emite el concepto final. Si se aprueba el trámite se remitirá la correspondiente licencia en formato digital al correo electrónico registrado en el sistema SIGA.
Como evidencias se generan los flujos de aprobación en el sistema SIGA, el auto expedición de la licencias y la licencia digital. </t>
  </si>
  <si>
    <t>GESTIÓN HUMANA</t>
  </si>
  <si>
    <t>Dirigir, implementar y ejecutar políticas, programas, proyectos y estrategias en materia de administración del talento humano para la vinculación, permanencia y retiro de los funcionarios aeronáuticos.</t>
  </si>
  <si>
    <t>Probabilidad de que por acción u omisión, abuso del poder y desviación de la gestión de lo publico, los servidores públicos utilicen  la licencia de acceso  a los sistemas de información de Gestión Humana, para alterar información y obtener un beneficio particular y/o de un tercero.</t>
  </si>
  <si>
    <t xml:space="preserve">Que el servidor público que tiene acceso  a los sistemas de información  en la dirección de Gestión Humana, modifique la información para favorecer indebidamente a un particular. </t>
  </si>
  <si>
    <t>1. Detrimento patrimonial
2. Afecta la imagen de la Entidad y del sector a nivel regional y nacional.
3. Perdida de confianza a los sistemas de información
4. Investigaciones disciplinarias, fiscales y penales.
5. Afecta el cumplimiento de los objetivos de las dependencias.</t>
  </si>
  <si>
    <t>Cada vez que es radicado mediante cualquier sistema de información una solicitud de tramite de una novedad a la Dirección de Gestión Humana, es enviado al coordinador responsable de dicho tramite y registro de la novedad, éstas son registradas en los sistemas de información. Si corresponden a la afectación de nomina deben ser entregadas a mas tardar los primeros 5 días del mes, de lo contrario se registran en el sistema en el orden que son radicadas. Cuando el control se ejecuta correctamente no hay alteraciones en las novedades. Cuando se detecta que hay desviación, se realizan auditorias para identificar el motivo y responsable de la acción realizada. Este control se realiza con el objeto de detectar motivos de modificación a los sistemas. En caso de presentarse un evento de corrupción en este u otro sentido, el Director General o quien tenga conocimiento de ello, deberá denunciar ante las autoridades correspondientes para lo de su competencia.</t>
  </si>
  <si>
    <t>Director de Gestión Humana
Coordinadores:
Bienestar Social y Desarrollo Humano,
Administración de Talento Humano,
Seguridad y Salud en el Trabajo,
Historias Laborales
Liquidación de Nomina y Prestaciones Sociales. Demás Servidores Públicos Asignados.</t>
  </si>
  <si>
    <t>Generar conciencia en el cumplimiento de los principios y valores  de los servidores públicos que desempeñan funciones en la Dirección de Gestión Humana.</t>
  </si>
  <si>
    <t xml:space="preserve">Ejecutando de manera efectiva cada uno de los procedimientos, protocolos, planes, guías, formatos y demás documentación de operación necesaria dentro del proceso. </t>
  </si>
  <si>
    <t>Cuando hay desviaciones, se toman acciones inmediatas que permitan subsanar el motivo o causa raíz de  la desviación.</t>
  </si>
  <si>
    <t>Registro en los sistemas de información que se utilizan en la Dirección de Gestión Humana.</t>
  </si>
  <si>
    <t>Todas las  solicitudes se analizan para determinar si afectan directamente la nomina y se establecen acciones asociadas al control frente a los reportes que se generan para asegurar que sean contempladas en las novedades.</t>
  </si>
  <si>
    <t xml:space="preserve">Probabilidad de que por acción u omisión, abuso del poder y desviación de la gestión de lo publico, los servidores públicos utilicen  de manera inadecuada los perfiles y manuales de competencias de la entidad, para alterar información y obtener un beneficio particular y/o de un tercero. </t>
  </si>
  <si>
    <t xml:space="preserve">El servidor público responsable de los Manuales Específicos de Funciones, se deje influenciar por un tercero para alterar el cumplimiento de requisitos en pro de beneficiar a otro servidor, particular o en nombre propio . </t>
  </si>
  <si>
    <t>1. Nombramiento de personal sin el cumplimiento de requisitos y competencias establecidas en el manual de funciones y responsabilidades, según necesidades del cargo
2. Que se presente afectación en la prestación del servicio por no cumplir con las competencias establecidas. 
 3.  Intervención por parte de un ente de control u otro ente regulador.
 4. Pérdida de Información crítica para la entidad que no se pueda recuperar.
5. Incumplimiento en las metas y objetivos institucionales afectando de manera significativa la gestión de la Dirección de Gestión Humana
 6. Afectación de la Imagen institucional por actos o hechos de corrupción comprobados.</t>
  </si>
  <si>
    <t xml:space="preserve">El Coordinador de Grupo Administración del Talento Humano, cada vez que se requiera verificar el cumplimiento de los requisitos mínimos exigidos para el empleo a proveer de acuerdo con la ley y los establecidos en el manual especifico de funciones y competencias laborales de la Entidad, para esto se tiene en cuenta la normatividad legal vigente y competencias que acreditan los cargos,  de ser necesario se realiza un trabajo de equipo junto con el área competente. 
Cuando el control se ejecuta correctamente, se puede proceder con la provisión del cargo mediante los respectivos actos administrativos de provisión de empleos, de lo contrario en caso de presentarse un evento de corrupción en este u otro sentido, el Director General o quien tenga conocimiento de ello, deberá denunciar ante las autoridades correspondientes para lo de su competencia. </t>
  </si>
  <si>
    <t xml:space="preserve">Director de Gestión Humana
Coordinador Grupo Administración del Talento Humano  </t>
  </si>
  <si>
    <t>Verificar el cumplimiento de los requisitos mínimos exigidos para el empleo a proveer de acuerdo con la ley y los establecidos en el manual especifico de funciones y competencias laborales de la Entidad.</t>
  </si>
  <si>
    <t>Realizando la evaluación de los requisitos mínimos del  manual de funciones de acuerdo con lo establecidos en el procedimiento de vinculación establecido por la entidad</t>
  </si>
  <si>
    <t xml:space="preserve">Cuando el control se ejecuta correctamente, se puede proceder con la provisión del cargo, de lo contrario se presentan denuncias, derechos de petición y/o observaciones que conllevan a un proceso de investigación. </t>
  </si>
  <si>
    <t>Actos administrativos de provisión de empleos.</t>
  </si>
  <si>
    <t xml:space="preserve">Periódicamente se mide el indicador de: 
Índice de previsión de empleos, el cual aporta información relevante sobre el control del riesgo evaluado. 
Se consideran todas las solicitudes de reclamaciones, las que proceden se analizan para determinar si se debe verificar nuevamente la evaluación y valoración de requisitos y recomponer estudios. </t>
  </si>
  <si>
    <t xml:space="preserve">Incumplimiento de los requisitos establecidos dentro del procedimiento de selección y vinculación de servidores públicos que ocupan cargos de libre nombramiento y remoción, de acuerdo con la forma como se proveen </t>
  </si>
  <si>
    <t xml:space="preserve">La Dirección de Gestión Humana de acuerdo con las políticas establecidas por la administración para proveer cargos directivos y empleos de libre nombramiento y remoción verifican la hoja de vida por candidato, validando las competencias laborales, experiencia y requisitos del cargo publicando en la pagina Web de la Presidencia de la República, para conocimiento y observaciones de la ciudadanía, la hoja de vida del aspirante.  En caso de que él o los candidatos a puestos directivos no cumplan con los criterios antes mencionados y de acuerdo con el perfil del cargo se informará al nominador el resultado de la  evaluación con el fin de descartar su nombramiento. Como evidencia del estudio y control implementado por la Entidad a través de la Dirección de Gestión Humana se cuenta con la hoja de vida del candidato, en donde debe reposar el estudio y valoración de hoja de vida, los antecedentes disciplinarios, penales y fiscales del aspirante y la constancia de la evaluación de las competencias laborales, las cuales deben reposar en el archivo de la Entidad. Igualmente en caso de presentarse un evento de corrupción en este u otro sentido, el Director General o quien tenga conocimiento de ello, deberá denunciar ante las autoridades correspondientes para lo de su competencia. </t>
  </si>
  <si>
    <t xml:space="preserve">Director de Gestión Humana
Director General </t>
  </si>
  <si>
    <t>Dar cumplimiento con lo dispuesto a la normatividad vigente, acorde al proceso y los procedimientos establecidos para el caso de nombramiento de servidores públicos.</t>
  </si>
  <si>
    <t>Verificar la información registrada en la hoja de vida del candidato, validando las competencias laborales, experiencia y requisitos del cargo publicando en la pagina Web de la Presidencia de la República.</t>
  </si>
  <si>
    <t>En caso de que el candidato al cargo directivo no cumpla con el perfil (competencias laborales, la capacidad, experiencia y las calidades personales, Ética, Valores), la Dirección de Gestión Humana, informará al nominador el resultado de la evaluación del candidato para que tome la decisión y descartar su nombramiento.</t>
  </si>
  <si>
    <t>Hoja de vida del candidato, en donde debe reposar el estudio y valoración de hoja de vida, los antecedentes disciplinarios, penales y fiscales del aspirante y la constancia de la evaluación de las competencias laborales</t>
  </si>
  <si>
    <t>Dirigir, implementar y ejecutar políticas, programas, proyectos y estrategias en materia de administración del talento humano para la vinculación, permanencia y retiro de los funcionarios aeronáuticos</t>
  </si>
  <si>
    <t xml:space="preserve">Probabilidad de que por acción u omisión, abuso del poder y desviación de la gestión de lo publico, se presente perdida o manipulación de documentos en historias laborales, para obtener un beneficio particular y/o de un tercero. </t>
  </si>
  <si>
    <t>Que el servidor publico encargado de la custodia y administración de las hojas de vida manipule de manera dolosa o intencional los expedientes.</t>
  </si>
  <si>
    <t>1. Afectación del desempeño institucional
2. Intervención por parte de un ente de control u otro ente regulador.
3. Imagen institucional afectada por actos o hechos de corrupción comprobados.
4. Investigaciones penales, fiscales o disciplinarias.
 5. Reclamaciones o quejas de los usuarios que implican investigaciones internas disciplinarias
6. Exponer públicamente y de manera indebida la información con datos personales de los servidores públicos</t>
  </si>
  <si>
    <t>El coordinador de grupo de historias laborales, verifica cada vez que se requiera, que se haga el diligenciamiento de la hoja de control de los expedientes por parte del servidor público encargado de la custodia de las mismas y de igual manera revisa que se cumpla con la digitalización de las historias laborales y los procedimientos establecidos por la entidad. El propósito de este control es verificar el cumplimiento de los requisitos establecido en el  procedimiento de vinculación y la integridad de los expedientes, como evidencia del cumplimiento de este control queda la hoja de ruta de expedientes laborales y la digitalización de los mismos. Cuando se presentan desviaciones en la ejecución del control, se implementan estrategias de comunicación, socialización y formación encaminadas al cumplimiento del procedimiento de vinculación. En caso de presentarse un evento de corrupción en este u otro sentido, el Director General o quien tenga conocimiento de ello, deberá denunciar ante las autoridades correspondientes para lo de su competencia.</t>
  </si>
  <si>
    <t>Dirección de Gestión Humana 
Coordinador Grupo de Historias Laborales
Coordinador Grupo Administración del Talento Humano</t>
  </si>
  <si>
    <t>Verificar la integridad de los expedientes de los servidores públicos</t>
  </si>
  <si>
    <t>Registro de la hoja de ruta de los expedientes de los servidores públicos y el procedimiento establecidos por la entidad</t>
  </si>
  <si>
    <t>Cuando se presentan desviaciones en la ejecución del control, se implementan estrategias de comunicación, socialización y formulación encaminadas al cumplimiento del procedimiento de vinculación y administración de expedientes de los servidores públicos</t>
  </si>
  <si>
    <t>Hoja de ruta de expedientes y digitalización de los mismos</t>
  </si>
  <si>
    <t>Se determina el  porcentaje de cumplimiento de la revisión de la hoja de ruta de historias laborales frente al físico y la planta de personal, se considera relevante sobre el control del riesgo evaluado.</t>
  </si>
  <si>
    <t>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t>
  </si>
  <si>
    <t>Probabilidad de que, por acción u omisión, uso del poder y desviación de la gestión de lo público, un servidor público, use de manera indebida, manipule, filtre o altere la información de operaciones financieras con el fin de obtener un beneficio propio o de un tercero.</t>
  </si>
  <si>
    <t>Acceso ilimitado a la consulta de la información financiera de los terceros de la entidad.</t>
  </si>
  <si>
    <t>Pérdida de confianza y credibilidad en la entidad
Detrimento patrimonial
Investigaciones disciplinarias
Intervención por parte de un ente de control u otro ente regulador
Imagen institucional afectada en el orden nacional o regional por actos o hechos de corrupción comprobados</t>
  </si>
  <si>
    <t>La Dirección Financiera, los coordinadores, contratistas y funcionarios de sus grupos, y las Direcciones Regionales, para realizar los registros financieros en el sistema SIIF Nación y SIAF, requieren de claves de acceso personalizadas, las cuales son previamente autorizadas por el director financiero o coordinadores de los grupos, en coordinación con la secretaría de tecnologías de la información -ti y los lideres técnicos y funcionales de los dos sistemas de información, con el objeto de garantizar el uso adecuado de los aplicativos .
Cada vez que se requiera solicitar acceso a SIAF se debe: 
- El funcionario o contratista registra la solicitud de acceso al sistema a través de la aplicativo gacel.
- El caso registrado en gacel debe ser aprobado por el jefe inmediato, luego el líder funcional que se encarga de aprobar e informar el módulo y rol o roles del aplicativo SIAF. 
- Finalmente, el grupo seguridad de la información  realiza la autorización, escalar el caso al administrador de seguridad y él se encarga de crear el usuario, y cerrar el caso para que gacel le envíe la notificación.
Cada vez que se requiera solicitar acceso a SIIF Nación se debe:
- Diligenciar el formato del ministerio de hacienda, el cual debe ser aprobado por el coordinador SIIF de la entidad, y remitir los documentos requeridos.
- Posterior a la aprobación, el registrador de usuarios de la entidad procede a realizar el registro de la creación de usuario en el sistema SIIF Nación.
- Para que sea aprobada la solicitud de usuario SIIF se requiere el cargue de la documentación del usuario en la sede electrónica del Ministerio de Hacienda.  
Los usuarios y claves de acceso a los sistemas son de uso personal e intransferible, por ello, en caso de encontrar usuarios que realicen prácticas indebidas con la información del sistema se procederá a restringir el acceso a los sistemas, y en caso definitivo eliminar el usuario. Para ello se deja evidencias a través de reportes de usuarios del sistema, formatos de autorización de usuarios, y denuncias y solicitudes de inactivación.</t>
  </si>
  <si>
    <t>Director Financiero
Coordinadores Grupos 
Directores Regionales
Grupo Seguridad de la Información</t>
  </si>
  <si>
    <t>Con el objeto de garantizar el acceso a la información financiera y el uso adecuado de los sistemas</t>
  </si>
  <si>
    <t xml:space="preserve">Cada vez que se requiera solicitar acceso a SIAF se debe: 
- El funcionario o contratista registra la solicitud de acceso al sistema a través de la aplicativo gacel.
- El caso registrado en gacel debe ser aprobado por el jefe inmediato, luego el líder funcional que se encarga de aprobar e informar el módulo y rol o roles del aplicativo SIAF. 
- Finalmente, el grupo seguridad de la información  realiza la autorización, escalar el caso al administrador de seguridad y él se encarga de crear el usuario, y cerrar el caso para que gacel le envíe la notificación.
Cada vez que se requiera solicitar acceso a SIIF Nación se debe:
- Diligenciar el formato del ministerio de hacienda, el cual debe ser aprobado por el coordinador SIIF de la entidad, y remitir los documentos requeridos.
- Posterior a la aprobación, el registrador de usuarios de la entidad procede a realizar el registro de la creación de usuario en el sistema SIIF Nación.
- Para que sea aprobada la solicitud de usuario SIIF se requiere el cargue de la documentación del usuario en la sede electrónica del Ministerio de Hacienda.  </t>
  </si>
  <si>
    <t>Los usuarios y claves de acceso a los sistemas son de uso personal e intransferible, por ello, en caso de encontrar usuarios que realicen prácticas indebidas con la información del sistema se procederá a restringir el acceso a los sistemas, y en caso definitivo eliminar el usuario.</t>
  </si>
  <si>
    <t>Reportes de usuarios del sistema, formatos de autorización de usuarios, y denuncias y solicitudes de inactivación.</t>
  </si>
  <si>
    <t xml:space="preserve">Realizar monitoreo de riesgos a través de los equipos de gerencia del Proceso Financiera </t>
  </si>
  <si>
    <t>Por acción, omisión, o uso indebido del poder se usufructúe, apropie o desvíen de recursos financieros como dineros, títulos valores de propiedad de la entidad, con el fin de obtener un beneficio propio o de un tercero.</t>
  </si>
  <si>
    <t>Debilidades o carencia de controles y seguimiento inoportuno a los procedimientos de la gestión financiera, lo que potencialmente podría facilitar la alteración de registro financieros.</t>
  </si>
  <si>
    <t>Mala imagen institucional
Pérdida de confianza y credibilidad en la entidad
Detrimento patrimonial
Observaciones por parte de los entes de control
Procesos administrativos, fiscales, penales
Perdida de recursos financieros propios de la entidad</t>
  </si>
  <si>
    <t>Los coordinadores de grupo y su equipo de trabajo con el propósito de validar y evitar la alteración de la información financiera, diariamente deben  cotejar la información financiera que reportan o envían las áreas, con los reportes de los sistemas SIIF Nación y SIAF, y así aprobar la continuación de los trámites respectivos. 
En caso de encontrar inconsistencias en la información se devuelve el trámite respectivo, informando las causales de la devolución. las evidencias quedan registradas en los reportes de los sistemas y en las conciliaciones entre las áreas.</t>
  </si>
  <si>
    <t xml:space="preserve">Director financiero
Coordinadores Grupos </t>
  </si>
  <si>
    <t>Diario</t>
  </si>
  <si>
    <t>Validar y evitar la alteración de la información financiera</t>
  </si>
  <si>
    <t xml:space="preserve">Los coordinadores de grupo y su equipo de trabajo con el propósito de validar y evitar la alteración de la información financiera, diariamente deben  cotejar la información financiera que reportan o envían las áreas, con los reportes de los sistemas SIIF Nación y SIAF, y así aprobar la continuación de los trámites respectivos. </t>
  </si>
  <si>
    <t xml:space="preserve">En caso de encontrar inconsistencias en la información se devuelve el trámite respectivo, informando las causales de la devolución. </t>
  </si>
  <si>
    <t>Reportes de los sistemas y conciliaciones entre las áreas.</t>
  </si>
  <si>
    <t>Realizar monitoreo de riesgos a través de los equipos de gerencia del Proceso Financiera</t>
  </si>
  <si>
    <t>Debilidad en la seguridad de los sistemas de información que permitan la alteración de registros financieros.</t>
  </si>
  <si>
    <t>Ausencia de infraestructura y mecanismos adecuados para la custodia y traslado de dineros y títulos valores.</t>
  </si>
  <si>
    <t>La Dirección Financiera, Directores Regionales y administradores de Aeropuertos deben contar las estrategias, mecanismos, infraestructura y logística para la custodia y traslado de dineros y títulos valores, tales como: recaudo electrónico, recaudo a través de consignaciones referenciadas, y contratos con transportadora de valores. Los funcionarios que recaudan dineros en los aeropuertos cuentan con cajas fuertes como mecanismos de protección durante la jornada, una vez esta termina, entregan lo recaudado a la transportadora de valores, dejando evidencia en registro de los responsables y valores de entrega y recibido de dineros o títulos valores, y de las operaciones bancarias que realizan los usuarios.
En caso de presentarse un evento de apropiación, pérdida o desviación de dineros o títulos valores, se deberá realizar la denuncia ante las autoridades correspondientes para lo de su competencia.</t>
  </si>
  <si>
    <t>Director Financiero
Directores Regionales
Administradores Aeropuertos</t>
  </si>
  <si>
    <t>Custodia y traslado de títulos valores</t>
  </si>
  <si>
    <t>Contar con estrategias, mecanismos, infraestructura y logística para la custodia y traslado de dineros y títulos valores, tales como: recaudo electrónico, recaudo a través de consignaciones referenciadas, y contratos con transportadora de valores. los funcionarios que recaudan dineros en los aeropuertos, cuentan con cajas fuertes como mecanismos de protección durante la jornada, una vez esta termina, entregan lo recaudado a la transportadora de valores.</t>
  </si>
  <si>
    <t>En caso de presentarse un evento de apropiación, pérdida o desviación de dineros o títulos valores, se deberá realizar la denuncia ante las autoridades correspondientes para lo de su competencia.</t>
  </si>
  <si>
    <t>Registro de los responsables y valores de entrega y recibido de dineros o títulos valores, y de las operaciones bancarias que realizan los usuarios.</t>
  </si>
  <si>
    <t>Prestar los servicios de información / Datos Aeronáuticos a las partes interesadas del proceso para asegurar el cumplimiento de los estándares de seguridad requeridos para la navegación aérea.</t>
  </si>
  <si>
    <t>Probabilidad de que por acción u omisión, uso del poder, desviación de la gestión de lo público se altere el procedimiento de aceptación y aprobación de un plan de vuelo, para obtener un beneficio particular.</t>
  </si>
  <si>
    <t>Omitir información normativa y reglamentaria previa al vuelo y/o aceptar documentos no válidos e incompletos, ya sea por su propia decisión o por mandato de jefes superiores</t>
  </si>
  <si>
    <t>1.- Afectación en el cumplimiento de la misión de la entidad.
2.- Afectación de la imagen de la entidad
3.-  Afectación de la seguridad operacional.
4.- Perdidas de vida humanas o lesiones físicas.
5.-Sanciones administrativas, penales y/o fiscales..
6.- Detrimento patrimonial.</t>
  </si>
  <si>
    <t>Cada vez que sea necesario, el Coordinador Nacional Grupo Gestión de Información Aeronáutica y Coordinadores Regionales Grupo Servicios de Información Aeronáutica, con el propósito de  preservar y exigir el cumplimiento de los requisitos para el tramite y aceptación del plan de vuelo,  realiza la revisión mediante la extracción un muestreo de forma aleatoria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
En caso de detectarse inconsistencia o incumplimiento normativo y consecuente con la gravedad del asunto, se procede a notificar a la Coordinación Nacional Grupo Gestión de Información Aeronáutica , Dirección de Operaciones de Navegación Aérea, Secretaria de Autoridad Aeronáutica, Oficina de Control Disciplinario Interno y Oficina de Control Interno y demás autoridades pertinentes, allegando las evidencias y se dejará informe escrito sobre el incumplimiento normativo y evidencias recopiladas dentro de la revisión.</t>
  </si>
  <si>
    <t>Coordinador Nacional Grupo Gestión  de Información Aeronáutica
Coordinadores Regionales Grupo Servicios de Información Aeronáutica</t>
  </si>
  <si>
    <t>Mensual</t>
  </si>
  <si>
    <t>Preservar y exigir el cumplimiento de los requisitos para el tramite y aceptación del plan de vuelo.</t>
  </si>
  <si>
    <t>El Coordinador Nacional Grupo Gestión de Información Aeronáutica a través de los Coordinadores Regionales Grupo Servicios de Información Aeronáutica- AIM a través del encargado de la oficina o del servicio y estos a través de los líderes funcionales del aplicativo NFPL realizan la revisión mediante la extracción un muestreo de forma aleatoria diaria, semanal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t>
  </si>
  <si>
    <t>En caso de detectarse inconsistencia o incumplimiento normativo y consecuente con la gravedad del asunto, se procede a notificar a la Coordinación Nacional Grupo Gestión de Información Aeronáutica , Dirección de Operaciones de Navegación Aérea, Secretaria de Autoridad Aeronáutica, Oficina de Control Disciplinario Interno y Oficina de Control Interno y demás autoridades pertinentes.</t>
  </si>
  <si>
    <t>Informe escrito sobre el incumplimiento normativo y evidencias recopiladas dentro de la revisión.</t>
  </si>
  <si>
    <t>No hay más acciones relacionadas con el riesgo.</t>
  </si>
  <si>
    <t>Espacio para describir las consecuencias que puede ocasionar el riesgo. 
Despues de calificado el impacto, tener en cunta las consecuencias recomendadas por Función Publica (ver hoja de datos)</t>
  </si>
  <si>
    <t>Gestionar la adquisición de los terrenos que requiere la Entidad para desarrollar los proyectos de construcción y ampliación de la infraestructura aeronáutica y aeroportuaria a nivel nacional.</t>
  </si>
  <si>
    <t>Por acción, omisión o uso del poder se direccione en beneficio propio o de un tercero, el proceso de adquisición de bienes inmuebles en cualquiera de sus etapas.</t>
  </si>
  <si>
    <t>No aplicación del procedimiento de levantamiento de información técnica para la adquisición de Inmuebles</t>
  </si>
  <si>
    <t>Detrimento Patrimonial
Implicaciones de tipo administrativo,  penal, legal o  disciplinario
Intervención por parte de un Ente de control u otro  Ente regulador
Incumplimiento en las metas y objetivos institucionales afectando de forma grave la ejecución presupuestal
Imagen institucional afectada en el orden nacional o regional por actos o hechos de corrupción comprobados</t>
  </si>
  <si>
    <t>Los ingenieros y topógrafos auxiliares de apoyo verifican por trámite y a través de  un control digital cartográfico (Google Earth / ARCGIS 10.6 / AUTOCAD )  la información precisa del bien a adquirir mediante el levantamiento topográfico y comparativo de los títulos, dejando evidencia de ello en los aplicativos SGDEA / ISOLUCION / Módulo Activos Fijos JDEdwards / Inmuebles y en el Servidor Bog 7 (I) (J) / AFI Activos fijos inmuebles / SCANI - Titulación Aeropuertos. 
En caso de presentarse diferencias o errores en la información técnica, se procederá a informar a la parte técnica por medio de correo electrónico o reunión, con el fin de realizar los ajuste a que haya lugar.</t>
  </si>
  <si>
    <t>Ingenieros y topógrafos del Grupo Administración de Inmuebles</t>
  </si>
  <si>
    <t>verificar por trámite, a través de  un control digital cartográfico la información precisa del bien a adquirir</t>
  </si>
  <si>
    <t xml:space="preserve">mediante el levantamiento topográfico y comparativo de los títulos, dejando evidencia de ello en los aplicativos SGDEA / ISOLUCION / Módulo Activos Fijos JDEdwards / Inmuebles. y en el Servidor Bog 7 (I) (J) / AFI Activos fijos inmuebles / SCANI - Titulación Aeropuertos. </t>
  </si>
  <si>
    <t xml:space="preserve"> se procederá a informar a la parte técnica por medio de correo electrónico o reunión, con el fin de realizar los ajuste a que haya lugar.</t>
  </si>
  <si>
    <t xml:space="preserve">SGDEA / ISOLUCION / Módulo Activos Fijos JDEdwards / Inmuebles y en el Servidor Bog 7 (I) (J) / AFI Activos fijos inmuebles / SCANINM - Titulación Aeropuertos. </t>
  </si>
  <si>
    <t>Detectivo</t>
  </si>
  <si>
    <t>Detectar</t>
  </si>
  <si>
    <t xml:space="preserve">Revisión y seguimiento que se efectúa en los equipos de gerencia enfatizando en los valores institucionales y el compromiso de cada funcionario en su cumplimiento.
Análisis de la revisión de indicadores diseñados para lel proceso. </t>
  </si>
  <si>
    <t>No aplicación del procedimiento del estudio jurídico de la información para la adquisición de Inmuebles</t>
  </si>
  <si>
    <t xml:space="preserve">Los abogados, auxiliares  y la coordinadora del grupo de inmuebles verifican y estudian jurídicamente y por cada trámite la información y titulación del bien a adquirir mediante consulta en línea de las oficinas de registro público (aplicativo VUR ) con el fin de  verificar la veracidad de  tradición de los títulos y dejando evidencia de ello en la carpeta de adquisición del predio .  / Servidor Bog 7 (I) (J) / AFI Activos fijos inmuebles / SCANI - Titulación Aeropuertos.   </t>
  </si>
  <si>
    <t>Los abogados, auxiliares  y la coordinadora del grupo de inmuebles</t>
  </si>
  <si>
    <t xml:space="preserve"> verificar la veracidad de  tradición de los títulos</t>
  </si>
  <si>
    <t>Los abogados, auxiliares  y la coordinadora del grupo de inmuebles verifican y estudian jurídicamente y por cada trámite la información y titulación del bien a adquirir mediante consulta en línea de las oficinas de registro público (  aplicativo VUR )</t>
  </si>
  <si>
    <t>En caso de presentarse diferencias o errores en el estudio jurídico, se procederá a informar a la parte jurídica por medio de correo electrónico o reunión, con el fin de realizar los ajuste a que haya lugar.</t>
  </si>
  <si>
    <t xml:space="preserve">carpeta de adquisición del predio .  / Servidor Bog 7 (I) (J) / AFI Activos fijos inmuebles / SCANINM- Titulación Aeropuertos.   </t>
  </si>
  <si>
    <t xml:space="preserve">INVESTIGACIÓN DE ACCIDENTES E INCIDENTES AÉREOS </t>
  </si>
  <si>
    <t>Conducir técnicamente con independencia y autonomía las investigaciones de accidentes, incidentes graves e incidentes de la aviación civil, con el fin de determinar los factores causantes y emitir recomendaciones para prevenir la repetición y mejorar la seguridad operacional.</t>
  </si>
  <si>
    <t xml:space="preserve">Probabilidad de que por acción u omisión se distorsionen los hallazgos, las conclusiones o las recomendaciones de informes finales de  investigación de accidentes  o incidentes, para  beneficio de un particular o beneficio privado. </t>
  </si>
  <si>
    <t>Que el Investigador a Cargo tenga algún interés particular o se deje influenciar por los intereses de otros (explotador, personal aeronáutico, talleres), para desviar y orientar los resultados de una investigación hacia esos intereses.</t>
  </si>
  <si>
    <t>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</si>
  <si>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 xml:space="preserve">Cada vez que ocurre un suceso aéreo, el Director Técnico de Investigación de Accidentes ,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El Director Técnico, cada vez que se producen, recibe informes y resultados de inspecciones y pruebas, supervisa cada paso de la investigación y revisa en fondo, trimestralmente, cada informe final propuesto por los investigadores a cargo. Si encuentra imprecisiones, falta de sustentación, inconsistencias, errores en el análisis o en la formulación de conclusiones, causas y recomendaciones, exige claridad y corrección por parte del Investigador a Cargo. 
Internamente el Director Técnico, convoca al Comité Técnico de Investigación de Accidentes, que trimestralmente hace una revisión de cada una de las investigaciones que son presentadas por el Investigador a Cargo. El Comité detecta falencias técnicas o de procedimiento que se puedan presentar para que el Investigador a Cargo las corrija.
El  Director Técnico de Investigación de Accidentes trimestralmente, pone a disposición de los miembros del Consejo de Seguridad Aeronáutico los proyectos de Informe Final; y se exponen en sesión trimestral del Consejo; de esta manera el Consejo actúa como un control de alto nivel sobre los resultados de la investigación. Las observaciones del Consejo pueden dar lugar a un replanteamiento del informe final.
</t>
  </si>
  <si>
    <t>Director Técnico de Investigación de Accidentes</t>
  </si>
  <si>
    <t>Obtener precisión técnica y claridad conceptual en los informes finales de accidentes.</t>
  </si>
  <si>
    <t>Cada vez que ocurre un suceso aéreo,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Cada vez que se producen, recibe informes y resultados de inspecciones y pruebas, supervisa cada paso de la investigación y revisa en fondo, trimestralmente, cada informe final propuesto por los investigadores a cargo. 
Internamente se convoca al Comité Técnico de Investigación de Accidentes, que trimestralmente hace una revisión de cada una de las investigaciones que son presentadas por el Investigador a Cargo. 
Se pone a disposición de los miembros del Consejo de Seguridad Aeronáutico los proyectos de Informe Final; y se exponen en sesión trimestral del Consejo.</t>
  </si>
  <si>
    <t xml:space="preserve">Si encuentra imprecisiones, falta de sustentación, inconsistencias, errores en el análisis o en la formulación de conclusiones, causas y recomendaciones, exige claridad y corrección por parte del Investigador a Cargo. </t>
  </si>
  <si>
    <t>Borradores de informes finales con correcciones. Archivo Director Técnico
Correos-e con correcciones a informes finales. Correo Director Técnico.
Actas del Comité Técnico. BOG7
Actas del Consejo de Seguridad. BOG7</t>
  </si>
  <si>
    <t>Realización de los equipos de gerencia donde se revisan las matrices de riegos para visualizar si hay algún cambio en específico. 
Revisión de indicadores eficiencia-eficacia y efectividad para medir el cumplimiento de la gestión y la minimización de los riesgos de corrupción toda vez que permiten el control de informes de investigación, control en tiempos de presentación de estos y control veracidad, soportes y recomendaciones de prevención de accidentes.</t>
  </si>
  <si>
    <t>De acuerdo a la normatividad vigente en el RAC 114.505 literal ( i ) el explotador aéreo está obligado a asumir los costos de una investigación de accidentes; esto abre la posibilidad de que se produzcan erogaciones al Investigador, por fuera de lo estipulado, lo cual podría influir en la independencia de la investigación.</t>
  </si>
  <si>
    <t>El Director Técnico envía para cada actuación del Investigador a Cargo, comunicaciones formales a los explotadores y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de esta manera se evita que el explotador incurra en pagos no estipulados.
El Director Técnico, siempre que sea necesario el desplazamiento de un investigador, hace cumplir el proceso de comisiones del servicio de los investigadores para mantener el control de sus actividades.
No obstante que el Investigador a Cargo es la persona que mantiene un contacto permanente con el explotador, el Director Técnico también mantiene comunicación con el explotador para facilitar y mantenerse al tanto del proceso.</t>
  </si>
  <si>
    <t xml:space="preserve"> Evitar que el explotador genere pagos, atenciones o servicios no contemplados al Investigador a Cargo.</t>
  </si>
  <si>
    <t>Se envía para cada actuación del Investigador a Cargo, comunicaciones formales a los explotadores y se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Siempre que sea necesario el desplazamiento de un investigador, hace cumplir el proceso de comisiones del servicio de los investigadores
El Director Técnico también mantiene comunicación con el explotador</t>
  </si>
  <si>
    <t>Se evita que el explotador incurra en pagos no estipulados.
Se mantiene el control de las actividades de los investigadores.</t>
  </si>
  <si>
    <t>Oficios de designación de investigadores. BOG7
Solicitudes e informes de comisión. BOG7</t>
  </si>
  <si>
    <t>Exceso de confianza, familiaridad o acercamiento indebido entre el investigador u otro personal que es objeto de la investigación, situaciones que pueden ser propicias para hacer perder la objetividad en el resultado del informe de investigación.</t>
  </si>
  <si>
    <t>Los investigadores deben firmar anualmente el Acuerdo de Confidencialidad (forma MAUT-8.0-12-017 del Procedimiento MAUT-8.0-06-010),establecido en el Proceso de investigación, con el fin de mitigar la posibilidad de el tráfico de influencias o conflicto de interés.</t>
  </si>
  <si>
    <t>Servidor y/o Contratista asignado
Director Técnico</t>
  </si>
  <si>
    <t xml:space="preserve">Mitigar los efectos del tráfico de influencias o conflicto de interés     </t>
  </si>
  <si>
    <t>Cada Investigador firma el Acuerdo de Confidencialidad (formato MAUT-8.0-012-017, del Procedimiento MAUT-8.0-06-010), con el fin de mitigar la posibilidad de el tráfico de influencias o conflicto de interés.</t>
  </si>
  <si>
    <t>El incumplimiento del Acuerdo de Confidencialidad acarrea investigaciones de tipo legal.</t>
  </si>
  <si>
    <t xml:space="preserve">Procedimiento MAUT-8.0-06-010 formato de acuerdo de confiabilidad. Isolucion
Formatos MAUT-8.0.5-12-017  BOG7 y en SECOP II. Carpeta física. </t>
  </si>
  <si>
    <t xml:space="preserve">Probabilidad de que por acción u omisión se manipulen las evidencias documentales de las investigaciones de accidentes o incidentes con el fin de afectar, alterar u orientar la investigación o demorar el tiempo de investigación, en beneficio de un particular o para beneficio privado. </t>
  </si>
  <si>
    <t>Detrimento de la seguridad operacional del país, por demoras y pérdida de credibilidad en el proceso de investigación.</t>
  </si>
  <si>
    <t>El Director Técnico delega en el Investigador a Cargo, toda la documentación relacionada con una investigación, a través del sistema de gestión documental SGDEA o del correo electrónico, y exige el cumplimiento de los procedimientos de  seguridad de la información y dejar registro digital y físico de los documentos. Todo documento que requiera ser entregado debe salir con la firma del Director Técnico.</t>
  </si>
  <si>
    <t>Prevenir la pérdida de documentación o su entrega de manera irregular</t>
  </si>
  <si>
    <t>El Director Técnico delega en el Investigador a Cargo, toda la documentación relacionada con una investigación, a través del sistema SGDEA o del correo electrónico, y exige el cumplimiento de los procedimientos de de seguridad de la información y deja registro digital y físico de los documentos. Todo documento que requiera ser entregado debe salir con la firma del Director</t>
  </si>
  <si>
    <t xml:space="preserve">El incumplimiento de las normas de seguridad de la documentación tiene repercusiones de tipo legal. </t>
  </si>
  <si>
    <t>Correo Electrónico.
Aplicativo SGDEA
Archivo físico de investigaciones.
Archivo digital de investigaciones en BOG7.</t>
  </si>
  <si>
    <t>Información de fácil acceso y sin las medidas de seguridad apropiadas</t>
  </si>
  <si>
    <t xml:space="preserve">El Investigador a Cargo, cada vez que reciba, archive, responda o envíe un documento, debe 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</si>
  <si>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Minimizar la pérdida de documentación </t>
  </si>
  <si>
    <t xml:space="preserve">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</si>
  <si>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Correos electrónicos
Archivos de documentación digitales y físicos.</t>
  </si>
  <si>
    <t>Falta de reserva, incumplimiento por parte del investigador, de las normas de seguridad de la información</t>
  </si>
  <si>
    <t>Los investigadores deben firmar anualmente el Acuerdo de Confidencialidad (forma MAUT-8.0-12-017 del Procedimiento MAUT-8.0-06-010),establecido en el Proceso de investigación de accidentes, con el fin de mitigar la posibilidad de el tráfico de influencias o conflicto de interés</t>
  </si>
  <si>
    <t>Cada Investigador firma el Acuerdo de Confidencialidad (forma MAUT 8012017, del Procedimiento MAUT806010, con el fin de mitigar la posibilidad de el tráfico de influencias o conflicto de interés.</t>
  </si>
  <si>
    <t xml:space="preserve">Procedimiento MAUT-8.0-06-010, formato de acuerdo de confiabilidad. Isolucion
Formatos MAUT-8.0-12-017,  BOG7 y en SECOP II. Carpeta física. </t>
  </si>
  <si>
    <t>Asesorar, conceptuar, coordinar los asuntos jurídicos; ejercer por delegación la representación judicial y extrajudicial; ejercer la facultad de cobro coactivo; adelantar la etapa de juzgamiento disciplinario en primera instancia; con el fin de defender los intereses de la Entidad y prevenir el daño antijurídico.</t>
  </si>
  <si>
    <t>Probabilidad de que por acción u omisión, el servidor público o contratista, abuse del poder para desviar la gestión, presentando una inadecuada y manifiesta actuación contraria al ordenamiento jurídico, con el propósito de obtener un beneficio o interés para si mismo o para un tercero.</t>
  </si>
  <si>
    <t>Que haya ocultamiento de información  por falta de  integridad en el desarrollo de las funciones por parte de los integrantes de la Oficina Asesora Jurídica.</t>
  </si>
  <si>
    <t>Detrimento patrimonial.
Perdida de la imagen institucional.
Desgaste administrativo y judicial.</t>
  </si>
  <si>
    <t>El Coordinador de cada grupo que hace parte de la Oficina Asesora Jurídica mensualmente, revisa aleatoriamente los expedientes a través de los aplicativos, con el propósito de validar si se presentan posibles conductas omisivas o permisivas que sean intensionales del ocultamiento de información. En caso de detectar alguna inconsistencia en el actuar del servidor público o contratista, se coloca en conocimiento del Grupo Instrucción de Procesos Disciplinarios o de la Dirección Administrativa según corresponda, para que se realice la investigación pertinente. Como evidencia de este control quedan los pantallazos de revisión del ingreso al aplicativo.</t>
  </si>
  <si>
    <t>Coordinador Grupo Representación Judicial.
Coordinador Grupo Defensa Constitucional y Procedimientos Administrativo
Coordinador  Grupo Jurisdicción Coactiva.
Coordinador del  Grupo Asistencia Legal.
Coordinador Grupo de Juzgamiento Disciplinario</t>
  </si>
  <si>
    <t>Validar  si se presentan posibles conductas omisivas, permisivas o intencionadas del ocultamiento de documentos a través de los aplicativos, los cuales contienen la información de diferentes procesos jurídicos que lleva la Entidad</t>
  </si>
  <si>
    <t xml:space="preserve">Mensualmente se revisa aleatoriamente los expedientes para detectar posibles conductas. </t>
  </si>
  <si>
    <t xml:space="preserve">En caso de detectar alguna inconsistencia por parte de los funcionarios o contratistas se coloca en conocimiento del Grupo Instrucción de Procesos Disciplinarios o de la Dirección Administrativa  según corresponda, para que se realice la investigación pertinente. </t>
  </si>
  <si>
    <t>Pantallazos de revisión del ingreso al aplicativo.</t>
  </si>
  <si>
    <t xml:space="preserve">
En las revisiones de los equipos de gerencia que realiza cada Grupo de la Oficina Asesora Jurídica, se verificara los riesgos identificados con sus respectivas causas y el grado de cumplimiento de los controles implementados, para realizar los ajustes que sean necesarios</t>
  </si>
  <si>
    <t xml:space="preserve">Que exista demora intencional e injustificada en el estudio de los procesos </t>
  </si>
  <si>
    <t>El Coordinador de cada grupo que hace parte de la Oficina Asesora Jurídica semanal o mensualmente, según sea el caso,  realiza mesa de trabajo con los abogados en la que se revisará la base de datos de reparto y la matriz de los procesos a cargo de cada uno de los apoderados con el propósito de validar  si se presentan demoras intencionadas e injustificadas en el trámite de los procesos o actuaciones asignadas, en caso de detectar alguna inconsistencia en el actuar del servidor público o contratista, se coloca en conocimiento del Grupo Instrucción de Procesos Disciplinarios o de la Dirección Administrativa  según corresponda, para que se realice la investigación pertinente, como evidencia de este control queda el informe mensual presentado por cada abogado y la matriz de los procesos.</t>
  </si>
  <si>
    <t>Coordinador Grupo Representación judicial.
Coordinador Grupo Defensa Constitucional y Procedimientos Administrativo
Coordinador del Grupo Jurisdicción Coactiva.
Coordinador del  Grupo  Asistencia Legal.
Coordinador Grupo de Juzgamiento Disciplinario</t>
  </si>
  <si>
    <t>Semanal</t>
  </si>
  <si>
    <t>Validar  si se presentan demoras intencionadas e injustificadas en el trámite de los procesos o actuaciones asignadas.</t>
  </si>
  <si>
    <t xml:space="preserve">Semanal Mensualmente ( según la clase de proceso) se realizan mesas de trabajo entre el coordinador de cada Grupo y los abogados.  </t>
  </si>
  <si>
    <t xml:space="preserve">En caso de detectar alguna inconsistencia por parte de los funcionarios o contratistas se coloca en conocimiento del Grupo Instrucción de Procesos Disciplinarios o de la  Dirección Administrativa  según corresponda, para que se realice la investigación pertinente. </t>
  </si>
  <si>
    <t>Matriz de los procesos asignados por abogado.</t>
  </si>
  <si>
    <t xml:space="preserve">Que exista un  interés particular  diferente al laboral  encaminado a recibir un beneficio para si o para un  tercero en el análisis y tratamiento de los procesos que le sean asignados.  </t>
  </si>
  <si>
    <t>Los apoderados de cada uno de los grupos de la Oficina Asesora Jurídica, cada vez que se les asigna un proceso en el cual considera que puede estar implicado en conflicto de intereses, le informará al coordinador del grupo con el fin de que se realice la reasignación  a un apoderado que no tenga interés ni relación no profesional con la causa; con el fin de procurar la moralidad y adecuada gestión en los procesos, procedimientos y trámites por parte de los apoderados de la Entidad. En caso de detectar alguna inconsistencia en el actuar del servidor público o contratista, se coloca en conocimiento del Grupo Instrucción de Procesos Disciplinarios o de la Dirección Administrativa  según corresponda, para que se realice la investigación pertinente, como evidencia de este control queda la base de datos de reparto y los correos electrónicos mediante los cuales se realiza la asignación.</t>
  </si>
  <si>
    <t xml:space="preserve">Apoderados de los Grupos de la Oficina Asesora Jurídica </t>
  </si>
  <si>
    <t>Procurar la moralidad y adecuada gestión en los procesos, procedimientos y trámites por parte de los apoderados de la Entidad</t>
  </si>
  <si>
    <t>Cada vez que se realice el reparto de un proceso se verifica que el abogado a quien se le asignará el proceso no tenga relación o interés en el mismo</t>
  </si>
  <si>
    <t xml:space="preserve"> Base de datos de reparto y los correos electrónicos mediante los cuales se realiza la asignación.</t>
  </si>
  <si>
    <t>Administrar, controlar y conservar la información documental de la Entidad, a través de la planificación, manejo y organización de la documentación producida y recibida, desde su origen hasta su disposición final, con el fin de facilitar su utilización y conservación.</t>
  </si>
  <si>
    <t xml:space="preserve">Probabilidad de que, por acción u omisión, uso de poder y desviación de la gestión de lo público, se dé pérdida de información por sustracción, inclusión, adulteración o daño intencionado de los documentos y expedientes, en beneficio propio o de terceros.   </t>
  </si>
  <si>
    <t>Falta de Ética profesional de los servidores que intervienen en el ciclo vital de los documentos (Archivos de Gestión, Archivo Central y Archivo Histórico), incumpliendo la función de velar por la integridad y salvaguarda de los documentos</t>
  </si>
  <si>
    <t xml:space="preserve">Pérdida de memoria institucional.
Pérdida, sustracción o alteración de expedientes o piezas documentales vitales para la entidad.
Pérdida de valor legal y probatorio de la documentación.
Aumento en la notificación de hallazgos y sanciones a la Entidad por parte de los entes de control.
Aumento de Peticiones, Quejas, Reclamos, Sugerencias y Denuncias.
Daño por suministro de información clasificada o reservada a terceros. </t>
  </si>
  <si>
    <t>El Coordinador del Grupo de Gestión Documental con el apoyo del Director de Gestión Humana y los coordinadores de los Grupos de Procesos Precontractuales y Procesos Contractuales (Según sea el caso), velarán por un riguroso proceso de selección de personal para gestión documental, asegurando un mínimo de valores y principios éticos de los funcionarios a ingresar. 
Así mismo el coordinador del Grupo de Gestión Documental, incluirá dentro del Plan Institucional de Capacitación y los procesos de Inducción, reinducción, capacitación y entrenamiento en puesto de trabajo, temas relacionados con la Gestión Documental, enfatizados como mecanismos de prevención la socialización de las sanciones jurídicas, penales o administrativas correspondientes para quien o quienes incumplan los principios éticos en materia de Gestión Documental al interior de la entidad.</t>
  </si>
  <si>
    <t>Coordinador del Grupo de Gestión Documental
Director de Gestión Humana
Coordinadores de los Grupos de Procesos Precontractuales y Contractuales</t>
  </si>
  <si>
    <t>Que el personal seleccionado, contratado y asignado a las labores de Gestión Documental de la entidad, cumpla con el perfil requerido para el proceso y los valores éticos necesarios para la administración de la información de la entidad</t>
  </si>
  <si>
    <t>Siguiendo los lineamientos dados por DAFP y lo establecido en el Manual de Contratación</t>
  </si>
  <si>
    <t>Contratar el personal que no cumpla con el perfil requerido</t>
  </si>
  <si>
    <t>Proceso de selección enmarcado en DAFP
Expedientes Contractuales</t>
  </si>
  <si>
    <t>A través de seguimientos semanales de la Dirección Administrativa y los Equipos de Gerencia Trimestrales del Grupo, se  verificará el cumplimiento de los controles y se evaluará la necesidad de actualizarlos o implementar nuevos controles.</t>
  </si>
  <si>
    <t xml:space="preserve">Incumplimiento en la aplicación del Procedimiento de Consultas y Préstamo de Documentos y el formato de Préstamos Documentales </t>
  </si>
  <si>
    <t>El Coordinador del Grupo de Gestión Documental y el colaborador encargado de los préstamos documentales, velarán por hacer cumplir el procedimiento de Consulta y Préstamo de Documentos y el formato de Préstamos Documentales publicados en el Sistema de Gestión (ISOLUCION) al interior del Archivo Central y velarán por la implementación de los mismos en los Archivos de Gestión de la entidad.</t>
  </si>
  <si>
    <t>Coordinador del Grupo de Gestión Documental y colaborador encargado de los préstamos documentales</t>
  </si>
  <si>
    <t>Conocimiento y aplicación de los documentos del proceso de Gestión Documental, publicados en Isolucion</t>
  </si>
  <si>
    <t xml:space="preserve">Verificando el diligenciamiento del formato de préstamos documentales </t>
  </si>
  <si>
    <t>No aplicar el procedimiento ni el formato en los Archivos de Gestión y Central</t>
  </si>
  <si>
    <t>* Expediente de Préstamos Documentales con el formato diligenciamiento.
* Actas de visitas e inspección a los Archivos de Gestión.</t>
  </si>
  <si>
    <t xml:space="preserve">Incumplimiento en la aplicación de los parámetros establecidos en la Guía para la Conformación y Organización de Expedientes </t>
  </si>
  <si>
    <t>El Coordinador del Grupo de Gestión Documental, los profesionales y colaboradores del Grupo velarán por hacer cumplir los lineamientos establecidos en la Guía para la Conformación y Organización de Expedientes publicada en el Sistema Integrado de Gestión (ISOLUCION) al interior del Archivo Central y velarán por la aplicación de la misma en los Archivos de Gestión de la entidad.</t>
  </si>
  <si>
    <t>Coordinador del Grupo de Gestión Documental,  profesionales y colaboradores del Grupo</t>
  </si>
  <si>
    <t>Conocimiento y aplicación de los documentos del proceso de Gestión Documental , publicados en Isolucion</t>
  </si>
  <si>
    <t xml:space="preserve">Aplicando los lineamientos establecidos en la Guía para la Conformación y Organización de Expedientes y la aplicación de formatos del proceso </t>
  </si>
  <si>
    <t>No aplicar la Guía ni los formatos asociados, en los Archivos de Gestión y Central</t>
  </si>
  <si>
    <t>* Actas de visita e inspección a los Archivos de Gestión.
* Expedientes cumpliendo los parámetros establecidos en la Guía, tanto en los Archivos de Gestión, como en el Archivo Central</t>
  </si>
  <si>
    <t xml:space="preserve">Desconocimiento del marco legal aplicable frente a la responsabilidad de los servidores públicos en la organización, conservación, uso y manejo de los documentos de la Entidad.
* Ley 594 de 2000 "Ley General de Archivos". Art. 4, 15.
* Ley 1952 del 2019 (Entro en vigencia el 29 de marzo del 2022) Deroga la Ley 734 de 2002. Por la cual se expide el Código General Disciplinario. Art 38- Numeral 6. 
* Decreto 2609 de 2012 " Por el cual se reglamenta el Título V. de la Ley 594 de 2000" Art. 3.
* Decreto 1080 de 2015 Art. 2.8.2.2.4.
* Acuerdo 038 de 2002 AGN "Por el cual se desarrolla el Artículo 15 de la Ley 594 de 2000" Art. 1.
* Acuerdo 042 de 2002 AGN "Por el cual se establecen los criterios para la organización de los archivos de gestión de las entidades públicas" Art. 3.
* Acuerdo 005 de 2013 "Criterios básicos para la clasificación, ordenación y descripción de los archivos en las entidades públicas" Art. 6.
* Acuerdo 002 de 2014 "Establece los criterios básicos para la creación, conformación, organización, control y consulta de los expedientes de archivo" Art. 5, 7 y 12.  
</t>
  </si>
  <si>
    <t>El Coordinador del Grupo de Gestión Documental, los profesionales y colaboradores del Grupo incluirán y realizarán dentro del Plan Institucional de Capacitación y los procesos de inducción, reinducción, capacitación y entrenamiento en puesto de trabajo, temas relacionados con la normatividad archivística, enfatizando como mecanismos de prevención la socialización de las sanciones jurídicas, penales o administrativas correspondientes para quien o quienes la incumplan.</t>
  </si>
  <si>
    <t>Conocimiento y aplicación de la normatividad archivística frente a la responsabilidad de los servidores públicos en la organización, conservación, uso y manejo de los documentos de la entidad</t>
  </si>
  <si>
    <t xml:space="preserve">Incluyendo en el Plan Institucional de Capacitación anual, los temas referentes a Gestión Documental </t>
  </si>
  <si>
    <t>No cumplir la normatividad archivística, dando lugar a sanciones</t>
  </si>
  <si>
    <t>* Solicitud de inclusión de los temas de Gestión Documental en el PIC. 
* Actas de Reunión de cada sesión.
* Listados de Asistencia de cada sesión.</t>
  </si>
  <si>
    <t xml:space="preserve">Incumplimiento en la aplicación del Manual para la Administración de Comunicaciones Oficiales, que indica como política de operación que la información contenida en las comunicaciones oficiales no se utilizará con fines de lucro, lesivos o que atenten contra la honra y buen nombre de las personas o de la Entidad   </t>
  </si>
  <si>
    <t>El Coordinador del Grupo de Gestión Documental y el colaborador encargado de la administración de la Ventanilla Única de Correspondencia velarán por hacer cumplir los lineamientos establecidos en el Manual para la Administración de Comunicaciones Oficiales, en la operación diaria de la Ventanilla Única de Correspondencia, con el monitoreo constante del Sistema de Gestión de Documentos Electrónicos de Archivo- SGDEA en el flujo documental, generando los reportes que se requieran para el control de la operación</t>
  </si>
  <si>
    <t>Coordinador del Grupo de Gestión Documental y colaborador encargado de la administración de la Ventanilla Única de Correspondencia</t>
  </si>
  <si>
    <t>Conocimiento y aplicación de los lineamientos establecidos para la administración de las Comunicaciones Oficiales desde la operación de la Ventanilla Única de Correspondencia</t>
  </si>
  <si>
    <t>Verificando el cumplimiento del flujo de las Comunicaciones Oficiales de la entidad por medio del Sistema de Gestión de Documentos Electrónios de Archivo- SGDEA</t>
  </si>
  <si>
    <t>No aplicar el Manual para la Administración de Comunicaciones Oficiales, dando lugar a la ocurrencia de inconsistencias en el flujo documental de la Ventanilla Única de Correspondencia</t>
  </si>
  <si>
    <t>* Reportes del Sistema de Gestión de Documentos Electrónios de Archivo- SGDEA
* Informe de gestión.</t>
  </si>
  <si>
    <t xml:space="preserve">INVESTIGACIONES DISCIPLINARIAS </t>
  </si>
  <si>
    <t>Desarrollar acciones preventivas y correctivas en materia disciplinaria frente a conductas de servidores y/o exservidores públicos de la Unidad Administrativa Especial de Aeronáutica Civil relacionadas con incumplimiento de deberes, extralimitación en el ejercicio de derechos y funciones, violación al régimen de prohibiciones, inhabilidades, incompatibilidades, impedimentos y/o conflicto de intereses, faltas gravísimas y demás normas imperativas.</t>
  </si>
  <si>
    <r>
      <t xml:space="preserve">Probabilidad que se presenten situaciones irregulares por parte de los integrantes del proceso, relacionadas con recibir dádivas u otro beneficio, con el fin de desviar el ejercicio de la acción disciplinaria.
</t>
    </r>
    <r>
      <rPr>
        <sz val="10"/>
        <color rgb="FFFF0000"/>
        <rFont val="Arial"/>
        <family val="2"/>
      </rPr>
      <t>Probabilidad de que, por acción u omisión, uso de poder y desviación de la gestión de lo público</t>
    </r>
    <r>
      <rPr>
        <sz val="10"/>
        <color theme="1"/>
        <rFont val="Arial"/>
        <family val="2"/>
      </rPr>
      <t xml:space="preserve">, se presenten situaciones irregulares por parte de los integrantes del proceso, relacionadas con recibir dádivas, con el fin de desviar el ejercicio de la acción disciplinaria. </t>
    </r>
    <r>
      <rPr>
        <sz val="10"/>
        <color rgb="FFFF0000"/>
        <rFont val="Arial"/>
        <family val="2"/>
      </rPr>
      <t>En beneficio propio o de terceros</t>
    </r>
  </si>
  <si>
    <t xml:space="preserve">Causa interna: Recibir dádivas u otro beneficio para omitir el control de los términos procesales en las actuaciones disciplinarias, con el fin de permitir el vencimiento de estos. 
</t>
  </si>
  <si>
    <t>1. Investigación penal y disciplinaria
2. Actuaciones judiciales en contra de la Entidad.
3. Afectación del debido proceso. 
4. Pérdida de la eficacia de las actuaciones disciplinarias.
5. Afectación de la imagen institucional.
6. Pérdida de confianza del usuario en la Oficina de Control Disciplinario Interno</t>
  </si>
  <si>
    <t xml:space="preserve">El jefe y los integrantes de la Oficina de Control Disciplinario Interno, mensualmente, deben controlar el cumplimiento de los términos procesales en las actuaciones disciplinarias a través de la verificación de estos en el aplicativo o archivo de registro de la gestión disciplinaria y en el envío de alertas preventivas a través de mensajes de datos por la Jefatura del Despacho, con el fin de adoptar decisiones de manera célere y oportuna, de acuerdo con el trámite procesal en el cual se encuentren las actuaciones. De no hacerse efectiva la aplicación del control establecido por encontrarse observaciones o desviaciones del mismo, el Jefe de la Oficina y los integrantes de esta deberán diseñar un plan de acción que conlleve a la mejora de dicho control. Como evidencia de lo anterior quedan los correos electrónicos enviados por la Jefatura del Despacho. </t>
  </si>
  <si>
    <t>Jefe Oficina de Control Disciplinario Interno e integrantes del Despacho</t>
  </si>
  <si>
    <t>Evitar el vencimiento de los términos procesales y el desvío de las actuaciones disciplinarias.</t>
  </si>
  <si>
    <t xml:space="preserve">Controlando los términos procesales en las actuaciones disciplinarias, mediante la verificación de estos en el aplicativo o archivo de registro de la gestión disciplinaria y en las alertas enviadas por el Despacho. </t>
  </si>
  <si>
    <t>De no hacerse efectiva la aplicación de los controles y revisiones establecidos por encontrarse observaciones o desviaciones en el mismo, el Jefe y los integrantes de la Oficina, deberán diseñar un plan de acción que conlleve a la mejora de dichos controles y revisiones.</t>
  </si>
  <si>
    <t>Correos electrónicos
Archivo de datos GEDIS o Aplicativo ORION</t>
  </si>
  <si>
    <t>Causa interna: Recibir dádivas u otro beneficio para desviar las actuaciones disciplinarias en la práctica de pruebas.</t>
  </si>
  <si>
    <t xml:space="preserve">El jefe y los integrantes de la Oficina de Control Disciplinario Interno, mensualmente, deben controlar el recaudo oportuno de las pruebas decretadas dentro de las actuaciones disciplinarias a través de la verificación de estos en el aplicativo o archivo de registro de la gestión disciplinaria y en el envío de alertas preventivas a través de mensajes de datos por la Jefatura del Despacho, con el fin de evitar el vencimiento de los procesos sin haber efectuado la respectiva práctica probatoria, de acuerdo con el trámite procesal en el cual se encuentren las actuaciones. De no hacerse efectiva la aplicación del control establecido por encontrarse observaciones o desviaciones del mismo, el Jefe de la Oficina y los integrantes de esta deberán diseñar un plan de acción que conlleve a la mejora de dicho control. Como evidencia de lo anterior quedan los correos electrónicos enviados por la Jefatura del Despacho. </t>
  </si>
  <si>
    <t xml:space="preserve">Controlando la práctica de pruebas en las actuaciones disciplinarias, mediante la verificación de esta actividad con el aplicativo o archivo de registro de la gestión disciplinaria y en las alertas enviadas por el Despacho. </t>
  </si>
  <si>
    <t>Correos electrónicos
Solicitudes probatorias
Archivo de datos GEDIS o Aplicativo ORION</t>
  </si>
  <si>
    <t>Causa interna: Recibir dádivas u otro beneficio para proferir decisiones irregulares que contraríen la realidad del proceso en cualquiera de sus etapas.</t>
  </si>
  <si>
    <t>El Jefe y los profesionales de la Oficina revisarán, cada vez que se requiera y a través de comités jurídicos, las decisiones que se deben proferir en las actuaciones disciplinarias con el fin de verificar que estas correspondan a la realidad del proceso, especialmente cuando surjan discrepancias entre el criterio del Jefe de la Oficina y el profesional instructor, actividad que se plasmará en un acta de reunión. De no hacerse efectiva la actividad de revisión establecida por encontrarse observaciones o desviaciones de la misma, el Jefe y los profesionales de la Oficina, deberán diseñar un plan de acción que conlleve a la mejora de dicha revisión. Como evidencia de lo anterior quedan las actas de los comités jurídicos de decisión.</t>
  </si>
  <si>
    <t xml:space="preserve">Revisando, a través de comités jurídicos las decisiones que se deben proferir en las actuaciones disciplinarias connotadas, de trascendencia institucional o en las que se requieran. </t>
  </si>
  <si>
    <t>Actas</t>
  </si>
  <si>
    <t>Causa interna: Recibir dádivas u otro beneficio para abstenerse de adelantar alguna actuación disciplinaria generando los fenómenos de prescripción o caducidad.</t>
  </si>
  <si>
    <t xml:space="preserve">El Jefe de la Oficina, mensualmente, asignará tareas a los abogados instructores respecto a los procesos disciplinarios a cargo del Despacho con el fin de dar celeridad a las actuaciones y evitar los fenómenos de prescripción y caducidad. De no hacerse efectiva la aplicación del control establecido por encontrarse observaciones o desviaciones en el mismo, el Jefe y los integrantes de la Oficina deberán diseñar un plan de acción que conlleve a la mejora de dicho control. Como evidencia de lo anterior quedan los correos electrónicos enviados por la Jefatura del Despacho. </t>
  </si>
  <si>
    <t xml:space="preserve">Asignando tareas a los abogados instructores respecto a los procesos disciplinarios a cargo del Despacho. </t>
  </si>
  <si>
    <t>Causa interna: Recibir dádivas u otro beneficio para sustraer o eliminar piezas procesales de los expedientes.</t>
  </si>
  <si>
    <t xml:space="preserve">A través de un gestor documental, de manera permanente, se realizará la incorporación y escaneo de la información y/o documentación que sea allegada al Despacho y que compone las actuaciones disciplinarias, con el objetivo de garantizar la integridad del expediente disciplinario. De no hacerse efectiva la aplicación del control establecido por encontrarse observaciones o desviaciones del mismo, el Jefe y los integrantes de la Oficina deberán diseñar un plan de acción que conlleve a la mejora de dicho control. Como evidencia de lo anterior quedan las bases de datos de la gestión documental del Despacho. </t>
  </si>
  <si>
    <t>Integrantes de la Oficina de Control Disciplinario Interno que desempeñen el rol de gestor documental</t>
  </si>
  <si>
    <t xml:space="preserve">Registrando la documentación que se incorpore a los expedientes en bases de datos, así como incorporando la misma al expediente físico y escaneado. </t>
  </si>
  <si>
    <t>Bases de datos
Expediente físico
Expediente escaneado</t>
  </si>
  <si>
    <t>Causa externa: Ofrecimiento de dádivas u otro beneficio por parte de un tercero a los integrantes de la Oficina de Control Disciplinario Interno para desviar la acción disciplinaria en cualquiera de sus etapas procesales u omitiendo el control de los términos procesales.</t>
  </si>
  <si>
    <t>El Jefe de la Oficina emitirá directrices y parámetros para la gestión de las actuaciones disciplinarias, a través de memorandos, cada vez que se requiera, con el fin de prevenir que se presenten situaciones irregulares relacionadas con el ofrecimiento de dádivas u otro beneficio por parte de un tercero a los integrantes de la Oficina de Control Disciplinario Interno. De no hacerse efectiva la actividad de prevención establecida, por encontrarse observaciones o desviaciones en la misma, el Jefe de la Oficina deberá diseñar un plan de acción que conlleve a la mejora de dicha actividad y, de igual forma, deberá iniciar las actuaciones disciplinarias que en derecho corresponda, así como informar a las Autoridades competentes sobre la ocurrencia de dicha situación. Como evidencia de lo anterior quedan las directrices y parámetros, así como las actuaciones disciplinarias que se inicien y los informes a las Autoridades competentes.</t>
  </si>
  <si>
    <t>Jefe Oficina de Control Disciplinario Interno</t>
  </si>
  <si>
    <t>Prevenir que se presenten situaciones irregulares relacionadas con el ofrecimiento de dádivas u otro beneficio.</t>
  </si>
  <si>
    <t xml:space="preserve">Mediante memorandos o reuniones del Despacho. </t>
  </si>
  <si>
    <t>De no hacerse efectiva la aplicación de los controles y revisiones establecidos por encontrarse observaciones o desviaciones en el mismo, el Jefe de la Oficina deberá diseñar un plan de acción que conlleve a la mejora de dichos controles y revisiones, además deberá informar a las Autoridades competentes así como iniciar las actuaciones que en Derecho correspondan.</t>
  </si>
  <si>
    <t>Memorandos
Actas</t>
  </si>
  <si>
    <t xml:space="preserve">EVALUACIÓN Y ASESORÍA AL SISTEMA DE CONTROL INTERNO </t>
  </si>
  <si>
    <t>Evaluar y asesorar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t>
  </si>
  <si>
    <t>Posibilidad de que por acción u omisión, se reciba o se solicite dádiva o beneficio a nombre propio o de un tercero, con el fin de que en un informe de auditoría no se incluyan, se modifiquen o se retiren hallazgos, omitiendo la realidad del proceso auditado.</t>
  </si>
  <si>
    <t xml:space="preserve">Incumplimiento de las normas internacionales para el ejercicio profesional de la auditoria interna.
</t>
  </si>
  <si>
    <t>1. Pérdida de reputación y credibilidad de la oficina de control interno.
2. Sanción disciplinaria al servidor público. Os)</t>
  </si>
  <si>
    <t>El jefe de la Oficina de Control Interno, cada vez que realiza la evaluación de desempeño y de la gestión, verifica:
- El cumplimiento de los objetivos concertados, 
- El cumplimiento del estatuto, del código de ética y demás normas de la práctica profesional de auditoria.
De acuerdo con el Plan de auditoria, se realiza el seguimiento a cada una de las etapas, la cual tiene unos puntos a evaluar con criterios comportamentales y se informa el avance que ha alcanzado el auditor.
En el caso de detectar que un servidor público no cumple, informa a investigaciones disciplinarias. Como evidencia queda la evaluación de desempeño y oficio remisorio.</t>
  </si>
  <si>
    <t>Jefe de la Oficina de Control Interno</t>
  </si>
  <si>
    <t>Verificar:
- El cumplimiento de los objetivos concertados, 
- El cumplimiento del estatuto, del código de ética y demás normas de la práctica profesional de auditoria,</t>
  </si>
  <si>
    <t xml:space="preserve">De acuerdo con el Plan de auditoria, se realiza el seguimiento a cada una de las etapas, la cual tiene unos puntos a evaluar con criterios comportamentales y se informa el avance que ha alcanzado el auditor.
</t>
  </si>
  <si>
    <t>En caso de detectar que un servidor público incumple con el estatuto, código de ética y demás normas,  informa a investigaciones disciplinarias. Como evidencia queda la evaluación de desempeño y oficio remisorio.</t>
  </si>
  <si>
    <t>Oficio
Evaluación de desempeño</t>
  </si>
  <si>
    <t xml:space="preserve">
Fortalecer las competencias de los auditores a traves de capacitaciones recurrentes especialmente en lo pertinente al desarrollo de la política de Integridad - valores y principio Éticos. 
Igualmente y como complemento de acciones se tienen los indicadores que facilitan el analisis de resultados de los controles identificados. 
BOG- Calidad del proceso de auditoría
BOG- Cumplimiento del Plan de Auditoria de la vigencia
BOG - Gestión de mejoramiento
BOG - Evaluación del sistema de Control Interno con enfoque en riesgos</t>
  </si>
  <si>
    <t>Evaluación indebida de la idoneidad de los auditores.</t>
  </si>
  <si>
    <t>De acuerdo con el Plan de auditoria, se realiza el seguimiento a cada una de las etapas, la cual tiene unos puntos a evaluar con criterios comportamentales y se informa el avance que ha alcanzado el auditor.</t>
  </si>
  <si>
    <t>Supervisión inadecuada de la auditoria interna.</t>
  </si>
  <si>
    <t>No declarar conflictos de intereses, inhabilidades o impedimentos.</t>
  </si>
  <si>
    <t>El auditor líder, cada vez que se realiza una auditoria verifica al interior del equipo:
- Que las conclusiones de auditoria sean acordes con lo auditado y sustentado con evidencias. 
- Que el auditor tenga las competencias y cumpla con los principios de auditoria
Al finalizar cada auditoria, el auditor es evaluado por los proceso, lo cual permite conocer si el trabajo de auditoría aportó al mejoramiento del proceso.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</si>
  <si>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Servidor público o contratista (auditor líder)</t>
  </si>
  <si>
    <t>Al finalizar cada auditoria, el auditor es evaluado por los proceso, lo cual permite conocer si el trabajo de auditoría aportó al mejoramiento del proceso.</t>
  </si>
  <si>
    <t xml:space="preserve">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</si>
  <si>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Evaluación del proceso de auditoría,  oficio remisorio
seguimiento en actas.</t>
  </si>
  <si>
    <t xml:space="preserve">Administración de Bienes </t>
  </si>
  <si>
    <t>Administrar y asegurar los bienes muebles de propiedad de la Aerocivil, propendiendo por su adecuado manejo, custodia y protección.</t>
  </si>
  <si>
    <t xml:space="preserve">Posibilidad de que por acción u omisión, uso del poder, desviación de la gestión de lo público, no se administren los bienes muebles conforme a los lineamientos definidos en la Entidad con el fin de apropiarse o beneficiar a un tercero. </t>
  </si>
  <si>
    <t>Debilidades en la administración de los bienes muebles de propiedad de la Entidad administrados (ingresos, egresos, traslados, reintegros y bajas).</t>
  </si>
  <si>
    <t>Pérdida de credibilidad e imagen Institucional.
Mala imagen para el área y funcionarios que intervienen en el proceso.
Detrimento patrimonial. 
Posible afectación del servicio.
Reprocesos en la administración de los bienes.
Aumento de los siniestros y demoras en reposición del bien. 
Incumplimiento de los objetivos de gestión y metas del plan de acción.
 Sanción por parte del ente de control u otro ente regulador.</t>
  </si>
  <si>
    <t>El Coordinador del Grupo de Almacén, los coordinadores de grupos administrativos y financieros de las Direcciones Regionales Aeronáuticas y sus equipos de trabajo, para la administración de bienes muebles, cada vez que se realiza un movimiento y reintegro de concesiones en el almacén (ingresos, egresos, traslados, reintegros, bajas) solicitan los reportes de dichos movimientos para verificar la correspondencia de la información generada frente a lo físico, con el fin de avalar o aprobar el procedimiento en ejecución y evitar que se presenten diferencias o inconsistencias en los procedimientos. 
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
Como evidencia de la ejecución de este control se generan: Comprobantes de ingresos, egresos, traslados, reintegros, concesiones y bajas y los documentos asociados a cada uno de los movimientos.</t>
  </si>
  <si>
    <t xml:space="preserve">Coordinador del Grupo de Almacén.
Grupo de Almacén y activos fijos.
Coordinadores de grupos administrativos y financieros de las Direcciones Regionales Aeronáuticas.
</t>
  </si>
  <si>
    <t xml:space="preserve">Verificar la correspondencia de la información generada frente a lo físico con el fin de avalar o aprobar el procedimiento en ejecución y evitar que se presenten diferencias o inconsistencias en los procedimientos. </t>
  </si>
  <si>
    <t>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t>
  </si>
  <si>
    <t>En caso de que se encuentre una inconsistencia se regresa el movimiento para que se realicen las correcciones necesarias en los reportes.</t>
  </si>
  <si>
    <t>Como evidencia de la ejecución de este control se generan: Comprobantes de ingresos, egresos, traslados, reintegros, concesiones y bajas y los documentos asociados a cada uno de los movimientos.</t>
  </si>
  <si>
    <t>Equipos de gerencia realizados al grupo de almacén y activos fijos, donde se fortalecen lineamientos para el control de los bienes.
Seguimiento plan de depuración de bienes donde se detectan mejoras en los procedimientos.</t>
  </si>
  <si>
    <t>Los gestores del almacén (nivel central y regional) cada vez que se presenta un movimiento, verifican la información maestra al ingresar en el JDEdwards (completitud, veracidad y claridad de la información) con el propósito de evitar inconsistencias en el registro, carencias de información y legalidad de la misma. 
Cada uno de los gestores verifican fisicamente los bienes para cualquier tipo de movimiento y concesiones en el almacén (ingresos, egresos, traslados, reintegros, bajas) para continuar con el proceso de indentificación, posterior registro en el sistema y generación de la informacion de conformidad a los procedimientos estipulados. En caso de que se presenten inconsistencias en el procedimiento se realiza el proceso de reversión en el aplicativo con las debidas autorizaciones de los procesos afectados y realizan nuevamente el proceso con la calidad de la información del nuevo registro. 
Como evidencias de la ejecución del control se generan: correos electrónicos, oficios, reportes de ingresos, egresos, traslados, reintegros, bajas en el aplicativo JDEdwards.</t>
  </si>
  <si>
    <t xml:space="preserve">Gestores del almacén (nivel central y regional). </t>
  </si>
  <si>
    <t>Con el propósito de evitar inconsistencias en el registro, carencias de información y legalidad de la misma.</t>
  </si>
  <si>
    <t>Cada uno de los gestores verifican fisicamente los bienes para cualquier tipo de movimiento y concesiones en el almacén (ingresos, egresos, traslados, reintegros, bajas) para continuar con el proceso de indentificación, posterior registro en el sistema y generación de la información de conformidad a los procedimientos estipulados.</t>
  </si>
  <si>
    <t>En caso de que se presenten inconsistencias en el procedimiento se realiza el proceso de reversión en el aplicativo con las debidas autorizaciones de los procesos afectados y realizar nuevamente el proceso con la calidad de la información del nuevo registro.</t>
  </si>
  <si>
    <t>Como evidencias de la ejecución del control se generan: correos electrónicos, oficios, reportes de ingresos, egresos, traslados, reintegros, bajas en el aplicativo JDEdwards.</t>
  </si>
  <si>
    <t xml:space="preserve"> Gestión de las Compras y Contrataciones Públicas</t>
  </si>
  <si>
    <t>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t>
  </si>
  <si>
    <t>Probabilidad de que por acción, omisión, uso del poder y desviación de la gestión de lo público, se direccione el proceso de contratación en cualquiera de sus etapas para un beneficio privado.</t>
  </si>
  <si>
    <t xml:space="preserve">Alteración/modificación intencional de la información relacionada en: estudios previos, pliego de condiciones, en adendas al pliego de condiciones o en evaluaciones de las propuestas, modificaciones en el contrato, para favorecimiento propio o de terceros. </t>
  </si>
  <si>
    <t>Pérdida de credibilidad e imagen institucional.
Daño reputacional. 
Mala imagen para el área  involucrada.  
Detrimento patrimonial. 
Implicaciones legales de tipo administrativo penal y disciplinario. 
Demandas judiciales en contra de la Aerocivil. 
Reprocesos en la etapa gestión contractual.
Incumplimiento en las metas y objetivos institucionales afectando de forma grave la ejecución presupuestal.</t>
  </si>
  <si>
    <t>El Comité de Contratación, semanalmente o cada vez que se requiera, verificará los proyectos de pliegos de condiciones de los procesos de contratación (distintos a los de mínima cuantía) o de modificación de los contratos  y recomendará o no su tramitación, con el propósito de mantener las líneas de gestión de la entidad, garantizar que se respete el principio de competencia, la pluralidad de oferentes y la selección objetiva, mitigando así eventos de corrupción en la selección de oferentes o en las modificaciones a contratos en ejecución. En el Comité, cada abogado de la Dirección Administrativa designado responsable, previa revisión legal, expondrá la ficha elaborada por el área responsable del proceso a contratar o del contrato a modificar, para que los integrantes del Comité validen y realicen las observaciones pertinentes, efectuando las recomendaciones a que haya lugar. De esta actividad se deja constancia en actas y sus soportes. El Comité es una instancia asesora transversal, contemplada en el manual de contratación de la entidad, que orienta el ejercicio de la compra y contratación pública a las mejores prácticas; por ello, el trámite de procesos de selección o la celebración de modificaciones contractuales sin su concurso puede disparar la ocurrencia del riesgo de corrupción o de otros riesgos de gestión.</t>
  </si>
  <si>
    <t>Comité de Contratación</t>
  </si>
  <si>
    <t>Mantener las líneas de gestión de la entidad, garantizar que se respete el principio de competencia, la pluralidad de oferentes y la selección objetiva, mitigando así eventos de corrupción en la selección de oferentes o en las modificaciones a contratos en ejecución.</t>
  </si>
  <si>
    <t>En el Comité, cada abogado de la Dirección Administrativa designado responsable, previa revisión legal, expondrá la ficha elaborada por el área responsable del proceso a contratar o del contrato a modificar, para que los integrantes del Comité validen y realicen las observaciones pertinentes, efectuando las recomendaciones a que haya lugar.</t>
  </si>
  <si>
    <t>En caso de que no se realicen comités de contratación, se puede presentar contratos sin previa revisión y recomendaciones del mismo generando la posible materialización del riesgo.</t>
  </si>
  <si>
    <t xml:space="preserve">Actas de comité y sus soportes.
</t>
  </si>
  <si>
    <t xml:space="preserve">Seguimiento a los procesos sancionatorios. 
Seguimiento a los procesos contractuales.
Realización de mesas de trabajo para la prestación del proyecto (Análisis jurídico y Estudio de mercado). 
Disposición de herramientas de capacitación permanentes sobre etapas del proceso de contratación en el link de acceso principal en la página web de la Entidad. 
</t>
  </si>
  <si>
    <t>Los Coordinadores del grupo de procesos precontractuales y grupo de procesos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Los abogados responsables deben realizar, de acuerdo con la normatividad vigente aplicable al proceso, la revisión de la documentación del proyecto de contratación y la elaboración la minuta de modificación del  contrato. Cuando se refiera a modificaciones o liquidaciones aplicarán las políticas y procedimientos definidos. Este control se aplica con el objeto de mitigar la materialización del riesgo de corrupción identificado, evitando la manipulación de las gestiones que se derivan en la contratación, favoreciendo a terceros o desconociendo las normas vigentes. En caso de que el abogado identifique anomalías o información incompleta en el proyecto de proceso de contratación o la elaboración del contrato, este es devuelto a las áreas pertinentes con el objeto de que se realicen las correcciones necesarias. En caso de que las modificaciones contractuales no se encuentren debidamente justificadas, deben complementarse y pasar por recomendación del comité de contratación.</t>
  </si>
  <si>
    <t>Coordinadores del grupo de procesos precontractuales y grupo de procesos contractuales.
Abogados de la Dirección Administrativa.</t>
  </si>
  <si>
    <t>Mitigar la materialización del riesgo de corrupción identificado, evitando la manipulación de las gestiones que se derivan en la contratación, favoreciendo a terceros o desconociendo las normas vigentes.</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</si>
  <si>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t>
  </si>
  <si>
    <t>En caso de que el abogado identifique anomalías o información incompleta en el proyecto de contratación o la elaboración del contrato, este es devuelto a las áreas pertinentes con el objeto de que se realicen las correcciones necesarias.</t>
  </si>
  <si>
    <t>Correos electrónicos, actas de mesas de trabajo y oficios de verificación por parte de los abogados.
Vistos buenos en las minutas o modificaciones de los asesores como control a las revisiones.</t>
  </si>
  <si>
    <t xml:space="preserve">Debilidad en el desarrollo de las funciones de la supervisión contractual en la Entidad, las cuales son definidas en el manual de contratación. </t>
  </si>
  <si>
    <t>La Directora Administrativa y los Coordinadores del Grupo de procesos precontractuales y grupo de procesos contractuales, cada vez que se requiera implementan la estrategia de fortalecimiento a las funciones de supervisión contractual, con el propósito de sensibilizar y recordar la importancia de la adecuada ejecución de las funciones de supervisión que es asignadas por las áreas respectivas y comunicadas por la Dirección Administrativa. 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 En este control se dejan los soportes de listados de asistencias de las sensibilizaciones del manual de contratación.
Como segunda actividad del fortalecimiento, los ordenadores del gasto o quienes estos designen, debe controlar la gestión de los supervisores y reportar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</si>
  <si>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Coordinadores del grupo de procesos precontractuales y grupo de procesos contractuales.
Ordenadores del gasto.</t>
  </si>
  <si>
    <t xml:space="preserve">Sensibilizar y recordar la importancia de la adecuada ejecución de las funciones de supervisión que son asignadas por las áreas respectivas. </t>
  </si>
  <si>
    <t>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t>
  </si>
  <si>
    <t>En caso de evidenciar desviaciones en la ejecución del control se realiza requerimiento del cumplimiento de las funciones al supervisor, se impulsan y gestionan las actuaciones sancionatorias para el contrato que vigilan y da traslados a las instancias y órganos de control cuando corresponda.</t>
  </si>
  <si>
    <t>Sensibilizaciones realizadas.
Manual de contratación.
Memorando informativos y de directrices.
Informes efectivos de supervisión.</t>
  </si>
  <si>
    <t>Gestión de Prestación de Servicios Administrativos</t>
  </si>
  <si>
    <t>Prestar los servicios administrativos de naturaleza logística y de apoyo necesarios para la operación de la Aeronáutica Civil, tales como aseo y cafetería, publicaciones, transporte de servidores públicos, mantenimientos del edificio NEA y almacén, mantenimiento de vehículos y suministro de combustible.</t>
  </si>
  <si>
    <t xml:space="preserve">Probabilidad de que por acción, omisión, uso del poder y desviación de la gestión de lo público, se direccione la facturación y la supervisión en la prestación de los servicios generales de (logística y de apoyo necesarios para la operación de la Aeronáutica Civil) con el fin de apropiarse o beneficiar a un tercero. </t>
  </si>
  <si>
    <t xml:space="preserve">Alteración/modificación intencional de la información por manipulación de la supervisión y en la facturación para favorecimiento propio o de terceros. </t>
  </si>
  <si>
    <t>Pérdida de credibilidad e imagen Institucional.
Mala imagen para el área y funcionarios que intervienen en el proceso.
Detrimento patrimonial. 
Reprocesos en la administración de los bienes.
Pérdida de bienes muebles y de consumo.
Afectación en la calidad y oportunidad de los servicios generales.
Incumplimiento de los objetivos de gestión y metas del plan de acción.
 Sanción por parte del ente de control u otro ente regulador.</t>
  </si>
  <si>
    <t>Con el propósito de mitigar la materialización del riesgo de corrupción identificado, evitando la manipulación de las gestiones que se derivan en la supervisión y revisión de facturas de los servicios administrativos prestados, favoreciendo a terceros, mensualmente, lidera y asigna en su equipo de trabajo, las responsabilidades de la revisión de los documentos soportes (supervisión) y trámites en la facturación, dicha asignación se realiza mediante correo electrónico. Los colaboradores responsables deben realizar, de acuerdo a la normatividad vigente y lineamientos internos aplicables al proceso, la revisión de la documentación para trámite de pago y supervisión de los servicios administrativos. Cuando se refiera a modificaciones o liquidaciones aplicarán las políticas y procedimientos definidos. En caso de que el responsable asignado identifique anomalías o información incompleta en los documentos soportes de la supervisión y para trámite de facturación y pago de los servicios administrativos prestados, este son devueltos a los supervisores regionales y nivel central encargados, con el objeto de que se realicen las correcciones necesarias.</t>
  </si>
  <si>
    <t>Coordinadora Servicios Administrativos.
Directores Regionales 
Aeronáuticos.
Servidores Públicos con rol de Supervisores de contratos.
Equipo de trabajo.</t>
  </si>
  <si>
    <t>Mitigar la materialización del riesgo de corrupción identificado, evitando la manipulación de las gestiones que se derivan en la supervisión y revisión de facturas de los servicios administrativos prestados, favoreciendo a terceros.</t>
  </si>
  <si>
    <t>La Coordinadora de Servicios Administrativos y Directores Regionales Aeronáuticos lidera  asignan en su equipo de trabajo, mensualmente, las responsabilidades de la revisión de los documentos soportes (supervisión) y trámites en la facturación, dicha asignación se realiza mediante correo electrónico. Los colaboradores responsables deben realizar, de acuerdo a la normatividad vigente y lineamientos internos aplicables al proceso, la revisión de la documentación para trámite de pago y supervisión de los servicios adminsitrativos. Cuando se refiera a modificaciones o liquidaciones aplicarán las políticas y procedimientos definidos.</t>
  </si>
  <si>
    <t>En caso de que el responsable asignado identifique anomalías o información incompleta en los documentos soportes de la supervisión y para trámite de facturación y pago de los servicios administrativos prestados, este son devueltos a los supervisores regionales y nivel central encargados, con el objeto de que se realicen las correcciones necesarias.</t>
  </si>
  <si>
    <t xml:space="preserve">Correos electrónicos, actas de mesas de trabajo, informes de supervisión revisados y oficios de lineamientos en la ejecución de los servicios administrativos.
</t>
  </si>
  <si>
    <t xml:space="preserve">Mesas de trabajo mensuales. 
Informes de avance físico y presupuestal de los contratos con que se proveen los servicios administrativos. </t>
  </si>
  <si>
    <t xml:space="preserve">Debilidad en el desarrollo de las funciones de la supervisión contractual de los servicios administrativos que se prestan en la Entidad, las cuales son definidas en el manual de contratación. </t>
  </si>
  <si>
    <t>La Directora Administrativa y la Coordinadora del Grupo de Servicios Administrativos, cada vez que se requiera implementan la estrategia de fortalecimiento a las funciones de supervisión contractual, con el propósito de sensibilizar y recordar la importancia de la adecuada ejecución de las funciones de supervisión que son asignadas por las áreas respectivas. Dicha estrategia consiste en sensibilizaciones a nivel central y regional, sobre las funciones y responsabilidades de los supervisores y campañas para la supervisión de los servicios administrativos. Una adecuada implementación de la estrategia permite fortalecer la función de la supervisión contractual y obtener seguimientos efectivos y transparentes a la ejecución de la contratación para la prestación de servicios administrativos. En este control se dejan los soportes de listados de asistencias de las sensibilizaciones del manual de contratación, tips por correo electrónico y comunicaciones de designación de supervisión. 
Como segunda actividad del fortalecimiento, desde la gestión de los supervisores se reporta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</si>
  <si>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y Coordinadora de Servicios Administrativos.</t>
  </si>
  <si>
    <t>Sensibilizar y recordar la importancia de la adecuada ejecución de las funciones de supervisión que son asignadas por las áreas respectivas.</t>
  </si>
  <si>
    <t>Dicha estrategia consiste en sensibilizaciones a nivel central y regional, sobre las funciones y responsabilidades de los supervisores y campañas para la supervisión de los servicios administrativos. Una adecuada implementación de la estrategia permite fortalecer la función de la supervisión contractual y obtener seguimientos efectivos y transparentes a la ejecución de la contratación para la prestación de servicios administrativos. En este control se dejan los soportes de listados de asistencias de las sensibilizaciones del manual de contratación, tips por correo electrónico.</t>
  </si>
  <si>
    <t>En caso de que no se fortalezac con las sensibilizaciones se pueden presentar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</si>
  <si>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Planificar, implementar, mantener y mejorar un Sistema de Gestión de Seguridad y Salud en el Trabajo integrado al Sistema de Gestión de la Entidad, con el fin de mantener al trabajador en las mejores condiciones de seguridad y salud en el trabajo.</t>
  </si>
  <si>
    <t>Probabilidad de que por acción u omisión, uso del poder, desviación de la gestión de lo público y para un beneficio particular o de un tercero el Servidor público con incapacidad de origen común y/o su jefe inmediato, no reporten la novedad a la Dirección Regional o al Grupo Seguridad y Salud en el Trabajo, para que no incluya la novedad en el SITAH.</t>
  </si>
  <si>
    <t>El no cumplimiento de la normatividad aplicable por concepto de novedades de incapacidad médica de origen común, establecido por el Ministerio de Trabajo y el régimen contributivo de seguridad social.</t>
  </si>
  <si>
    <t xml:space="preserve"> 1) No registro de la novedad en el aplicativo. 
2) No oportunidad en el pago diferencial al servidor público.
3) No recobro oportuno de la prestación económica. 
4) Impacto en los indicadores reales de ausentismo laboral por enfermedad.  </t>
  </si>
  <si>
    <r>
      <rPr>
        <b/>
        <sz val="10"/>
        <color theme="1"/>
        <rFont val="Arial"/>
        <family val="2"/>
      </rPr>
      <t>Control por fuente externa:</t>
    </r>
    <r>
      <rPr>
        <sz val="10"/>
        <color theme="1"/>
        <rFont val="Arial"/>
        <family val="2"/>
      </rPr>
      <t xml:space="preserve">
1. La EPS informa periódicamente todas las novedades que han sido reconocidas a la Entidad por servidores públicos con incapacidad médica superior a dos días.
2. Se consulta periódicamente la plataforma de las EPS por parte del Grupo Seguridad y Salud en el Trabajo.
</t>
    </r>
    <r>
      <rPr>
        <b/>
        <sz val="10"/>
        <color theme="1"/>
        <rFont val="Arial"/>
        <family val="2"/>
      </rPr>
      <t xml:space="preserve">
Control fuente interna:
</t>
    </r>
    <r>
      <rPr>
        <sz val="10"/>
        <color theme="1"/>
        <rFont val="Arial"/>
        <family val="2"/>
      </rPr>
      <t xml:space="preserve">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módulo SITAH (personal cajero), por correo electrónico y/o físico. 
2. Al tener esta información, el Grupo Seguridad y Salud en el Trabajo apoya al: Grupo de Tesorería y Grupo Liquidación de Prestaciones y Nómina, para la conciliación de los pagos que se realizaron y que reportes de incapacidades de origen común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Gestión Humana.
3. La Dirección de Gestión Humana establecido estrategia de acto administrativo interno para el descuento de días no laborados cuando no hay autorización de prestaciones económicas de la EPS. </t>
    </r>
  </si>
  <si>
    <t>Coordinador Grupo Seguridad y Salud en el Trabajo.</t>
  </si>
  <si>
    <t xml:space="preserve">Realizar los descuentos necesarios de las incapacidades acorde con el reporte de la EPS. </t>
  </si>
  <si>
    <r>
      <rPr>
        <b/>
        <sz val="10"/>
        <color theme="1"/>
        <rFont val="Arial"/>
        <family val="2"/>
      </rPr>
      <t xml:space="preserve">Control por fuente externa:
</t>
    </r>
    <r>
      <rPr>
        <sz val="10"/>
        <color theme="1"/>
        <rFont val="Arial"/>
        <family val="2"/>
      </rPr>
      <t xml:space="preserve">
1. La EPS informa periódicamente todas las novedades que han sido reconocidas a la Entidad por servidores públicos con incapacidad médica superior a dos días. 
2. Se consulta periódicamente la plataforma de las EPS por parte del Grupo Seguridad y Salud en el Trabajo.
</t>
    </r>
    <r>
      <rPr>
        <b/>
        <sz val="10"/>
        <color theme="1"/>
        <rFont val="Arial"/>
        <family val="2"/>
      </rPr>
      <t xml:space="preserve">Control fuente interna:
</t>
    </r>
    <r>
      <rPr>
        <sz val="10"/>
        <color theme="1"/>
        <rFont val="Arial"/>
        <family val="2"/>
      </rPr>
      <t xml:space="preserve">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módulo SITAH (personal cajero), por correo electrónico y/o físico. 
2. Al tener esta información, el Grupo Seguridad y Salud en el Trabajo apoya al: Grupo de Tesorería y Grupo Liquidación de Prestaciones y Nomina, para la conciliación de los pagos que se realizaron y que reportes de incapacidades de origen común que se generaron. Reporte trimestral.</t>
    </r>
  </si>
  <si>
    <t>Al no tener un reporte de la incapacidad de origen común, se revisa el reporte de la EPS, se reporta a la Dirección de Gestión Humana y se requiere al servidor público y jefe inmediato.</t>
  </si>
  <si>
    <t>Reporte de la EPS.
Reporte en el SITAH.
Reporte de los jefes inmediatos (ADI).
Conciliación en tesorería.
Circular 004 de 24 de septiembre de 2018.</t>
  </si>
  <si>
    <t xml:space="preserve">Monitoreos periódicos con el objeto de valorar si los riesgos se han materializado, si los controles son efectivos o se ve la necesidad de implementar nuevas acciones o controles para el riesgo. </t>
  </si>
  <si>
    <t>El no cumplimiento de la normatividad interna establecida por la Entidad frente a las novedades de seguridad social.</t>
  </si>
  <si>
    <r>
      <rPr>
        <b/>
        <sz val="10"/>
        <color theme="1"/>
        <rFont val="Arial"/>
        <family val="2"/>
      </rPr>
      <t>Control por fuente externa:</t>
    </r>
    <r>
      <rPr>
        <sz val="10"/>
        <color theme="1"/>
        <rFont val="Arial"/>
        <family val="2"/>
      </rPr>
      <t xml:space="preserve">
1. La EPS informa periódicamente todas las novedades que han sido reconocidas a la Entidad por servidores públicos con incapacidad médica superior a dos días.
2. Se consulta periódicamente la plataforma de las EPS por parte del Grupo Seguridad y Salud en el Trabajo.
</t>
    </r>
    <r>
      <rPr>
        <b/>
        <sz val="10"/>
        <color theme="1"/>
        <rFont val="Arial"/>
        <family val="2"/>
      </rPr>
      <t xml:space="preserve">
Control fuente interna:
</t>
    </r>
    <r>
      <rPr>
        <sz val="10"/>
        <color theme="1"/>
        <rFont val="Arial"/>
        <family val="2"/>
      </rPr>
      <t xml:space="preserve">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módulo SITAH (personal cajero), por correo electrónico y/o físico. 
2. Al tener esta información, el Grupo Seguridad y Salud en el Trabajo apoya al: Grupo de Tesorería y Grupo Liquidación de Prestaciones y Nómina,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Gestión Humana.
3. La Dirección de Gestión Humana establecido estrategia de acto administrativo interno para el descuento de días no laborados cuando no hay autorización de prestaciones económicas de la EPS. </t>
    </r>
  </si>
  <si>
    <t>Coordinador Grupo Seguridad y  Salud en el Trabajo.</t>
  </si>
  <si>
    <r>
      <rPr>
        <b/>
        <sz val="10"/>
        <color theme="1"/>
        <rFont val="Arial"/>
        <family val="2"/>
      </rPr>
      <t xml:space="preserve">Control por fuente externa:
</t>
    </r>
    <r>
      <rPr>
        <sz val="10"/>
        <color theme="1"/>
        <rFont val="Arial"/>
        <family val="2"/>
      </rPr>
      <t xml:space="preserve">
1, La EPS informa periódicamente todas las novedades que han sido reconocidas a la Entidad por servidores públicos con incapacidad médica superior a dos días.
2. Se consulta periódicamente la plataforma de las EPS por parte del Grupo Seguridad y Salud en el Trabajo.
</t>
    </r>
    <r>
      <rPr>
        <b/>
        <sz val="10"/>
        <color theme="1"/>
        <rFont val="Arial"/>
        <family val="2"/>
      </rPr>
      <t xml:space="preserve">Control fuente interna:
</t>
    </r>
    <r>
      <rPr>
        <sz val="10"/>
        <color theme="1"/>
        <rFont val="Arial"/>
        <family val="2"/>
      </rPr>
      <t xml:space="preserve">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módulo SITAH (personal cajero), por correo electrónico y/o físico. 
2. Al tener esta información, el Grupo de Seguridad y Salud en el Trabajo apoya al: Grupo de Tesorería y Grupo de Nóminas, para la conciliación de los pagos que se realizaron y que reportes de incapacidades de origen común que se generaron. Reporte trimestral.</t>
    </r>
  </si>
  <si>
    <t>Analítica y Estadística Aeronáutica</t>
  </si>
  <si>
    <t>Realizar, procesar y analizar información a través de herramientas de inteligencia, manejo de datos, metodologías estadísticas; que sean insumos para la toma de decisiones estratégicas del Sector Transporte Modo Aéreo.</t>
  </si>
  <si>
    <t>Probabilidad de que por acción u omisión, uso del poder y desviación de la gestión de lo público, un servidor público o colaborador use de manera indebida,  manipule o altere la información estadística con el fin de obtener un beneficio propio o de un tercero.</t>
  </si>
  <si>
    <t xml:space="preserve"> - Que el servidor público  o colaborador altere o filtre la información de los reportes estadísticos de las empresas del Sector Transporte Modo Aéreo. 
 - Que el servidor público o colaborador elimine o difunda información de los reporte estadísticos sin el seguimiento del procedimiento establecido. 
</t>
  </si>
  <si>
    <t>Gestionar dos (2) sensibilizaciones relacionadas con el manejo seguro de la información.
Verificar de manera permanente, la difusión de resultados de las operaciones estadísticas tengan el aval del área o del líder de la información correspondiente.
Revisar la pertinencia y cumplimiento del procedimiento establecido para captura de datos.</t>
  </si>
  <si>
    <t>Coordinador del Grupo de Estadísticas y Análisis Sectorial</t>
  </si>
  <si>
    <t xml:space="preserve"> Verificar que la información estadística esté dispuesta en los aplicativos de bases de datos
                             </t>
  </si>
  <si>
    <t xml:space="preserve">El Coordinador del Grupo de Estadísticas y Análisis Sectorial  verifica que la información estadística esté en las bases de datos y posteriormente valida la información mediante herramientas técnicas estadísticas                    </t>
  </si>
  <si>
    <t xml:space="preserve">En caso de presentarse un evento de corrupción en cualquiera de las etapas del proceso de la información estadística, quien tenga conocimiento de ello, deberá denunciar ante la Oficina de Control Interno Disciplinario.   </t>
  </si>
  <si>
    <t>Las evidencias serán los correos electrónicos, reportes, boletines y bases de datos consolidadas.</t>
  </si>
  <si>
    <t>A través de mesas de trabajo (los grupos de Estadísticas y Análisis Sectorial y Procedimiento y Análisis de Productos) verifican el cumplimiento de los controles implementados y revisar la necesidad de actualizarlos o implementar nuevos controles.</t>
  </si>
  <si>
    <t>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t>
  </si>
  <si>
    <t>Probabilidad de que por acción u omisión, uso del poder, desviación de la gestión de lo público no se verifiquen, controlen y evalué operativamente la prestación de los servicios aeroportuarios de forma adecuada, para obtener un beneficio privado.</t>
  </si>
  <si>
    <t>Incumplimiento de la normatividad  y reglamentos  Aeronauticos y   procedimientos, inherentes   en la  prestacion de  los  servicios  aeroportuarias.</t>
  </si>
  <si>
    <t xml:space="preserve">Afectación de la Imagen institucional en el orden nacional  e internaciona,   perdiendo  credibilidad y confianza en el prestador de los servicios aeroportuarios  Inherentes  y  actos  de  interferencia  ilicita  de la Seguridad  Operacional  y de la Aviacion Civil 
Condenas e  inhabilidades   relacionadas   con  acciones   legales  establecidos  por  los  entes de control y las  correspondeintes   multas  e  indemnizaciones 
Detrimento  Patrimonial  de  la  Entidad  </t>
  </si>
  <si>
    <t xml:space="preserve">El supervisor de Seguridad de la empresa de seguridad contratada por la Entidad, diariamente verificará la disponibilidad de los recursos humanos y tecnológicos dispuestos en los aeropuertos y dependencia aeronáuticas, reportando al Coordinador de seguridad del contratista las novedades, y este reporta a la Coordinadora del Grupo Seguridad de la Aviación Civil y Facilitación, quien llevará el control del estado del servicio y necesidades, de modo que se tenga un panorama concreto para evitar y prevenir la ocurrencia de actos de interferencia ilícita, diligenciando los formatos establecidos  y en cumplimiento de los requisitos mínimos de seguridad exigido por la normas internacionales contenidos en el PNSAC-RAC 160. Con la información recolectada, se identifican los riesgos inherentes y subyacentes que se analizan en los comités trimestrales de seguridad, donde se toman las decisiones de mejora en caso de observar desviaciones frente a los estándares del servicio, y se documenta en actas por cada comité realizado. </t>
  </si>
  <si>
    <t>El supervisor de Seguridad del contratista
Coordinador de seguridad del contratista
Coordinadora del Grupo Seguridad de la Aviación Civil y Facilitación</t>
  </si>
  <si>
    <t>Cumplir con los requisitos minimos de seguridad exigido por la normas internacionales contenidos en el PNSAC-RAC 160</t>
  </si>
  <si>
    <t>Diligenciando los formatos establecidos.</t>
  </si>
  <si>
    <t>Se identifican los riesgos inherentes y subyacentes que se analizan en los comités trimestrales de seguridad, donde se toman las decisiones de mejora en caso de observar desviaciones frente a los estándares del servicio, y se documenta en actas por cada comité realizado.
La no generación del reporte diario de la disponibiliad de recursos humanos o tecnológicos, por parte del supervisor de seguridade de la empresa contratada, se interpretará como una falta a las obligaciones contractuales y un indicio de omisión que puede favorecer la materialización del riesgo de corrupción</t>
  </si>
  <si>
    <t>Libro de consignas
Minuta diaria
Actas por cada comité realizado</t>
  </si>
  <si>
    <t>Definir y Monitorear indicadores de efectividad de los controles</t>
  </si>
  <si>
    <t xml:space="preserve">Deseo de  favorecer  intereses  personales  para  evitar  el inicio de  un proceso  sancionatorio  ambiental </t>
  </si>
  <si>
    <t xml:space="preserve">Diariamente, acorde con el número de frecuencias establecidas  en el  Plan de  Operaciones Aeroportuarias del Aeropuerto,  el personal de  Supervisión  del Área de  Movimiento SAM  debidamente  capacitado y habilitado  de acuerdo a lo establecido en el-PNIOA,  realiza    la  Supervision en   Área de Maniobras y/o Movimiento, Control de FOD y Control Superficie Limitadora de Obstáculos, los  procedimientos  establecidos  en el sistema de calidad -Isolucion, para  su  cumplimiento del RAC 14, reporta a laTorre de Control del aeropuerto respectivo las condiciones operacionales evidenciadas  y declara pista libre y operable, a menos que de acuerdo a las condiciones encontradas el Controlador decida que de acuerdo a las condiciones reportadas no es posible declarar abierta a la operación aérea la pista del aeropuerto, igualmente el SAM debe diligenciar el formato correspondiente remitiendolo mensualmente a la Dirección de Operaciones Aeroportuarias- Grupo Gestión de Aeródromos.  
</t>
  </si>
  <si>
    <t>Servidor  Público y/ o contratista  con funciones  - SAM
-Servidor  Público-Gerente Aeroportuario
-Secretaria  de  Servicios  Aeroportuarios
-Direccion de  Operaciones Aeroportuarias
-Coordinacion  Gestion Aeródromos
-Direccción  de  Infraestructura  y  Ayudas  Aeroportuarias</t>
  </si>
  <si>
    <t>Mejorar  los  niveles de  seguridad  operacional  a traves   del desarrollo eficiente de las actividades en Áreas de Maniobras y/o Movimiento.</t>
  </si>
  <si>
    <t>Diligenciando los formatos establecidos, soportes  evidencias  y  remision a  las  areas  correspondientes</t>
  </si>
  <si>
    <t>Diligenciando los formatos establecidos, soportes  evidencias  y  remision a  las  áreas  correspondientes</t>
  </si>
  <si>
    <t>Lista de  Chequeo  del Área de Maniobras y/o  Movimiento, Control de FOD y Control Superficie Limitadora de Obstáculos y/o  formatos y soportes    establecidos  en los  procedimientos</t>
  </si>
  <si>
    <t>La no idoneidad  de formacion academica  y  habilitacion en puesto  de Trabajo -OJT  para   la prestacion de  los servicios  aeroportuarios</t>
  </si>
  <si>
    <t>Realizar la verificación permanente del proceso acorde con el trámite y las directrices establecidas en la normatividad ambiental vigente, con el fin de aplicar y hacer seguimiento a los procesos contractuales que evidencian el cumplimiento de los instrumentos ambientales, los cuales se reportarán tanto a la gerencia del aeropuerto como a la coordinación del Grupo Gestión Ambiental y Control Fauna, ANTE cualquier necesidad que ponga en riesgo la prestación del servicio para que se adopten las medidas necesarias que garanticen el cumplimiento adecuado de los procedimientos, políticas y controles adherentes al proceso, basados en el Decreto 1076 de 2015. La información reportada se vinculará en los informes semestrales y anuales de seguimiento ambiental ICAs que se reporta a la Autoridad ambiental correspondiente en donde se consolidará e identificarán las actividades que se realizan en los aeropuertos y tienen la capacidad de causar daño al ambiente e impacto negativo a la seguridad operacional.</t>
  </si>
  <si>
    <t>Gerente Aeroportuario
Coordinador Grupo Gestion Ambiental y Control Fauna
Autoridad Ambiental Nacional o Regional</t>
  </si>
  <si>
    <t>cumplimiento adecuado de los procedimientos, políticas y controles adherentes al proceso, basados en el Decreto 1076 de 2015</t>
  </si>
  <si>
    <t>Diligenciando los Informes de cumplimiento Ambiental ICA's</t>
  </si>
  <si>
    <t>La información reportada se vinculará en los informes semestrales y anuales de seguimiento ambiental ICAs en donde se consolidará e identificara las actividades que se realizan en los aeropuertos y tienen la capacidad de causar daño al ambiente e impacto negativo a la seguridad operacional.</t>
  </si>
  <si>
    <t>Informes de Cumplimiento Ambiental</t>
  </si>
  <si>
    <t xml:space="preserve">Interes  indebido  en la  celebracion de  contratos  por  trafico de  influencias ,extralimitacion   de funciones  e imcumpliimiento de  requisitos  </t>
  </si>
  <si>
    <t>El médico, el auxiliar de enfermería, el conductor de ambulancia, el coordinador de medicamentos suscribirán compromiso de responsabilidad médica, y cualquier falta será reportada a la Superintendencia de Salud para que sea investigada. El funcionario encargado de la supervisión del contrato y el Gerente Aeroportuario harán monitoreo del cumplimiento de la calidad del servicio médico y mediante informe mensual registrarán el cumplimiento, las inconsistencia y actuaciones adelantadas</t>
  </si>
  <si>
    <t>Personal medico
Funcionario encargado de la supervisión del Contrato
Gerente Aeroportuario</t>
  </si>
  <si>
    <t xml:space="preserve">El cumplimiento del servicio medico </t>
  </si>
  <si>
    <t>se realizara informe mensual registraran el cumplimiento, las inconsistencia y actuaciones adelantadas</t>
  </si>
  <si>
    <t>Cualquier falta será reportada a la Superintendencia de Salud para que sea investigada</t>
  </si>
  <si>
    <t xml:space="preserve">Los médicos y los supervisores realizarán un un informe mensual </t>
  </si>
  <si>
    <t>Desconocimiento del Manual de Funciones   de  los servidores publicos relacionados con la  prestacion del servicio</t>
  </si>
  <si>
    <t>Los fucionarios encargados de la Supervisión de los contratos realizan la verificación del cumplimiento de la totalidad de los requisitos establecidos en la Norma y procedimientos a través de  las listas de chequeo y demás formatos definidos  en los procesos . Los coordinadores de los grupos de la Dirección de Operaciones Aeroportuarias realizan la verificación a través, del procedimiento de revalidación.                                                                                                                                      
Los Coordinadores de Grupo en el caso de observar el incumplimiento de los requisitos, deberán devolver el caso al fucionario encargado de la supervisión  y se  realizará análisis de las razones  y de considerarlo grave, pondrá en conocimiento de las respectivas dependencia para su investigación.
Evidencias:Listas de chequeo para la verificación de los requisitos, Base de datos para llevar el control de los procesos, archivo físico y digital a responsabilidad del supervisor asignado,  oficios y comunicaciones</t>
  </si>
  <si>
    <t>Funcionarios encargados de la supervisión de Contrato
Coordinadores de Grupos de la Dirección de Operaciones Aeroportuaria</t>
  </si>
  <si>
    <t>Cumplir con los proceso y procedimientos</t>
  </si>
  <si>
    <t>Verificar a través del procedimiento de revalidación.</t>
  </si>
  <si>
    <t>En  caso de observar el incumplimiento de los requisitos, deberá devolver el caso al funcionrio encargdo de la supervisión y se realizará  análisis de las razones, y de considerarlo grave, pondrá en conocimiento de las respectivas dependencias para su investigación.</t>
  </si>
  <si>
    <t>Listas de chequeo para la verificación de los requisitos, Base de datos para llevar el control de los procesos, archivo físico y digital</t>
  </si>
  <si>
    <t xml:space="preserve">Inadecuado manejo  de la Politica  de Seguridad de  la Informacion  para el manejo y control y evaluacion  en la prestacion de los  servicios  Aeroportuarios </t>
  </si>
  <si>
    <t>El funcionario o contratista encargado de la estructuración o Supervisiór del contrato, darán cumplimiento a lo establecido en el Manual de Contratacion de la Entidad, en la etapa precontractual o para modificación de contratos, cada vez que se requerida la celebración o modificación de un contrato, diligenciando las listas de chequeo de los documentos precontractuales o de modificación de contrato. Las decisiones de contratación o modificación serán consultadas al Comité de contratación y se elaborará el acta respetiva donde se consignan las recomendaciones al Ordenador del Gasto. Cualquier desviación o incumplimiento del manual de Contratación será reportada a la dependencia de control interno disciplinario respectiva.</t>
  </si>
  <si>
    <t>El funcionario o contratista encargdo de la estructuración o Supervisión del contrato</t>
  </si>
  <si>
    <t>se dara cumplimiento a lo establecido en el Manual de Contratacion de la Entidad, en la etapa precontractual o para modificación de contratos, cada vez que se requerida la celebración o modificación de un contrato</t>
  </si>
  <si>
    <t xml:space="preserve">diligenciando las listas de chequeo de los documentos precontractuales o de modificación de contrato </t>
  </si>
  <si>
    <t>Cualquier desviación o incumplimiento del manual de Contratación será reportada a la dependencia de control disciplinario respectiva</t>
  </si>
  <si>
    <t>se elaborara el acta respetiva donde se consignan las recomendaciones al Ordenador del Gasto</t>
  </si>
  <si>
    <t>Anual,  La Direccion de Operaciones Aeroportuarias, Grupo  Gestion de  Aerodromos  da visto  Vo. Bo       de capacitaciones/ Habilitaciones al personal  que se postula  para  la  operacion Aeroporturia ,   presentadas  por  los  Gerentes  Aeroportuarios, para ser  ejecutada  dentro  del  Plan  Institucional de  Capacitacion del PNIOA  de la respectiva  vigencia.  Posteriormente  se remite  para  la  Direccion de  Gestion Humana  para   su  tramite  correspondiente  de permisos.   Se dejará constancia de la participación  a través  de los registros  de la  plataforma  academica  de la Secretaria  de  Centro de  Estudios  Aeronauticos- CEA.</t>
  </si>
  <si>
    <t>Director de Operaciones Aeroportuarias
 Coordinacion Grupo Gestion de  Aerodromos
Gerente  Aeropuerto
Secretaria Centro de  Estudios  Aeronauticos-CEA
Direccion de  Gestion Humana
Secretaria Centro de  Estudios  Aeronauticos-CEA</t>
  </si>
  <si>
    <t>Se dara   cumplimiento  con  la   capacitacion y habilitacion -  PNIOA  - Programa  Nacional  de Instrucción  en Operaciones  Aeroportuarias</t>
  </si>
  <si>
    <t>La   Direccion de  Gestion Humana /Programa el Plan institucional de  Capacitacion  en  area  de  formacion  de programa  Nacional   de  Instrucción en  Operaciones  Aeroportuarias- PNIOA   y ejecuta  la  Secretaria  de  Centro  de  Estudios  Aeronauticos- CEA</t>
  </si>
  <si>
    <t>No se acepta incumplimiento</t>
  </si>
  <si>
    <t>Registro  en plataforma  Academica -CEA</t>
  </si>
  <si>
    <t>Cada servidor público o contratista de la Dirección de Operaciones Aeroportuarias, debe cumplir con la política de seguridad de la información y gestión documental, determinada por la entidad. No se acepta la gestión de trámites por fuera de los sistemas oficiales (correo electrónico oficial, sistema de gestión documental). El incumplimiento de esta directriz dará lugar a reportar al servidor o contratista ante las dependencias de control correspondiente.</t>
  </si>
  <si>
    <t>Servidor publico
Contratistas</t>
  </si>
  <si>
    <t>Cumplir con las politicas de seguridad de la información y gestión documental establecidas por la entidad</t>
  </si>
  <si>
    <t>La entidad asigna perfiles de correo electróico para la gestión de la información</t>
  </si>
  <si>
    <t>Se reporta al servidor público o contratista que no cumpla con lo establecido por la entidad en materia de seguridad de la información y gestión documental</t>
  </si>
  <si>
    <t>Correo electrónico institucional
Bog7
Sistema de Gestión Documental</t>
  </si>
  <si>
    <t>RELACION ESTADO - CIUDADANO</t>
  </si>
  <si>
    <t xml:space="preserve">Fortalecer  la relación de la Aerocivil con los ciudadanos, usuarios y grupos de valor garantizando un acceso efectivo, oportuno, transparente y de calidad a los servicios ofrecidos, teniendo en cuenta sus necesidades, preferencias y expectativas. Asi mismo, brindar una interacción incluyente y participativa en los escenarios de relacionamiento, garantizando sus derechos, generando confianza y valor público. </t>
  </si>
  <si>
    <t>Posibilidad de que por acción u omisión, uso indebido del poder, para desviar la gestión de lo público se de un manejo inadecuado a la información propia de la entidad para favorecer a un tercero u obtener un beneficio privado</t>
  </si>
  <si>
    <t>Falta de conocimiento en los mecanismos de protección de la información de acuerdo con su clasificación</t>
  </si>
  <si>
    <t>Intervención por parte de un ente de control u otro ente regulador
Pérdida de información critica para la entidad que no se puede recuperar
Incumplimiento en las metas y objetivos institucionales afectaddo de forma grave la ejecución presupuestal
Imagen institucional afectada en el orden nacional o regional por actos o hechos de corrupción comprobados</t>
  </si>
  <si>
    <t xml:space="preserve">El Coordinador del Grupo Relación Estado - Ciudadano anualmente solicitará capacitación para los servidores públicos del grupo, en el manejo y reserva de la información de la entidad; para que sea tenido en cuenta en el PIC. Dado, que no toda la información puede ser divulgada y es importante protegerla. En caso de no ser aprobada la capacitación,  trimestralmente, buscará alternativas de sensibilización a nivel interno y externo en entidades como ESAP, DNP, DAFP o SENA quienes ofrecen capacitación gratuita y virtual. Como evidencia, se contará con los listados de asistencia o certificados de participación emitidos por estas entidades. </t>
  </si>
  <si>
    <t>Coordinador Grupo Relación Estado - Ciudadano</t>
  </si>
  <si>
    <t>Proteger la información de la entidad</t>
  </si>
  <si>
    <t xml:space="preserve">Mediante el formato de necesidades de capacitación </t>
  </si>
  <si>
    <t>En caso de no ser aprobada la capacitación el coordinador del grupo buscará alternativas de capacitación a nivel interno y externo en entidades como ESAP, DNP, DAFP o SENA quienes ofrecen capacitación gratuita y virtual</t>
  </si>
  <si>
    <t>Listado de asistencia y o certificados emitidos</t>
  </si>
  <si>
    <t>Revisar que se lleven acabo actividades de sensibilización respecto a la seguridad de la información
Verificar que las solictudes de información atendidas por el Grupo Relación Estado Ciudadano no divulguen datos de carácter privados, sensibles o reservados</t>
  </si>
  <si>
    <t>Manipulación de información para beneficio de un tercero</t>
  </si>
  <si>
    <t>El Coordinador del Grupo Relación Estado Ciudadano será la persona encargada de canalizar las solicitudes de información recibidas diariamente, las cuales deben ser presentadas de forma escrita y justificada para su respectiva gestión, con el fin de evitar entregar información reservada. En caso de no poder canalizar todas las solicitudes, solicitará semestralmente los ajustes que se requieran a los roles y privilegios de los usuarios del grupo para asignar correctamente los permisos en el uso de las herramientas de consulta, controlando la restricción de acceso a la información. Las evidencias estarán registradas en el Sistema de Gestión Documental con los roles definidos.</t>
  </si>
  <si>
    <t xml:space="preserve">Minimizar la probabilidad de ocurrencia del riesgo que se puede presentar en el ejercicio de la función </t>
  </si>
  <si>
    <t>Controlando la restricción de acceso a la información</t>
  </si>
  <si>
    <t>En caso de no poder canalizar todas las solicitudes, solicitará semestralmente los ajustes que se requieran a los roles y privilegios de los usuarios del grupo para asignar correctamente los permisos en el uso de las herramientas de consulta,</t>
  </si>
  <si>
    <t>Restricción en el uso de en el uso de las herramientas de consulta</t>
  </si>
  <si>
    <t>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t>
  </si>
  <si>
    <t>Posibilidad de que por acción u omisión, se reciba o se solicite dádiva o beneficio a nombre propio o de un tercero, con el fin de dar gestión a una solicitud de organización del espacio aéreo sin el cumplimiento de requisitos.</t>
  </si>
  <si>
    <t>Intereses y presión política buscando omitir los parámetros legales</t>
  </si>
  <si>
    <t>1. Se pueden presentar actos de interferencia ilícita.
2. Demoras en dar respuesta al solicitante.
3. Pérdida de imagen y credibilidad de la Entidad.
4. Investigaciones penales.
5. Demandas para la Entidad.</t>
  </si>
  <si>
    <t>El diseñador de procedimientos, cada vez que gestiona una solicitud, verifica y valida que se cumplan con los requisitos establecidos para el procedimiento, mediante el uso de listas de verificación y validación en tierra y en vuelo, en caso de detectar inconsistencias dentro del procedimiento en las dos fases finales, se inicia nuevamente el procedimiento y se valida. Como evidencia quedan los metadatos.
En caso de detectar acción u omisión, uso del poder, desvío de la gestión de lo público, beneficio privado, debe realizar la denuncia respectiva frente a los entes de control.</t>
  </si>
  <si>
    <t>Servidor público.
 ( Diseñador de procedimientos)</t>
  </si>
  <si>
    <t>Verificar y validar que se cumplan con los requisitos establecidos para el procedimiento</t>
  </si>
  <si>
    <t>Mediante el uso de listas de verificación y validación en tierra y en vuelo,</t>
  </si>
  <si>
    <t>En caso de detectar acción u omisión, uso del poder, desvío de la gestión de lo público, beneficio privado, debe realizar la denuncia respectiva frente a los entes de control.</t>
  </si>
  <si>
    <t>Metadatos
Listas de verificación</t>
  </si>
  <si>
    <t>A traves de tres indicadores implementados en el proceso se monitorea trimestral y semestralmente que de conformidad al objetivo definido para el proceso las actividades se ejecuten normalmente.</t>
  </si>
  <si>
    <t>EspacLa presión externa, ofrecimiento de dádivas, beneficiar a un tercero, la carencia de controles, puede causar que se publique material de cartografía aeronáutica, sin los debidos controles previos conforme con los procedimientos establecidos.io para describir la o las posibles causas  
(Cada causa debe tener un control)</t>
  </si>
  <si>
    <t xml:space="preserve">GESTIÓN DE LA EDUCACIÓN </t>
  </si>
  <si>
    <t>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t>
  </si>
  <si>
    <t>Probabilidad de que por acción u omisión, abuso del poder y desviación de la gestión de lo publico se admitan aspirantes y/o certifiquen estudiantes  sin el previo cumplimiento de los requisitos establecidos en el Centro de Estudios Aeronáuticos para un beneficio particular y/o terceros</t>
  </si>
  <si>
    <t>Que el personal que realice la verificación de la documentación acepte documentos no validos e incompletos</t>
  </si>
  <si>
    <t>1. Deficiencias en las competencias de idoneidad del Egresado
2.  Riesgos en la seguridad operacional en el  componente de capacitación.
3. Incumplimiento a la misión Institucional.
4. Perdida de la licencia de funcionamiento como Centro de Instrucción Aerónautica.
5. Deterioro de la imagen institucional</t>
  </si>
  <si>
    <t>Se estructuran las diferentes convocatorias teniendo en cuenta la programación del PIC. Los coordinadores de los grupos responsables de la Secretaria  Centro de Estudios Aeronáuticos, proyectan la convocatoria teniendo en cuenta los requisitos normativos que deben cumplir las personas a inscribirse en cada curso. Luego de definida dicha convocatoria, entra en proceso de publicación, recepción y revisión del cumplimiento de los requisitos exigidos a los aspirantes. Luego de estudio, se define el personal que cumplió al 100% con los requisitos y finalmente se publica el listado de admitidos para acceder a la prueba psicológicas. Dicho proceso se refleja en página  WEB y correo electrónico. Cuando finaliza el proceso, se publica en los mismos medios el listado de admitidos. Este control se realiza con el fin de evitar que los estudiantes inscritos cumplan con los requisitos preestablecidos.</t>
  </si>
  <si>
    <t>* Coordiadores grupos Admisión, registro y asuntos juridicos, Educación Aeronáutica, extensión y Proyección Social, Educación superior y Movilidad Académica.
* Directores Académico y de Investigación, Innovación y Gestión del conocimiento.</t>
  </si>
  <si>
    <t>Que el personal que realice la verificación de la documentación acepte documentos no validos e incompletos y se admitan aspirantes y/o certifiquen estudiantes sin el previo cumplimiento de los requisitos estyablecidos en el Centro de Estudios Aeronáuticos para un beneficio particular y/o de terceros.</t>
  </si>
  <si>
    <t>Luego del estudio, se define el personal que cumplió al 100]% con los requisitos y finalmente se publica el listado de admitidos para acceder a la prueba psicológicas.</t>
  </si>
  <si>
    <t>Se publica los requisitos a las fecchas del proceso por pagina WEB y correo electrónico para recibir los documentos para poder aplicar a la oferta. Cuando finaliza el proceso, se publica e los mismos medios el listado de admitidos.</t>
  </si>
  <si>
    <t xml:space="preserve">* Publicaciones en las diferentes paginas.
*Listado de admitidos.
*Los documentos soportes de las personas inscritas.
</t>
  </si>
  <si>
    <t>Mejoramiento del Sistema de Información Académica del CEA con alarmas y controles que mitigan la ocurrencia del riesgo.</t>
  </si>
  <si>
    <t>Que el personal que realice la digitación de las notas de los estudiantes, de las áreas quienes registran la información de las calificaciónes en el aplicativo SIA presenten inconsistencias en la digitación de estas.</t>
  </si>
  <si>
    <t>Cada  vez que se realiza una actividad de formación y/o  capacitación, los docentes, tienen la responsabilidad de enviar la hoja de ruta o programación de las actividades académicas y programas de formación a los coordinadores responsables de las diferentes capacitaciones. Al finalizar la actividad, los docentes deben enviar al coordinador del curso y coordinador responsable de la  formación y/o  capacitación, las notas de los estudiantes para aprobación.
Seguidamente se entregan a los  digitadores de las áreas quienes registran la información de las calificaciones en el aplicativo SIA. Este control se realiza para mitigar el riesgo de alteración de las calificaciones de los estudiantes que no cumplen los requisitos.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estudiantes.3. Debe indicar cual es el propósito del control.
4. Debe establecer el cómo se realiza la actividad del control
5. Debe indicar que pasa con las observaciones o desviaciones resultantes de ejecutar el control.
6. Debe dejar evidencia de la ejecución del control.</t>
  </si>
  <si>
    <t>* Coordinadores Grupos Educación Aeronáutica, Extensión y Proyección Social, Educación superior y Movilidad Académica.
* Directores Académico y de Investigación, Innovación y Gestión del conocimiento.</t>
  </si>
  <si>
    <t>Que el personal que realice la digitación de las notas de los estudiantes, de las áreas quienes registran en la información de las calificaciones en el aplicativo SIA presenten inconsistencias en la digitación de estas.</t>
  </si>
  <si>
    <t>Al finalizar la actividad, los docentes deben enviar al coordinador de la actividad académica y coordinador responsable de la capacitación, las notas de los estudiantes para aprobación. Seguidamente se entregan a los digitadores de las áreas quienes registran la información de las calificaciones en el aplicativo SIA.</t>
  </si>
  <si>
    <t>En caso de que se presenten inconsistencias en la digitación de las calificaciónes, se debe envíar el formato Auterización de modificación SIA con las correcciones pertinentes y los soportes en físico a Secretaría Académica quienes se encargaran de realizar y corregir las inconsistencias en la información de los aspirantes.</t>
  </si>
  <si>
    <t>* Registro de calificaciones de los estudiantes aprobados por los coordinadores de grupo y coordinador del curso.
* Formato de autorización modificación SIA.
* Registro de calificaciones en aplicativo SIA</t>
  </si>
  <si>
    <t xml:space="preserve">Gestión de los Servicios de Tránsito Aéreo </t>
  </si>
  <si>
    <t>Gestionar el suministro y la afluencia de los servicios de tránsito aéreo en concordancia con la reglamentación nacional e internacional con el fin de facilitar la operación aérea en Colombia de forma segura, ordenada y ágil.</t>
  </si>
  <si>
    <t>Posibilidad de que, por acción u omisión, abuso del poder y desviación de la gestión de lo público, se relacione turnos y/o tiempo suplementario y/o horas extras y/o jornadas dominicales y/o festivos no laborados contrario a las disposiciones contenidas en la Circular Reglamentaria 001 GUÍA GESTIÓN Y ADMINISTRACIÓN DEL CONTROL DE TRÁNSITO AÉREO o la norma que la supla para el caso, con el fin de generar un beneficio particular o favorecer a un tercero.</t>
  </si>
  <si>
    <t>Fallas en la revisión y seguimiento de la ejecución de la programación de turnos</t>
  </si>
  <si>
    <t>1.	Pérdida de imagen y credibilidad de la Entidad y del proceso.
2.	Investigaciones disciplinarias.
3.	Sanciones por parte de los Entes de control.</t>
  </si>
  <si>
    <t>Los Controladores con rol de Líder Funcional y/o Controlador con rol de Supervisor, diariamente en cada turno verifican el cumplimiento de la programación de turnos elaborados, con el propósito de cotejar la información contenida en dicha programación, en caso de detectar un incumplimiento se deja registro en el diario de señales, y se debe informar al Coordinador del Grupo Regional Servicios Tránsito Aéreo.
Como evidencia queda el registro en el Diario de señales, control diario de posiciones y correo institucional.</t>
  </si>
  <si>
    <t>Coordinador Grupo Regional Servicios Tránsito Aéreo
Líderes Funcionales dependencias de los Servicios de Tránsito Aéreo
Supervisor</t>
  </si>
  <si>
    <t>Cotejar los turnos de Control T con la información contenida en el formato de horas extras y el formato diario de posiciones.</t>
  </si>
  <si>
    <t>En cada turno se verifica el cumplimiento de la programación de turnos elaborados con los cambios actualizados que hayan ocurrido.</t>
  </si>
  <si>
    <t>En caso de detectar inconsistencias entre el formato de horas extras y/o el control de posiciones y/o la programación de turnos, se informa al jefe inmediato quien determinar el origen de la inconsistencia y corregirlo adecuadamente.</t>
  </si>
  <si>
    <t>Sistema de Información Control T</t>
  </si>
  <si>
    <t>Implementación del 100% del Sistema Control T
(Control diario del cumplimiento de turnos y jornadas laborales a traves del Sistema de Información Control T y Automatización del llenado de los formatos de horas extras y/o  jornadas suplementarias a traves del Sistema de Información Control T)</t>
  </si>
  <si>
    <t>El jefe inmediato mensualmente compara las fuentes de información de la programación de turnos, control diario de señales y formato de horas extras, con el objeto de verificar la coherencia de la programación, en caso de detectar inconsistencias se realizan las correccciones necesarias.
Como evidencia este control queda: La programación de los turnos, control diario de posiciones y formato de horas extras.</t>
  </si>
  <si>
    <t>Dirección Regional
Coordinador Grupo Regional Servicios Tránsito Aéreo
Gerente Aeroportuario
Líderes Funcionales dependencias de los Servicios de Tránsito Aéreo</t>
  </si>
  <si>
    <t>Verificar la coherencia de la información contenida en la programación de turnos, el control diario de posiciones y el formato de horas extras.</t>
  </si>
  <si>
    <t>Comparar las fuentes de información: programación de turnos, control diario de señales y formato de horas extras.</t>
  </si>
  <si>
    <t>Posibilidad de que por acción u omisión, se reciba o se solicite dádiva o beneficio a nombre propio o de un tercero, con el fin  de asignar prioridad a un vuelo, con el fin de generar un beneficio particular o favorecer a un tercero.</t>
  </si>
  <si>
    <t>Modificaciones de la inteción de vuelo en el Sistema por presiones Externas al Grupo ATFCM.</t>
  </si>
  <si>
    <t>1. Afectación de la Seguridad Operacional
2. Pérdida de Imagen y Credibilidad de la Entidad
3. Investigaciones Disciplinarias
4. Sanciones por parte de los Entes de Control</t>
  </si>
  <si>
    <t>El servidor público cada vez que recibe una solicitud de un externo para asignar prioridad a un vuelo, registra la solicitud y la acción en el Diario de Señales del sistema Control T , luego de la autorización del supervisor o manager, con el propósito de verificar la autenticidad de las solicitudes (intención de vuelo), otorga la autorización, coordina con el solicitante y la dependencia ATC correspondiente y si es el caso toma acción sobre el sistema Harmony, 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Como evidencia quedan los registros en Control T, en el Sitema Harmony.</t>
  </si>
  <si>
    <t>Servidor Público
Coordiandor Grupo ATFCM
Supervisor-Manager</t>
  </si>
  <si>
    <t>Verificar la autenticidad de las solicitudes (intención de vuelo).</t>
  </si>
  <si>
    <t>Otorga la autorización, coordina con el solicitante y la dependencia ATC correspondiente y si es el caso toma acción sobre el sistema Harmony</t>
  </si>
  <si>
    <t xml:space="preserve">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t>
  </si>
  <si>
    <t>Registros en Control T y en el Sitema Harmony.</t>
  </si>
  <si>
    <t>Se realiza el monitoreo mensual y regular de las operaciones y el rendimiento del sistema de gestión de tránsito aéreo, lo que permite identificar posibles irregularidades de manera oportuna y tomar correctivas para garantizar que se cumplan los objetivos de la ATFCM y se mantengan las medidas de integridad en la asignación de prioridades a los vuelos. El monitoreo es esencial para garantizar la transparencia, la equidad y la eficiencia en la asignación de prioridades a los vuelos.</t>
  </si>
  <si>
    <t>(pendiente)</t>
  </si>
  <si>
    <t>DOCUMENTAL Y DE ARCHIVO</t>
  </si>
  <si>
    <t>ESTR-4.0</t>
  </si>
  <si>
    <t>GSAP-4-1</t>
  </si>
  <si>
    <t>GSAN-1-3</t>
  </si>
  <si>
    <t>APOY-3.0</t>
  </si>
  <si>
    <t>REGISTRO</t>
  </si>
  <si>
    <t>ADQUISICIÓN DE BIENES INMUEBLES</t>
  </si>
  <si>
    <t>APOY-5.0</t>
  </si>
  <si>
    <t>MAUT- 8.0</t>
  </si>
  <si>
    <t>MSER- 2.0</t>
  </si>
  <si>
    <t>MAPA DE RIESGOS CORRUPCIÓN 2024</t>
  </si>
  <si>
    <t>APOY- 8.0</t>
  </si>
  <si>
    <t>APOY- 2.0</t>
  </si>
  <si>
    <t>APOY- 6.0</t>
  </si>
  <si>
    <t>GESTIÓN DE PRESTACIÓN  DE SERVICIOS ADMINISTRATIVOS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</si>
</sst>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u/>
      <sz val="11"/>
      <color theme="10"/>
      <name val="Calibri"/>
      <family val="2"/>
      <scheme val="minor"/>
    </font>
    <font>
      <sz val="10"/>
      <color theme="1"/>
      <name val="Arial"/>
      <family val="2"/>
    </font>
    <font>
      <sz val="10"/>
      <color theme="1"/>
      <name val="Calibri"/>
      <family val="2"/>
      <scheme val="minor"/>
    </font>
    <font>
      <sz val="10"/>
      <color indexed="8"/>
      <name val="Arial"/>
      <family val="2"/>
    </font>
    <font>
      <b/>
      <sz val="10"/>
      <color theme="0"/>
      <name val="Arial"/>
      <family val="2"/>
    </font>
    <font>
      <b/>
      <sz val="10"/>
      <color indexed="8"/>
      <name val="Arial"/>
      <family val="2"/>
    </font>
    <font>
      <u/>
      <sz val="10"/>
      <color theme="10"/>
      <name val="Arial"/>
      <family val="2"/>
    </font>
    <font>
      <i/>
      <sz val="10"/>
      <color indexed="8"/>
      <name val="Arial"/>
      <family val="2"/>
    </font>
    <font>
      <sz val="10"/>
      <color theme="0"/>
      <name val="Calibri"/>
      <family val="2"/>
      <scheme val="minor"/>
    </font>
    <font>
      <sz val="11"/>
      <color theme="1"/>
      <name val="Arial"/>
      <family val="2"/>
    </font>
    <font>
      <b/>
      <sz val="14"/>
      <color theme="1"/>
      <name val="Arial"/>
      <family val="2"/>
    </font>
    <font>
      <sz val="28"/>
      <color theme="1"/>
      <name val="Arial"/>
      <family val="2"/>
    </font>
    <font>
      <sz val="14"/>
      <color theme="1"/>
      <name val="Arial"/>
      <family val="2"/>
    </font>
    <font>
      <sz val="10"/>
      <color theme="0"/>
      <name val="Arial"/>
      <family val="2"/>
    </font>
    <font>
      <sz val="7"/>
      <color theme="0"/>
      <name val="Arial"/>
      <family val="2"/>
    </font>
    <font>
      <sz val="8"/>
      <color theme="0"/>
      <name val="Arial"/>
      <family val="2"/>
    </font>
    <font>
      <sz val="24"/>
      <color theme="1"/>
      <name val="Arial"/>
      <family val="2"/>
    </font>
    <font>
      <b/>
      <sz val="10"/>
      <color theme="1"/>
      <name val="Arial"/>
      <family val="2"/>
    </font>
    <font>
      <sz val="9"/>
      <color theme="1"/>
      <name val="Arial"/>
      <family val="2"/>
    </font>
    <font>
      <sz val="8"/>
      <color theme="1"/>
      <name val="Arial"/>
      <family val="2"/>
    </font>
    <font>
      <sz val="10"/>
      <color rgb="FFFF0000"/>
      <name val="Arial"/>
      <family val="2"/>
    </font>
    <font>
      <sz val="10"/>
      <name val="Arial"/>
      <family val="2"/>
    </font>
    <font>
      <b/>
      <sz val="10"/>
      <name val="Arial"/>
      <family val="2"/>
    </font>
    <font>
      <sz val="8"/>
      <color indexed="81"/>
      <name val="Arial"/>
      <family val="2"/>
    </font>
    <font>
      <b/>
      <sz val="18"/>
      <color theme="0"/>
      <name val="Arial"/>
      <family val="2"/>
    </font>
    <font>
      <b/>
      <sz val="9"/>
      <color theme="0"/>
      <name val="Arial"/>
      <family val="2"/>
    </font>
  </fonts>
  <fills count="2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002060"/>
        <bgColor indexed="64"/>
      </patternFill>
    </fill>
    <fill>
      <patternFill patternType="solid">
        <fgColor rgb="FF94456C"/>
        <bgColor indexed="64"/>
      </patternFill>
    </fill>
    <fill>
      <patternFill patternType="solid">
        <fgColor rgb="FF61997D"/>
        <bgColor indexed="64"/>
      </patternFill>
    </fill>
    <fill>
      <patternFill patternType="solid">
        <fgColor rgb="FF01ADCA"/>
        <bgColor indexed="64"/>
      </patternFill>
    </fill>
    <fill>
      <patternFill patternType="solid">
        <fgColor rgb="FFF36E3B"/>
        <bgColor indexed="64"/>
      </patternFill>
    </fill>
    <fill>
      <patternFill patternType="solid">
        <fgColor rgb="FF3794D7"/>
        <bgColor indexed="64"/>
      </patternFill>
    </fill>
    <fill>
      <patternFill patternType="solid">
        <fgColor rgb="FFB1B1B1"/>
        <bgColor indexed="64"/>
      </patternFill>
    </fill>
    <fill>
      <patternFill patternType="solid">
        <fgColor rgb="FFF0C92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4"/>
        <bgColor indexed="64"/>
      </patternFill>
    </fill>
    <fill>
      <patternFill patternType="solid">
        <fgColor theme="7"/>
        <bgColor indexed="64"/>
      </patternFill>
    </fill>
    <fill>
      <patternFill patternType="solid">
        <fgColor theme="9"/>
        <bgColor indexed="64"/>
      </patternFill>
    </fill>
    <fill>
      <patternFill patternType="solid">
        <fgColor rgb="FF92D050"/>
        <bgColor indexed="64"/>
      </patternFill>
    </fill>
    <fill>
      <patternFill patternType="solid">
        <fgColor rgb="FFFF0000"/>
        <bgColor indexed="64"/>
      </patternFill>
    </fill>
  </fills>
  <borders count="89">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hair">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hair">
        <color indexed="64"/>
      </right>
      <top/>
      <bottom style="thin">
        <color indexed="64"/>
      </bottom>
      <diagonal/>
    </border>
    <border>
      <left style="hair">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582">
    <xf numFmtId="0" fontId="0" fillId="0" borderId="0" xfId="0"/>
    <xf numFmtId="0" fontId="2" fillId="2" borderId="0" xfId="0" applyFont="1" applyFill="1" applyAlignment="1">
      <alignment vertical="center"/>
    </xf>
    <xf numFmtId="0" fontId="3" fillId="0" borderId="0" xfId="0" applyFont="1"/>
    <xf numFmtId="0" fontId="2" fillId="3" borderId="1" xfId="0" applyFont="1" applyFill="1" applyBorder="1" applyAlignment="1">
      <alignment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4" borderId="0" xfId="0" applyFont="1" applyFill="1" applyAlignment="1">
      <alignment vertical="center"/>
    </xf>
    <xf numFmtId="0" fontId="2" fillId="3" borderId="4" xfId="0" applyFont="1" applyFill="1" applyBorder="1" applyAlignment="1">
      <alignment vertical="center"/>
    </xf>
    <xf numFmtId="0" fontId="2" fillId="3" borderId="5" xfId="0" applyFont="1" applyFill="1" applyBorder="1" applyAlignment="1">
      <alignment vertical="center"/>
    </xf>
    <xf numFmtId="0" fontId="2" fillId="3" borderId="0" xfId="0" applyFont="1" applyFill="1" applyAlignment="1">
      <alignment vertical="center"/>
    </xf>
    <xf numFmtId="0" fontId="2" fillId="3" borderId="0" xfId="0" applyFont="1" applyFill="1" applyAlignment="1">
      <alignment horizontal="center" vertical="center"/>
    </xf>
    <xf numFmtId="0" fontId="7" fillId="3" borderId="0" xfId="1" applyFont="1" applyFill="1" applyBorder="1" applyAlignment="1">
      <alignment horizontal="left" vertical="center"/>
    </xf>
    <xf numFmtId="0" fontId="6" fillId="3" borderId="0" xfId="0" applyFont="1" applyFill="1" applyAlignment="1">
      <alignment vertical="center" wrapText="1"/>
    </xf>
    <xf numFmtId="0" fontId="4" fillId="3" borderId="0" xfId="0" applyFont="1" applyFill="1" applyAlignment="1">
      <alignment horizontal="left" vertical="center"/>
    </xf>
    <xf numFmtId="0" fontId="4" fillId="3" borderId="0" xfId="0" applyFont="1" applyFill="1" applyAlignment="1">
      <alignment horizontal="left" vertical="center" wrapText="1"/>
    </xf>
    <xf numFmtId="0" fontId="8" fillId="3" borderId="0" xfId="0" applyFont="1" applyFill="1" applyAlignment="1">
      <alignment horizontal="left" vertical="center"/>
    </xf>
    <xf numFmtId="0" fontId="4" fillId="3" borderId="0" xfId="0" applyFont="1" applyFill="1" applyAlignment="1">
      <alignment vertical="center" wrapText="1"/>
    </xf>
    <xf numFmtId="0" fontId="7" fillId="3" borderId="0" xfId="1" applyFont="1" applyFill="1" applyBorder="1" applyAlignment="1">
      <alignment vertical="center"/>
    </xf>
    <xf numFmtId="0" fontId="3" fillId="3" borderId="0" xfId="0" applyFont="1" applyFill="1"/>
    <xf numFmtId="0" fontId="8" fillId="3" borderId="0" xfId="0" applyFont="1" applyFill="1" applyAlignment="1">
      <alignment vertical="center"/>
    </xf>
    <xf numFmtId="0" fontId="9" fillId="3" borderId="0" xfId="0" applyFont="1" applyFill="1" applyAlignment="1">
      <alignment vertical="center"/>
    </xf>
    <xf numFmtId="0" fontId="2" fillId="3" borderId="10" xfId="0" applyFont="1" applyFill="1" applyBorder="1" applyAlignment="1">
      <alignment vertical="center"/>
    </xf>
    <xf numFmtId="0" fontId="2" fillId="3" borderId="11" xfId="0" applyFont="1" applyFill="1" applyBorder="1" applyAlignment="1">
      <alignment vertical="center"/>
    </xf>
    <xf numFmtId="0" fontId="2" fillId="3" borderId="12" xfId="0" applyFont="1" applyFill="1" applyBorder="1" applyAlignment="1">
      <alignment vertical="center"/>
    </xf>
    <xf numFmtId="0" fontId="10" fillId="0" borderId="0" xfId="0" applyFont="1" applyAlignment="1">
      <alignment vertical="center"/>
    </xf>
    <xf numFmtId="0" fontId="2" fillId="0" borderId="0" xfId="0" applyFont="1"/>
    <xf numFmtId="0" fontId="2" fillId="0" borderId="0" xfId="0" applyFont="1" applyAlignment="1">
      <alignment vertical="center"/>
    </xf>
    <xf numFmtId="0" fontId="10" fillId="0" borderId="0" xfId="0" applyFont="1"/>
    <xf numFmtId="0" fontId="10" fillId="0" borderId="0" xfId="0" applyFont="1" applyAlignment="1">
      <alignment horizontal="center"/>
    </xf>
    <xf numFmtId="0" fontId="2" fillId="0" borderId="7" xfId="0" applyFont="1" applyBorder="1" applyAlignment="1">
      <alignment horizontal="center" vertical="center"/>
    </xf>
    <xf numFmtId="0" fontId="18" fillId="13" borderId="7" xfId="0" applyFont="1" applyFill="1" applyBorder="1" applyAlignment="1">
      <alignment horizontal="center" vertical="center" wrapText="1"/>
    </xf>
    <xf numFmtId="0" fontId="18" fillId="13" borderId="7" xfId="0" applyFont="1" applyFill="1" applyBorder="1" applyAlignment="1">
      <alignment vertical="center" wrapText="1"/>
    </xf>
    <xf numFmtId="0" fontId="19" fillId="0" borderId="7" xfId="0" applyFont="1" applyBorder="1" applyAlignment="1">
      <alignment horizontal="center" vertical="center" wrapText="1"/>
    </xf>
    <xf numFmtId="0" fontId="19" fillId="0" borderId="7" xfId="0" applyFont="1" applyBorder="1" applyAlignment="1">
      <alignment vertical="center" wrapText="1"/>
    </xf>
    <xf numFmtId="0" fontId="19" fillId="0" borderId="0" xfId="0" applyFont="1"/>
    <xf numFmtId="0" fontId="19" fillId="0" borderId="0" xfId="0" applyFont="1" applyAlignment="1">
      <alignment wrapText="1"/>
    </xf>
    <xf numFmtId="0" fontId="19" fillId="0" borderId="0" xfId="0" applyFont="1" applyAlignment="1">
      <alignment horizontal="center" wrapText="1"/>
    </xf>
    <xf numFmtId="0" fontId="19" fillId="0" borderId="0" xfId="0" applyFont="1" applyAlignment="1">
      <alignment horizontal="center"/>
    </xf>
    <xf numFmtId="0" fontId="10" fillId="0" borderId="0" xfId="0" applyFont="1" applyAlignment="1" applyProtection="1">
      <alignment vertical="center"/>
    </xf>
    <xf numFmtId="0" fontId="13" fillId="0" borderId="0" xfId="0" applyFont="1" applyAlignment="1" applyProtection="1">
      <alignment vertical="center"/>
    </xf>
    <xf numFmtId="0" fontId="2" fillId="0" borderId="0" xfId="0" applyFont="1" applyProtection="1"/>
    <xf numFmtId="0" fontId="2" fillId="0" borderId="0" xfId="0" applyFont="1" applyAlignment="1" applyProtection="1">
      <alignment horizont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5" fillId="15" borderId="31" xfId="0" applyFont="1" applyFill="1" applyBorder="1" applyAlignment="1" applyProtection="1">
      <alignment horizontal="center" vertical="center"/>
    </xf>
    <xf numFmtId="0" fontId="14" fillId="16" borderId="31" xfId="0" applyFont="1" applyFill="1" applyBorder="1" applyAlignment="1" applyProtection="1">
      <alignment horizontal="center" vertical="center"/>
    </xf>
    <xf numFmtId="0" fontId="5" fillId="17" borderId="37" xfId="0" applyFont="1" applyFill="1" applyBorder="1" applyAlignment="1" applyProtection="1">
      <alignment horizontal="center" vertical="center" wrapText="1"/>
    </xf>
    <xf numFmtId="0" fontId="2" fillId="0" borderId="42" xfId="0" applyFont="1" applyBorder="1" applyAlignment="1" applyProtection="1">
      <alignment vertical="center" wrapText="1"/>
    </xf>
    <xf numFmtId="0" fontId="2" fillId="0" borderId="43" xfId="0" applyFont="1" applyBorder="1" applyAlignment="1" applyProtection="1">
      <alignment vertical="center" wrapText="1"/>
    </xf>
    <xf numFmtId="0" fontId="2" fillId="0" borderId="47" xfId="0" applyFont="1" applyBorder="1" applyAlignment="1" applyProtection="1">
      <alignment horizontal="center" vertical="center" wrapText="1"/>
    </xf>
    <xf numFmtId="0" fontId="2" fillId="0" borderId="48" xfId="0" applyFont="1" applyBorder="1" applyAlignment="1" applyProtection="1">
      <alignment vertical="center" wrapText="1"/>
    </xf>
    <xf numFmtId="0" fontId="2" fillId="0" borderId="48" xfId="0" applyFont="1" applyBorder="1" applyAlignment="1" applyProtection="1">
      <alignment horizontal="center" vertical="center" wrapText="1"/>
    </xf>
    <xf numFmtId="0" fontId="2" fillId="0" borderId="48" xfId="0" applyFont="1" applyBorder="1" applyAlignment="1" applyProtection="1">
      <alignment horizontal="center" vertical="center" textRotation="90" wrapText="1"/>
    </xf>
    <xf numFmtId="0" fontId="2" fillId="0" borderId="0" xfId="0" applyFont="1" applyAlignment="1" applyProtection="1">
      <alignment vertical="center" wrapText="1"/>
    </xf>
    <xf numFmtId="0" fontId="2" fillId="3" borderId="53" xfId="0" applyFont="1" applyFill="1" applyBorder="1" applyAlignment="1" applyProtection="1">
      <alignment vertical="center" wrapText="1"/>
    </xf>
    <xf numFmtId="0" fontId="2" fillId="3" borderId="54" xfId="0" applyFont="1" applyFill="1" applyBorder="1" applyAlignment="1" applyProtection="1">
      <alignment vertical="center" wrapText="1"/>
    </xf>
    <xf numFmtId="0" fontId="2" fillId="3" borderId="57" xfId="0" applyFont="1" applyFill="1" applyBorder="1" applyAlignment="1" applyProtection="1">
      <alignment horizontal="center" vertical="center" wrapText="1"/>
    </xf>
    <xf numFmtId="0" fontId="2" fillId="3" borderId="58" xfId="0" applyFont="1" applyFill="1" applyBorder="1" applyAlignment="1" applyProtection="1">
      <alignment vertical="center" wrapText="1"/>
    </xf>
    <xf numFmtId="0" fontId="2" fillId="3" borderId="58" xfId="0" applyFont="1" applyFill="1" applyBorder="1" applyAlignment="1" applyProtection="1">
      <alignment horizontal="center" vertical="center" wrapText="1"/>
    </xf>
    <xf numFmtId="0" fontId="2" fillId="3" borderId="58" xfId="0" applyFont="1" applyFill="1" applyBorder="1" applyAlignment="1" applyProtection="1">
      <alignment horizontal="center" vertical="center" textRotation="90" wrapText="1"/>
    </xf>
    <xf numFmtId="0" fontId="2" fillId="0" borderId="53" xfId="0" applyFont="1" applyBorder="1" applyAlignment="1" applyProtection="1">
      <alignment vertical="center" wrapText="1"/>
    </xf>
    <xf numFmtId="0" fontId="2" fillId="0" borderId="54" xfId="0" applyFont="1" applyBorder="1" applyAlignment="1" applyProtection="1">
      <alignment vertical="center" wrapText="1"/>
    </xf>
    <xf numFmtId="0" fontId="2" fillId="0" borderId="57" xfId="0" applyFont="1" applyBorder="1" applyAlignment="1" applyProtection="1">
      <alignment horizontal="center" vertical="center" wrapText="1"/>
    </xf>
    <xf numFmtId="0" fontId="2" fillId="0" borderId="58" xfId="0" applyFont="1" applyBorder="1" applyAlignment="1" applyProtection="1">
      <alignment vertical="center" wrapText="1"/>
    </xf>
    <xf numFmtId="0" fontId="2" fillId="0" borderId="58" xfId="0" applyFont="1" applyBorder="1" applyAlignment="1" applyProtection="1">
      <alignment horizontal="center" vertical="center" wrapText="1"/>
    </xf>
    <xf numFmtId="0" fontId="2" fillId="0" borderId="58" xfId="0" applyFont="1" applyBorder="1" applyAlignment="1" applyProtection="1">
      <alignment horizontal="center" vertical="center" textRotation="90" wrapText="1"/>
    </xf>
    <xf numFmtId="0" fontId="2" fillId="0" borderId="61" xfId="0" applyFont="1" applyBorder="1" applyAlignment="1" applyProtection="1">
      <alignment vertical="center" wrapText="1"/>
    </xf>
    <xf numFmtId="0" fontId="2" fillId="3" borderId="64" xfId="0" applyFont="1" applyFill="1" applyBorder="1" applyAlignment="1" applyProtection="1">
      <alignment vertical="center" wrapText="1"/>
    </xf>
    <xf numFmtId="0" fontId="2" fillId="3" borderId="65" xfId="0" applyFont="1" applyFill="1" applyBorder="1" applyAlignment="1" applyProtection="1">
      <alignment vertical="center" wrapText="1"/>
    </xf>
    <xf numFmtId="0" fontId="2" fillId="3" borderId="69" xfId="0" applyFont="1" applyFill="1" applyBorder="1" applyAlignment="1" applyProtection="1">
      <alignment horizontal="center" vertical="center" wrapText="1"/>
    </xf>
    <xf numFmtId="0" fontId="2" fillId="3" borderId="70" xfId="0" applyFont="1" applyFill="1" applyBorder="1" applyAlignment="1" applyProtection="1">
      <alignment vertical="center" wrapText="1"/>
    </xf>
    <xf numFmtId="0" fontId="2" fillId="3" borderId="70" xfId="0" applyFont="1" applyFill="1" applyBorder="1" applyAlignment="1" applyProtection="1">
      <alignment horizontal="center" vertical="center" wrapText="1"/>
    </xf>
    <xf numFmtId="0" fontId="2" fillId="3" borderId="70" xfId="0" applyFont="1" applyFill="1" applyBorder="1" applyAlignment="1" applyProtection="1">
      <alignment horizontal="center" vertical="center" textRotation="90" wrapText="1"/>
    </xf>
    <xf numFmtId="0" fontId="10" fillId="0" borderId="0" xfId="0" applyFont="1" applyProtection="1"/>
    <xf numFmtId="0" fontId="10" fillId="0" borderId="0" xfId="0" applyFont="1" applyAlignment="1" applyProtection="1">
      <alignment horizontal="center"/>
    </xf>
    <xf numFmtId="0" fontId="14" fillId="16" borderId="31" xfId="0" applyFont="1" applyFill="1" applyBorder="1" applyAlignment="1" applyProtection="1">
      <alignment horizontal="center" vertical="center"/>
    </xf>
    <xf numFmtId="0" fontId="5" fillId="17" borderId="37" xfId="0" applyFont="1" applyFill="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14" fillId="16" borderId="31" xfId="0" applyFont="1" applyFill="1" applyBorder="1" applyAlignment="1" applyProtection="1">
      <alignment horizontal="center" vertical="center"/>
    </xf>
    <xf numFmtId="0" fontId="5" fillId="17" borderId="37" xfId="0" applyFont="1" applyFill="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5" fillId="15" borderId="37" xfId="0" applyFont="1" applyFill="1" applyBorder="1" applyAlignment="1" applyProtection="1">
      <alignment horizontal="center" vertical="center"/>
    </xf>
    <xf numFmtId="0" fontId="2" fillId="0" borderId="24" xfId="0" applyFont="1" applyBorder="1" applyAlignment="1">
      <alignment horizontal="center" vertical="center" wrapText="1"/>
    </xf>
    <xf numFmtId="0" fontId="2" fillId="0" borderId="7" xfId="0" applyFont="1" applyBorder="1" applyAlignment="1">
      <alignment horizontal="center" vertical="center" wrapText="1"/>
    </xf>
    <xf numFmtId="0" fontId="13" fillId="0" borderId="0" xfId="0" applyFont="1" applyAlignment="1">
      <alignment vertical="center"/>
    </xf>
    <xf numFmtId="0" fontId="2" fillId="0" borderId="0" xfId="0" applyFont="1" applyAlignment="1">
      <alignment horizontal="center"/>
    </xf>
    <xf numFmtId="0" fontId="2" fillId="0" borderId="0" xfId="0" applyFont="1" applyAlignment="1">
      <alignment horizontal="center" vertical="center"/>
    </xf>
    <xf numFmtId="0" fontId="5" fillId="15" borderId="31" xfId="0" applyFont="1" applyFill="1" applyBorder="1" applyAlignment="1">
      <alignment horizontal="center" vertical="center"/>
    </xf>
    <xf numFmtId="0" fontId="14" fillId="16" borderId="31" xfId="0" applyFont="1" applyFill="1" applyBorder="1" applyAlignment="1">
      <alignment horizontal="center" vertical="center"/>
    </xf>
    <xf numFmtId="0" fontId="5" fillId="17" borderId="37" xfId="0" applyFont="1" applyFill="1" applyBorder="1" applyAlignment="1">
      <alignment horizontal="center" vertical="center" wrapText="1"/>
    </xf>
    <xf numFmtId="0" fontId="2" fillId="0" borderId="41" xfId="0" applyFont="1" applyBorder="1" applyAlignment="1">
      <alignment horizontal="center" vertical="center" wrapText="1"/>
    </xf>
    <xf numFmtId="0" fontId="2" fillId="0" borderId="51" xfId="0" applyFont="1" applyBorder="1" applyAlignment="1" applyProtection="1">
      <alignment horizontal="center" vertical="center" textRotation="90" wrapText="1"/>
      <protection locked="0"/>
    </xf>
    <xf numFmtId="0" fontId="2" fillId="0" borderId="51" xfId="0" applyFont="1" applyBorder="1" applyAlignment="1" applyProtection="1">
      <alignment horizontal="center" vertical="center" wrapText="1"/>
      <protection locked="0"/>
    </xf>
    <xf numFmtId="0" fontId="2" fillId="0" borderId="51"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19" xfId="0" applyFont="1" applyBorder="1" applyAlignment="1" applyProtection="1">
      <alignment vertical="center" wrapText="1"/>
      <protection locked="0"/>
    </xf>
    <xf numFmtId="0" fontId="2" fillId="0" borderId="52"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textRotation="90" wrapText="1"/>
      <protection locked="0"/>
    </xf>
    <xf numFmtId="0" fontId="2" fillId="0" borderId="45" xfId="0" applyFont="1" applyBorder="1" applyAlignment="1">
      <alignment horizontal="center" vertical="center" textRotation="90" wrapText="1"/>
    </xf>
    <xf numFmtId="0" fontId="2" fillId="0" borderId="46" xfId="0" applyFont="1" applyBorder="1" applyAlignment="1">
      <alignment horizontal="center" vertical="center" wrapText="1"/>
    </xf>
    <xf numFmtId="0" fontId="2" fillId="0" borderId="24" xfId="0" applyFont="1" applyBorder="1" applyAlignment="1" applyProtection="1">
      <alignment horizontal="center" vertical="center" textRotation="90" wrapText="1"/>
      <protection locked="0"/>
    </xf>
    <xf numFmtId="0" fontId="2" fillId="0" borderId="25" xfId="0" applyFont="1" applyBorder="1" applyAlignment="1" applyProtection="1">
      <alignment horizontal="center" vertical="center" wrapText="1"/>
      <protection locked="0"/>
    </xf>
    <xf numFmtId="0" fontId="2" fillId="0" borderId="50" xfId="0" applyFont="1" applyBorder="1" applyAlignment="1">
      <alignment horizontal="center" vertical="center" wrapText="1"/>
    </xf>
    <xf numFmtId="0" fontId="2" fillId="0" borderId="45" xfId="0" applyFont="1" applyBorder="1" applyAlignment="1" applyProtection="1">
      <alignment vertical="center" wrapText="1"/>
      <protection locked="0"/>
    </xf>
    <xf numFmtId="0" fontId="2" fillId="0" borderId="45" xfId="0" applyFont="1" applyBorder="1" applyAlignment="1" applyProtection="1">
      <alignment horizontal="center" vertical="center" wrapText="1"/>
      <protection locked="0"/>
    </xf>
    <xf numFmtId="0" fontId="2" fillId="0" borderId="45" xfId="0" applyFont="1" applyBorder="1" applyAlignment="1">
      <alignment horizontal="center" vertical="center" wrapText="1"/>
    </xf>
    <xf numFmtId="0" fontId="2" fillId="0" borderId="45" xfId="0" applyFont="1" applyBorder="1" applyAlignment="1">
      <alignment vertical="center" wrapText="1"/>
    </xf>
    <xf numFmtId="0" fontId="2" fillId="0" borderId="45" xfId="0" applyFont="1" applyBorder="1" applyAlignment="1" applyProtection="1">
      <alignment horizontal="center" vertical="center" textRotation="90" wrapText="1"/>
      <protection locked="0"/>
    </xf>
    <xf numFmtId="0" fontId="2" fillId="0" borderId="75" xfId="0" applyFont="1" applyBorder="1" applyAlignment="1">
      <alignment horizontal="center" vertical="center" wrapText="1"/>
    </xf>
    <xf numFmtId="0" fontId="2" fillId="0" borderId="50" xfId="0" applyFont="1" applyBorder="1" applyAlignment="1">
      <alignment horizontal="center" vertical="center" textRotation="90" wrapText="1"/>
    </xf>
    <xf numFmtId="0" fontId="2" fillId="0" borderId="19" xfId="0" applyFont="1" applyBorder="1" applyAlignment="1">
      <alignment horizontal="center" vertical="center" wrapText="1"/>
    </xf>
    <xf numFmtId="0" fontId="2" fillId="0" borderId="0" xfId="0" applyFont="1" applyAlignment="1">
      <alignment vertical="center" wrapText="1"/>
    </xf>
    <xf numFmtId="0" fontId="2" fillId="0" borderId="19" xfId="0" applyFont="1" applyBorder="1" applyAlignment="1" applyProtection="1">
      <alignment horizontal="center" vertical="center" textRotation="90" wrapText="1"/>
      <protection locked="0"/>
    </xf>
    <xf numFmtId="0" fontId="2" fillId="0" borderId="24" xfId="0" applyFont="1" applyBorder="1" applyAlignment="1" applyProtection="1">
      <alignment horizontal="center" vertical="center" wrapText="1"/>
      <protection locked="0"/>
    </xf>
    <xf numFmtId="0" fontId="2" fillId="0" borderId="7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8" xfId="0" applyFont="1" applyBorder="1" applyAlignment="1" applyProtection="1">
      <alignment vertical="center" wrapText="1"/>
      <protection locked="0"/>
    </xf>
    <xf numFmtId="0" fontId="2" fillId="0" borderId="48" xfId="0" applyFont="1" applyBorder="1" applyAlignment="1" applyProtection="1">
      <alignment horizontal="center" vertical="center" wrapText="1"/>
      <protection locked="0"/>
    </xf>
    <xf numFmtId="0" fontId="2" fillId="0" borderId="48" xfId="0" applyFont="1" applyBorder="1" applyAlignment="1">
      <alignment horizontal="center" vertical="center" wrapText="1"/>
    </xf>
    <xf numFmtId="0" fontId="2" fillId="0" borderId="48" xfId="0" applyFont="1" applyBorder="1" applyAlignment="1">
      <alignment vertical="center" wrapText="1"/>
    </xf>
    <xf numFmtId="0" fontId="2" fillId="0" borderId="48" xfId="0" applyFont="1" applyBorder="1" applyAlignment="1" applyProtection="1">
      <alignment horizontal="center" vertical="center" textRotation="90" wrapText="1"/>
      <protection locked="0"/>
    </xf>
    <xf numFmtId="0" fontId="2" fillId="0" borderId="49" xfId="0" applyFont="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textRotation="90" wrapText="1"/>
      <protection locked="0"/>
    </xf>
    <xf numFmtId="0" fontId="2" fillId="0" borderId="77" xfId="0" applyFont="1" applyBorder="1" applyAlignment="1">
      <alignment horizontal="center" vertical="center" wrapText="1"/>
    </xf>
    <xf numFmtId="0" fontId="5" fillId="15" borderId="37" xfId="0" applyFont="1" applyFill="1" applyBorder="1" applyAlignment="1">
      <alignment horizontal="center" vertical="center"/>
    </xf>
    <xf numFmtId="0" fontId="2" fillId="0" borderId="42" xfId="0" applyFont="1" applyBorder="1" applyAlignment="1">
      <alignment vertical="center" wrapText="1"/>
    </xf>
    <xf numFmtId="0" fontId="2" fillId="0" borderId="43" xfId="0" applyFont="1" applyBorder="1" applyAlignment="1">
      <alignment vertical="center" wrapText="1"/>
    </xf>
    <xf numFmtId="0" fontId="2" fillId="0" borderId="48" xfId="0" applyFont="1" applyBorder="1" applyAlignment="1">
      <alignment horizontal="center" vertical="center" textRotation="90" wrapText="1"/>
    </xf>
    <xf numFmtId="0" fontId="2" fillId="3" borderId="53" xfId="0" applyFont="1" applyFill="1" applyBorder="1" applyAlignment="1">
      <alignment vertical="center" wrapText="1"/>
    </xf>
    <xf numFmtId="0" fontId="2" fillId="3" borderId="54" xfId="0" applyFont="1" applyFill="1" applyBorder="1" applyAlignment="1">
      <alignment vertical="center" wrapText="1"/>
    </xf>
    <xf numFmtId="0" fontId="2" fillId="3" borderId="57" xfId="0" applyFont="1" applyFill="1" applyBorder="1" applyAlignment="1">
      <alignment horizontal="center" vertical="center" wrapText="1"/>
    </xf>
    <xf numFmtId="0" fontId="2" fillId="3" borderId="58" xfId="0" applyFont="1" applyFill="1" applyBorder="1" applyAlignment="1">
      <alignment vertical="center" wrapText="1"/>
    </xf>
    <xf numFmtId="0" fontId="2" fillId="3" borderId="58" xfId="0" applyFont="1" applyFill="1" applyBorder="1" applyAlignment="1">
      <alignment horizontal="center" vertical="center" wrapText="1"/>
    </xf>
    <xf numFmtId="0" fontId="2" fillId="3" borderId="58" xfId="0" applyFont="1" applyFill="1" applyBorder="1" applyAlignment="1">
      <alignment horizontal="center" vertical="center" textRotation="90" wrapText="1"/>
    </xf>
    <xf numFmtId="0" fontId="2" fillId="0" borderId="53" xfId="0" applyFont="1" applyBorder="1" applyAlignment="1">
      <alignment vertical="center" wrapText="1"/>
    </xf>
    <xf numFmtId="0" fontId="2" fillId="0" borderId="54" xfId="0" applyFont="1" applyBorder="1" applyAlignment="1">
      <alignment vertical="center" wrapText="1"/>
    </xf>
    <xf numFmtId="0" fontId="2" fillId="0" borderId="57" xfId="0" applyFont="1" applyBorder="1" applyAlignment="1">
      <alignment horizontal="center" vertical="center" wrapText="1"/>
    </xf>
    <xf numFmtId="0" fontId="2" fillId="0" borderId="58" xfId="0" applyFont="1" applyBorder="1" applyAlignment="1">
      <alignment vertical="center" wrapText="1"/>
    </xf>
    <xf numFmtId="0" fontId="2" fillId="0" borderId="58" xfId="0" applyFont="1" applyBorder="1" applyAlignment="1">
      <alignment horizontal="center" vertical="center" wrapText="1"/>
    </xf>
    <xf numFmtId="0" fontId="2" fillId="0" borderId="58" xfId="0" applyFont="1" applyBorder="1" applyAlignment="1">
      <alignment horizontal="center" vertical="center" textRotation="90" wrapText="1"/>
    </xf>
    <xf numFmtId="0" fontId="2" fillId="0" borderId="61" xfId="0" applyFont="1" applyBorder="1" applyAlignment="1">
      <alignment vertical="center" wrapText="1"/>
    </xf>
    <xf numFmtId="0" fontId="2" fillId="3" borderId="64" xfId="0" applyFont="1" applyFill="1" applyBorder="1" applyAlignment="1">
      <alignment vertical="center" wrapText="1"/>
    </xf>
    <xf numFmtId="0" fontId="2" fillId="3" borderId="65" xfId="0" applyFont="1" applyFill="1" applyBorder="1" applyAlignment="1">
      <alignment vertical="center" wrapText="1"/>
    </xf>
    <xf numFmtId="0" fontId="2" fillId="3" borderId="69" xfId="0" applyFont="1" applyFill="1" applyBorder="1" applyAlignment="1">
      <alignment horizontal="center" vertical="center" wrapText="1"/>
    </xf>
    <xf numFmtId="0" fontId="2" fillId="3" borderId="70" xfId="0" applyFont="1" applyFill="1" applyBorder="1" applyAlignment="1">
      <alignment vertical="center" wrapText="1"/>
    </xf>
    <xf numFmtId="0" fontId="2" fillId="3" borderId="70" xfId="0" applyFont="1" applyFill="1" applyBorder="1" applyAlignment="1">
      <alignment horizontal="center" vertical="center" wrapText="1"/>
    </xf>
    <xf numFmtId="0" fontId="2" fillId="3" borderId="70" xfId="0" applyFont="1" applyFill="1" applyBorder="1" applyAlignment="1">
      <alignment horizontal="center" vertical="center" textRotation="90" wrapText="1"/>
    </xf>
    <xf numFmtId="0" fontId="5" fillId="17" borderId="37" xfId="0" applyFont="1" applyFill="1" applyBorder="1" applyAlignment="1">
      <alignment horizontal="center" vertical="center" wrapText="1"/>
    </xf>
    <xf numFmtId="0" fontId="14" fillId="16" borderId="31" xfId="0" applyFont="1" applyFill="1" applyBorder="1" applyAlignment="1">
      <alignment horizontal="center" vertical="center"/>
    </xf>
    <xf numFmtId="0" fontId="2" fillId="0" borderId="48" xfId="0" applyFont="1" applyBorder="1" applyAlignment="1">
      <alignment horizontal="center" vertical="center" wrapText="1"/>
    </xf>
    <xf numFmtId="0" fontId="2" fillId="0" borderId="58" xfId="0" applyFont="1" applyBorder="1" applyAlignment="1">
      <alignment horizontal="center" vertical="center" wrapText="1"/>
    </xf>
    <xf numFmtId="0" fontId="5" fillId="15" borderId="37" xfId="0" applyFont="1" applyFill="1" applyBorder="1" applyAlignment="1">
      <alignment horizontal="center" vertical="center"/>
    </xf>
    <xf numFmtId="0" fontId="22" fillId="0" borderId="24" xfId="0" applyFont="1" applyBorder="1" applyAlignment="1" applyProtection="1">
      <alignment horizontal="center" vertical="center" wrapText="1"/>
      <protection locked="0"/>
    </xf>
    <xf numFmtId="0" fontId="22" fillId="0" borderId="19" xfId="0" applyFont="1" applyBorder="1" applyAlignment="1" applyProtection="1">
      <alignment vertical="center" wrapText="1"/>
      <protection locked="0"/>
    </xf>
    <xf numFmtId="0" fontId="22" fillId="0" borderId="9" xfId="0" applyFont="1" applyBorder="1" applyAlignment="1" applyProtection="1">
      <alignment vertical="center" wrapText="1"/>
      <protection locked="0"/>
    </xf>
    <xf numFmtId="0" fontId="22" fillId="0" borderId="32" xfId="0" applyFont="1" applyBorder="1" applyAlignment="1" applyProtection="1">
      <alignment horizontal="center" vertical="center" wrapText="1"/>
      <protection locked="0"/>
    </xf>
    <xf numFmtId="0" fontId="2" fillId="0" borderId="41" xfId="0" applyFont="1" applyFill="1" applyBorder="1" applyAlignment="1">
      <alignment horizontal="center" vertical="center" wrapText="1"/>
    </xf>
    <xf numFmtId="0" fontId="22" fillId="2" borderId="58" xfId="0" applyFont="1" applyFill="1" applyBorder="1" applyAlignment="1">
      <alignment vertical="center" wrapText="1"/>
    </xf>
    <xf numFmtId="0" fontId="22" fillId="0" borderId="48" xfId="0" applyFont="1" applyBorder="1" applyAlignment="1">
      <alignment vertical="center" wrapText="1"/>
    </xf>
    <xf numFmtId="0" fontId="5" fillId="15" borderId="31" xfId="0" applyFont="1" applyFill="1" applyBorder="1" applyAlignment="1">
      <alignment horizontal="center" vertical="center"/>
    </xf>
    <xf numFmtId="0" fontId="14" fillId="16" borderId="31" xfId="0" applyFont="1" applyFill="1" applyBorder="1" applyAlignment="1">
      <alignment horizontal="center" vertical="center"/>
    </xf>
    <xf numFmtId="0" fontId="5" fillId="17" borderId="37" xfId="0" applyFont="1" applyFill="1" applyBorder="1" applyAlignment="1">
      <alignment horizontal="center" vertical="center" wrapText="1"/>
    </xf>
    <xf numFmtId="0" fontId="5" fillId="15" borderId="37" xfId="0" applyFont="1" applyFill="1" applyBorder="1" applyAlignment="1">
      <alignment horizontal="center" vertical="center"/>
    </xf>
    <xf numFmtId="0" fontId="2" fillId="0" borderId="48" xfId="0" applyFont="1" applyBorder="1" applyAlignment="1">
      <alignment horizontal="center" vertical="center" wrapText="1"/>
    </xf>
    <xf numFmtId="0" fontId="2" fillId="0" borderId="58" xfId="0" applyFont="1" applyBorder="1" applyAlignment="1">
      <alignment horizontal="center" vertical="center" wrapText="1"/>
    </xf>
    <xf numFmtId="0" fontId="6" fillId="3" borderId="0" xfId="0" applyFont="1" applyFill="1" applyAlignment="1">
      <alignment horizontal="left" vertical="center" wrapText="1"/>
    </xf>
    <xf numFmtId="0" fontId="2" fillId="0" borderId="43" xfId="0" applyFont="1" applyBorder="1" applyAlignment="1" applyProtection="1">
      <alignment vertical="center" wrapText="1"/>
      <protection locked="0"/>
    </xf>
    <xf numFmtId="0" fontId="2" fillId="3" borderId="54" xfId="0" applyFont="1" applyFill="1" applyBorder="1" applyAlignment="1" applyProtection="1">
      <alignment vertical="center" wrapText="1"/>
      <protection locked="0"/>
    </xf>
    <xf numFmtId="0" fontId="2" fillId="3" borderId="58" xfId="0" applyFont="1" applyFill="1" applyBorder="1" applyAlignment="1" applyProtection="1">
      <alignment vertical="center" wrapText="1"/>
      <protection locked="0"/>
    </xf>
    <xf numFmtId="0" fontId="2" fillId="3" borderId="58" xfId="0" applyFont="1" applyFill="1" applyBorder="1" applyAlignment="1" applyProtection="1">
      <alignment horizontal="center" vertical="center" wrapText="1"/>
      <protection locked="0"/>
    </xf>
    <xf numFmtId="0" fontId="2" fillId="3" borderId="58" xfId="0" applyFont="1" applyFill="1" applyBorder="1" applyAlignment="1" applyProtection="1">
      <alignment horizontal="center" vertical="center" textRotation="90" wrapText="1"/>
      <protection locked="0"/>
    </xf>
    <xf numFmtId="0" fontId="2" fillId="0" borderId="54" xfId="0" applyFont="1" applyBorder="1" applyAlignment="1" applyProtection="1">
      <alignment vertical="center" wrapText="1"/>
      <protection locked="0"/>
    </xf>
    <xf numFmtId="0" fontId="2" fillId="0" borderId="58" xfId="0" applyFont="1" applyBorder="1" applyAlignment="1" applyProtection="1">
      <alignment vertical="center" wrapText="1"/>
      <protection locked="0"/>
    </xf>
    <xf numFmtId="0" fontId="2" fillId="0" borderId="58"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textRotation="90" wrapText="1"/>
      <protection locked="0"/>
    </xf>
    <xf numFmtId="0" fontId="2" fillId="0" borderId="61" xfId="0" applyFont="1" applyBorder="1" applyAlignment="1" applyProtection="1">
      <alignment vertical="center" wrapText="1"/>
      <protection locked="0"/>
    </xf>
    <xf numFmtId="0" fontId="2" fillId="3" borderId="65" xfId="0" applyFont="1" applyFill="1" applyBorder="1" applyAlignment="1" applyProtection="1">
      <alignment vertical="center" wrapText="1"/>
      <protection locked="0"/>
    </xf>
    <xf numFmtId="0" fontId="2" fillId="3" borderId="70" xfId="0" applyFont="1" applyFill="1" applyBorder="1" applyAlignment="1" applyProtection="1">
      <alignment vertical="center" wrapText="1"/>
      <protection locked="0"/>
    </xf>
    <xf numFmtId="0" fontId="2" fillId="3" borderId="70" xfId="0" applyFont="1" applyFill="1" applyBorder="1" applyAlignment="1" applyProtection="1">
      <alignment horizontal="center" vertical="center" wrapText="1"/>
      <protection locked="0"/>
    </xf>
    <xf numFmtId="0" fontId="2" fillId="3" borderId="70" xfId="0" applyFont="1" applyFill="1" applyBorder="1" applyAlignment="1" applyProtection="1">
      <alignment horizontal="center" vertical="center" textRotation="90" wrapText="1"/>
      <protection locked="0"/>
    </xf>
    <xf numFmtId="0" fontId="2" fillId="0" borderId="81" xfId="0" applyFont="1" applyBorder="1" applyAlignment="1">
      <alignment vertical="center" wrapText="1"/>
    </xf>
    <xf numFmtId="0" fontId="2" fillId="0" borderId="82" xfId="0" applyFont="1" applyBorder="1" applyAlignment="1">
      <alignment vertical="center" wrapText="1"/>
    </xf>
    <xf numFmtId="0" fontId="2" fillId="0" borderId="84" xfId="0" applyFont="1" applyBorder="1" applyAlignment="1">
      <alignment vertical="center" wrapText="1"/>
    </xf>
    <xf numFmtId="0" fontId="2" fillId="0" borderId="85" xfId="0" applyFont="1" applyBorder="1" applyAlignment="1">
      <alignment vertical="center" wrapText="1"/>
    </xf>
    <xf numFmtId="0" fontId="2" fillId="3" borderId="42" xfId="0" applyFont="1" applyFill="1" applyBorder="1" applyAlignment="1">
      <alignment vertical="center" wrapText="1"/>
    </xf>
    <xf numFmtId="0" fontId="2" fillId="3" borderId="43" xfId="0" applyFont="1" applyFill="1" applyBorder="1" applyAlignment="1">
      <alignment vertical="center" wrapText="1"/>
    </xf>
    <xf numFmtId="0" fontId="2" fillId="0" borderId="86" xfId="0" applyFont="1" applyBorder="1" applyAlignment="1" applyProtection="1">
      <alignment horizontal="center" vertical="center" wrapText="1"/>
      <protection locked="0"/>
    </xf>
    <xf numFmtId="0" fontId="2" fillId="13" borderId="58" xfId="0" applyFont="1" applyFill="1" applyBorder="1" applyAlignment="1" applyProtection="1">
      <alignment horizontal="center" vertical="center" wrapText="1"/>
      <protection locked="0"/>
    </xf>
    <xf numFmtId="0" fontId="2" fillId="0" borderId="58" xfId="0" applyFont="1" applyBorder="1" applyAlignment="1" applyProtection="1">
      <alignment horizontal="left" vertical="center" wrapText="1"/>
      <protection locked="0"/>
    </xf>
    <xf numFmtId="0" fontId="2" fillId="0" borderId="42" xfId="0" applyFont="1" applyBorder="1" applyAlignment="1">
      <alignment horizontal="center" vertical="center" wrapText="1"/>
    </xf>
    <xf numFmtId="0" fontId="2" fillId="3" borderId="53" xfId="0" applyFont="1" applyFill="1" applyBorder="1" applyAlignment="1">
      <alignment horizontal="center" vertical="center" wrapText="1"/>
    </xf>
    <xf numFmtId="0" fontId="2" fillId="18" borderId="43" xfId="0" applyFont="1" applyFill="1" applyBorder="1" applyAlignment="1">
      <alignment vertical="center" wrapText="1"/>
    </xf>
    <xf numFmtId="0" fontId="2" fillId="16" borderId="54" xfId="0" applyFont="1" applyFill="1" applyBorder="1" applyAlignment="1">
      <alignment vertical="center" wrapText="1"/>
    </xf>
    <xf numFmtId="0" fontId="2" fillId="2" borderId="58" xfId="0" applyFont="1" applyFill="1" applyBorder="1" applyAlignment="1">
      <alignment vertical="center" wrapText="1"/>
    </xf>
    <xf numFmtId="0" fontId="2" fillId="2" borderId="58" xfId="0" applyFont="1" applyFill="1" applyBorder="1" applyAlignment="1">
      <alignment horizontal="center" vertical="center" wrapText="1"/>
    </xf>
    <xf numFmtId="0" fontId="2" fillId="2" borderId="58" xfId="0" applyFont="1" applyFill="1" applyBorder="1" applyAlignment="1">
      <alignment horizontal="center" vertical="center" textRotation="90" wrapText="1"/>
    </xf>
    <xf numFmtId="0" fontId="2" fillId="18" borderId="54" xfId="0" applyFont="1" applyFill="1" applyBorder="1" applyAlignment="1">
      <alignment vertical="center" wrapText="1"/>
    </xf>
    <xf numFmtId="0" fontId="2" fillId="2" borderId="57" xfId="0" applyFont="1" applyFill="1" applyBorder="1" applyAlignment="1">
      <alignment horizontal="center" vertical="center" wrapText="1"/>
    </xf>
    <xf numFmtId="0" fontId="0" fillId="0" borderId="0" xfId="0" applyFill="1"/>
    <xf numFmtId="0" fontId="6" fillId="3" borderId="0" xfId="0" applyFont="1" applyFill="1" applyAlignment="1">
      <alignment horizontal="left" vertical="center" wrapText="1"/>
    </xf>
    <xf numFmtId="0" fontId="5" fillId="11" borderId="7" xfId="0" applyFont="1" applyFill="1" applyBorder="1" applyAlignment="1">
      <alignment horizontal="center" vertical="center"/>
    </xf>
    <xf numFmtId="0" fontId="1" fillId="3" borderId="7" xfId="1" applyFill="1" applyBorder="1" applyAlignment="1">
      <alignment horizontal="center" vertical="center"/>
    </xf>
    <xf numFmtId="0" fontId="5" fillId="7" borderId="7" xfId="0" applyFont="1" applyFill="1" applyBorder="1" applyAlignment="1">
      <alignment horizontal="center" vertical="center" wrapText="1"/>
    </xf>
    <xf numFmtId="0" fontId="5" fillId="7" borderId="7" xfId="0" applyFont="1" applyFill="1" applyBorder="1" applyAlignment="1">
      <alignment horizontal="center" vertical="center"/>
    </xf>
    <xf numFmtId="0" fontId="5" fillId="8" borderId="7" xfId="0" applyFont="1" applyFill="1" applyBorder="1" applyAlignment="1">
      <alignment horizontal="center" vertical="center"/>
    </xf>
    <xf numFmtId="0" fontId="0" fillId="19" borderId="7" xfId="0" applyFill="1" applyBorder="1" applyAlignment="1">
      <alignment horizontal="center" vertical="center"/>
    </xf>
    <xf numFmtId="0" fontId="5" fillId="8" borderId="7"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26" fillId="11" borderId="7" xfId="0" applyFont="1" applyFill="1" applyBorder="1" applyAlignment="1">
      <alignment horizontal="center" vertical="center" wrapText="1"/>
    </xf>
    <xf numFmtId="0" fontId="5" fillId="6" borderId="7"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9" borderId="7" xfId="0" applyFont="1" applyFill="1" applyBorder="1" applyAlignment="1">
      <alignment horizontal="center" vertical="center"/>
    </xf>
    <xf numFmtId="0" fontId="5" fillId="9" borderId="7"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10" borderId="7" xfId="0" applyFont="1" applyFill="1" applyBorder="1" applyAlignment="1">
      <alignment horizontal="center" vertical="center"/>
    </xf>
    <xf numFmtId="0" fontId="5" fillId="12" borderId="0" xfId="0" applyFont="1" applyFill="1" applyAlignment="1">
      <alignment horizontal="center" vertical="center" wrapText="1"/>
    </xf>
    <xf numFmtId="0" fontId="5" fillId="9" borderId="8" xfId="0" applyFont="1" applyFill="1" applyBorder="1" applyAlignment="1">
      <alignment horizontal="center" vertical="center" wrapText="1"/>
    </xf>
    <xf numFmtId="0" fontId="5" fillId="9" borderId="9" xfId="0" applyFont="1" applyFill="1" applyBorder="1" applyAlignment="1">
      <alignment horizontal="center" vertical="center" wrapText="1"/>
    </xf>
    <xf numFmtId="0" fontId="5" fillId="10" borderId="7" xfId="0" applyFont="1" applyFill="1" applyBorder="1" applyAlignment="1">
      <alignment horizontal="center" vertical="center" wrapText="1"/>
    </xf>
    <xf numFmtId="0" fontId="4" fillId="3" borderId="2" xfId="0" applyFont="1" applyFill="1" applyBorder="1" applyAlignment="1">
      <alignment horizontal="center" vertical="center"/>
    </xf>
    <xf numFmtId="0" fontId="25" fillId="5" borderId="0" xfId="0" applyFont="1" applyFill="1" applyAlignment="1">
      <alignment horizontal="center" vertical="center"/>
    </xf>
    <xf numFmtId="0" fontId="2" fillId="3" borderId="0" xfId="0" applyFont="1" applyFill="1" applyAlignment="1">
      <alignment horizontal="left" vertical="center"/>
    </xf>
    <xf numFmtId="14" fontId="2" fillId="3" borderId="6" xfId="0" applyNumberFormat="1" applyFont="1" applyFill="1" applyBorder="1" applyAlignment="1">
      <alignment horizontal="center" vertical="center"/>
    </xf>
    <xf numFmtId="0" fontId="2" fillId="3" borderId="6" xfId="0" applyFont="1" applyFill="1" applyBorder="1" applyAlignment="1">
      <alignment horizontal="center" vertical="center"/>
    </xf>
    <xf numFmtId="0" fontId="5" fillId="6" borderId="0" xfId="0" applyFont="1" applyFill="1" applyAlignment="1">
      <alignment horizontal="center" vertical="center" wrapText="1"/>
    </xf>
    <xf numFmtId="0" fontId="5" fillId="7" borderId="0" xfId="0" applyFont="1" applyFill="1" applyAlignment="1">
      <alignment horizontal="center" vertical="center" wrapText="1"/>
    </xf>
    <xf numFmtId="0" fontId="5" fillId="8" borderId="0" xfId="0" applyFont="1" applyFill="1" applyAlignment="1">
      <alignment horizontal="center" vertical="center" wrapText="1"/>
    </xf>
    <xf numFmtId="0" fontId="5" fillId="9" borderId="0" xfId="0" applyFont="1" applyFill="1" applyAlignment="1">
      <alignment horizontal="center" vertical="center" wrapText="1"/>
    </xf>
    <xf numFmtId="0" fontId="5" fillId="10" borderId="0" xfId="0" applyFont="1" applyFill="1" applyAlignment="1">
      <alignment horizontal="center" vertical="center" wrapText="1"/>
    </xf>
    <xf numFmtId="0" fontId="5" fillId="11" borderId="0" xfId="0" applyFont="1" applyFill="1" applyAlignment="1">
      <alignment horizontal="center" vertical="center"/>
    </xf>
    <xf numFmtId="0" fontId="5" fillId="15" borderId="8" xfId="0" applyFont="1" applyFill="1" applyBorder="1" applyAlignment="1">
      <alignment horizontal="center" vertical="center" wrapText="1"/>
    </xf>
    <xf numFmtId="0" fontId="5" fillId="15" borderId="13" xfId="0" applyFont="1" applyFill="1" applyBorder="1" applyAlignment="1">
      <alignment horizontal="center" vertical="center" wrapText="1"/>
    </xf>
    <xf numFmtId="0" fontId="5" fillId="17" borderId="35" xfId="0" applyFont="1" applyFill="1" applyBorder="1" applyAlignment="1">
      <alignment horizontal="center" vertical="center" wrapText="1"/>
    </xf>
    <xf numFmtId="0" fontId="5" fillId="17" borderId="37" xfId="0" applyFont="1" applyFill="1" applyBorder="1" applyAlignment="1">
      <alignment horizontal="center" vertical="center" wrapText="1"/>
    </xf>
    <xf numFmtId="0" fontId="5" fillId="16" borderId="31" xfId="0" applyFont="1" applyFill="1" applyBorder="1" applyAlignment="1">
      <alignment horizontal="center" vertical="center" wrapText="1"/>
    </xf>
    <xf numFmtId="0" fontId="5" fillId="16" borderId="34" xfId="0" applyFont="1" applyFill="1" applyBorder="1" applyAlignment="1">
      <alignment horizontal="center" vertical="center" wrapText="1"/>
    </xf>
    <xf numFmtId="0" fontId="5" fillId="16" borderId="13" xfId="0" applyFont="1" applyFill="1" applyBorder="1" applyAlignment="1">
      <alignment horizontal="center" vertical="center" wrapText="1"/>
    </xf>
    <xf numFmtId="0" fontId="5" fillId="16" borderId="16"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5" fillId="17" borderId="23" xfId="0" applyFont="1" applyFill="1" applyBorder="1" applyAlignment="1">
      <alignment horizontal="center" vertical="center" wrapText="1"/>
    </xf>
    <xf numFmtId="0" fontId="5" fillId="17" borderId="24" xfId="0" applyFont="1" applyFill="1" applyBorder="1" applyAlignment="1">
      <alignment horizontal="center" vertical="center" wrapText="1"/>
    </xf>
    <xf numFmtId="0" fontId="5" fillId="17" borderId="28" xfId="0" applyFont="1" applyFill="1" applyBorder="1" applyAlignment="1">
      <alignment horizontal="center" vertical="center" wrapText="1"/>
    </xf>
    <xf numFmtId="0" fontId="5" fillId="17" borderId="7" xfId="0" applyFont="1" applyFill="1" applyBorder="1" applyAlignment="1">
      <alignment horizontal="center" vertical="center" wrapText="1"/>
    </xf>
    <xf numFmtId="0" fontId="5" fillId="16" borderId="28" xfId="0" applyFont="1" applyFill="1" applyBorder="1" applyAlignment="1">
      <alignment horizontal="center" vertical="center"/>
    </xf>
    <xf numFmtId="0" fontId="5" fillId="16" borderId="39" xfId="0" applyFont="1" applyFill="1" applyBorder="1" applyAlignment="1">
      <alignment horizontal="center" vertical="center"/>
    </xf>
    <xf numFmtId="0" fontId="5" fillId="17" borderId="27" xfId="0" applyFont="1" applyFill="1" applyBorder="1" applyAlignment="1">
      <alignment horizontal="center" vertical="center" wrapText="1"/>
    </xf>
    <xf numFmtId="0" fontId="5" fillId="17" borderId="32" xfId="0" applyFont="1" applyFill="1" applyBorder="1" applyAlignment="1">
      <alignment horizontal="center" vertical="center" wrapText="1"/>
    </xf>
    <xf numFmtId="0" fontId="5" fillId="17" borderId="40" xfId="0" applyFont="1" applyFill="1" applyBorder="1" applyAlignment="1">
      <alignment horizontal="center" vertical="center" wrapText="1"/>
    </xf>
    <xf numFmtId="0" fontId="5" fillId="14" borderId="28" xfId="0" applyFont="1" applyFill="1" applyBorder="1" applyAlignment="1">
      <alignment horizontal="center" vertical="center"/>
    </xf>
    <xf numFmtId="0" fontId="5" fillId="14" borderId="35" xfId="0" applyFont="1" applyFill="1" applyBorder="1" applyAlignment="1">
      <alignment horizontal="center" vertical="center"/>
    </xf>
    <xf numFmtId="0" fontId="5" fillId="14" borderId="29" xfId="0" applyFont="1" applyFill="1" applyBorder="1" applyAlignment="1">
      <alignment horizontal="center" vertical="center"/>
    </xf>
    <xf numFmtId="0" fontId="5" fillId="14" borderId="36" xfId="0" applyFont="1" applyFill="1" applyBorder="1" applyAlignment="1">
      <alignment horizontal="center" vertical="center"/>
    </xf>
    <xf numFmtId="0" fontId="5" fillId="14" borderId="7" xfId="0" applyFont="1" applyFill="1" applyBorder="1" applyAlignment="1">
      <alignment horizontal="center" vertical="center"/>
    </xf>
    <xf numFmtId="0" fontId="5" fillId="14" borderId="37" xfId="0" applyFont="1" applyFill="1" applyBorder="1" applyAlignment="1">
      <alignment horizontal="center" vertical="center"/>
    </xf>
    <xf numFmtId="0" fontId="14" fillId="14" borderId="7" xfId="0" applyFont="1" applyFill="1" applyBorder="1" applyAlignment="1">
      <alignment horizontal="center" vertical="center" wrapText="1"/>
    </xf>
    <xf numFmtId="0" fontId="14" fillId="14" borderId="7" xfId="0" applyFont="1" applyFill="1" applyBorder="1" applyAlignment="1">
      <alignment horizontal="center" vertical="center"/>
    </xf>
    <xf numFmtId="0" fontId="14" fillId="14" borderId="37" xfId="0" applyFont="1" applyFill="1" applyBorder="1" applyAlignment="1">
      <alignment horizontal="center" vertical="center"/>
    </xf>
    <xf numFmtId="0" fontId="5" fillId="14" borderId="30" xfId="0" applyFont="1" applyFill="1" applyBorder="1" applyAlignment="1">
      <alignment horizontal="center" vertical="center"/>
    </xf>
    <xf numFmtId="0" fontId="5" fillId="14" borderId="33" xfId="0" applyFont="1" applyFill="1" applyBorder="1" applyAlignment="1">
      <alignment horizontal="center" vertical="center"/>
    </xf>
    <xf numFmtId="0" fontId="5" fillId="15" borderId="9" xfId="0" applyFont="1" applyFill="1" applyBorder="1" applyAlignment="1">
      <alignment horizontal="center" vertical="center"/>
    </xf>
    <xf numFmtId="0" fontId="5" fillId="15" borderId="7" xfId="0" applyFont="1" applyFill="1" applyBorder="1" applyAlignment="1">
      <alignment horizontal="center" vertical="center"/>
    </xf>
    <xf numFmtId="0" fontId="5" fillId="15" borderId="8" xfId="0" applyFont="1" applyFill="1" applyBorder="1" applyAlignment="1">
      <alignment horizontal="center" vertical="center"/>
    </xf>
    <xf numFmtId="0" fontId="14" fillId="16" borderId="25" xfId="0" applyFont="1" applyFill="1" applyBorder="1" applyAlignment="1">
      <alignment horizontal="center" vertical="center"/>
    </xf>
    <xf numFmtId="0" fontId="14" fillId="16" borderId="26" xfId="0" applyFont="1" applyFill="1" applyBorder="1" applyAlignment="1">
      <alignment horizontal="center" vertical="center"/>
    </xf>
    <xf numFmtId="0" fontId="5" fillId="15" borderId="15" xfId="0" applyFont="1" applyFill="1" applyBorder="1" applyAlignment="1">
      <alignment horizontal="center" vertical="center"/>
    </xf>
    <xf numFmtId="0" fontId="5" fillId="15" borderId="31" xfId="0" applyFont="1" applyFill="1" applyBorder="1" applyAlignment="1">
      <alignment horizontal="center" vertical="center"/>
    </xf>
    <xf numFmtId="0" fontId="14" fillId="16" borderId="13" xfId="0" applyFont="1" applyFill="1" applyBorder="1" applyAlignment="1">
      <alignment horizontal="center" vertical="center" wrapText="1"/>
    </xf>
    <xf numFmtId="0" fontId="14" fillId="16" borderId="15" xfId="0" applyFont="1" applyFill="1" applyBorder="1" applyAlignment="1">
      <alignment horizontal="center" vertical="center" wrapText="1"/>
    </xf>
    <xf numFmtId="0" fontId="14" fillId="16" borderId="16"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14" fillId="16" borderId="31" xfId="0" applyFont="1" applyFill="1" applyBorder="1" applyAlignment="1">
      <alignment horizontal="center" vertical="center"/>
    </xf>
    <xf numFmtId="0" fontId="14" fillId="16" borderId="34" xfId="0" applyFont="1" applyFill="1" applyBorder="1" applyAlignment="1">
      <alignment horizontal="center" vertical="center"/>
    </xf>
    <xf numFmtId="0" fontId="16" fillId="14" borderId="7" xfId="0" applyFont="1" applyFill="1" applyBorder="1" applyAlignment="1">
      <alignment horizontal="center" vertical="center" wrapText="1"/>
    </xf>
    <xf numFmtId="0" fontId="16" fillId="14" borderId="37" xfId="0" applyFont="1" applyFill="1" applyBorder="1" applyAlignment="1">
      <alignment horizontal="center" vertical="center" wrapText="1"/>
    </xf>
    <xf numFmtId="0" fontId="14" fillId="16" borderId="31" xfId="0" applyFont="1" applyFill="1" applyBorder="1" applyAlignment="1">
      <alignment horizontal="center" vertical="center" wrapText="1"/>
    </xf>
    <xf numFmtId="0" fontId="14" fillId="16" borderId="34" xfId="0" applyFont="1" applyFill="1" applyBorder="1" applyAlignment="1">
      <alignment horizontal="center" vertical="center" wrapText="1"/>
    </xf>
    <xf numFmtId="0" fontId="2" fillId="0" borderId="0" xfId="0" applyFont="1" applyAlignment="1">
      <alignment horizontal="right" vertical="center"/>
    </xf>
    <xf numFmtId="14" fontId="2" fillId="0" borderId="6" xfId="0" applyNumberFormat="1"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5" fillId="14" borderId="20" xfId="0" applyFont="1" applyFill="1" applyBorder="1" applyAlignment="1">
      <alignment horizontal="center" vertical="center"/>
    </xf>
    <xf numFmtId="0" fontId="5" fillId="14" borderId="21" xfId="0" applyFont="1" applyFill="1" applyBorder="1" applyAlignment="1">
      <alignment horizontal="center" vertical="center"/>
    </xf>
    <xf numFmtId="0" fontId="5" fillId="14" borderId="22" xfId="0" applyFont="1" applyFill="1" applyBorder="1" applyAlignment="1">
      <alignment horizontal="center" vertical="center"/>
    </xf>
    <xf numFmtId="0" fontId="5" fillId="16" borderId="23" xfId="0" applyFont="1" applyFill="1" applyBorder="1" applyAlignment="1">
      <alignment horizontal="center" vertical="center"/>
    </xf>
    <xf numFmtId="0" fontId="5" fillId="16" borderId="24" xfId="0" applyFont="1" applyFill="1" applyBorder="1" applyAlignment="1">
      <alignment horizontal="center" vertical="center"/>
    </xf>
    <xf numFmtId="0" fontId="14" fillId="16" borderId="13" xfId="0" applyFont="1" applyFill="1" applyBorder="1" applyAlignment="1">
      <alignment horizontal="center" vertical="center"/>
    </xf>
    <xf numFmtId="0" fontId="14" fillId="16" borderId="14" xfId="0" applyFont="1" applyFill="1" applyBorder="1" applyAlignment="1">
      <alignment horizontal="center" vertical="center"/>
    </xf>
    <xf numFmtId="0" fontId="14" fillId="16" borderId="15" xfId="0" applyFont="1" applyFill="1" applyBorder="1" applyAlignment="1">
      <alignment horizontal="center" vertical="center"/>
    </xf>
    <xf numFmtId="0" fontId="14" fillId="16" borderId="18" xfId="0" applyFont="1" applyFill="1" applyBorder="1" applyAlignment="1">
      <alignment horizontal="center" vertical="center"/>
    </xf>
    <xf numFmtId="0" fontId="14" fillId="16" borderId="6" xfId="0" applyFont="1" applyFill="1" applyBorder="1" applyAlignment="1">
      <alignment horizontal="center" vertical="center"/>
    </xf>
    <xf numFmtId="0" fontId="14" fillId="16" borderId="19" xfId="0" applyFont="1" applyFill="1" applyBorder="1" applyAlignment="1">
      <alignment horizontal="center" vertical="center"/>
    </xf>
    <xf numFmtId="0" fontId="5" fillId="15" borderId="7" xfId="0" applyFont="1" applyFill="1" applyBorder="1" applyAlignment="1">
      <alignment horizontal="center" vertical="center" wrapText="1"/>
    </xf>
    <xf numFmtId="0" fontId="5" fillId="15" borderId="31" xfId="0" applyFont="1" applyFill="1" applyBorder="1" applyAlignment="1">
      <alignment horizontal="center" vertical="center" wrapText="1"/>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0" xfId="0" applyFont="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6" xfId="0" applyFont="1" applyBorder="1" applyAlignment="1">
      <alignment horizontal="center" vertical="center"/>
    </xf>
    <xf numFmtId="0" fontId="10" fillId="0" borderId="19" xfId="0" applyFont="1" applyBorder="1" applyAlignment="1">
      <alignment horizontal="center" vertical="center"/>
    </xf>
    <xf numFmtId="0" fontId="11" fillId="13" borderId="7" xfId="0" applyFont="1" applyFill="1" applyBorder="1" applyAlignment="1">
      <alignment horizontal="center" vertical="center"/>
    </xf>
    <xf numFmtId="0" fontId="12" fillId="0" borderId="7" xfId="0" applyFont="1" applyBorder="1" applyAlignment="1">
      <alignment horizontal="center" vertical="center"/>
    </xf>
    <xf numFmtId="0" fontId="13" fillId="0" borderId="7" xfId="0" applyFont="1" applyBorder="1" applyAlignment="1">
      <alignment horizontal="center" vertical="center"/>
    </xf>
    <xf numFmtId="0" fontId="10" fillId="0" borderId="13" xfId="0" applyFont="1" applyBorder="1" applyAlignment="1" applyProtection="1">
      <alignment horizontal="center" vertical="center"/>
    </xf>
    <xf numFmtId="0" fontId="10" fillId="0" borderId="14" xfId="0" applyFont="1" applyBorder="1" applyAlignment="1" applyProtection="1">
      <alignment horizontal="center" vertical="center"/>
    </xf>
    <xf numFmtId="0" fontId="10" fillId="0" borderId="15" xfId="0" applyFont="1" applyBorder="1" applyAlignment="1" applyProtection="1">
      <alignment horizontal="center" vertical="center"/>
    </xf>
    <xf numFmtId="0" fontId="10" fillId="0" borderId="16"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17" xfId="0" applyFont="1" applyBorder="1" applyAlignment="1" applyProtection="1">
      <alignment horizontal="center" vertical="center"/>
    </xf>
    <xf numFmtId="0" fontId="10" fillId="0" borderId="18" xfId="0" applyFont="1" applyBorder="1" applyAlignment="1" applyProtection="1">
      <alignment horizontal="center" vertical="center"/>
    </xf>
    <xf numFmtId="0" fontId="10" fillId="0" borderId="6" xfId="0" applyFont="1" applyBorder="1" applyAlignment="1" applyProtection="1">
      <alignment horizontal="center" vertical="center"/>
    </xf>
    <xf numFmtId="0" fontId="10" fillId="0" borderId="19" xfId="0" applyFont="1" applyBorder="1" applyAlignment="1" applyProtection="1">
      <alignment horizontal="center" vertical="center"/>
    </xf>
    <xf numFmtId="0" fontId="11" fillId="13" borderId="7" xfId="0" applyFont="1" applyFill="1" applyBorder="1" applyAlignment="1" applyProtection="1">
      <alignment horizontal="center" vertical="center"/>
    </xf>
    <xf numFmtId="0" fontId="12" fillId="0" borderId="7" xfId="0" applyFont="1" applyBorder="1" applyAlignment="1" applyProtection="1">
      <alignment horizontal="center" vertical="center"/>
    </xf>
    <xf numFmtId="0" fontId="13" fillId="0" borderId="7" xfId="0" applyFont="1" applyBorder="1" applyAlignment="1" applyProtection="1">
      <alignment horizontal="center" vertical="center"/>
    </xf>
    <xf numFmtId="0" fontId="2" fillId="0" borderId="0" xfId="0" applyFont="1" applyAlignment="1" applyProtection="1">
      <alignment horizontal="right" vertical="center"/>
    </xf>
    <xf numFmtId="14" fontId="2" fillId="0" borderId="6" xfId="0" applyNumberFormat="1" applyFont="1" applyBorder="1" applyAlignment="1" applyProtection="1">
      <alignment horizontal="center" vertical="center"/>
    </xf>
    <xf numFmtId="0" fontId="2" fillId="0" borderId="6" xfId="0" applyFont="1" applyBorder="1" applyAlignment="1" applyProtection="1">
      <alignment horizontal="center" vertical="center"/>
    </xf>
    <xf numFmtId="0" fontId="5" fillId="14" borderId="20" xfId="0" applyFont="1" applyFill="1" applyBorder="1" applyAlignment="1" applyProtection="1">
      <alignment horizontal="center" vertical="center"/>
    </xf>
    <xf numFmtId="0" fontId="5" fillId="14" borderId="21" xfId="0" applyFont="1" applyFill="1" applyBorder="1" applyAlignment="1" applyProtection="1">
      <alignment horizontal="center" vertical="center"/>
    </xf>
    <xf numFmtId="0" fontId="5" fillId="14" borderId="22" xfId="0" applyFont="1" applyFill="1" applyBorder="1" applyAlignment="1" applyProtection="1">
      <alignment horizontal="center" vertical="center"/>
    </xf>
    <xf numFmtId="0" fontId="5" fillId="15" borderId="23" xfId="0" applyFont="1" applyFill="1" applyBorder="1" applyAlignment="1" applyProtection="1">
      <alignment horizontal="center" vertical="center"/>
    </xf>
    <xf numFmtId="0" fontId="5" fillId="15" borderId="24" xfId="0" applyFont="1" applyFill="1" applyBorder="1" applyAlignment="1" applyProtection="1">
      <alignment horizontal="center" vertical="center"/>
    </xf>
    <xf numFmtId="0" fontId="5" fillId="15" borderId="27" xfId="0" applyFont="1" applyFill="1" applyBorder="1" applyAlignment="1" applyProtection="1">
      <alignment horizontal="center" vertical="center"/>
    </xf>
    <xf numFmtId="0" fontId="5" fillId="16" borderId="23" xfId="0" applyFont="1" applyFill="1" applyBorder="1" applyAlignment="1" applyProtection="1">
      <alignment horizontal="center" vertical="center"/>
    </xf>
    <xf numFmtId="0" fontId="5" fillId="16" borderId="24" xfId="0" applyFont="1" applyFill="1" applyBorder="1" applyAlignment="1" applyProtection="1">
      <alignment horizontal="center" vertical="center"/>
    </xf>
    <xf numFmtId="0" fontId="5" fillId="17" borderId="23" xfId="0" applyFont="1" applyFill="1" applyBorder="1" applyAlignment="1" applyProtection="1">
      <alignment horizontal="center" vertical="center" wrapText="1"/>
    </xf>
    <xf numFmtId="0" fontId="5" fillId="17" borderId="24" xfId="0" applyFont="1" applyFill="1" applyBorder="1" applyAlignment="1" applyProtection="1">
      <alignment horizontal="center" vertical="center" wrapText="1"/>
    </xf>
    <xf numFmtId="0" fontId="5" fillId="17" borderId="28" xfId="0" applyFont="1" applyFill="1" applyBorder="1" applyAlignment="1" applyProtection="1">
      <alignment horizontal="center" vertical="center" wrapText="1"/>
    </xf>
    <xf numFmtId="0" fontId="5" fillId="17" borderId="7" xfId="0" applyFont="1" applyFill="1" applyBorder="1" applyAlignment="1" applyProtection="1">
      <alignment horizontal="center" vertical="center" wrapText="1"/>
    </xf>
    <xf numFmtId="0" fontId="5" fillId="17" borderId="27" xfId="0" applyFont="1" applyFill="1" applyBorder="1" applyAlignment="1" applyProtection="1">
      <alignment horizontal="center" vertical="center" wrapText="1"/>
    </xf>
    <xf numFmtId="0" fontId="5" fillId="17" borderId="32" xfId="0" applyFont="1" applyFill="1" applyBorder="1" applyAlignment="1" applyProtection="1">
      <alignment horizontal="center" vertical="center" wrapText="1"/>
    </xf>
    <xf numFmtId="0" fontId="5" fillId="17" borderId="40" xfId="0" applyFont="1" applyFill="1" applyBorder="1" applyAlignment="1" applyProtection="1">
      <alignment horizontal="center" vertical="center" wrapText="1"/>
    </xf>
    <xf numFmtId="0" fontId="5" fillId="14" borderId="28" xfId="0" applyFont="1" applyFill="1" applyBorder="1" applyAlignment="1" applyProtection="1">
      <alignment horizontal="center" vertical="center"/>
    </xf>
    <xf numFmtId="0" fontId="5" fillId="14" borderId="35" xfId="0" applyFont="1" applyFill="1" applyBorder="1" applyAlignment="1" applyProtection="1">
      <alignment horizontal="center" vertical="center"/>
    </xf>
    <xf numFmtId="0" fontId="5" fillId="14" borderId="29" xfId="0" applyFont="1" applyFill="1" applyBorder="1" applyAlignment="1" applyProtection="1">
      <alignment horizontal="center" vertical="center"/>
    </xf>
    <xf numFmtId="0" fontId="5" fillId="14" borderId="36" xfId="0" applyFont="1" applyFill="1" applyBorder="1" applyAlignment="1" applyProtection="1">
      <alignment horizontal="center" vertical="center"/>
    </xf>
    <xf numFmtId="0" fontId="5" fillId="14" borderId="7" xfId="0" applyFont="1" applyFill="1" applyBorder="1" applyAlignment="1" applyProtection="1">
      <alignment horizontal="center" vertical="center"/>
    </xf>
    <xf numFmtId="0" fontId="5" fillId="14" borderId="37" xfId="0" applyFont="1" applyFill="1" applyBorder="1" applyAlignment="1" applyProtection="1">
      <alignment horizontal="center" vertical="center"/>
    </xf>
    <xf numFmtId="0" fontId="14" fillId="14" borderId="7" xfId="0" applyFont="1" applyFill="1" applyBorder="1" applyAlignment="1" applyProtection="1">
      <alignment horizontal="center" vertical="center" wrapText="1"/>
    </xf>
    <xf numFmtId="0" fontId="14" fillId="14" borderId="7" xfId="0" applyFont="1" applyFill="1" applyBorder="1" applyAlignment="1" applyProtection="1">
      <alignment horizontal="center" vertical="center"/>
    </xf>
    <xf numFmtId="0" fontId="14" fillId="14" borderId="37" xfId="0" applyFont="1" applyFill="1" applyBorder="1" applyAlignment="1" applyProtection="1">
      <alignment horizontal="center" vertical="center"/>
    </xf>
    <xf numFmtId="0" fontId="5" fillId="14" borderId="30" xfId="0" applyFont="1" applyFill="1" applyBorder="1" applyAlignment="1" applyProtection="1">
      <alignment horizontal="center" vertical="center"/>
    </xf>
    <xf numFmtId="0" fontId="5" fillId="14" borderId="33" xfId="0" applyFont="1" applyFill="1" applyBorder="1" applyAlignment="1" applyProtection="1">
      <alignment horizontal="center" vertical="center"/>
    </xf>
    <xf numFmtId="0" fontId="5" fillId="14" borderId="38" xfId="0" applyFont="1" applyFill="1" applyBorder="1" applyAlignment="1" applyProtection="1">
      <alignment horizontal="center" vertical="center"/>
    </xf>
    <xf numFmtId="0" fontId="5" fillId="15" borderId="28" xfId="0" applyFont="1" applyFill="1" applyBorder="1" applyAlignment="1" applyProtection="1">
      <alignment horizontal="center" vertical="center"/>
    </xf>
    <xf numFmtId="0" fontId="5" fillId="15" borderId="7" xfId="0" applyFont="1" applyFill="1" applyBorder="1" applyAlignment="1" applyProtection="1">
      <alignment horizontal="center" vertical="center"/>
    </xf>
    <xf numFmtId="0" fontId="5" fillId="15" borderId="32" xfId="0" applyFont="1" applyFill="1" applyBorder="1" applyAlignment="1" applyProtection="1">
      <alignment horizontal="center" vertical="center"/>
    </xf>
    <xf numFmtId="0" fontId="14" fillId="16" borderId="25" xfId="0" applyFont="1" applyFill="1" applyBorder="1" applyAlignment="1" applyProtection="1">
      <alignment horizontal="center" vertical="center"/>
    </xf>
    <xf numFmtId="0" fontId="14" fillId="16" borderId="26" xfId="0" applyFont="1" applyFill="1" applyBorder="1" applyAlignment="1" applyProtection="1">
      <alignment horizontal="center" vertical="center"/>
    </xf>
    <xf numFmtId="0" fontId="5" fillId="16" borderId="28" xfId="0" applyFont="1" applyFill="1" applyBorder="1" applyAlignment="1" applyProtection="1">
      <alignment horizontal="center" vertical="center"/>
    </xf>
    <xf numFmtId="0" fontId="5" fillId="16" borderId="39" xfId="0" applyFont="1" applyFill="1" applyBorder="1" applyAlignment="1" applyProtection="1">
      <alignment horizontal="center" vertical="center"/>
    </xf>
    <xf numFmtId="0" fontId="5" fillId="16" borderId="7" xfId="0" applyFont="1" applyFill="1" applyBorder="1" applyAlignment="1" applyProtection="1">
      <alignment horizontal="center" vertical="center" wrapText="1"/>
    </xf>
    <xf numFmtId="0" fontId="5" fillId="16" borderId="31" xfId="0" applyFont="1" applyFill="1" applyBorder="1" applyAlignment="1" applyProtection="1">
      <alignment horizontal="center" vertical="center" wrapText="1"/>
    </xf>
    <xf numFmtId="0" fontId="5" fillId="16" borderId="34" xfId="0" applyFont="1" applyFill="1" applyBorder="1" applyAlignment="1" applyProtection="1">
      <alignment horizontal="center" vertical="center" wrapText="1"/>
    </xf>
    <xf numFmtId="0" fontId="5" fillId="16" borderId="13" xfId="0" applyFont="1" applyFill="1" applyBorder="1" applyAlignment="1" applyProtection="1">
      <alignment horizontal="center" vertical="center" wrapText="1"/>
    </xf>
    <xf numFmtId="0" fontId="5" fillId="16" borderId="16" xfId="0" applyFont="1" applyFill="1" applyBorder="1" applyAlignment="1" applyProtection="1">
      <alignment horizontal="center" vertical="center" wrapText="1"/>
    </xf>
    <xf numFmtId="0" fontId="14" fillId="16" borderId="13" xfId="0" applyFont="1" applyFill="1" applyBorder="1" applyAlignment="1" applyProtection="1">
      <alignment horizontal="center" vertical="center"/>
    </xf>
    <xf numFmtId="0" fontId="14" fillId="16" borderId="14" xfId="0" applyFont="1" applyFill="1" applyBorder="1" applyAlignment="1" applyProtection="1">
      <alignment horizontal="center" vertical="center"/>
    </xf>
    <xf numFmtId="0" fontId="14" fillId="16" borderId="15" xfId="0" applyFont="1" applyFill="1" applyBorder="1" applyAlignment="1" applyProtection="1">
      <alignment horizontal="center" vertical="center"/>
    </xf>
    <xf numFmtId="0" fontId="14" fillId="16" borderId="18" xfId="0" applyFont="1" applyFill="1" applyBorder="1" applyAlignment="1" applyProtection="1">
      <alignment horizontal="center" vertical="center"/>
    </xf>
    <xf numFmtId="0" fontId="14" fillId="16" borderId="6" xfId="0" applyFont="1" applyFill="1" applyBorder="1" applyAlignment="1" applyProtection="1">
      <alignment horizontal="center" vertical="center"/>
    </xf>
    <xf numFmtId="0" fontId="14" fillId="16" borderId="19" xfId="0" applyFont="1" applyFill="1" applyBorder="1" applyAlignment="1" applyProtection="1">
      <alignment horizontal="center" vertical="center"/>
    </xf>
    <xf numFmtId="0" fontId="14" fillId="16" borderId="13" xfId="0" applyFont="1" applyFill="1" applyBorder="1" applyAlignment="1" applyProtection="1">
      <alignment horizontal="center" vertical="center" wrapText="1"/>
    </xf>
    <xf numFmtId="0" fontId="14" fillId="16" borderId="15" xfId="0" applyFont="1" applyFill="1" applyBorder="1" applyAlignment="1" applyProtection="1">
      <alignment horizontal="center" vertical="center" wrapText="1"/>
    </xf>
    <xf numFmtId="0" fontId="14" fillId="16" borderId="16" xfId="0" applyFont="1" applyFill="1" applyBorder="1" applyAlignment="1" applyProtection="1">
      <alignment horizontal="center" vertical="center" wrapText="1"/>
    </xf>
    <xf numFmtId="0" fontId="14" fillId="16" borderId="17" xfId="0" applyFont="1" applyFill="1" applyBorder="1" applyAlignment="1" applyProtection="1">
      <alignment horizontal="center" vertical="center" wrapText="1"/>
    </xf>
    <xf numFmtId="0" fontId="14" fillId="16" borderId="31" xfId="0" applyFont="1" applyFill="1" applyBorder="1" applyAlignment="1" applyProtection="1">
      <alignment horizontal="center" vertical="center"/>
    </xf>
    <xf numFmtId="0" fontId="14" fillId="16" borderId="34" xfId="0" applyFont="1" applyFill="1" applyBorder="1" applyAlignment="1" applyProtection="1">
      <alignment horizontal="center" vertical="center"/>
    </xf>
    <xf numFmtId="0" fontId="14" fillId="16" borderId="31" xfId="0" applyFont="1" applyFill="1" applyBorder="1" applyAlignment="1" applyProtection="1">
      <alignment horizontal="center" vertical="center" wrapText="1"/>
    </xf>
    <xf numFmtId="0" fontId="14" fillId="16" borderId="34" xfId="0" applyFont="1" applyFill="1" applyBorder="1" applyAlignment="1" applyProtection="1">
      <alignment horizontal="center" vertical="center" wrapText="1"/>
    </xf>
    <xf numFmtId="0" fontId="5" fillId="17" borderId="35" xfId="0" applyFont="1" applyFill="1" applyBorder="1" applyAlignment="1" applyProtection="1">
      <alignment horizontal="center" vertical="center" wrapText="1"/>
    </xf>
    <xf numFmtId="0" fontId="5" fillId="17" borderId="37" xfId="0" applyFont="1" applyFill="1" applyBorder="1" applyAlignment="1" applyProtection="1">
      <alignment horizontal="center" vertical="center" wrapText="1"/>
    </xf>
    <xf numFmtId="0" fontId="2" fillId="0" borderId="41" xfId="0" applyFont="1" applyBorder="1" applyAlignment="1" applyProtection="1">
      <alignment horizontal="center" vertical="center" wrapText="1"/>
    </xf>
    <xf numFmtId="0" fontId="2" fillId="0" borderId="28" xfId="0" applyFont="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19" xfId="0" applyFont="1" applyBorder="1" applyAlignment="1" applyProtection="1">
      <alignment horizontal="center" vertical="center" textRotation="90" wrapText="1"/>
    </xf>
    <xf numFmtId="0" fontId="2" fillId="0" borderId="9" xfId="0" applyFont="1" applyBorder="1" applyAlignment="1" applyProtection="1">
      <alignment horizontal="center" vertical="center" textRotation="90" wrapText="1"/>
    </xf>
    <xf numFmtId="0" fontId="2" fillId="0" borderId="62" xfId="0" applyFont="1" applyBorder="1" applyAlignment="1" applyProtection="1">
      <alignment horizontal="center" vertical="center" textRotation="90" wrapText="1"/>
    </xf>
    <xf numFmtId="0" fontId="2" fillId="0" borderId="34" xfId="0" applyFont="1" applyBorder="1" applyAlignment="1" applyProtection="1">
      <alignment horizontal="center" vertical="center" wrapText="1"/>
    </xf>
    <xf numFmtId="0" fontId="2" fillId="0" borderId="63" xfId="0" applyFont="1" applyBorder="1" applyAlignment="1" applyProtection="1">
      <alignment horizontal="center" vertical="center" wrapText="1"/>
    </xf>
    <xf numFmtId="0" fontId="16" fillId="14" borderId="7" xfId="0" applyFont="1" applyFill="1" applyBorder="1" applyAlignment="1" applyProtection="1">
      <alignment horizontal="center" vertical="center" wrapText="1"/>
    </xf>
    <xf numFmtId="0" fontId="16" fillId="14" borderId="37" xfId="0" applyFont="1" applyFill="1" applyBorder="1" applyAlignment="1" applyProtection="1">
      <alignment horizontal="center" vertical="center" wrapText="1"/>
    </xf>
    <xf numFmtId="0" fontId="5" fillId="15" borderId="35" xfId="0" applyFont="1" applyFill="1" applyBorder="1" applyAlignment="1" applyProtection="1">
      <alignment horizontal="center" vertical="center"/>
    </xf>
    <xf numFmtId="0" fontId="5" fillId="15" borderId="37" xfId="0" applyFont="1" applyFill="1" applyBorder="1" applyAlignment="1" applyProtection="1">
      <alignment horizontal="center" vertical="center"/>
    </xf>
    <xf numFmtId="0" fontId="2" fillId="0" borderId="44" xfId="0" applyFont="1" applyBorder="1" applyAlignment="1" applyProtection="1">
      <alignment horizontal="center" vertical="center" wrapText="1"/>
    </xf>
    <xf numFmtId="0" fontId="2" fillId="0" borderId="55" xfId="0" applyFont="1" applyBorder="1" applyAlignment="1" applyProtection="1">
      <alignment horizontal="center" vertical="center" wrapText="1"/>
    </xf>
    <xf numFmtId="0" fontId="2" fillId="0" borderId="66" xfId="0" applyFont="1" applyBorder="1" applyAlignment="1" applyProtection="1">
      <alignment horizontal="center" vertical="center" wrapText="1"/>
    </xf>
    <xf numFmtId="0" fontId="5" fillId="15" borderId="7" xfId="0" applyFont="1" applyFill="1" applyBorder="1" applyAlignment="1" applyProtection="1">
      <alignment horizontal="center" vertical="center" wrapText="1"/>
    </xf>
    <xf numFmtId="0" fontId="5" fillId="15" borderId="37" xfId="0" applyFont="1" applyFill="1" applyBorder="1" applyAlignment="1" applyProtection="1">
      <alignment horizontal="center" vertical="center" wrapText="1"/>
    </xf>
    <xf numFmtId="0" fontId="5" fillId="15" borderId="32" xfId="0" applyFont="1" applyFill="1" applyBorder="1" applyAlignment="1" applyProtection="1">
      <alignment horizontal="center" vertical="center" wrapText="1"/>
    </xf>
    <xf numFmtId="0" fontId="5" fillId="15" borderId="40" xfId="0" applyFont="1" applyFill="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2" fillId="0" borderId="45" xfId="0" applyFont="1" applyBorder="1" applyAlignment="1" applyProtection="1">
      <alignment horizontal="center" vertical="center" textRotation="90" wrapText="1"/>
    </xf>
    <xf numFmtId="0" fontId="2" fillId="0" borderId="56" xfId="0" applyFont="1" applyBorder="1" applyAlignment="1" applyProtection="1">
      <alignment horizontal="center" vertical="center" textRotation="90" wrapText="1"/>
    </xf>
    <xf numFmtId="0" fontId="2" fillId="0" borderId="67" xfId="0" applyFont="1" applyBorder="1" applyAlignment="1" applyProtection="1">
      <alignment horizontal="center" vertical="center" textRotation="90" wrapText="1"/>
    </xf>
    <xf numFmtId="0" fontId="2" fillId="0" borderId="46"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62" xfId="0" applyFont="1" applyBorder="1" applyAlignment="1" applyProtection="1">
      <alignment horizontal="center" vertical="center" wrapText="1"/>
    </xf>
    <xf numFmtId="0" fontId="2" fillId="0" borderId="33" xfId="0" applyFont="1" applyBorder="1" applyAlignment="1" applyProtection="1">
      <alignment horizontal="center" vertical="center" wrapText="1"/>
    </xf>
    <xf numFmtId="0" fontId="2" fillId="0" borderId="38" xfId="0" applyFont="1" applyBorder="1" applyAlignment="1" applyProtection="1">
      <alignment horizontal="center" vertical="center" wrapText="1"/>
    </xf>
    <xf numFmtId="0" fontId="2" fillId="0" borderId="51" xfId="0" applyFont="1" applyBorder="1" applyAlignment="1" applyProtection="1">
      <alignment horizontal="center" vertical="center" wrapText="1"/>
    </xf>
    <xf numFmtId="0" fontId="2" fillId="0" borderId="52" xfId="0"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40"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68" xfId="0" applyFont="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2" fillId="0" borderId="70" xfId="0" applyFont="1" applyBorder="1" applyAlignment="1" applyProtection="1">
      <alignment horizontal="center" vertical="center" wrapText="1"/>
    </xf>
    <xf numFmtId="0" fontId="2" fillId="0" borderId="49" xfId="0" applyFont="1" applyBorder="1" applyAlignment="1" applyProtection="1">
      <alignment horizontal="center" vertical="center" wrapText="1"/>
    </xf>
    <xf numFmtId="0" fontId="2" fillId="0" borderId="59" xfId="0" applyFont="1" applyBorder="1" applyAlignment="1" applyProtection="1">
      <alignment horizontal="center" vertical="center" wrapText="1"/>
    </xf>
    <xf numFmtId="0" fontId="2" fillId="0" borderId="71" xfId="0" applyFont="1" applyBorder="1" applyAlignment="1" applyProtection="1">
      <alignment horizontal="center" vertical="center" wrapText="1"/>
    </xf>
    <xf numFmtId="0" fontId="2" fillId="0" borderId="50" xfId="0" applyFont="1" applyBorder="1" applyAlignment="1" applyProtection="1">
      <alignment horizontal="center" vertical="center" wrapText="1"/>
    </xf>
    <xf numFmtId="0" fontId="2" fillId="0" borderId="60" xfId="0" applyFont="1" applyBorder="1" applyAlignment="1" applyProtection="1">
      <alignment horizontal="center" vertical="center" wrapText="1"/>
    </xf>
    <xf numFmtId="0" fontId="2" fillId="0" borderId="72"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5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70"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71" xfId="0" applyFont="1" applyBorder="1" applyAlignment="1">
      <alignment horizontal="center" vertical="center" wrapText="1"/>
    </xf>
    <xf numFmtId="0" fontId="2" fillId="0" borderId="50" xfId="0" applyFont="1" applyBorder="1" applyAlignment="1">
      <alignment horizontal="center" vertical="center" textRotation="90" wrapText="1"/>
    </xf>
    <xf numFmtId="0" fontId="2" fillId="0" borderId="60" xfId="0" applyFont="1" applyBorder="1" applyAlignment="1">
      <alignment horizontal="center" vertical="center" textRotation="90" wrapText="1"/>
    </xf>
    <xf numFmtId="0" fontId="2" fillId="0" borderId="72" xfId="0" applyFont="1" applyBorder="1" applyAlignment="1">
      <alignment horizontal="center" vertical="center" textRotation="90" wrapText="1"/>
    </xf>
    <xf numFmtId="0" fontId="2" fillId="0" borderId="19"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24" xfId="0" applyFont="1" applyBorder="1" applyAlignment="1">
      <alignment horizontal="center" vertical="center" textRotation="90" wrapText="1"/>
    </xf>
    <xf numFmtId="0" fontId="2" fillId="0" borderId="7" xfId="0" applyFont="1" applyBorder="1" applyAlignment="1">
      <alignment horizontal="center" vertical="center" textRotation="90" wrapText="1"/>
    </xf>
    <xf numFmtId="0" fontId="2" fillId="0" borderId="37" xfId="0" applyFont="1" applyBorder="1" applyAlignment="1">
      <alignment horizontal="center" vertical="center" textRotation="90" wrapText="1"/>
    </xf>
    <xf numFmtId="0" fontId="2" fillId="0" borderId="24" xfId="0" applyFont="1" applyBorder="1" applyAlignment="1">
      <alignment horizontal="center" vertical="center" wrapText="1"/>
    </xf>
    <xf numFmtId="0" fontId="2" fillId="0" borderId="45" xfId="0" applyFont="1" applyBorder="1" applyAlignment="1">
      <alignment horizontal="center" vertical="center" textRotation="90" wrapText="1"/>
    </xf>
    <xf numFmtId="0" fontId="2" fillId="0" borderId="56" xfId="0" applyFont="1" applyBorder="1" applyAlignment="1">
      <alignment horizontal="center" vertical="center" textRotation="90" wrapText="1"/>
    </xf>
    <xf numFmtId="0" fontId="2" fillId="0" borderId="67" xfId="0" applyFont="1" applyBorder="1" applyAlignment="1">
      <alignment horizontal="center" vertical="center" textRotation="90" wrapText="1"/>
    </xf>
    <xf numFmtId="0" fontId="2" fillId="0" borderId="46" xfId="0" applyFont="1" applyBorder="1" applyAlignment="1">
      <alignment horizontal="center" vertical="center" wrapText="1"/>
    </xf>
    <xf numFmtId="0" fontId="2" fillId="0" borderId="34" xfId="0" applyFont="1" applyBorder="1" applyAlignment="1">
      <alignment horizontal="center" vertical="center" textRotation="90" wrapText="1"/>
    </xf>
    <xf numFmtId="0" fontId="2" fillId="0" borderId="63" xfId="0" applyFont="1" applyBorder="1" applyAlignment="1">
      <alignment horizontal="center" vertical="center" textRotation="90" wrapText="1"/>
    </xf>
    <xf numFmtId="0" fontId="2" fillId="0" borderId="34"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44" xfId="0" applyFont="1" applyBorder="1" applyAlignment="1">
      <alignment horizontal="center" vertical="center" textRotation="90" wrapText="1"/>
    </xf>
    <xf numFmtId="0" fontId="2" fillId="0" borderId="55" xfId="0" applyFont="1" applyBorder="1" applyAlignment="1">
      <alignment horizontal="center" vertical="center" textRotation="90" wrapText="1"/>
    </xf>
    <xf numFmtId="0" fontId="2" fillId="0" borderId="66" xfId="0" applyFont="1" applyBorder="1" applyAlignment="1">
      <alignment horizontal="center" vertical="center" textRotation="90"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19" xfId="0" applyFont="1" applyBorder="1" applyAlignment="1">
      <alignment horizontal="center" vertical="center" textRotation="90" wrapText="1"/>
    </xf>
    <xf numFmtId="0" fontId="2" fillId="0" borderId="9" xfId="0" applyFont="1" applyBorder="1" applyAlignment="1">
      <alignment horizontal="center" vertical="center" textRotation="90" wrapText="1"/>
    </xf>
    <xf numFmtId="0" fontId="2" fillId="0" borderId="62" xfId="0" applyFont="1" applyBorder="1" applyAlignment="1">
      <alignment horizontal="center" vertical="center" textRotation="90" wrapText="1"/>
    </xf>
    <xf numFmtId="0" fontId="2" fillId="0" borderId="50"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72"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6" xfId="0" applyFont="1" applyBorder="1" applyAlignment="1">
      <alignment horizontal="center" vertical="center" wrapText="1"/>
    </xf>
    <xf numFmtId="0" fontId="2" fillId="2" borderId="52"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3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55" xfId="0" applyFont="1" applyBorder="1" applyAlignment="1">
      <alignment horizontal="center" vertical="center" wrapText="1"/>
    </xf>
    <xf numFmtId="0" fontId="21" fillId="0" borderId="66"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63" xfId="0" applyFont="1" applyBorder="1" applyAlignment="1">
      <alignment horizontal="center" vertical="center" wrapText="1"/>
    </xf>
    <xf numFmtId="0" fontId="5" fillId="15" borderId="28" xfId="0" applyFont="1" applyFill="1" applyBorder="1" applyAlignment="1">
      <alignment horizontal="center" vertical="center"/>
    </xf>
    <xf numFmtId="0" fontId="5" fillId="15" borderId="35" xfId="0" applyFont="1" applyFill="1" applyBorder="1" applyAlignment="1">
      <alignment horizontal="center" vertical="center"/>
    </xf>
    <xf numFmtId="0" fontId="5" fillId="15" borderId="37" xfId="0" applyFont="1" applyFill="1" applyBorder="1" applyAlignment="1">
      <alignment horizontal="center" vertical="center"/>
    </xf>
    <xf numFmtId="0" fontId="5" fillId="15" borderId="37" xfId="0" applyFont="1" applyFill="1" applyBorder="1" applyAlignment="1">
      <alignment horizontal="center" vertical="center" wrapText="1"/>
    </xf>
    <xf numFmtId="0" fontId="5" fillId="15" borderId="32" xfId="0" applyFont="1" applyFill="1" applyBorder="1" applyAlignment="1">
      <alignment horizontal="center" vertical="center" wrapText="1"/>
    </xf>
    <xf numFmtId="0" fontId="5" fillId="15" borderId="40" xfId="0" applyFont="1" applyFill="1" applyBorder="1" applyAlignment="1">
      <alignment horizontal="center" vertical="center" wrapText="1"/>
    </xf>
    <xf numFmtId="14" fontId="2" fillId="0" borderId="6" xfId="0" applyNumberFormat="1" applyFont="1" applyBorder="1" applyAlignment="1">
      <alignment horizontal="center" vertical="center"/>
    </xf>
    <xf numFmtId="0" fontId="2" fillId="0" borderId="6" xfId="0" applyFont="1" applyBorder="1" applyAlignment="1">
      <alignment horizontal="center" vertical="center"/>
    </xf>
    <xf numFmtId="0" fontId="5" fillId="15" borderId="23" xfId="0" applyFont="1" applyFill="1" applyBorder="1" applyAlignment="1">
      <alignment horizontal="center" vertical="center"/>
    </xf>
    <xf numFmtId="0" fontId="5" fillId="15" borderId="24" xfId="0" applyFont="1" applyFill="1" applyBorder="1" applyAlignment="1">
      <alignment horizontal="center" vertical="center"/>
    </xf>
    <xf numFmtId="0" fontId="5" fillId="15" borderId="27" xfId="0" applyFont="1" applyFill="1" applyBorder="1" applyAlignment="1">
      <alignment horizontal="center" vertical="center"/>
    </xf>
    <xf numFmtId="0" fontId="5" fillId="14" borderId="38" xfId="0" applyFont="1" applyFill="1" applyBorder="1" applyAlignment="1">
      <alignment horizontal="center" vertical="center"/>
    </xf>
    <xf numFmtId="0" fontId="5" fillId="15" borderId="32" xfId="0" applyFont="1" applyFill="1" applyBorder="1" applyAlignment="1">
      <alignment horizontal="center" vertical="center"/>
    </xf>
    <xf numFmtId="0" fontId="2" fillId="0" borderId="73" xfId="0" applyFont="1" applyBorder="1" applyAlignment="1" applyProtection="1">
      <alignment horizontal="center" vertical="center" wrapText="1"/>
    </xf>
    <xf numFmtId="0" fontId="2" fillId="0" borderId="34" xfId="0" applyFont="1" applyBorder="1" applyAlignment="1" applyProtection="1">
      <alignment horizontal="center" vertical="center" textRotation="90" wrapText="1"/>
    </xf>
    <xf numFmtId="0" fontId="2" fillId="0" borderId="63" xfId="0" applyFont="1" applyBorder="1" applyAlignment="1" applyProtection="1">
      <alignment horizontal="center" vertical="center" textRotation="90" wrapText="1"/>
    </xf>
    <xf numFmtId="0" fontId="2" fillId="0" borderId="44" xfId="0" applyFont="1" applyBorder="1" applyAlignment="1" applyProtection="1">
      <alignment horizontal="center" vertical="center" textRotation="90" wrapText="1"/>
    </xf>
    <xf numFmtId="0" fontId="2" fillId="0" borderId="55" xfId="0" applyFont="1" applyBorder="1" applyAlignment="1" applyProtection="1">
      <alignment horizontal="center" vertical="center" textRotation="90" wrapText="1"/>
    </xf>
    <xf numFmtId="0" fontId="2" fillId="0" borderId="66" xfId="0" applyFont="1" applyBorder="1" applyAlignment="1" applyProtection="1">
      <alignment horizontal="center" vertical="center" textRotation="90" wrapText="1"/>
    </xf>
    <xf numFmtId="0" fontId="2" fillId="0" borderId="24" xfId="0" applyFont="1" applyBorder="1" applyAlignment="1" applyProtection="1">
      <alignment horizontal="center" vertical="center" textRotation="90" wrapText="1"/>
    </xf>
    <xf numFmtId="0" fontId="2" fillId="0" borderId="7" xfId="0" applyFont="1" applyBorder="1" applyAlignment="1" applyProtection="1">
      <alignment horizontal="center" vertical="center" textRotation="90" wrapText="1"/>
    </xf>
    <xf numFmtId="0" fontId="2" fillId="0" borderId="37" xfId="0" applyFont="1" applyBorder="1" applyAlignment="1" applyProtection="1">
      <alignment horizontal="center" vertical="center" textRotation="90" wrapText="1"/>
    </xf>
    <xf numFmtId="0" fontId="2" fillId="0" borderId="50" xfId="0" applyFont="1" applyBorder="1" applyAlignment="1" applyProtection="1">
      <alignment horizontal="center" vertical="center" textRotation="90" wrapText="1"/>
    </xf>
    <xf numFmtId="0" fontId="2" fillId="0" borderId="60" xfId="0" applyFont="1" applyBorder="1" applyAlignment="1" applyProtection="1">
      <alignment horizontal="center" vertical="center" textRotation="90" wrapText="1"/>
    </xf>
    <xf numFmtId="0" fontId="2" fillId="0" borderId="72" xfId="0" applyFont="1" applyBorder="1" applyAlignment="1" applyProtection="1">
      <alignment horizontal="center" vertical="center" textRotation="90" wrapText="1"/>
    </xf>
    <xf numFmtId="14" fontId="2" fillId="0" borderId="78" xfId="0" applyNumberFormat="1" applyFont="1" applyBorder="1" applyAlignment="1">
      <alignment horizontal="center" vertical="center"/>
    </xf>
    <xf numFmtId="0" fontId="2" fillId="0" borderId="79" xfId="0" applyFont="1" applyBorder="1" applyAlignment="1">
      <alignment horizontal="center" vertical="center"/>
    </xf>
    <xf numFmtId="0" fontId="2" fillId="0" borderId="80" xfId="0" applyFont="1" applyBorder="1" applyAlignment="1">
      <alignment horizontal="center" vertical="center"/>
    </xf>
    <xf numFmtId="0" fontId="18" fillId="0" borderId="34" xfId="0" applyFont="1" applyBorder="1" applyAlignment="1">
      <alignment horizontal="center" vertical="center" wrapText="1"/>
    </xf>
    <xf numFmtId="0" fontId="18" fillId="0" borderId="63" xfId="0" applyFont="1" applyBorder="1" applyAlignment="1">
      <alignment horizontal="center" vertical="center" wrapText="1"/>
    </xf>
    <xf numFmtId="0" fontId="2" fillId="0" borderId="19" xfId="0" applyFont="1" applyBorder="1" applyAlignment="1" applyProtection="1">
      <alignment horizontal="center" vertical="center" textRotation="90" wrapText="1"/>
      <protection locked="0"/>
    </xf>
    <xf numFmtId="0" fontId="2" fillId="0" borderId="9" xfId="0" applyFont="1" applyBorder="1" applyAlignment="1" applyProtection="1">
      <alignment horizontal="center" vertical="center" textRotation="90" wrapText="1"/>
      <protection locked="0"/>
    </xf>
    <xf numFmtId="0" fontId="2" fillId="0" borderId="62" xfId="0" applyFont="1" applyBorder="1" applyAlignment="1" applyProtection="1">
      <alignment horizontal="center" vertical="center" textRotation="90" wrapText="1"/>
      <protection locked="0"/>
    </xf>
    <xf numFmtId="0" fontId="2" fillId="0" borderId="34"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0" borderId="63"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textRotation="90" wrapText="1"/>
      <protection locked="0"/>
    </xf>
    <xf numFmtId="0" fontId="2" fillId="0" borderId="63" xfId="0" applyFont="1" applyBorder="1" applyAlignment="1" applyProtection="1">
      <alignment horizontal="center" vertical="center" textRotation="90" wrapText="1"/>
      <protection locked="0"/>
    </xf>
    <xf numFmtId="0" fontId="2" fillId="0" borderId="24" xfId="0" applyFont="1" applyBorder="1" applyAlignment="1" applyProtection="1">
      <alignment horizontal="center" vertical="center" textRotation="90" wrapText="1"/>
      <protection locked="0"/>
    </xf>
    <xf numFmtId="0" fontId="2" fillId="0" borderId="7" xfId="0" applyFont="1" applyBorder="1" applyAlignment="1" applyProtection="1">
      <alignment horizontal="center" vertical="center" textRotation="90" wrapText="1"/>
      <protection locked="0"/>
    </xf>
    <xf numFmtId="0" fontId="2" fillId="0" borderId="37" xfId="0" applyFont="1" applyBorder="1" applyAlignment="1" applyProtection="1">
      <alignment horizontal="center" vertical="center" textRotation="90" wrapText="1"/>
      <protection locked="0"/>
    </xf>
    <xf numFmtId="0" fontId="2" fillId="0" borderId="33"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textRotation="90" wrapText="1"/>
      <protection locked="0"/>
    </xf>
    <xf numFmtId="0" fontId="2" fillId="0" borderId="55" xfId="0" applyFont="1" applyBorder="1" applyAlignment="1" applyProtection="1">
      <alignment horizontal="center" vertical="center" textRotation="90" wrapText="1"/>
      <protection locked="0"/>
    </xf>
    <xf numFmtId="0" fontId="2" fillId="0" borderId="66" xfId="0" applyFont="1" applyBorder="1" applyAlignment="1" applyProtection="1">
      <alignment horizontal="center" vertical="center" textRotation="90" wrapText="1"/>
      <protection locked="0"/>
    </xf>
    <xf numFmtId="0" fontId="2" fillId="0" borderId="52"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68" xfId="0" applyFont="1" applyBorder="1" applyAlignment="1" applyProtection="1">
      <alignment horizontal="center" vertical="center" wrapText="1"/>
      <protection locked="0"/>
    </xf>
    <xf numFmtId="0" fontId="22" fillId="2" borderId="7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51" xfId="0" applyFont="1" applyFill="1" applyBorder="1" applyAlignment="1">
      <alignment horizontal="center" vertical="center" wrapText="1"/>
    </xf>
    <xf numFmtId="0" fontId="18" fillId="2" borderId="73" xfId="0" applyFont="1" applyFill="1" applyBorder="1" applyAlignment="1">
      <alignment horizontal="center" vertical="center" wrapText="1"/>
    </xf>
    <xf numFmtId="0" fontId="18" fillId="2" borderId="34"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2" fillId="0" borderId="73" xfId="0" applyFont="1" applyBorder="1" applyAlignment="1">
      <alignment horizontal="center" vertical="center" wrapText="1"/>
    </xf>
    <xf numFmtId="0" fontId="2" fillId="0" borderId="83" xfId="0" applyFont="1" applyBorder="1" applyAlignment="1">
      <alignment horizontal="center" vertical="center" wrapText="1"/>
    </xf>
    <xf numFmtId="0" fontId="2" fillId="2" borderId="34"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18" fillId="0" borderId="51" xfId="0" applyFont="1" applyBorder="1" applyAlignment="1">
      <alignment horizontal="center" vertical="center" wrapText="1"/>
    </xf>
    <xf numFmtId="0" fontId="2" fillId="0" borderId="51"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37" xfId="0" applyFont="1" applyBorder="1" applyAlignment="1" applyProtection="1">
      <alignment horizontal="center" vertical="center" wrapText="1"/>
      <protection locked="0"/>
    </xf>
    <xf numFmtId="0" fontId="2" fillId="3" borderId="52"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40" xfId="0" applyFont="1" applyFill="1" applyBorder="1" applyAlignment="1">
      <alignment horizontal="center" vertical="center" wrapText="1"/>
    </xf>
    <xf numFmtId="14" fontId="22" fillId="0" borderId="6" xfId="0" applyNumberFormat="1"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14" fontId="22" fillId="0" borderId="6" xfId="0" applyNumberFormat="1" applyFont="1" applyBorder="1" applyAlignment="1">
      <alignment horizontal="center" vertical="center"/>
    </xf>
    <xf numFmtId="0" fontId="22" fillId="0" borderId="6" xfId="0" applyFont="1" applyBorder="1" applyAlignment="1">
      <alignment horizontal="center" vertical="center"/>
    </xf>
    <xf numFmtId="0" fontId="2" fillId="18" borderId="34" xfId="0" applyFont="1" applyFill="1" applyBorder="1" applyAlignment="1">
      <alignment horizontal="center" vertical="center" wrapText="1"/>
    </xf>
    <xf numFmtId="0" fontId="2" fillId="18" borderId="63" xfId="0" applyFont="1" applyFill="1" applyBorder="1" applyAlignment="1">
      <alignment horizontal="center" vertical="center" wrapText="1"/>
    </xf>
    <xf numFmtId="15" fontId="2" fillId="0" borderId="6" xfId="0" applyNumberFormat="1" applyFont="1" applyBorder="1" applyAlignment="1" applyProtection="1">
      <alignment horizontal="center" vertical="center"/>
      <protection locked="0"/>
    </xf>
    <xf numFmtId="0" fontId="2" fillId="0" borderId="41"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0" fontId="18" fillId="0" borderId="87" xfId="0" applyFont="1" applyBorder="1" applyAlignment="1" applyProtection="1">
      <alignment horizontal="center" vertical="center" wrapText="1"/>
      <protection locked="0"/>
    </xf>
    <xf numFmtId="0" fontId="18" fillId="0" borderId="88" xfId="0" applyFont="1" applyBorder="1" applyAlignment="1" applyProtection="1">
      <alignment horizontal="center" vertical="center" wrapText="1"/>
      <protection locked="0"/>
    </xf>
    <xf numFmtId="0" fontId="11" fillId="13" borderId="8" xfId="0" applyFont="1" applyFill="1" applyBorder="1" applyAlignment="1">
      <alignment horizontal="center" vertical="center"/>
    </xf>
    <xf numFmtId="0" fontId="11" fillId="13" borderId="29" xfId="0" applyFont="1" applyFill="1" applyBorder="1" applyAlignment="1">
      <alignment horizontal="center" vertical="center"/>
    </xf>
    <xf numFmtId="0" fontId="11" fillId="13" borderId="9" xfId="0" applyFont="1" applyFill="1" applyBorder="1" applyAlignment="1">
      <alignment horizontal="center" vertical="center"/>
    </xf>
    <xf numFmtId="0" fontId="17" fillId="0" borderId="8" xfId="0" applyFont="1" applyBorder="1" applyAlignment="1">
      <alignment horizontal="center" vertical="center"/>
    </xf>
    <xf numFmtId="0" fontId="17" fillId="0" borderId="29" xfId="0" applyFont="1" applyBorder="1" applyAlignment="1">
      <alignment horizontal="center" vertical="center"/>
    </xf>
    <xf numFmtId="0" fontId="17" fillId="0" borderId="9" xfId="0" applyFont="1" applyBorder="1" applyAlignment="1">
      <alignment horizontal="center" vertical="center"/>
    </xf>
    <xf numFmtId="0" fontId="2" fillId="0" borderId="7" xfId="0" applyFont="1" applyBorder="1" applyAlignment="1">
      <alignment horizontal="center" vertical="center"/>
    </xf>
    <xf numFmtId="0" fontId="18" fillId="13" borderId="7" xfId="0" applyFont="1" applyFill="1" applyBorder="1" applyAlignment="1">
      <alignment horizontal="center" vertical="center" wrapText="1"/>
    </xf>
    <xf numFmtId="0" fontId="5" fillId="15" borderId="9" xfId="0" applyFont="1" applyFill="1" applyBorder="1" applyAlignment="1" applyProtection="1">
      <alignment horizontal="center" vertical="center"/>
    </xf>
    <xf numFmtId="0" fontId="5" fillId="15" borderId="15" xfId="0" applyFont="1" applyFill="1" applyBorder="1" applyAlignment="1" applyProtection="1">
      <alignment horizontal="center" vertical="center"/>
    </xf>
    <xf numFmtId="0" fontId="5" fillId="15" borderId="31" xfId="0" applyFont="1" applyFill="1" applyBorder="1" applyAlignment="1" applyProtection="1">
      <alignment horizontal="center" vertical="center"/>
    </xf>
    <xf numFmtId="0" fontId="5" fillId="15" borderId="31" xfId="0" applyFont="1" applyFill="1" applyBorder="1" applyAlignment="1" applyProtection="1">
      <alignment horizontal="center" vertical="center" wrapText="1"/>
    </xf>
    <xf numFmtId="0" fontId="5" fillId="15" borderId="8" xfId="0" applyFont="1" applyFill="1" applyBorder="1" applyAlignment="1" applyProtection="1">
      <alignment horizontal="center" vertical="center" wrapText="1"/>
    </xf>
    <xf numFmtId="0" fontId="5" fillId="15" borderId="13" xfId="0" applyFont="1" applyFill="1" applyBorder="1" applyAlignment="1" applyProtection="1">
      <alignment horizontal="center" vertical="center" wrapText="1"/>
    </xf>
    <xf numFmtId="0" fontId="5" fillId="15" borderId="8" xfId="0" applyFont="1" applyFill="1" applyBorder="1" applyAlignment="1" applyProtection="1">
      <alignment horizontal="center" vertical="center"/>
    </xf>
  </cellXfs>
  <cellStyles count="2">
    <cellStyle name="Hipervínculo" xfId="1" builtinId="8"/>
    <cellStyle name="Normal" xfId="0" builtinId="0"/>
  </cellStyles>
  <dxfs count="667">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1970EF01-930D-4FE5-931B-18AB748289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488949</xdr:colOff>
      <xdr:row>1</xdr:row>
      <xdr:rowOff>66675</xdr:rowOff>
    </xdr:from>
    <xdr:to>
      <xdr:col>3</xdr:col>
      <xdr:colOff>2085975</xdr:colOff>
      <xdr:row>3</xdr:row>
      <xdr:rowOff>472590</xdr:rowOff>
    </xdr:to>
    <xdr:pic>
      <xdr:nvPicPr>
        <xdr:cNvPr id="2" name="Imagen 1">
          <a:extLst>
            <a:ext uri="{FF2B5EF4-FFF2-40B4-BE49-F238E27FC236}">
              <a16:creationId xmlns:a16="http://schemas.microsoft.com/office/drawing/2014/main" id="{C17143C0-44D0-4F3C-BDA6-427A9FF1C3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399" y="247650"/>
          <a:ext cx="2349501" cy="16441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260351</xdr:colOff>
      <xdr:row>1</xdr:row>
      <xdr:rowOff>76200</xdr:rowOff>
    </xdr:from>
    <xdr:to>
      <xdr:col>3</xdr:col>
      <xdr:colOff>2105025</xdr:colOff>
      <xdr:row>3</xdr:row>
      <xdr:rowOff>406693</xdr:rowOff>
    </xdr:to>
    <xdr:pic>
      <xdr:nvPicPr>
        <xdr:cNvPr id="2" name="Imagen 1">
          <a:hlinkClick xmlns:r="http://schemas.openxmlformats.org/officeDocument/2006/relationships" r:id="rId1"/>
          <a:extLst>
            <a:ext uri="{FF2B5EF4-FFF2-40B4-BE49-F238E27FC236}">
              <a16:creationId xmlns:a16="http://schemas.microsoft.com/office/drawing/2014/main" id="{B2A08498-9E58-42FB-8674-35F7C5C82D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1" y="257175"/>
          <a:ext cx="2597149" cy="15687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717551</xdr:colOff>
      <xdr:row>1</xdr:row>
      <xdr:rowOff>104775</xdr:rowOff>
    </xdr:from>
    <xdr:to>
      <xdr:col>3</xdr:col>
      <xdr:colOff>1496310</xdr:colOff>
      <xdr:row>3</xdr:row>
      <xdr:rowOff>171450</xdr:rowOff>
    </xdr:to>
    <xdr:pic>
      <xdr:nvPicPr>
        <xdr:cNvPr id="2" name="Imagen 1">
          <a:hlinkClick xmlns:r="http://schemas.openxmlformats.org/officeDocument/2006/relationships" r:id="rId1"/>
          <a:extLst>
            <a:ext uri="{FF2B5EF4-FFF2-40B4-BE49-F238E27FC236}">
              <a16:creationId xmlns:a16="http://schemas.microsoft.com/office/drawing/2014/main" id="{EC166E27-50F6-450E-8896-1B984D76CB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0001" y="285750"/>
          <a:ext cx="1531234" cy="7334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260351</xdr:colOff>
      <xdr:row>1</xdr:row>
      <xdr:rowOff>76200</xdr:rowOff>
    </xdr:from>
    <xdr:to>
      <xdr:col>3</xdr:col>
      <xdr:colOff>2114550</xdr:colOff>
      <xdr:row>3</xdr:row>
      <xdr:rowOff>427105</xdr:rowOff>
    </xdr:to>
    <xdr:pic>
      <xdr:nvPicPr>
        <xdr:cNvPr id="2" name="Imagen 1">
          <a:hlinkClick xmlns:r="http://schemas.openxmlformats.org/officeDocument/2006/relationships" r:id="rId1"/>
          <a:extLst>
            <a:ext uri="{FF2B5EF4-FFF2-40B4-BE49-F238E27FC236}">
              <a16:creationId xmlns:a16="http://schemas.microsoft.com/office/drawing/2014/main" id="{536E8B2B-9219-45A4-AEB2-B13C35F044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1" y="257175"/>
          <a:ext cx="2606674" cy="15891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555625</xdr:colOff>
      <xdr:row>1</xdr:row>
      <xdr:rowOff>38101</xdr:rowOff>
    </xdr:from>
    <xdr:to>
      <xdr:col>3</xdr:col>
      <xdr:colOff>1924050</xdr:colOff>
      <xdr:row>3</xdr:row>
      <xdr:rowOff>396354</xdr:rowOff>
    </xdr:to>
    <xdr:pic>
      <xdr:nvPicPr>
        <xdr:cNvPr id="2" name="Imagen 1">
          <a:extLst>
            <a:ext uri="{FF2B5EF4-FFF2-40B4-BE49-F238E27FC236}">
              <a16:creationId xmlns:a16="http://schemas.microsoft.com/office/drawing/2014/main" id="{3FBC31DE-E6CC-4E62-95F8-B9069B73E0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8075" y="219076"/>
          <a:ext cx="2120900" cy="159650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317501</xdr:colOff>
      <xdr:row>1</xdr:row>
      <xdr:rowOff>28575</xdr:rowOff>
    </xdr:from>
    <xdr:to>
      <xdr:col>3</xdr:col>
      <xdr:colOff>1733551</xdr:colOff>
      <xdr:row>3</xdr:row>
      <xdr:rowOff>194118</xdr:rowOff>
    </xdr:to>
    <xdr:pic>
      <xdr:nvPicPr>
        <xdr:cNvPr id="2" name="Imagen 1">
          <a:hlinkClick xmlns:r="http://schemas.openxmlformats.org/officeDocument/2006/relationships" r:id="rId1"/>
          <a:extLst>
            <a:ext uri="{FF2B5EF4-FFF2-40B4-BE49-F238E27FC236}">
              <a16:creationId xmlns:a16="http://schemas.microsoft.com/office/drawing/2014/main" id="{D22CF911-275D-435A-8A76-B890E0607B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22426" y="219075"/>
          <a:ext cx="1416050" cy="8322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517524</xdr:colOff>
      <xdr:row>1</xdr:row>
      <xdr:rowOff>76200</xdr:rowOff>
    </xdr:from>
    <xdr:to>
      <xdr:col>3</xdr:col>
      <xdr:colOff>1923832</xdr:colOff>
      <xdr:row>3</xdr:row>
      <xdr:rowOff>457200</xdr:rowOff>
    </xdr:to>
    <xdr:pic>
      <xdr:nvPicPr>
        <xdr:cNvPr id="2" name="Imagen 1">
          <a:hlinkClick xmlns:r="http://schemas.openxmlformats.org/officeDocument/2006/relationships" r:id="rId1"/>
          <a:extLst>
            <a:ext uri="{FF2B5EF4-FFF2-40B4-BE49-F238E27FC236}">
              <a16:creationId xmlns:a16="http://schemas.microsoft.com/office/drawing/2014/main" id="{9519225A-C7EE-4BD9-BEEF-0F87F23446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9974" y="257175"/>
          <a:ext cx="2158783" cy="1619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98425</xdr:colOff>
      <xdr:row>1</xdr:row>
      <xdr:rowOff>19051</xdr:rowOff>
    </xdr:from>
    <xdr:to>
      <xdr:col>3</xdr:col>
      <xdr:colOff>1676400</xdr:colOff>
      <xdr:row>3</xdr:row>
      <xdr:rowOff>186212</xdr:rowOff>
    </xdr:to>
    <xdr:pic>
      <xdr:nvPicPr>
        <xdr:cNvPr id="2" name="Imagen 1">
          <a:extLst>
            <a:ext uri="{FF2B5EF4-FFF2-40B4-BE49-F238E27FC236}">
              <a16:creationId xmlns:a16="http://schemas.microsoft.com/office/drawing/2014/main" id="{171159AA-B08C-4517-9B08-7F005245CA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03350" y="200026"/>
          <a:ext cx="1577975" cy="8339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336550</xdr:colOff>
      <xdr:row>1</xdr:row>
      <xdr:rowOff>28575</xdr:rowOff>
    </xdr:from>
    <xdr:to>
      <xdr:col>3</xdr:col>
      <xdr:colOff>1390650</xdr:colOff>
      <xdr:row>3</xdr:row>
      <xdr:rowOff>121775</xdr:rowOff>
    </xdr:to>
    <xdr:pic>
      <xdr:nvPicPr>
        <xdr:cNvPr id="2" name="Imagen 1">
          <a:extLst>
            <a:ext uri="{FF2B5EF4-FFF2-40B4-BE49-F238E27FC236}">
              <a16:creationId xmlns:a16="http://schemas.microsoft.com/office/drawing/2014/main" id="{B16DD860-3239-4F7C-A37C-BCF943C1AD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1475" y="209550"/>
          <a:ext cx="1054100" cy="7599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146051</xdr:colOff>
      <xdr:row>1</xdr:row>
      <xdr:rowOff>66675</xdr:rowOff>
    </xdr:from>
    <xdr:to>
      <xdr:col>3</xdr:col>
      <xdr:colOff>1885599</xdr:colOff>
      <xdr:row>3</xdr:row>
      <xdr:rowOff>171450</xdr:rowOff>
    </xdr:to>
    <xdr:pic>
      <xdr:nvPicPr>
        <xdr:cNvPr id="2" name="Imagen 1">
          <a:extLst>
            <a:ext uri="{FF2B5EF4-FFF2-40B4-BE49-F238E27FC236}">
              <a16:creationId xmlns:a16="http://schemas.microsoft.com/office/drawing/2014/main" id="{49F1E42B-8873-417F-88DC-A2834B0ED4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0976" y="247650"/>
          <a:ext cx="1739548" cy="771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24F17197-7EA0-4E56-88C4-62C97BB9A2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688975</xdr:colOff>
      <xdr:row>1</xdr:row>
      <xdr:rowOff>190500</xdr:rowOff>
    </xdr:from>
    <xdr:to>
      <xdr:col>3</xdr:col>
      <xdr:colOff>1885949</xdr:colOff>
      <xdr:row>3</xdr:row>
      <xdr:rowOff>313349</xdr:rowOff>
    </xdr:to>
    <xdr:pic>
      <xdr:nvPicPr>
        <xdr:cNvPr id="2" name="Imagen 1">
          <a:hlinkClick xmlns:r="http://schemas.openxmlformats.org/officeDocument/2006/relationships" r:id="rId1"/>
          <a:extLst>
            <a:ext uri="{FF2B5EF4-FFF2-40B4-BE49-F238E27FC236}">
              <a16:creationId xmlns:a16="http://schemas.microsoft.com/office/drawing/2014/main" id="{24C32F87-AC90-4531-A5F5-45C4DE52E8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41425" y="371475"/>
          <a:ext cx="1949449" cy="136109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1900484</xdr:colOff>
      <xdr:row>3</xdr:row>
      <xdr:rowOff>333375</xdr:rowOff>
    </xdr:to>
    <xdr:pic>
      <xdr:nvPicPr>
        <xdr:cNvPr id="2" name="Imagen 1">
          <a:extLst>
            <a:ext uri="{FF2B5EF4-FFF2-40B4-BE49-F238E27FC236}">
              <a16:creationId xmlns:a16="http://schemas.microsoft.com/office/drawing/2014/main" id="{F94E40E8-3E28-4283-8664-76247B9CE0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2800" y="257175"/>
          <a:ext cx="2392609" cy="1495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717550</xdr:colOff>
      <xdr:row>1</xdr:row>
      <xdr:rowOff>133350</xdr:rowOff>
    </xdr:from>
    <xdr:to>
      <xdr:col>3</xdr:col>
      <xdr:colOff>2124075</xdr:colOff>
      <xdr:row>3</xdr:row>
      <xdr:rowOff>452612</xdr:rowOff>
    </xdr:to>
    <xdr:pic>
      <xdr:nvPicPr>
        <xdr:cNvPr id="2" name="Imagen 1">
          <a:hlinkClick xmlns:r="http://schemas.openxmlformats.org/officeDocument/2006/relationships" r:id="rId1"/>
          <a:extLst>
            <a:ext uri="{FF2B5EF4-FFF2-40B4-BE49-F238E27FC236}">
              <a16:creationId xmlns:a16="http://schemas.microsoft.com/office/drawing/2014/main" id="{CB4A3173-836A-4AE9-BABD-2BEC9714F6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0000" y="314325"/>
          <a:ext cx="2159000" cy="155751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384175</xdr:colOff>
      <xdr:row>1</xdr:row>
      <xdr:rowOff>76200</xdr:rowOff>
    </xdr:from>
    <xdr:to>
      <xdr:col>3</xdr:col>
      <xdr:colOff>1704975</xdr:colOff>
      <xdr:row>3</xdr:row>
      <xdr:rowOff>416557</xdr:rowOff>
    </xdr:to>
    <xdr:pic>
      <xdr:nvPicPr>
        <xdr:cNvPr id="2" name="Imagen 1">
          <a:extLst>
            <a:ext uri="{FF2B5EF4-FFF2-40B4-BE49-F238E27FC236}">
              <a16:creationId xmlns:a16="http://schemas.microsoft.com/office/drawing/2014/main" id="{036008DD-FDF9-4EC7-8283-B329ECCFD7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6625" y="257175"/>
          <a:ext cx="2073275" cy="157860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603250</xdr:colOff>
      <xdr:row>1</xdr:row>
      <xdr:rowOff>28575</xdr:rowOff>
    </xdr:from>
    <xdr:to>
      <xdr:col>3</xdr:col>
      <xdr:colOff>1866900</xdr:colOff>
      <xdr:row>3</xdr:row>
      <xdr:rowOff>438150</xdr:rowOff>
    </xdr:to>
    <xdr:pic>
      <xdr:nvPicPr>
        <xdr:cNvPr id="2" name="Imagen 1">
          <a:hlinkClick xmlns:r="http://schemas.openxmlformats.org/officeDocument/2006/relationships" r:id="rId1"/>
          <a:extLst>
            <a:ext uri="{FF2B5EF4-FFF2-40B4-BE49-F238E27FC236}">
              <a16:creationId xmlns:a16="http://schemas.microsoft.com/office/drawing/2014/main" id="{56E67AB1-3383-429F-8CB3-088E4EBBE1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55700" y="209550"/>
          <a:ext cx="2016125" cy="16478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555625</xdr:colOff>
      <xdr:row>1</xdr:row>
      <xdr:rowOff>38100</xdr:rowOff>
    </xdr:from>
    <xdr:to>
      <xdr:col>3</xdr:col>
      <xdr:colOff>2126961</xdr:colOff>
      <xdr:row>3</xdr:row>
      <xdr:rowOff>438150</xdr:rowOff>
    </xdr:to>
    <xdr:pic>
      <xdr:nvPicPr>
        <xdr:cNvPr id="2" name="Imagen 1">
          <a:extLst>
            <a:ext uri="{FF2B5EF4-FFF2-40B4-BE49-F238E27FC236}">
              <a16:creationId xmlns:a16="http://schemas.microsoft.com/office/drawing/2014/main" id="{451301F1-CEFF-4A03-9FA3-E1C61FD3F3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8075" y="219075"/>
          <a:ext cx="2323811" cy="16383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555625</xdr:colOff>
      <xdr:row>1</xdr:row>
      <xdr:rowOff>133349</xdr:rowOff>
    </xdr:from>
    <xdr:to>
      <xdr:col>3</xdr:col>
      <xdr:colOff>1743075</xdr:colOff>
      <xdr:row>3</xdr:row>
      <xdr:rowOff>463488</xdr:rowOff>
    </xdr:to>
    <xdr:pic>
      <xdr:nvPicPr>
        <xdr:cNvPr id="2" name="Imagen 1">
          <a:extLst>
            <a:ext uri="{FF2B5EF4-FFF2-40B4-BE49-F238E27FC236}">
              <a16:creationId xmlns:a16="http://schemas.microsoft.com/office/drawing/2014/main" id="{3B06F62F-434A-410D-ADAE-390DE52BC3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8075" y="314324"/>
          <a:ext cx="1939925" cy="156838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574675</xdr:colOff>
      <xdr:row>13</xdr:row>
      <xdr:rowOff>9524</xdr:rowOff>
    </xdr:from>
    <xdr:to>
      <xdr:col>8</xdr:col>
      <xdr:colOff>1168399</xdr:colOff>
      <xdr:row>23</xdr:row>
      <xdr:rowOff>50800</xdr:rowOff>
    </xdr:to>
    <xdr:grpSp>
      <xdr:nvGrpSpPr>
        <xdr:cNvPr id="2" name="Grupo 1">
          <a:extLst>
            <a:ext uri="{FF2B5EF4-FFF2-40B4-BE49-F238E27FC236}">
              <a16:creationId xmlns:a16="http://schemas.microsoft.com/office/drawing/2014/main" id="{044DEBA8-F74D-474A-8172-D0BE76DA87FC}"/>
            </a:ext>
          </a:extLst>
        </xdr:cNvPr>
        <xdr:cNvGrpSpPr/>
      </xdr:nvGrpSpPr>
      <xdr:grpSpPr>
        <a:xfrm>
          <a:off x="733425" y="9756774"/>
          <a:ext cx="5530849" cy="4200526"/>
          <a:chOff x="2517680" y="5495924"/>
          <a:chExt cx="7169245" cy="3976809"/>
        </a:xfrm>
      </xdr:grpSpPr>
      <xdr:pic>
        <xdr:nvPicPr>
          <xdr:cNvPr id="3" name="Imagen 2">
            <a:extLst>
              <a:ext uri="{FF2B5EF4-FFF2-40B4-BE49-F238E27FC236}">
                <a16:creationId xmlns:a16="http://schemas.microsoft.com/office/drawing/2014/main" id="{4360E6A2-5D67-405A-B6BF-90933A6B9207}"/>
              </a:ext>
            </a:extLst>
          </xdr:cNvPr>
          <xdr:cNvPicPr>
            <a:picLocks noChangeAspect="1"/>
          </xdr:cNvPicPr>
        </xdr:nvPicPr>
        <xdr:blipFill rotWithShape="1">
          <a:blip xmlns:r="http://schemas.openxmlformats.org/officeDocument/2006/relationships" r:embed="rId1"/>
          <a:srcRect l="34640" t="13243" r="50035" b="55752"/>
          <a:stretch/>
        </xdr:blipFill>
        <xdr:spPr>
          <a:xfrm>
            <a:off x="2517680" y="5495924"/>
            <a:ext cx="1223413" cy="1418106"/>
          </a:xfrm>
          <a:prstGeom prst="rect">
            <a:avLst/>
          </a:prstGeom>
        </xdr:spPr>
      </xdr:pic>
      <xdr:grpSp>
        <xdr:nvGrpSpPr>
          <xdr:cNvPr id="4" name="Grupo 3">
            <a:extLst>
              <a:ext uri="{FF2B5EF4-FFF2-40B4-BE49-F238E27FC236}">
                <a16:creationId xmlns:a16="http://schemas.microsoft.com/office/drawing/2014/main" id="{78A43535-9820-46BA-B7AF-4A30A5FDF2FF}"/>
              </a:ext>
            </a:extLst>
          </xdr:cNvPr>
          <xdr:cNvGrpSpPr/>
        </xdr:nvGrpSpPr>
        <xdr:grpSpPr>
          <a:xfrm>
            <a:off x="4013226" y="5524261"/>
            <a:ext cx="5673699" cy="3948472"/>
            <a:chOff x="4013226" y="5524261"/>
            <a:chExt cx="5673699" cy="3948472"/>
          </a:xfrm>
        </xdr:grpSpPr>
        <xdr:pic>
          <xdr:nvPicPr>
            <xdr:cNvPr id="5" name="Imagen 4">
              <a:extLst>
                <a:ext uri="{FF2B5EF4-FFF2-40B4-BE49-F238E27FC236}">
                  <a16:creationId xmlns:a16="http://schemas.microsoft.com/office/drawing/2014/main" id="{AA3AB470-3942-4BC1-A15E-AD4075A1566E}"/>
                </a:ext>
              </a:extLst>
            </xdr:cNvPr>
            <xdr:cNvPicPr>
              <a:picLocks noChangeAspect="1"/>
            </xdr:cNvPicPr>
          </xdr:nvPicPr>
          <xdr:blipFill rotWithShape="1">
            <a:blip xmlns:r="http://schemas.openxmlformats.org/officeDocument/2006/relationships" r:embed="rId2"/>
            <a:srcRect l="5700" t="30178" r="63269" b="31691"/>
            <a:stretch/>
          </xdr:blipFill>
          <xdr:spPr>
            <a:xfrm>
              <a:off x="4013226" y="5524261"/>
              <a:ext cx="5673699" cy="3948472"/>
            </a:xfrm>
            <a:prstGeom prst="rect">
              <a:avLst/>
            </a:prstGeom>
          </xdr:spPr>
        </xdr:pic>
        <xdr:sp macro="" textlink="">
          <xdr:nvSpPr>
            <xdr:cNvPr id="6" name="Elipse 5">
              <a:extLst>
                <a:ext uri="{FF2B5EF4-FFF2-40B4-BE49-F238E27FC236}">
                  <a16:creationId xmlns:a16="http://schemas.microsoft.com/office/drawing/2014/main" id="{436E2CD5-563A-4889-9E45-25B224D5681F}"/>
                </a:ext>
              </a:extLst>
            </xdr:cNvPr>
            <xdr:cNvSpPr/>
          </xdr:nvSpPr>
          <xdr:spPr>
            <a:xfrm>
              <a:off x="8210550" y="6353175"/>
              <a:ext cx="295275" cy="2667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clientData/>
  </xdr:twoCellAnchor>
  <xdr:twoCellAnchor editAs="oneCell">
    <xdr:from>
      <xdr:col>1</xdr:col>
      <xdr:colOff>42863</xdr:colOff>
      <xdr:row>1</xdr:row>
      <xdr:rowOff>78581</xdr:rowOff>
    </xdr:from>
    <xdr:to>
      <xdr:col>2</xdr:col>
      <xdr:colOff>700088</xdr:colOff>
      <xdr:row>3</xdr:row>
      <xdr:rowOff>131445</xdr:rowOff>
    </xdr:to>
    <xdr:pic>
      <xdr:nvPicPr>
        <xdr:cNvPr id="7" name="Imagen 6">
          <a:extLst>
            <a:ext uri="{FF2B5EF4-FFF2-40B4-BE49-F238E27FC236}">
              <a16:creationId xmlns:a16="http://schemas.microsoft.com/office/drawing/2014/main" id="{0A039433-2695-467E-9413-E7F29B0427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2883" y="253841"/>
          <a:ext cx="1449705" cy="86820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CD7A1DDE-5158-4615-8CF3-D96CDB978D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86CF1010-1594-4DA2-84DA-C3C11578BF30}"/>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3E230257-8116-4334-BFAB-D01DD11C32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7F05C73F-E99A-49C3-934A-001C2E87C9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0B6D8D7D-7C22-4DAB-B6F1-F02948114D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283ABAAF-B67F-481C-8196-4CBE07C654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2102485</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9E8381BF-639E-4DCC-A96D-4BC8203FB4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628650</xdr:colOff>
      <xdr:row>1</xdr:row>
      <xdr:rowOff>74041</xdr:rowOff>
    </xdr:from>
    <xdr:to>
      <xdr:col>3</xdr:col>
      <xdr:colOff>1809750</xdr:colOff>
      <xdr:row>3</xdr:row>
      <xdr:rowOff>380801</xdr:rowOff>
    </xdr:to>
    <xdr:pic>
      <xdr:nvPicPr>
        <xdr:cNvPr id="3" name="Imagen 2">
          <a:extLst>
            <a:ext uri="{FF2B5EF4-FFF2-40B4-BE49-F238E27FC236}">
              <a16:creationId xmlns:a16="http://schemas.microsoft.com/office/drawing/2014/main" id="{E3652A2E-296F-225C-2332-320FB417DF31}"/>
            </a:ext>
          </a:extLst>
        </xdr:cNvPr>
        <xdr:cNvPicPr>
          <a:picLocks noChangeAspect="1"/>
        </xdr:cNvPicPr>
      </xdr:nvPicPr>
      <xdr:blipFill>
        <a:blip xmlns:r="http://schemas.openxmlformats.org/officeDocument/2006/relationships" r:embed="rId1"/>
        <a:stretch>
          <a:fillRect/>
        </a:stretch>
      </xdr:blipFill>
      <xdr:spPr>
        <a:xfrm>
          <a:off x="1181100" y="255016"/>
          <a:ext cx="1933575" cy="15450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447676</xdr:colOff>
      <xdr:row>1</xdr:row>
      <xdr:rowOff>76201</xdr:rowOff>
    </xdr:from>
    <xdr:to>
      <xdr:col>3</xdr:col>
      <xdr:colOff>1914525</xdr:colOff>
      <xdr:row>3</xdr:row>
      <xdr:rowOff>418857</xdr:rowOff>
    </xdr:to>
    <xdr:pic>
      <xdr:nvPicPr>
        <xdr:cNvPr id="2" name="Imagen 1">
          <a:hlinkClick xmlns:r="http://schemas.openxmlformats.org/officeDocument/2006/relationships" r:id="rId1"/>
          <a:extLst>
            <a:ext uri="{FF2B5EF4-FFF2-40B4-BE49-F238E27FC236}">
              <a16:creationId xmlns:a16="http://schemas.microsoft.com/office/drawing/2014/main" id="{9C50F710-4C4E-4439-8DFD-65B1CCA65C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0126" y="257176"/>
          <a:ext cx="2219324" cy="15809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9784155\Desktop\GSAN-1.1-19-02%20Hta%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sheetName val="1-ACTIVIDADES"/>
      <sheetName val="2-ATRIBUTOS DE CALIDAD"/>
      <sheetName val="3-CALIDAD PROCESOS"/>
      <sheetName val="4-PANORAMA RIESGOS"/>
      <sheetName val="5-CLASIFICACION RIESGOS"/>
      <sheetName val="6-MATRIZ DE ANALISIS"/>
      <sheetName val="7-SOLIDEZ CONTROL"/>
      <sheetName val="8-FACTOR RIESGO RESIDUAL"/>
      <sheetName val="9-MAPA DE RIESGOS"/>
      <sheetName val="10-GRAFICA GESTIÓ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 val="AEPTOS_INDIGENAS"/>
      <sheetName val="COMPROMISOS_ESTRATEGICOS"/>
      <sheetName val="PLAN_DE_ACCION"/>
      <sheetName val="META_$_2018"/>
      <sheetName val="DDA_COMPR"/>
      <sheetName val="DDA_OBL"/>
      <sheetName val="DDA_PAGOS"/>
      <sheetName val="DDA_RESER2017"/>
      <sheetName val="METAS_C-O"/>
      <sheetName val="PLAN_CHOQUE_PPTO_2016"/>
      <sheetName val="PLAN_DE_CHOQUE_RESER2015"/>
      <sheetName val="AJUSTE_DE_VIGENCIAS"/>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5">
          <cell r="N15">
            <v>11251286017</v>
          </cell>
        </row>
      </sheetData>
      <sheetData sheetId="46">
        <row r="16">
          <cell r="U16">
            <v>0</v>
          </cell>
        </row>
      </sheetData>
      <sheetData sheetId="47"/>
      <sheetData sheetId="48">
        <row r="123">
          <cell r="BM123">
            <v>134867152</v>
          </cell>
        </row>
      </sheetData>
      <sheetData sheetId="49">
        <row r="2">
          <cell r="AB2" t="str">
            <v>ENE</v>
          </cell>
        </row>
      </sheetData>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B686A-8F7B-4E00-B107-4E2598553601}">
  <dimension ref="A1:AA38"/>
  <sheetViews>
    <sheetView tabSelected="1" zoomScale="70" zoomScaleNormal="70" workbookViewId="0">
      <selection activeCell="M33" sqref="M33"/>
    </sheetView>
  </sheetViews>
  <sheetFormatPr baseColWidth="10" defaultColWidth="0" defaultRowHeight="12.75" customHeight="1" zeroHeight="1" x14ac:dyDescent="0.2"/>
  <cols>
    <col min="1" max="2" width="1.42578125" style="2" customWidth="1"/>
    <col min="3" max="4" width="14.28515625" style="2" customWidth="1"/>
    <col min="5" max="5" width="2.7109375" style="2" customWidth="1"/>
    <col min="6" max="7" width="14.28515625" style="2" customWidth="1"/>
    <col min="8" max="8" width="2.7109375" style="2" customWidth="1"/>
    <col min="9" max="10" width="14.28515625" style="2" customWidth="1"/>
    <col min="11" max="11" width="2.7109375" style="2" customWidth="1"/>
    <col min="12" max="13" width="14.42578125" style="2" customWidth="1"/>
    <col min="14" max="14" width="2.7109375" style="2" customWidth="1"/>
    <col min="15" max="16" width="14.28515625" style="2" customWidth="1"/>
    <col min="17" max="17" width="2.7109375" style="2" customWidth="1"/>
    <col min="18" max="19" width="14.28515625" style="2" customWidth="1"/>
    <col min="20" max="20" width="2.7109375" style="2" customWidth="1"/>
    <col min="21" max="22" width="14.140625" style="2" customWidth="1"/>
    <col min="23" max="23" width="2.7109375" style="2" customWidth="1"/>
    <col min="24" max="25" width="14.28515625" style="2" customWidth="1"/>
    <col min="26" max="26" width="1.42578125" style="2" customWidth="1"/>
    <col min="27" max="27" width="11.42578125" style="2" customWidth="1"/>
    <col min="28" max="16384" width="11.42578125" style="2" hidden="1"/>
  </cols>
  <sheetData>
    <row r="1" spans="1:27" ht="7.5" customHeight="1"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5" customHeight="1" thickTop="1" x14ac:dyDescent="0.2">
      <c r="A2" s="1"/>
      <c r="B2" s="3"/>
      <c r="C2" s="4"/>
      <c r="D2" s="4"/>
      <c r="E2" s="222"/>
      <c r="F2" s="222"/>
      <c r="G2" s="222"/>
      <c r="H2" s="222"/>
      <c r="I2" s="222"/>
      <c r="J2" s="222"/>
      <c r="K2" s="222"/>
      <c r="L2" s="222"/>
      <c r="M2" s="222"/>
      <c r="N2" s="222"/>
      <c r="O2" s="222"/>
      <c r="P2" s="222"/>
      <c r="Q2" s="222"/>
      <c r="R2" s="222"/>
      <c r="S2" s="222"/>
      <c r="T2" s="222"/>
      <c r="U2" s="222"/>
      <c r="V2" s="222"/>
      <c r="W2" s="222"/>
      <c r="X2" s="4"/>
      <c r="Y2" s="4"/>
      <c r="Z2" s="5"/>
      <c r="AA2" s="6"/>
    </row>
    <row r="3" spans="1:27" ht="18" customHeight="1" x14ac:dyDescent="0.2">
      <c r="A3" s="1"/>
      <c r="B3" s="7"/>
      <c r="C3" s="223" t="s">
        <v>913</v>
      </c>
      <c r="D3" s="223"/>
      <c r="E3" s="223"/>
      <c r="F3" s="223"/>
      <c r="G3" s="223"/>
      <c r="H3" s="223"/>
      <c r="I3" s="223"/>
      <c r="J3" s="223"/>
      <c r="K3" s="223"/>
      <c r="L3" s="223"/>
      <c r="M3" s="223"/>
      <c r="N3" s="223"/>
      <c r="O3" s="223"/>
      <c r="P3" s="223"/>
      <c r="Q3" s="223"/>
      <c r="R3" s="223"/>
      <c r="S3" s="223"/>
      <c r="T3" s="223"/>
      <c r="U3" s="223"/>
      <c r="V3" s="223"/>
      <c r="W3" s="223"/>
      <c r="X3" s="223"/>
      <c r="Y3" s="223"/>
      <c r="Z3" s="8"/>
      <c r="AA3" s="6"/>
    </row>
    <row r="4" spans="1:27" ht="18" customHeight="1" x14ac:dyDescent="0.2">
      <c r="A4" s="1"/>
      <c r="B4" s="7"/>
      <c r="C4" s="223"/>
      <c r="D4" s="223"/>
      <c r="E4" s="223"/>
      <c r="F4" s="223"/>
      <c r="G4" s="223"/>
      <c r="H4" s="223"/>
      <c r="I4" s="223"/>
      <c r="J4" s="223"/>
      <c r="K4" s="223"/>
      <c r="L4" s="223"/>
      <c r="M4" s="223"/>
      <c r="N4" s="223"/>
      <c r="O4" s="223"/>
      <c r="P4" s="223"/>
      <c r="Q4" s="223"/>
      <c r="R4" s="223"/>
      <c r="S4" s="223"/>
      <c r="T4" s="223"/>
      <c r="U4" s="223"/>
      <c r="V4" s="223"/>
      <c r="W4" s="223"/>
      <c r="X4" s="223"/>
      <c r="Y4" s="223"/>
      <c r="Z4" s="8"/>
      <c r="AA4" s="6"/>
    </row>
    <row r="5" spans="1:27" ht="7.5" customHeight="1" x14ac:dyDescent="0.2">
      <c r="A5" s="1"/>
      <c r="B5" s="7"/>
      <c r="C5" s="9"/>
      <c r="D5" s="9"/>
      <c r="E5" s="9"/>
      <c r="F5" s="9"/>
      <c r="G5" s="9"/>
      <c r="H5" s="9"/>
      <c r="I5" s="9"/>
      <c r="J5" s="9"/>
      <c r="K5" s="9"/>
      <c r="L5" s="9"/>
      <c r="M5" s="9"/>
      <c r="N5" s="9"/>
      <c r="O5" s="9"/>
      <c r="P5" s="9"/>
      <c r="Q5" s="9"/>
      <c r="R5" s="9"/>
      <c r="S5" s="9"/>
      <c r="T5" s="9"/>
      <c r="U5" s="9"/>
      <c r="V5" s="9"/>
      <c r="W5" s="9"/>
      <c r="X5" s="9"/>
      <c r="Y5" s="9"/>
      <c r="Z5" s="8"/>
      <c r="AA5" s="6"/>
    </row>
    <row r="6" spans="1:27" x14ac:dyDescent="0.2">
      <c r="A6" s="1"/>
      <c r="B6" s="7"/>
      <c r="C6" s="224" t="s">
        <v>0</v>
      </c>
      <c r="D6" s="224"/>
      <c r="E6" s="225">
        <v>45168</v>
      </c>
      <c r="F6" s="226"/>
      <c r="G6" s="226"/>
      <c r="H6" s="9"/>
      <c r="I6" s="9"/>
      <c r="J6" s="9"/>
      <c r="K6" s="9"/>
      <c r="L6" s="9"/>
      <c r="M6" s="9"/>
      <c r="N6" s="9"/>
      <c r="O6" s="9"/>
      <c r="P6" s="9"/>
      <c r="Q6" s="9"/>
      <c r="R6" s="9"/>
      <c r="S6" s="9"/>
      <c r="T6" s="9"/>
      <c r="U6" s="9"/>
      <c r="V6" s="9"/>
      <c r="W6" s="9"/>
      <c r="X6" s="9"/>
      <c r="Y6" s="9"/>
      <c r="Z6" s="8"/>
      <c r="AA6" s="6"/>
    </row>
    <row r="7" spans="1:27" ht="7.5" customHeight="1" x14ac:dyDescent="0.2">
      <c r="A7" s="1"/>
      <c r="B7" s="7"/>
      <c r="C7" s="9"/>
      <c r="D7" s="9"/>
      <c r="E7" s="9"/>
      <c r="F7" s="9"/>
      <c r="G7" s="9"/>
      <c r="H7" s="9"/>
      <c r="I7" s="9"/>
      <c r="J7" s="9"/>
      <c r="K7" s="9"/>
      <c r="L7" s="9"/>
      <c r="M7" s="9"/>
      <c r="N7" s="9"/>
      <c r="O7" s="9"/>
      <c r="P7" s="9"/>
      <c r="Q7" s="9"/>
      <c r="R7" s="9"/>
      <c r="S7" s="9"/>
      <c r="T7" s="9"/>
      <c r="U7" s="9"/>
      <c r="V7" s="9"/>
      <c r="W7" s="9"/>
      <c r="X7" s="9"/>
      <c r="Y7" s="9"/>
      <c r="Z7" s="8"/>
      <c r="AA7" s="6"/>
    </row>
    <row r="8" spans="1:27" ht="38.25" customHeight="1" x14ac:dyDescent="0.2">
      <c r="A8" s="1"/>
      <c r="B8" s="7"/>
      <c r="C8" s="227" t="s">
        <v>1</v>
      </c>
      <c r="D8" s="227"/>
      <c r="E8" s="9"/>
      <c r="F8" s="228" t="s">
        <v>2</v>
      </c>
      <c r="G8" s="228"/>
      <c r="H8" s="9"/>
      <c r="I8" s="229" t="s">
        <v>3</v>
      </c>
      <c r="J8" s="229"/>
      <c r="K8" s="9"/>
      <c r="L8" s="230" t="s">
        <v>4</v>
      </c>
      <c r="M8" s="230"/>
      <c r="N8" s="9"/>
      <c r="O8" s="231" t="s">
        <v>5</v>
      </c>
      <c r="P8" s="231"/>
      <c r="Q8" s="9"/>
      <c r="R8" s="232" t="s">
        <v>6</v>
      </c>
      <c r="S8" s="232"/>
      <c r="T8" s="232"/>
      <c r="U8" s="232"/>
      <c r="V8" s="232"/>
      <c r="W8" s="9"/>
      <c r="X8" s="218" t="s">
        <v>7</v>
      </c>
      <c r="Y8" s="218"/>
      <c r="Z8" s="8"/>
      <c r="AA8" s="6"/>
    </row>
    <row r="9" spans="1:27" ht="7.5" customHeight="1" x14ac:dyDescent="0.2">
      <c r="A9" s="1"/>
      <c r="B9" s="7"/>
      <c r="C9" s="9"/>
      <c r="D9" s="9"/>
      <c r="E9" s="9"/>
      <c r="F9" s="9"/>
      <c r="G9" s="10"/>
      <c r="H9" s="9"/>
      <c r="I9" s="9"/>
      <c r="J9" s="9"/>
      <c r="K9" s="9"/>
      <c r="L9" s="9"/>
      <c r="M9" s="9"/>
      <c r="N9" s="9"/>
      <c r="O9" s="9"/>
      <c r="P9" s="9"/>
      <c r="Q9" s="9"/>
      <c r="R9" s="9"/>
      <c r="S9" s="9"/>
      <c r="T9" s="9"/>
      <c r="U9" s="9"/>
      <c r="V9" s="9"/>
      <c r="W9" s="9"/>
      <c r="X9" s="9"/>
      <c r="Y9" s="9"/>
      <c r="Z9" s="8"/>
      <c r="AA9" s="6"/>
    </row>
    <row r="10" spans="1:27" ht="37.5" customHeight="1" x14ac:dyDescent="0.2">
      <c r="A10" s="1"/>
      <c r="B10" s="7"/>
      <c r="C10" s="213" t="s">
        <v>8</v>
      </c>
      <c r="D10" s="213"/>
      <c r="E10" s="9"/>
      <c r="F10" s="205" t="s">
        <v>9</v>
      </c>
      <c r="G10" s="205"/>
      <c r="H10" s="168"/>
      <c r="I10" s="209" t="s">
        <v>10</v>
      </c>
      <c r="J10" s="209"/>
      <c r="K10" s="168"/>
      <c r="L10" s="219" t="s">
        <v>11</v>
      </c>
      <c r="M10" s="220"/>
      <c r="N10" s="9"/>
      <c r="O10" s="221" t="s">
        <v>12</v>
      </c>
      <c r="P10" s="221"/>
      <c r="Q10" s="9"/>
      <c r="R10" s="210" t="s">
        <v>13</v>
      </c>
      <c r="S10" s="210"/>
      <c r="T10" s="168"/>
      <c r="U10" s="210" t="s">
        <v>14</v>
      </c>
      <c r="V10" s="210"/>
      <c r="W10" s="9"/>
      <c r="X10" s="216" t="s">
        <v>15</v>
      </c>
      <c r="Y10" s="216"/>
      <c r="Z10" s="8"/>
      <c r="AA10" s="6"/>
    </row>
    <row r="11" spans="1:27" ht="13.9" customHeight="1" x14ac:dyDescent="0.2">
      <c r="A11" s="1"/>
      <c r="B11" s="7"/>
      <c r="C11" s="212" t="s">
        <v>16</v>
      </c>
      <c r="D11" s="204" t="s">
        <v>17</v>
      </c>
      <c r="E11" s="9"/>
      <c r="F11" s="206" t="s">
        <v>18</v>
      </c>
      <c r="G11" s="204" t="s">
        <v>17</v>
      </c>
      <c r="H11" s="11"/>
      <c r="I11" s="207" t="s">
        <v>19</v>
      </c>
      <c r="J11" s="204" t="s">
        <v>17</v>
      </c>
      <c r="K11" s="11"/>
      <c r="L11" s="214" t="s">
        <v>20</v>
      </c>
      <c r="M11" s="208" t="s">
        <v>902</v>
      </c>
      <c r="N11" s="9"/>
      <c r="O11" s="217" t="s">
        <v>21</v>
      </c>
      <c r="P11" s="204" t="s">
        <v>17</v>
      </c>
      <c r="Q11" s="9"/>
      <c r="R11" s="203" t="s">
        <v>22</v>
      </c>
      <c r="S11" s="204" t="s">
        <v>17</v>
      </c>
      <c r="T11" s="11"/>
      <c r="U11" s="203" t="s">
        <v>23</v>
      </c>
      <c r="V11" s="208" t="s">
        <v>902</v>
      </c>
      <c r="W11" s="9"/>
      <c r="X11" s="216" t="s">
        <v>207</v>
      </c>
      <c r="Y11" s="204" t="s">
        <v>17</v>
      </c>
      <c r="Z11" s="8"/>
      <c r="AA11" s="6"/>
    </row>
    <row r="12" spans="1:27" ht="13.9" customHeight="1" x14ac:dyDescent="0.2">
      <c r="A12" s="1"/>
      <c r="B12" s="7"/>
      <c r="C12" s="212"/>
      <c r="D12" s="204"/>
      <c r="E12" s="9"/>
      <c r="F12" s="206"/>
      <c r="G12" s="204"/>
      <c r="H12" s="11"/>
      <c r="I12" s="207"/>
      <c r="J12" s="204"/>
      <c r="K12" s="11"/>
      <c r="L12" s="214"/>
      <c r="M12" s="208"/>
      <c r="N12" s="9"/>
      <c r="O12" s="217"/>
      <c r="P12" s="204"/>
      <c r="Q12" s="9"/>
      <c r="R12" s="203"/>
      <c r="S12" s="204"/>
      <c r="T12" s="11"/>
      <c r="U12" s="203"/>
      <c r="V12" s="208"/>
      <c r="W12" s="9"/>
      <c r="X12" s="216"/>
      <c r="Y12" s="204"/>
      <c r="Z12" s="8"/>
      <c r="AA12" s="6"/>
    </row>
    <row r="13" spans="1:27" ht="7.5" customHeight="1" x14ac:dyDescent="0.2">
      <c r="A13" s="1"/>
      <c r="B13" s="7"/>
      <c r="C13" s="9"/>
      <c r="D13" s="11"/>
      <c r="E13" s="9"/>
      <c r="F13" s="9"/>
      <c r="G13" s="11"/>
      <c r="H13" s="11"/>
      <c r="I13" s="9"/>
      <c r="J13" s="11"/>
      <c r="K13" s="11"/>
      <c r="L13" s="9"/>
      <c r="M13" s="11"/>
      <c r="N13" s="9"/>
      <c r="O13" s="12"/>
      <c r="P13" s="12"/>
      <c r="Q13" s="9"/>
      <c r="R13" s="13"/>
      <c r="S13" s="11"/>
      <c r="T13" s="11"/>
      <c r="U13" s="9"/>
      <c r="V13" s="11"/>
      <c r="W13" s="9"/>
      <c r="X13" s="14"/>
      <c r="Y13" s="11"/>
      <c r="Z13" s="8"/>
      <c r="AA13" s="6"/>
    </row>
    <row r="14" spans="1:27" ht="37.5" customHeight="1" x14ac:dyDescent="0.2">
      <c r="A14" s="1"/>
      <c r="B14" s="7"/>
      <c r="C14" s="213" t="s">
        <v>24</v>
      </c>
      <c r="D14" s="213"/>
      <c r="E14" s="9"/>
      <c r="F14" s="205" t="s">
        <v>25</v>
      </c>
      <c r="G14" s="205"/>
      <c r="H14" s="168"/>
      <c r="I14" s="209" t="s">
        <v>26</v>
      </c>
      <c r="J14" s="209"/>
      <c r="K14" s="168"/>
      <c r="L14" s="215" t="s">
        <v>27</v>
      </c>
      <c r="M14" s="215"/>
      <c r="N14" s="9"/>
      <c r="O14" s="12"/>
      <c r="P14" s="12"/>
      <c r="Q14" s="9"/>
      <c r="R14" s="210" t="s">
        <v>28</v>
      </c>
      <c r="S14" s="210"/>
      <c r="T14" s="11"/>
      <c r="U14" s="210" t="s">
        <v>37</v>
      </c>
      <c r="V14" s="210"/>
      <c r="W14" s="9"/>
      <c r="X14" s="202"/>
      <c r="Y14" s="202"/>
      <c r="Z14" s="8"/>
      <c r="AA14" s="6"/>
    </row>
    <row r="15" spans="1:27" ht="13.9" customHeight="1" x14ac:dyDescent="0.2">
      <c r="A15" s="1"/>
      <c r="B15" s="7"/>
      <c r="C15" s="212" t="s">
        <v>30</v>
      </c>
      <c r="D15" s="208" t="s">
        <v>902</v>
      </c>
      <c r="E15" s="9"/>
      <c r="F15" s="206" t="s">
        <v>31</v>
      </c>
      <c r="G15" s="204" t="s">
        <v>17</v>
      </c>
      <c r="H15" s="11"/>
      <c r="I15" s="207" t="s">
        <v>912</v>
      </c>
      <c r="J15" s="204" t="s">
        <v>17</v>
      </c>
      <c r="K15" s="11"/>
      <c r="L15" s="214" t="s">
        <v>32</v>
      </c>
      <c r="M15" s="204" t="s">
        <v>17</v>
      </c>
      <c r="N15" s="9"/>
      <c r="O15" s="12"/>
      <c r="P15" s="12"/>
      <c r="Q15" s="9"/>
      <c r="R15" s="203" t="s">
        <v>208</v>
      </c>
      <c r="S15" s="204" t="s">
        <v>17</v>
      </c>
      <c r="T15" s="9"/>
      <c r="U15" s="203" t="s">
        <v>41</v>
      </c>
      <c r="V15" s="208" t="s">
        <v>902</v>
      </c>
      <c r="W15" s="9"/>
      <c r="X15" s="168"/>
      <c r="Y15" s="168"/>
      <c r="Z15" s="8"/>
      <c r="AA15" s="6"/>
    </row>
    <row r="16" spans="1:27" ht="13.9" customHeight="1" x14ac:dyDescent="0.2">
      <c r="A16" s="1"/>
      <c r="B16" s="7"/>
      <c r="C16" s="212"/>
      <c r="D16" s="208"/>
      <c r="E16" s="9"/>
      <c r="F16" s="206"/>
      <c r="G16" s="204"/>
      <c r="H16" s="11"/>
      <c r="I16" s="207"/>
      <c r="J16" s="204"/>
      <c r="K16" s="11"/>
      <c r="L16" s="214"/>
      <c r="M16" s="204"/>
      <c r="N16" s="9"/>
      <c r="O16" s="12"/>
      <c r="P16" s="12"/>
      <c r="Q16" s="9"/>
      <c r="R16" s="203"/>
      <c r="S16" s="204"/>
      <c r="T16" s="168"/>
      <c r="U16" s="203"/>
      <c r="V16" s="208"/>
      <c r="W16" s="9"/>
      <c r="X16" s="168"/>
      <c r="Y16" s="168"/>
      <c r="Z16" s="8"/>
      <c r="AA16" s="6"/>
    </row>
    <row r="17" spans="1:27" ht="7.5" customHeight="1" x14ac:dyDescent="0.2">
      <c r="A17" s="1"/>
      <c r="B17" s="7"/>
      <c r="C17" s="9"/>
      <c r="D17" s="9"/>
      <c r="E17" s="9"/>
      <c r="F17" s="9"/>
      <c r="G17" s="9"/>
      <c r="H17" s="9"/>
      <c r="I17" s="9"/>
      <c r="J17" s="9"/>
      <c r="K17" s="9"/>
      <c r="L17" s="9"/>
      <c r="M17" s="9"/>
      <c r="N17" s="9"/>
      <c r="O17" s="12"/>
      <c r="P17" s="12"/>
      <c r="Q17" s="9"/>
      <c r="R17" s="9"/>
      <c r="S17" s="9"/>
      <c r="T17" s="11"/>
      <c r="U17" s="168"/>
      <c r="V17" s="168"/>
      <c r="W17" s="9"/>
      <c r="X17" s="168"/>
      <c r="Y17" s="168"/>
      <c r="Z17" s="8"/>
      <c r="AA17" s="6"/>
    </row>
    <row r="18" spans="1:27" ht="37.5" customHeight="1" x14ac:dyDescent="0.2">
      <c r="A18" s="1"/>
      <c r="B18" s="7"/>
      <c r="C18" s="213" t="s">
        <v>29</v>
      </c>
      <c r="D18" s="213"/>
      <c r="E18" s="9"/>
      <c r="F18" s="205" t="s">
        <v>34</v>
      </c>
      <c r="G18" s="205"/>
      <c r="H18" s="168"/>
      <c r="I18" s="209" t="s">
        <v>35</v>
      </c>
      <c r="J18" s="209"/>
      <c r="K18" s="168"/>
      <c r="L18" s="215" t="s">
        <v>36</v>
      </c>
      <c r="M18" s="215"/>
      <c r="N18" s="9"/>
      <c r="O18" s="12"/>
      <c r="P18" s="12"/>
      <c r="Q18" s="9"/>
      <c r="R18" s="210" t="s">
        <v>61</v>
      </c>
      <c r="S18" s="210"/>
      <c r="T18" s="11"/>
      <c r="U18" s="210" t="s">
        <v>903</v>
      </c>
      <c r="V18" s="210"/>
      <c r="W18" s="9"/>
      <c r="X18" s="14"/>
      <c r="Y18" s="168"/>
      <c r="Z18" s="8"/>
      <c r="AA18" s="6"/>
    </row>
    <row r="19" spans="1:27" ht="13.9" customHeight="1" x14ac:dyDescent="0.2">
      <c r="A19" s="1"/>
      <c r="B19" s="7"/>
      <c r="C19" s="212" t="s">
        <v>904</v>
      </c>
      <c r="D19" s="208" t="s">
        <v>902</v>
      </c>
      <c r="E19" s="9"/>
      <c r="F19" s="206" t="s">
        <v>39</v>
      </c>
      <c r="G19" s="204" t="s">
        <v>17</v>
      </c>
      <c r="H19" s="11"/>
      <c r="I19" s="207" t="s">
        <v>40</v>
      </c>
      <c r="J19" s="208" t="s">
        <v>902</v>
      </c>
      <c r="K19" s="11"/>
      <c r="L19" s="214" t="s">
        <v>905</v>
      </c>
      <c r="M19" s="208" t="s">
        <v>902</v>
      </c>
      <c r="N19" s="9"/>
      <c r="O19" s="12"/>
      <c r="P19" s="12"/>
      <c r="Q19" s="9"/>
      <c r="R19" s="203" t="s">
        <v>62</v>
      </c>
      <c r="S19" s="204" t="s">
        <v>17</v>
      </c>
      <c r="T19" s="9"/>
      <c r="U19" s="203" t="s">
        <v>206</v>
      </c>
      <c r="V19" s="204" t="s">
        <v>17</v>
      </c>
      <c r="W19" s="9"/>
      <c r="X19" s="14"/>
      <c r="Y19" s="11"/>
      <c r="Z19" s="8"/>
      <c r="AA19" s="6"/>
    </row>
    <row r="20" spans="1:27" ht="13.9" customHeight="1" x14ac:dyDescent="0.2">
      <c r="A20" s="1"/>
      <c r="B20" s="7"/>
      <c r="C20" s="212"/>
      <c r="D20" s="208"/>
      <c r="E20" s="9"/>
      <c r="F20" s="206"/>
      <c r="G20" s="204"/>
      <c r="H20" s="11"/>
      <c r="I20" s="207"/>
      <c r="J20" s="208"/>
      <c r="K20" s="11"/>
      <c r="L20" s="214"/>
      <c r="M20" s="208"/>
      <c r="N20" s="9"/>
      <c r="O20" s="12"/>
      <c r="P20" s="12"/>
      <c r="Q20" s="9"/>
      <c r="R20" s="203"/>
      <c r="S20" s="204"/>
      <c r="T20" s="168"/>
      <c r="U20" s="203"/>
      <c r="V20" s="204"/>
      <c r="W20" s="9"/>
      <c r="X20" s="14"/>
      <c r="Y20" s="11"/>
      <c r="Z20" s="8"/>
      <c r="AA20" s="6"/>
    </row>
    <row r="21" spans="1:27" ht="7.5" customHeight="1" x14ac:dyDescent="0.2">
      <c r="A21" s="1"/>
      <c r="B21" s="7"/>
      <c r="E21" s="9"/>
      <c r="F21" s="9"/>
      <c r="G21" s="9"/>
      <c r="H21" s="9"/>
      <c r="I21" s="9"/>
      <c r="J21" s="9"/>
      <c r="K21" s="12"/>
      <c r="L21" s="12"/>
      <c r="M21" s="12"/>
      <c r="N21" s="9"/>
      <c r="O21" s="12"/>
      <c r="P21" s="12"/>
      <c r="Q21" s="9"/>
      <c r="R21" s="9"/>
      <c r="S21" s="9"/>
      <c r="T21" s="11"/>
      <c r="U21" s="168"/>
      <c r="V21" s="168"/>
      <c r="W21" s="9"/>
      <c r="X21" s="9"/>
      <c r="Y21" s="9"/>
      <c r="Z21" s="8"/>
      <c r="AA21" s="6"/>
    </row>
    <row r="22" spans="1:27" ht="37.5" customHeight="1" x14ac:dyDescent="0.2">
      <c r="A22" s="1"/>
      <c r="B22" s="7"/>
      <c r="C22" s="213" t="s">
        <v>33</v>
      </c>
      <c r="D22" s="213"/>
      <c r="E22" s="9"/>
      <c r="F22" s="205" t="s">
        <v>44</v>
      </c>
      <c r="G22" s="205"/>
      <c r="H22" s="168"/>
      <c r="I22" s="209" t="s">
        <v>45</v>
      </c>
      <c r="J22" s="209"/>
      <c r="K22" s="12"/>
      <c r="L22" s="12"/>
      <c r="M22" s="12"/>
      <c r="N22" s="12"/>
      <c r="O22" s="12"/>
      <c r="P22" s="12"/>
      <c r="Q22" s="9"/>
      <c r="R22" s="210" t="s">
        <v>46</v>
      </c>
      <c r="S22" s="210"/>
      <c r="T22" s="11"/>
      <c r="U22" s="210" t="s">
        <v>47</v>
      </c>
      <c r="V22" s="210"/>
      <c r="W22" s="9"/>
      <c r="X22" s="15"/>
      <c r="Y22" s="15"/>
      <c r="Z22" s="8"/>
      <c r="AA22" s="6"/>
    </row>
    <row r="23" spans="1:27" ht="13.9" customHeight="1" x14ac:dyDescent="0.2">
      <c r="A23" s="1"/>
      <c r="B23" s="7"/>
      <c r="C23" s="212" t="s">
        <v>38</v>
      </c>
      <c r="D23" s="208" t="s">
        <v>902</v>
      </c>
      <c r="E23" s="9"/>
      <c r="F23" s="206" t="s">
        <v>49</v>
      </c>
      <c r="G23" s="204" t="s">
        <v>17</v>
      </c>
      <c r="H23" s="11"/>
      <c r="I23" s="207" t="s">
        <v>906</v>
      </c>
      <c r="J23" s="204" t="s">
        <v>17</v>
      </c>
      <c r="K23" s="12"/>
      <c r="L23" s="12"/>
      <c r="M23" s="12"/>
      <c r="N23" s="12"/>
      <c r="O23" s="12"/>
      <c r="P23" s="12"/>
      <c r="Q23" s="9"/>
      <c r="R23" s="203" t="s">
        <v>907</v>
      </c>
      <c r="S23" s="204" t="s">
        <v>17</v>
      </c>
      <c r="T23" s="9"/>
      <c r="U23" s="203" t="s">
        <v>915</v>
      </c>
      <c r="V23" s="204" t="s">
        <v>17</v>
      </c>
      <c r="W23" s="9"/>
      <c r="X23" s="15"/>
      <c r="Y23" s="15"/>
      <c r="Z23" s="8"/>
      <c r="AA23" s="6"/>
    </row>
    <row r="24" spans="1:27" ht="13.9" customHeight="1" x14ac:dyDescent="0.2">
      <c r="A24" s="1"/>
      <c r="B24" s="7"/>
      <c r="C24" s="212"/>
      <c r="D24" s="208"/>
      <c r="E24" s="9"/>
      <c r="F24" s="206"/>
      <c r="G24" s="204"/>
      <c r="H24" s="11"/>
      <c r="I24" s="207"/>
      <c r="J24" s="204" t="s">
        <v>42</v>
      </c>
      <c r="K24" s="12"/>
      <c r="L24" s="12"/>
      <c r="M24" s="12"/>
      <c r="N24" s="12"/>
      <c r="O24" s="12"/>
      <c r="P24" s="12"/>
      <c r="Q24" s="9"/>
      <c r="R24" s="203"/>
      <c r="S24" s="204"/>
      <c r="T24" s="168"/>
      <c r="U24" s="203"/>
      <c r="V24" s="204"/>
      <c r="W24" s="9"/>
      <c r="X24" s="15"/>
      <c r="Y24" s="15"/>
      <c r="Z24" s="8"/>
      <c r="AA24" s="6"/>
    </row>
    <row r="25" spans="1:27" ht="7.5" customHeight="1" x14ac:dyDescent="0.2">
      <c r="A25" s="1"/>
      <c r="B25" s="7"/>
      <c r="C25" s="9"/>
      <c r="D25" s="9"/>
      <c r="E25" s="9"/>
      <c r="F25" s="9"/>
      <c r="G25" s="9"/>
      <c r="H25" s="9"/>
      <c r="I25" s="9"/>
      <c r="J25" s="9"/>
      <c r="K25" s="12"/>
      <c r="L25" s="12"/>
      <c r="M25" s="12"/>
      <c r="N25" s="12"/>
      <c r="O25" s="12"/>
      <c r="P25" s="12"/>
      <c r="Q25" s="9"/>
      <c r="R25" s="9"/>
      <c r="S25" s="9"/>
      <c r="T25" s="11"/>
      <c r="U25" s="16"/>
      <c r="V25" s="17"/>
      <c r="W25" s="9"/>
      <c r="X25" s="15"/>
      <c r="Y25" s="15"/>
      <c r="Z25" s="8"/>
      <c r="AA25" s="6"/>
    </row>
    <row r="26" spans="1:27" ht="37.5" customHeight="1" x14ac:dyDescent="0.2">
      <c r="A26" s="1"/>
      <c r="B26" s="7"/>
      <c r="C26" s="213" t="s">
        <v>43</v>
      </c>
      <c r="D26" s="213"/>
      <c r="E26" s="9"/>
      <c r="F26" s="205" t="s">
        <v>908</v>
      </c>
      <c r="G26" s="205"/>
      <c r="H26" s="168"/>
      <c r="I26" s="209" t="s">
        <v>50</v>
      </c>
      <c r="J26" s="209"/>
      <c r="K26" s="12"/>
      <c r="L26" s="12"/>
      <c r="M26" s="12"/>
      <c r="N26" s="12"/>
      <c r="O26" s="12"/>
      <c r="P26" s="12"/>
      <c r="Q26" s="9"/>
      <c r="R26" s="210" t="s">
        <v>51</v>
      </c>
      <c r="S26" s="210"/>
      <c r="T26" s="11"/>
      <c r="U26" s="210" t="s">
        <v>909</v>
      </c>
      <c r="V26" s="210"/>
      <c r="W26" s="9"/>
      <c r="X26" s="15"/>
      <c r="Y26" s="15"/>
      <c r="Z26" s="8"/>
      <c r="AA26" s="6"/>
    </row>
    <row r="27" spans="1:27" ht="13.9" customHeight="1" x14ac:dyDescent="0.2">
      <c r="A27" s="1"/>
      <c r="B27" s="7"/>
      <c r="C27" s="212" t="s">
        <v>48</v>
      </c>
      <c r="D27" s="208" t="s">
        <v>902</v>
      </c>
      <c r="E27" s="9"/>
      <c r="F27" s="206" t="s">
        <v>52</v>
      </c>
      <c r="G27" s="204" t="s">
        <v>17</v>
      </c>
      <c r="H27" s="11"/>
      <c r="I27" s="207" t="s">
        <v>53</v>
      </c>
      <c r="J27" s="208" t="s">
        <v>902</v>
      </c>
      <c r="K27" s="12"/>
      <c r="L27" s="12"/>
      <c r="M27" s="12"/>
      <c r="N27" s="12"/>
      <c r="O27" s="12"/>
      <c r="P27" s="12"/>
      <c r="Q27" s="9"/>
      <c r="R27" s="203" t="s">
        <v>910</v>
      </c>
      <c r="S27" s="204" t="s">
        <v>17</v>
      </c>
      <c r="T27" s="9"/>
      <c r="U27" s="203" t="s">
        <v>916</v>
      </c>
      <c r="V27" s="204" t="s">
        <v>17</v>
      </c>
      <c r="W27" s="9"/>
      <c r="X27" s="15"/>
      <c r="Y27" s="15"/>
      <c r="Z27" s="8"/>
      <c r="AA27" s="6"/>
    </row>
    <row r="28" spans="1:27" ht="13.9" customHeight="1" x14ac:dyDescent="0.2">
      <c r="A28" s="1"/>
      <c r="B28" s="7"/>
      <c r="C28" s="212"/>
      <c r="D28" s="208"/>
      <c r="E28" s="9"/>
      <c r="F28" s="206"/>
      <c r="G28" s="204"/>
      <c r="H28" s="11"/>
      <c r="I28" s="207"/>
      <c r="J28" s="208"/>
      <c r="K28" s="11"/>
      <c r="L28" s="168"/>
      <c r="M28" s="168"/>
      <c r="N28" s="9"/>
      <c r="O28" s="12"/>
      <c r="P28" s="12"/>
      <c r="Q28" s="9"/>
      <c r="R28" s="203"/>
      <c r="S28" s="204"/>
      <c r="T28" s="168"/>
      <c r="U28" s="203"/>
      <c r="V28" s="204"/>
      <c r="W28" s="9"/>
      <c r="X28" s="15"/>
      <c r="Y28" s="15"/>
      <c r="Z28" s="8"/>
      <c r="AA28" s="6"/>
    </row>
    <row r="29" spans="1:27" ht="7.5" customHeight="1" x14ac:dyDescent="0.2">
      <c r="A29" s="1"/>
      <c r="B29" s="7"/>
      <c r="C29" s="12"/>
      <c r="D29" s="12"/>
      <c r="E29" s="12"/>
      <c r="F29" s="9"/>
      <c r="G29" s="11"/>
      <c r="H29" s="11"/>
      <c r="I29" s="9"/>
      <c r="J29" s="11"/>
      <c r="K29" s="11"/>
      <c r="L29" s="168"/>
      <c r="M29" s="168"/>
      <c r="N29" s="9"/>
      <c r="O29" s="12"/>
      <c r="P29" s="12"/>
      <c r="Q29" s="9"/>
      <c r="R29" s="15"/>
      <c r="S29" s="15"/>
      <c r="T29" s="168"/>
      <c r="U29" s="14"/>
      <c r="V29" s="11"/>
      <c r="W29" s="9"/>
      <c r="X29" s="15"/>
      <c r="Y29" s="15"/>
      <c r="Z29" s="8"/>
      <c r="AA29" s="6"/>
    </row>
    <row r="30" spans="1:27" ht="38.25" customHeight="1" x14ac:dyDescent="0.2">
      <c r="A30" s="1"/>
      <c r="B30" s="7"/>
      <c r="C30" s="12"/>
      <c r="D30" s="12"/>
      <c r="E30" s="12"/>
      <c r="F30" s="205" t="s">
        <v>54</v>
      </c>
      <c r="G30" s="205"/>
      <c r="H30" s="11"/>
      <c r="I30" s="209" t="s">
        <v>55</v>
      </c>
      <c r="J30" s="209"/>
      <c r="K30" s="11"/>
      <c r="L30" s="168"/>
      <c r="M30" s="168"/>
      <c r="N30" s="9"/>
      <c r="O30" s="168"/>
      <c r="P30" s="168"/>
      <c r="Q30" s="9"/>
      <c r="R30" s="210" t="s">
        <v>56</v>
      </c>
      <c r="S30" s="210"/>
      <c r="T30" s="168"/>
      <c r="U30" s="211" t="s">
        <v>917</v>
      </c>
      <c r="V30" s="210"/>
      <c r="W30" s="9"/>
      <c r="X30" s="15"/>
      <c r="Y30" s="15"/>
      <c r="Z30" s="8"/>
      <c r="AA30" s="6"/>
    </row>
    <row r="31" spans="1:27" ht="13.9" customHeight="1" x14ac:dyDescent="0.2">
      <c r="A31" s="1"/>
      <c r="B31" s="7"/>
      <c r="C31" s="18"/>
      <c r="D31" s="18"/>
      <c r="E31" s="9"/>
      <c r="F31" s="206" t="s">
        <v>57</v>
      </c>
      <c r="G31" s="204" t="s">
        <v>17</v>
      </c>
      <c r="H31" s="11"/>
      <c r="I31" s="207" t="s">
        <v>58</v>
      </c>
      <c r="J31" s="208" t="s">
        <v>902</v>
      </c>
      <c r="K31" s="11"/>
      <c r="L31" s="11"/>
      <c r="M31" s="11"/>
      <c r="N31" s="9"/>
      <c r="O31" s="11"/>
      <c r="P31" s="11"/>
      <c r="Q31" s="9"/>
      <c r="R31" s="203" t="s">
        <v>914</v>
      </c>
      <c r="S31" s="204" t="s">
        <v>17</v>
      </c>
      <c r="T31" s="168"/>
      <c r="U31" s="203" t="s">
        <v>59</v>
      </c>
      <c r="V31" s="204" t="s">
        <v>17</v>
      </c>
      <c r="W31" s="9"/>
      <c r="X31" s="15"/>
      <c r="Y31" s="15"/>
      <c r="Z31" s="8"/>
      <c r="AA31" s="6"/>
    </row>
    <row r="32" spans="1:27" ht="13.9" customHeight="1" x14ac:dyDescent="0.2">
      <c r="A32" s="1"/>
      <c r="B32" s="7"/>
      <c r="C32" s="18"/>
      <c r="D32" s="18"/>
      <c r="E32" s="9"/>
      <c r="F32" s="206"/>
      <c r="G32" s="204"/>
      <c r="H32" s="11"/>
      <c r="I32" s="207"/>
      <c r="J32" s="208"/>
      <c r="K32" s="11"/>
      <c r="L32" s="11"/>
      <c r="M32" s="11"/>
      <c r="N32" s="9"/>
      <c r="O32" s="11"/>
      <c r="P32" s="11"/>
      <c r="Q32" s="9"/>
      <c r="R32" s="203"/>
      <c r="S32" s="204"/>
      <c r="T32" s="168"/>
      <c r="U32" s="203"/>
      <c r="V32" s="204"/>
      <c r="W32" s="9"/>
      <c r="X32" s="15"/>
      <c r="Y32" s="18"/>
      <c r="Z32" s="8"/>
      <c r="AA32" s="6"/>
    </row>
    <row r="33" spans="1:27" ht="7.5" customHeight="1" x14ac:dyDescent="0.2">
      <c r="A33" s="1"/>
      <c r="B33" s="7"/>
      <c r="C33" s="18"/>
      <c r="D33" s="18"/>
      <c r="E33" s="9"/>
      <c r="F33" s="9"/>
      <c r="G33" s="9"/>
      <c r="H33" s="9"/>
      <c r="I33" s="9"/>
      <c r="J33" s="9"/>
      <c r="K33" s="9"/>
      <c r="L33" s="9"/>
      <c r="M33" s="9"/>
      <c r="N33" s="9"/>
      <c r="O33" s="9"/>
      <c r="P33" s="9"/>
      <c r="Q33" s="9"/>
      <c r="R33" s="15"/>
      <c r="S33" s="11"/>
      <c r="T33" s="15"/>
      <c r="U33" s="15"/>
      <c r="V33" s="15"/>
      <c r="W33" s="15"/>
      <c r="X33" s="15"/>
      <c r="Y33" s="18"/>
      <c r="Z33" s="8"/>
      <c r="AA33" s="6"/>
    </row>
    <row r="34" spans="1:27" ht="36" customHeight="1" x14ac:dyDescent="0.2">
      <c r="A34" s="1"/>
      <c r="B34" s="7"/>
      <c r="C34" s="18"/>
      <c r="D34" s="18"/>
      <c r="E34" s="9"/>
      <c r="F34" s="205" t="s">
        <v>60</v>
      </c>
      <c r="G34" s="205"/>
      <c r="H34" s="202"/>
      <c r="I34" s="202"/>
      <c r="J34" s="168"/>
      <c r="K34" s="168"/>
      <c r="L34" s="168"/>
      <c r="M34" s="168"/>
      <c r="N34" s="9"/>
      <c r="O34" s="168"/>
      <c r="P34" s="168"/>
      <c r="Q34" s="9"/>
      <c r="R34" s="18"/>
      <c r="S34" s="18"/>
      <c r="T34" s="15"/>
      <c r="U34" s="18"/>
      <c r="V34" s="18"/>
      <c r="W34" s="15"/>
      <c r="X34" s="15"/>
      <c r="Y34" s="15"/>
      <c r="Z34" s="8"/>
      <c r="AA34" s="6"/>
    </row>
    <row r="35" spans="1:27" ht="13.9" customHeight="1" x14ac:dyDescent="0.25">
      <c r="A35" s="1"/>
      <c r="B35" s="7"/>
      <c r="C35" s="18"/>
      <c r="D35" s="18"/>
      <c r="E35" s="9"/>
      <c r="F35" s="206" t="s">
        <v>911</v>
      </c>
      <c r="G35" s="204" t="s">
        <v>17</v>
      </c>
      <c r="H35" s="202"/>
      <c r="I35" s="202"/>
      <c r="J35" s="168"/>
      <c r="K35" s="15"/>
      <c r="L35" s="15"/>
      <c r="M35" s="15"/>
      <c r="N35" s="15"/>
      <c r="O35" s="15"/>
      <c r="P35" s="19"/>
      <c r="Q35" s="19"/>
      <c r="R35" s="18"/>
      <c r="S35" s="18"/>
      <c r="T35" s="15"/>
      <c r="U35" s="18"/>
      <c r="V35" s="18"/>
      <c r="W35" s="15"/>
      <c r="X35" s="201" t="s">
        <v>63</v>
      </c>
      <c r="Y35" s="201"/>
      <c r="Z35" s="8"/>
      <c r="AA35" s="6"/>
    </row>
    <row r="36" spans="1:27" ht="13.9" customHeight="1" x14ac:dyDescent="0.2">
      <c r="A36" s="1"/>
      <c r="B36" s="7"/>
      <c r="C36" s="18"/>
      <c r="D36" s="18"/>
      <c r="E36" s="9"/>
      <c r="F36" s="206"/>
      <c r="G36" s="204"/>
      <c r="H36" s="202"/>
      <c r="I36" s="202"/>
      <c r="J36" s="168"/>
      <c r="K36" s="15"/>
      <c r="L36" s="15"/>
      <c r="M36" s="15"/>
      <c r="N36" s="15"/>
      <c r="O36" s="15"/>
      <c r="P36" s="19"/>
      <c r="Q36" s="19"/>
      <c r="R36" s="18"/>
      <c r="S36" s="18"/>
      <c r="T36" s="15"/>
      <c r="U36" s="18"/>
      <c r="V36" s="18"/>
      <c r="W36" s="15"/>
      <c r="X36" s="15"/>
      <c r="Y36" s="20"/>
      <c r="Z36" s="8"/>
      <c r="AA36" s="6"/>
    </row>
    <row r="37" spans="1:27" ht="13.5" thickBot="1" x14ac:dyDescent="0.25">
      <c r="A37" s="1"/>
      <c r="B37" s="21"/>
      <c r="C37" s="22"/>
      <c r="D37" s="22"/>
      <c r="E37" s="22"/>
      <c r="F37" s="22"/>
      <c r="G37" s="22"/>
      <c r="H37" s="22"/>
      <c r="I37" s="22"/>
      <c r="J37" s="22"/>
      <c r="K37" s="22"/>
      <c r="L37" s="22"/>
      <c r="M37" s="22"/>
      <c r="N37" s="22"/>
      <c r="O37" s="22"/>
      <c r="P37" s="22"/>
      <c r="Q37" s="22"/>
      <c r="R37" s="22"/>
      <c r="S37" s="22"/>
      <c r="T37" s="22"/>
      <c r="U37" s="22"/>
      <c r="V37" s="22"/>
      <c r="W37" s="22"/>
      <c r="X37" s="22"/>
      <c r="Y37" s="22"/>
      <c r="Z37" s="23"/>
      <c r="AA37" s="6"/>
    </row>
    <row r="38" spans="1:27" ht="13.5" thickTop="1" x14ac:dyDescent="0.2">
      <c r="A38" s="1"/>
      <c r="B38" s="6"/>
      <c r="C38" s="6"/>
      <c r="D38" s="6"/>
      <c r="E38" s="6"/>
      <c r="F38" s="6"/>
      <c r="G38" s="6"/>
      <c r="H38" s="6"/>
      <c r="I38" s="6"/>
      <c r="J38" s="6"/>
      <c r="K38" s="6"/>
      <c r="L38" s="6"/>
      <c r="M38" s="6"/>
      <c r="N38" s="6"/>
      <c r="O38" s="6"/>
      <c r="P38" s="6"/>
      <c r="Q38" s="6"/>
      <c r="R38" s="6"/>
      <c r="S38" s="6"/>
      <c r="T38" s="6"/>
      <c r="U38" s="6"/>
      <c r="V38" s="6"/>
      <c r="W38" s="6"/>
      <c r="X38" s="6"/>
      <c r="Y38" s="6"/>
      <c r="Z38" s="6"/>
      <c r="AA38" s="6"/>
    </row>
  </sheetData>
  <mergeCells count="121">
    <mergeCell ref="E2:W2"/>
    <mergeCell ref="C3:Y4"/>
    <mergeCell ref="C6:D6"/>
    <mergeCell ref="E6:G6"/>
    <mergeCell ref="C8:D8"/>
    <mergeCell ref="F8:G8"/>
    <mergeCell ref="I8:J8"/>
    <mergeCell ref="L8:M8"/>
    <mergeCell ref="O8:P8"/>
    <mergeCell ref="R8:V8"/>
    <mergeCell ref="X8:Y8"/>
    <mergeCell ref="C10:D10"/>
    <mergeCell ref="F10:G10"/>
    <mergeCell ref="I10:J10"/>
    <mergeCell ref="L10:M10"/>
    <mergeCell ref="O10:P10"/>
    <mergeCell ref="R10:S10"/>
    <mergeCell ref="U10:V10"/>
    <mergeCell ref="X10:Y10"/>
    <mergeCell ref="U11:U12"/>
    <mergeCell ref="V11:V12"/>
    <mergeCell ref="X11:X12"/>
    <mergeCell ref="Y11:Y12"/>
    <mergeCell ref="C14:D14"/>
    <mergeCell ref="F14:G14"/>
    <mergeCell ref="I14:J14"/>
    <mergeCell ref="L14:M14"/>
    <mergeCell ref="R14:S14"/>
    <mergeCell ref="U14:V14"/>
    <mergeCell ref="L11:L12"/>
    <mergeCell ref="M11:M12"/>
    <mergeCell ref="O11:O12"/>
    <mergeCell ref="P11:P12"/>
    <mergeCell ref="R11:R12"/>
    <mergeCell ref="S11:S12"/>
    <mergeCell ref="C11:C12"/>
    <mergeCell ref="D11:D12"/>
    <mergeCell ref="F11:F12"/>
    <mergeCell ref="G11:G12"/>
    <mergeCell ref="I11:I12"/>
    <mergeCell ref="J11:J12"/>
    <mergeCell ref="X14:Y14"/>
    <mergeCell ref="C15:C16"/>
    <mergeCell ref="D15:D16"/>
    <mergeCell ref="F15:F16"/>
    <mergeCell ref="G15:G16"/>
    <mergeCell ref="I15:I16"/>
    <mergeCell ref="J15:J16"/>
    <mergeCell ref="L15:L16"/>
    <mergeCell ref="M15:M16"/>
    <mergeCell ref="R15:R16"/>
    <mergeCell ref="S15:S16"/>
    <mergeCell ref="U15:U16"/>
    <mergeCell ref="V15:V16"/>
    <mergeCell ref="C18:D18"/>
    <mergeCell ref="F18:G18"/>
    <mergeCell ref="I18:J18"/>
    <mergeCell ref="L18:M18"/>
    <mergeCell ref="R18:S18"/>
    <mergeCell ref="U18:V18"/>
    <mergeCell ref="L19:L20"/>
    <mergeCell ref="M19:M20"/>
    <mergeCell ref="R19:R20"/>
    <mergeCell ref="S19:S20"/>
    <mergeCell ref="U19:U20"/>
    <mergeCell ref="V19:V20"/>
    <mergeCell ref="C19:C20"/>
    <mergeCell ref="D19:D20"/>
    <mergeCell ref="F19:F20"/>
    <mergeCell ref="G19:G20"/>
    <mergeCell ref="I19:I20"/>
    <mergeCell ref="J19:J20"/>
    <mergeCell ref="C22:D22"/>
    <mergeCell ref="F22:G22"/>
    <mergeCell ref="I22:J22"/>
    <mergeCell ref="R22:S22"/>
    <mergeCell ref="U22:V22"/>
    <mergeCell ref="C23:C24"/>
    <mergeCell ref="D23:D24"/>
    <mergeCell ref="F23:F24"/>
    <mergeCell ref="G23:G24"/>
    <mergeCell ref="I23:I24"/>
    <mergeCell ref="J23:J24"/>
    <mergeCell ref="R23:R24"/>
    <mergeCell ref="S23:S24"/>
    <mergeCell ref="U23:U24"/>
    <mergeCell ref="V23:V24"/>
    <mergeCell ref="C26:D26"/>
    <mergeCell ref="F26:G26"/>
    <mergeCell ref="I26:J26"/>
    <mergeCell ref="R26:S26"/>
    <mergeCell ref="U26:V26"/>
    <mergeCell ref="R27:R28"/>
    <mergeCell ref="S27:S28"/>
    <mergeCell ref="U27:U28"/>
    <mergeCell ref="V27:V28"/>
    <mergeCell ref="F30:G30"/>
    <mergeCell ref="I30:J30"/>
    <mergeCell ref="R30:S30"/>
    <mergeCell ref="U30:V30"/>
    <mergeCell ref="C27:C28"/>
    <mergeCell ref="D27:D28"/>
    <mergeCell ref="F27:F28"/>
    <mergeCell ref="G27:G28"/>
    <mergeCell ref="I27:I28"/>
    <mergeCell ref="J27:J28"/>
    <mergeCell ref="X35:Y35"/>
    <mergeCell ref="H36:I36"/>
    <mergeCell ref="U31:U32"/>
    <mergeCell ref="V31:V32"/>
    <mergeCell ref="F34:G34"/>
    <mergeCell ref="H34:I34"/>
    <mergeCell ref="F35:F36"/>
    <mergeCell ref="G35:G36"/>
    <mergeCell ref="H35:I35"/>
    <mergeCell ref="F31:F32"/>
    <mergeCell ref="G31:G32"/>
    <mergeCell ref="I31:I32"/>
    <mergeCell ref="J31:J32"/>
    <mergeCell ref="R31:R32"/>
    <mergeCell ref="S31:S32"/>
  </mergeCells>
  <hyperlinks>
    <hyperlink ref="D11:D12" location="'GDIR 1.0'!A1" display="Ver" xr:uid="{89433F0E-F193-4422-9814-5006330A4BE8}"/>
    <hyperlink ref="G11:G12" location="'GRER-2.0'!A1" display="Ver" xr:uid="{A24AE06A-5F34-466F-BAAE-5983915C05C3}"/>
    <hyperlink ref="G15:G16" location="'GRER-1.0'!A1" display="Ver" xr:uid="{EE6C9799-8775-4402-AD99-230DEBDBB74C}"/>
    <hyperlink ref="G19:G20" location="'GSAC-1.0'!A1" display="Ver" xr:uid="{904FD176-4BB9-40F6-B7C1-DB764B56FAF1}"/>
    <hyperlink ref="G23:G24" location="'GCEP-1.0'!A1" display="Ver" xr:uid="{F797D89C-083B-47E7-A0A2-C6F59B66EF49}"/>
    <hyperlink ref="G27:G28" location="'GSAC-3.1'!A1" display="Ver" xr:uid="{CB70A609-F01B-4A79-8FAD-C5F84223158A}"/>
    <hyperlink ref="G31:G32" location="'GIVC-1.0'!A1" display="Ver" xr:uid="{67395B66-39A9-4241-967D-FCB12BE267BC}"/>
    <hyperlink ref="G35:G36" location="'MAUT- 8.0'!A1" display="Ver" xr:uid="{74DF8651-B02E-499C-8B5E-D49085F6F1BC}"/>
    <hyperlink ref="J11:J12" location="'GSAN- 1.1'!A1" display="Ver" xr:uid="{5E71F63B-FB23-4E07-AE66-55430713EC70}"/>
    <hyperlink ref="J15:J16" location="'MSER- 2.0'!A1" display="Ver" xr:uid="{A2CDC070-C026-4C22-A6CD-0E853F62C115}"/>
    <hyperlink ref="J23:J24" location="'GSAN- 1.3'!A1" display="Ver" xr:uid="{1A3B5F47-7214-4963-8086-C4560FEF4488}"/>
    <hyperlink ref="M15:M16" location="'GSAP- 2.1'!A1" display="Ver" xr:uid="{F631C39D-2935-4EBA-BE1F-8F0B6E6DFCB0}"/>
    <hyperlink ref="P11:P12" location="'GDIR- 2.4'!A1" display="Ver" xr:uid="{CA5A12A9-DE3E-4C2B-8452-D90E942B4F31}"/>
    <hyperlink ref="S19:S20" location="'APOY- 7.0'!A1" display="Ver" xr:uid="{99E06836-957C-4950-AD13-E3F5EF11D904}"/>
    <hyperlink ref="V19:V20" location="'APOY-4.0'!A1" display="Ver" xr:uid="{94D76E6D-5E65-43C3-9A23-0C17773646BC}"/>
    <hyperlink ref="S27:S28" location="'APOY- 5.0'!A1" display="Ver" xr:uid="{7F267060-8E0C-4231-AF2D-D4CD63ADF5AD}"/>
    <hyperlink ref="S23:S24" location="'APOY- 3.0'!A1" display="Ver" xr:uid="{F5754D27-84C5-44F3-AEAA-246D802F4C5D}"/>
    <hyperlink ref="S15:S16" location="'APOY- 1.0'!A1" display="Ver" xr:uid="{13D089D4-5284-49EF-8785-5A94CA3178E3}"/>
    <hyperlink ref="S11:S12" location="'GCON-1.0'!A1" display="Ver" xr:uid="{AE559067-8D05-4C90-BF0E-4EC87FD8667E}"/>
    <hyperlink ref="S31:S32" location="'APOY- 8.0'!A1" display="Ver" xr:uid="{C285BD4D-368A-4FBD-89F3-5934C9A393DF}"/>
    <hyperlink ref="V23:V24" location="'APOY- 2.0'!A1" display="Ver" xr:uid="{DA7B3F48-93EA-40D2-B5E3-114015BB2CAD}"/>
    <hyperlink ref="V27:V28" location="'APOY- 6.0'!A1" display="Ver" xr:uid="{AEDF3682-A31B-4ED6-8156-66013D1C0D99}"/>
    <hyperlink ref="V31:V32" location="'GSER- 1.0'!A1" display="Ver" xr:uid="{43CE72D4-BC3F-4B24-9568-46E33CDC1051}"/>
    <hyperlink ref="Y11:Y12" location="'EVAL- 1.0'!A1" display="Ver" xr:uid="{69546D31-61A9-4ABF-A256-99C4FD74EBA9}"/>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7990B-2EF6-4993-8CCD-5FC1B749A783}">
  <dimension ref="B2:BS41"/>
  <sheetViews>
    <sheetView topLeftCell="A14" workbookViewId="0">
      <selection activeCell="E12" sqref="E12:E21"/>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12.75" x14ac:dyDescent="0.25">
      <c r="C6" s="279" t="s">
        <v>69</v>
      </c>
      <c r="D6" s="279"/>
      <c r="E6" s="491">
        <v>45279</v>
      </c>
      <c r="F6" s="492"/>
      <c r="G6" s="492"/>
      <c r="H6" s="492"/>
      <c r="I6" s="492"/>
      <c r="BH6" s="88"/>
      <c r="BJ6" s="88"/>
      <c r="BK6" s="88"/>
    </row>
    <row r="7" spans="2:71" s="25" customFormat="1" ht="13.5" thickBot="1" x14ac:dyDescent="0.25">
      <c r="BH7" s="87"/>
      <c r="BJ7" s="87"/>
      <c r="BK7" s="87"/>
    </row>
    <row r="8" spans="2:71" s="26" customFormat="1" ht="12.75" x14ac:dyDescent="0.25">
      <c r="B8" s="282" t="s">
        <v>70</v>
      </c>
      <c r="C8" s="283"/>
      <c r="D8" s="283"/>
      <c r="E8" s="283"/>
      <c r="F8" s="283"/>
      <c r="G8" s="283"/>
      <c r="H8" s="283"/>
      <c r="I8" s="283"/>
      <c r="J8" s="283"/>
      <c r="K8" s="283"/>
      <c r="L8" s="283"/>
      <c r="M8" s="284"/>
      <c r="N8" s="493" t="s">
        <v>71</v>
      </c>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5"/>
      <c r="AN8" s="285" t="s">
        <v>365</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2.75" x14ac:dyDescent="0.25">
      <c r="B9" s="251" t="s">
        <v>76</v>
      </c>
      <c r="C9" s="253" t="s">
        <v>77</v>
      </c>
      <c r="D9" s="255" t="s">
        <v>78</v>
      </c>
      <c r="E9" s="255" t="s">
        <v>79</v>
      </c>
      <c r="F9" s="255" t="s">
        <v>80</v>
      </c>
      <c r="G9" s="255"/>
      <c r="H9" s="255"/>
      <c r="I9" s="255"/>
      <c r="J9" s="255"/>
      <c r="K9" s="257" t="s">
        <v>81</v>
      </c>
      <c r="L9" s="258"/>
      <c r="M9" s="260" t="s">
        <v>82</v>
      </c>
      <c r="N9" s="485"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497"/>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2.75" x14ac:dyDescent="0.25">
      <c r="B10" s="251"/>
      <c r="C10" s="253"/>
      <c r="D10" s="255"/>
      <c r="E10" s="255"/>
      <c r="F10" s="275" t="s">
        <v>100</v>
      </c>
      <c r="G10" s="275" t="s">
        <v>101</v>
      </c>
      <c r="H10" s="275" t="s">
        <v>102</v>
      </c>
      <c r="I10" s="275" t="s">
        <v>103</v>
      </c>
      <c r="J10" s="275" t="s">
        <v>184</v>
      </c>
      <c r="K10" s="258"/>
      <c r="L10" s="258"/>
      <c r="M10" s="261"/>
      <c r="N10" s="485"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489"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26.25" thickBot="1" x14ac:dyDescent="0.3">
      <c r="B11" s="252"/>
      <c r="C11" s="254"/>
      <c r="D11" s="256"/>
      <c r="E11" s="256"/>
      <c r="F11" s="276"/>
      <c r="G11" s="276"/>
      <c r="H11" s="276"/>
      <c r="I11" s="276"/>
      <c r="J11" s="276"/>
      <c r="K11" s="259"/>
      <c r="L11" s="259"/>
      <c r="M11" s="496"/>
      <c r="N11" s="486"/>
      <c r="O11" s="487"/>
      <c r="P11" s="487"/>
      <c r="Q11" s="154">
        <v>1</v>
      </c>
      <c r="R11" s="154">
        <v>2</v>
      </c>
      <c r="S11" s="154">
        <v>3</v>
      </c>
      <c r="T11" s="154">
        <v>4</v>
      </c>
      <c r="U11" s="154">
        <v>5</v>
      </c>
      <c r="V11" s="154">
        <v>6</v>
      </c>
      <c r="W11" s="154">
        <v>7</v>
      </c>
      <c r="X11" s="154">
        <v>8</v>
      </c>
      <c r="Y11" s="154">
        <v>9</v>
      </c>
      <c r="Z11" s="154">
        <v>10</v>
      </c>
      <c r="AA11" s="154">
        <v>11</v>
      </c>
      <c r="AB11" s="154">
        <v>12</v>
      </c>
      <c r="AC11" s="154">
        <v>13</v>
      </c>
      <c r="AD11" s="154">
        <v>14</v>
      </c>
      <c r="AE11" s="154">
        <v>15</v>
      </c>
      <c r="AF11" s="154">
        <v>16</v>
      </c>
      <c r="AG11" s="154">
        <v>17</v>
      </c>
      <c r="AH11" s="154">
        <v>18</v>
      </c>
      <c r="AI11" s="154">
        <v>19</v>
      </c>
      <c r="AJ11" s="488"/>
      <c r="AK11" s="488"/>
      <c r="AL11" s="488"/>
      <c r="AM11" s="490"/>
      <c r="AN11" s="247"/>
      <c r="AO11" s="237"/>
      <c r="AP11" s="237"/>
      <c r="AQ11" s="237"/>
      <c r="AR11" s="237"/>
      <c r="AS11" s="237"/>
      <c r="AT11" s="237"/>
      <c r="AU11" s="237"/>
      <c r="AV11" s="237"/>
      <c r="AW11" s="151" t="s">
        <v>109</v>
      </c>
      <c r="AX11" s="151" t="s">
        <v>110</v>
      </c>
      <c r="AY11" s="151">
        <v>2</v>
      </c>
      <c r="AZ11" s="151">
        <v>3</v>
      </c>
      <c r="BA11" s="151">
        <v>4</v>
      </c>
      <c r="BB11" s="151">
        <v>5</v>
      </c>
      <c r="BC11" s="151">
        <v>6</v>
      </c>
      <c r="BD11" s="271"/>
      <c r="BE11" s="272"/>
      <c r="BF11" s="274"/>
      <c r="BG11" s="271"/>
      <c r="BH11" s="272"/>
      <c r="BI11" s="274"/>
      <c r="BJ11" s="271"/>
      <c r="BK11" s="272"/>
      <c r="BL11" s="278"/>
      <c r="BM11" s="238"/>
      <c r="BN11" s="240"/>
      <c r="BO11" s="235" t="s">
        <v>104</v>
      </c>
      <c r="BP11" s="236"/>
      <c r="BQ11" s="150" t="s">
        <v>106</v>
      </c>
      <c r="BR11" s="150" t="s">
        <v>111</v>
      </c>
      <c r="BS11" s="250"/>
    </row>
    <row r="12" spans="2:71" s="113" customFormat="1" ht="178.5" x14ac:dyDescent="0.25">
      <c r="B12" s="462">
        <v>1</v>
      </c>
      <c r="C12" s="465" t="s">
        <v>420</v>
      </c>
      <c r="D12" s="455" t="s">
        <v>421</v>
      </c>
      <c r="E12" s="455" t="s">
        <v>422</v>
      </c>
      <c r="F12" s="455" t="s">
        <v>162</v>
      </c>
      <c r="G12" s="455" t="s">
        <v>162</v>
      </c>
      <c r="H12" s="455" t="s">
        <v>162</v>
      </c>
      <c r="I12" s="455" t="s">
        <v>162</v>
      </c>
      <c r="J12" s="455" t="str">
        <f>IF(AND((F12="SI"),(G12="SI"),(H12="SI"),(I12="SI")),"Si es Riesgo de Corrupción","No es Riesgo de Corrupción")</f>
        <v>Si es Riesgo de Corrupción</v>
      </c>
      <c r="K12" s="128">
        <v>1</v>
      </c>
      <c r="L12" s="129" t="s">
        <v>423</v>
      </c>
      <c r="M12" s="457" t="s">
        <v>424</v>
      </c>
      <c r="N12" s="471">
        <v>2</v>
      </c>
      <c r="O12" s="449" t="str">
        <f>IF(N12=1,"Rara vez",IF(N12=2,"Improbable",IF(N12=3,"Posible",IF(N12=4,"Probable",IF(N12=5,"Casi seguro","Definir el nivel de probabilidad")))))</f>
        <v>Improbable</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448" t="s">
        <v>162</v>
      </c>
      <c r="R12" s="448" t="s">
        <v>162</v>
      </c>
      <c r="S12" s="448" t="s">
        <v>165</v>
      </c>
      <c r="T12" s="448" t="s">
        <v>165</v>
      </c>
      <c r="U12" s="448" t="s">
        <v>162</v>
      </c>
      <c r="V12" s="448" t="s">
        <v>162</v>
      </c>
      <c r="W12" s="448" t="s">
        <v>162</v>
      </c>
      <c r="X12" s="448" t="s">
        <v>162</v>
      </c>
      <c r="Y12" s="448" t="s">
        <v>162</v>
      </c>
      <c r="Z12" s="448" t="s">
        <v>162</v>
      </c>
      <c r="AA12" s="448" t="s">
        <v>162</v>
      </c>
      <c r="AB12" s="448" t="s">
        <v>162</v>
      </c>
      <c r="AC12" s="448" t="s">
        <v>162</v>
      </c>
      <c r="AD12" s="448" t="s">
        <v>162</v>
      </c>
      <c r="AE12" s="448" t="s">
        <v>162</v>
      </c>
      <c r="AF12" s="448" t="s">
        <v>165</v>
      </c>
      <c r="AG12" s="448" t="s">
        <v>162</v>
      </c>
      <c r="AH12" s="448" t="s">
        <v>162</v>
      </c>
      <c r="AI12" s="448" t="s">
        <v>165</v>
      </c>
      <c r="AJ12" s="448">
        <f t="shared" ref="AJ12:AJ22" si="0">IF(AF12="SI","Impacto Catastrófico por lesoines o perdida de vidas humanas",(COUNTIF(Q12:AE21,"SI")+COUNTIF(AG12:AI21,"SI")))</f>
        <v>15</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430" t="s">
        <v>159</v>
      </c>
      <c r="AN12" s="117">
        <v>1</v>
      </c>
      <c r="AO12" s="121" t="s">
        <v>425</v>
      </c>
      <c r="AP12" s="121" t="s">
        <v>426</v>
      </c>
      <c r="AQ12" s="121" t="s">
        <v>186</v>
      </c>
      <c r="AR12" s="121" t="s">
        <v>427</v>
      </c>
      <c r="AS12" s="121" t="s">
        <v>428</v>
      </c>
      <c r="AT12" s="121" t="s">
        <v>429</v>
      </c>
      <c r="AU12" s="121" t="s">
        <v>430</v>
      </c>
      <c r="AV12" s="121" t="s">
        <v>170</v>
      </c>
      <c r="AW12" s="152" t="s">
        <v>171</v>
      </c>
      <c r="AX12" s="152" t="s">
        <v>172</v>
      </c>
      <c r="AY12" s="152" t="s">
        <v>173</v>
      </c>
      <c r="AZ12" s="152" t="s">
        <v>174</v>
      </c>
      <c r="BA12" s="152" t="s">
        <v>175</v>
      </c>
      <c r="BB12" s="152" t="s">
        <v>176</v>
      </c>
      <c r="BC12" s="152" t="s">
        <v>187</v>
      </c>
      <c r="BD12" s="152">
        <f t="shared" ref="BD12:BD41" si="1">IF(AW12="Asignado",15,0)+IF(AX12="Adecuado",15,0)+IF(AY12="Oportuna",15,0)+IF(AZ12="Prevenir",15,IF(AZ12="Detectar",10,0))+IF(BA12="Confiable",15,0)+IF(BB12="Se investigan y resuelven oportunamente",15,0)+IF(BC12="Completa",10,IF(BC12="Incompleta",5,0))</f>
        <v>100</v>
      </c>
      <c r="BE12" s="152" t="str">
        <f t="shared" ref="BE12:BE41" si="2">IF(BD12&lt;=85,"Débil",IF(AND(BD12&gt;=86,BD12&lt;=94),"Moderado","Fuerte"))</f>
        <v>Fuerte</v>
      </c>
      <c r="BF12" s="121"/>
      <c r="BG12" s="130" t="s">
        <v>178</v>
      </c>
      <c r="BH12" s="152" t="str">
        <f t="shared" ref="BH12:BH41" si="3">IF(BG12="Débil","No se ejecuta",IF(BG12="Moderado","Algunas veces se ejecuta",IF(BG12="FUERTE","Siempre se ejecuta","Casilla formulada")))</f>
        <v>Siempre se ejecuta</v>
      </c>
      <c r="BI12" s="121"/>
      <c r="BJ12" s="152" t="str">
        <f t="shared" ref="BJ12:BJ4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52">
        <f t="shared" ref="BK12:BK41" si="5">IF(BJ12="DÉBIL",0,IF(BJ12="MODERADO",50,IF(BJ12="FUERTE",100,"")))</f>
        <v>100</v>
      </c>
      <c r="BL12" s="152" t="str">
        <f t="shared" ref="BL12:BL41" si="6">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68">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427" t="s">
        <v>431</v>
      </c>
    </row>
    <row r="13" spans="2:71" s="113" customFormat="1" ht="89.25" x14ac:dyDescent="0.25">
      <c r="B13" s="463"/>
      <c r="C13" s="466"/>
      <c r="D13" s="455"/>
      <c r="E13" s="455"/>
      <c r="F13" s="455"/>
      <c r="G13" s="455"/>
      <c r="H13" s="455"/>
      <c r="I13" s="455"/>
      <c r="J13" s="455"/>
      <c r="K13" s="131">
        <v>2</v>
      </c>
      <c r="L13" s="132" t="s">
        <v>115</v>
      </c>
      <c r="M13" s="457"/>
      <c r="N13" s="472"/>
      <c r="O13" s="450"/>
      <c r="P13" s="443"/>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31"/>
      <c r="AN13" s="133">
        <v>2</v>
      </c>
      <c r="AO13" s="134" t="s">
        <v>117</v>
      </c>
      <c r="AP13" s="134"/>
      <c r="AQ13" s="134" t="s">
        <v>114</v>
      </c>
      <c r="AR13" s="134"/>
      <c r="AS13" s="134"/>
      <c r="AT13" s="134"/>
      <c r="AU13" s="134"/>
      <c r="AV13" s="134" t="s">
        <v>114</v>
      </c>
      <c r="AW13" s="135" t="s">
        <v>114</v>
      </c>
      <c r="AX13" s="135" t="s">
        <v>114</v>
      </c>
      <c r="AY13" s="135" t="s">
        <v>114</v>
      </c>
      <c r="AZ13" s="135" t="s">
        <v>114</v>
      </c>
      <c r="BA13" s="135" t="s">
        <v>114</v>
      </c>
      <c r="BB13" s="135" t="s">
        <v>114</v>
      </c>
      <c r="BC13" s="135" t="s">
        <v>114</v>
      </c>
      <c r="BD13" s="135">
        <f t="shared" si="1"/>
        <v>0</v>
      </c>
      <c r="BE13" s="135" t="str">
        <f t="shared" si="2"/>
        <v>Débil</v>
      </c>
      <c r="BF13" s="134"/>
      <c r="BG13" s="136" t="s">
        <v>114</v>
      </c>
      <c r="BH13" s="135" t="str">
        <f t="shared" si="3"/>
        <v>Casilla formulada</v>
      </c>
      <c r="BI13" s="134"/>
      <c r="BJ13" s="135" t="str">
        <f t="shared" si="4"/>
        <v/>
      </c>
      <c r="BK13" s="135" t="str">
        <f t="shared" si="5"/>
        <v/>
      </c>
      <c r="BL13" s="135" t="str">
        <f t="shared" si="6"/>
        <v>SI</v>
      </c>
      <c r="BM13" s="434"/>
      <c r="BN13" s="437"/>
      <c r="BO13" s="469"/>
      <c r="BP13" s="443"/>
      <c r="BQ13" s="425"/>
      <c r="BR13" s="425"/>
      <c r="BS13" s="428"/>
    </row>
    <row r="14" spans="2:71" s="113" customFormat="1" ht="89.25" x14ac:dyDescent="0.25">
      <c r="B14" s="463"/>
      <c r="C14" s="466"/>
      <c r="D14" s="455"/>
      <c r="E14" s="455"/>
      <c r="F14" s="455"/>
      <c r="G14" s="455"/>
      <c r="H14" s="455"/>
      <c r="I14" s="455"/>
      <c r="J14" s="455"/>
      <c r="K14" s="137">
        <v>3</v>
      </c>
      <c r="L14" s="138" t="s">
        <v>115</v>
      </c>
      <c r="M14" s="457"/>
      <c r="N14" s="472"/>
      <c r="O14" s="450"/>
      <c r="P14" s="443"/>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31"/>
      <c r="AN14" s="139">
        <v>3</v>
      </c>
      <c r="AO14" s="140" t="s">
        <v>117</v>
      </c>
      <c r="AP14" s="140"/>
      <c r="AQ14" s="140" t="s">
        <v>114</v>
      </c>
      <c r="AR14" s="140"/>
      <c r="AS14" s="140"/>
      <c r="AT14" s="140"/>
      <c r="AU14" s="140"/>
      <c r="AV14" s="140" t="s">
        <v>114</v>
      </c>
      <c r="AW14" s="153" t="s">
        <v>114</v>
      </c>
      <c r="AX14" s="153" t="s">
        <v>114</v>
      </c>
      <c r="AY14" s="153" t="s">
        <v>114</v>
      </c>
      <c r="AZ14" s="153" t="s">
        <v>114</v>
      </c>
      <c r="BA14" s="153" t="s">
        <v>114</v>
      </c>
      <c r="BB14" s="153" t="s">
        <v>114</v>
      </c>
      <c r="BC14" s="153" t="s">
        <v>114</v>
      </c>
      <c r="BD14" s="153">
        <f t="shared" si="1"/>
        <v>0</v>
      </c>
      <c r="BE14" s="153" t="str">
        <f t="shared" si="2"/>
        <v>Débil</v>
      </c>
      <c r="BF14" s="140"/>
      <c r="BG14" s="142" t="s">
        <v>114</v>
      </c>
      <c r="BH14" s="153" t="str">
        <f t="shared" si="3"/>
        <v>Casilla formulada</v>
      </c>
      <c r="BI14" s="140"/>
      <c r="BJ14" s="153" t="str">
        <f t="shared" si="4"/>
        <v/>
      </c>
      <c r="BK14" s="153" t="str">
        <f t="shared" si="5"/>
        <v/>
      </c>
      <c r="BL14" s="153" t="str">
        <f t="shared" si="6"/>
        <v>SI</v>
      </c>
      <c r="BM14" s="434"/>
      <c r="BN14" s="437"/>
      <c r="BO14" s="469"/>
      <c r="BP14" s="443"/>
      <c r="BQ14" s="425"/>
      <c r="BR14" s="425"/>
      <c r="BS14" s="428"/>
    </row>
    <row r="15" spans="2:71" s="113" customFormat="1" ht="89.25" x14ac:dyDescent="0.25">
      <c r="B15" s="463"/>
      <c r="C15" s="466"/>
      <c r="D15" s="455"/>
      <c r="E15" s="455"/>
      <c r="F15" s="455"/>
      <c r="G15" s="455"/>
      <c r="H15" s="455"/>
      <c r="I15" s="455"/>
      <c r="J15" s="455"/>
      <c r="K15" s="131">
        <v>4</v>
      </c>
      <c r="L15" s="132" t="s">
        <v>115</v>
      </c>
      <c r="M15" s="457"/>
      <c r="N15" s="472"/>
      <c r="O15" s="450"/>
      <c r="P15" s="443"/>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31"/>
      <c r="AN15" s="133">
        <v>4</v>
      </c>
      <c r="AO15" s="134" t="s">
        <v>117</v>
      </c>
      <c r="AP15" s="134"/>
      <c r="AQ15" s="134" t="s">
        <v>114</v>
      </c>
      <c r="AR15" s="134"/>
      <c r="AS15" s="134"/>
      <c r="AT15" s="134"/>
      <c r="AU15" s="134"/>
      <c r="AV15" s="134" t="s">
        <v>114</v>
      </c>
      <c r="AW15" s="135" t="s">
        <v>114</v>
      </c>
      <c r="AX15" s="135" t="s">
        <v>114</v>
      </c>
      <c r="AY15" s="135" t="s">
        <v>114</v>
      </c>
      <c r="AZ15" s="135" t="s">
        <v>114</v>
      </c>
      <c r="BA15" s="135" t="s">
        <v>114</v>
      </c>
      <c r="BB15" s="135" t="s">
        <v>114</v>
      </c>
      <c r="BC15" s="135" t="s">
        <v>114</v>
      </c>
      <c r="BD15" s="135">
        <f t="shared" si="1"/>
        <v>0</v>
      </c>
      <c r="BE15" s="135" t="str">
        <f t="shared" si="2"/>
        <v>Débil</v>
      </c>
      <c r="BF15" s="134"/>
      <c r="BG15" s="136" t="s">
        <v>114</v>
      </c>
      <c r="BH15" s="135" t="str">
        <f t="shared" si="3"/>
        <v>Casilla formulada</v>
      </c>
      <c r="BI15" s="134"/>
      <c r="BJ15" s="135" t="str">
        <f t="shared" si="4"/>
        <v/>
      </c>
      <c r="BK15" s="135" t="str">
        <f t="shared" si="5"/>
        <v/>
      </c>
      <c r="BL15" s="135" t="str">
        <f t="shared" si="6"/>
        <v>SI</v>
      </c>
      <c r="BM15" s="434"/>
      <c r="BN15" s="437"/>
      <c r="BO15" s="469"/>
      <c r="BP15" s="443"/>
      <c r="BQ15" s="425"/>
      <c r="BR15" s="425"/>
      <c r="BS15" s="428"/>
    </row>
    <row r="16" spans="2:71" s="113" customFormat="1" ht="89.25" x14ac:dyDescent="0.25">
      <c r="B16" s="463"/>
      <c r="C16" s="466"/>
      <c r="D16" s="455"/>
      <c r="E16" s="455"/>
      <c r="F16" s="455"/>
      <c r="G16" s="455"/>
      <c r="H16" s="455"/>
      <c r="I16" s="455"/>
      <c r="J16" s="455"/>
      <c r="K16" s="137">
        <v>5</v>
      </c>
      <c r="L16" s="138" t="s">
        <v>115</v>
      </c>
      <c r="M16" s="457"/>
      <c r="N16" s="472"/>
      <c r="O16" s="450"/>
      <c r="P16" s="443"/>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31"/>
      <c r="AN16" s="139">
        <v>5</v>
      </c>
      <c r="AO16" s="140" t="s">
        <v>117</v>
      </c>
      <c r="AP16" s="140"/>
      <c r="AQ16" s="140" t="s">
        <v>114</v>
      </c>
      <c r="AR16" s="140"/>
      <c r="AS16" s="140"/>
      <c r="AT16" s="140"/>
      <c r="AU16" s="140"/>
      <c r="AV16" s="140" t="s">
        <v>114</v>
      </c>
      <c r="AW16" s="153" t="s">
        <v>114</v>
      </c>
      <c r="AX16" s="153" t="s">
        <v>114</v>
      </c>
      <c r="AY16" s="153" t="s">
        <v>114</v>
      </c>
      <c r="AZ16" s="153" t="s">
        <v>114</v>
      </c>
      <c r="BA16" s="153" t="s">
        <v>114</v>
      </c>
      <c r="BB16" s="153" t="s">
        <v>114</v>
      </c>
      <c r="BC16" s="153" t="s">
        <v>114</v>
      </c>
      <c r="BD16" s="153">
        <f t="shared" si="1"/>
        <v>0</v>
      </c>
      <c r="BE16" s="153" t="str">
        <f t="shared" si="2"/>
        <v>Débil</v>
      </c>
      <c r="BF16" s="140"/>
      <c r="BG16" s="142" t="s">
        <v>114</v>
      </c>
      <c r="BH16" s="153" t="str">
        <f t="shared" si="3"/>
        <v>Casilla formulada</v>
      </c>
      <c r="BI16" s="140"/>
      <c r="BJ16" s="153" t="str">
        <f t="shared" si="4"/>
        <v/>
      </c>
      <c r="BK16" s="153" t="str">
        <f t="shared" si="5"/>
        <v/>
      </c>
      <c r="BL16" s="153" t="str">
        <f t="shared" si="6"/>
        <v>SI</v>
      </c>
      <c r="BM16" s="434"/>
      <c r="BN16" s="437"/>
      <c r="BO16" s="469"/>
      <c r="BP16" s="443"/>
      <c r="BQ16" s="425"/>
      <c r="BR16" s="425"/>
      <c r="BS16" s="428"/>
    </row>
    <row r="17" spans="2:71" s="113" customFormat="1" ht="89.25" x14ac:dyDescent="0.25">
      <c r="B17" s="463"/>
      <c r="C17" s="466"/>
      <c r="D17" s="455"/>
      <c r="E17" s="455"/>
      <c r="F17" s="455"/>
      <c r="G17" s="455"/>
      <c r="H17" s="455"/>
      <c r="I17" s="455"/>
      <c r="J17" s="455"/>
      <c r="K17" s="131">
        <v>6</v>
      </c>
      <c r="L17" s="132" t="s">
        <v>115</v>
      </c>
      <c r="M17" s="457"/>
      <c r="N17" s="472"/>
      <c r="O17" s="450"/>
      <c r="P17" s="443"/>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31"/>
      <c r="AN17" s="133">
        <v>6</v>
      </c>
      <c r="AO17" s="134" t="s">
        <v>117</v>
      </c>
      <c r="AP17" s="134"/>
      <c r="AQ17" s="134" t="s">
        <v>114</v>
      </c>
      <c r="AR17" s="134"/>
      <c r="AS17" s="134"/>
      <c r="AT17" s="134"/>
      <c r="AU17" s="134"/>
      <c r="AV17" s="134" t="s">
        <v>114</v>
      </c>
      <c r="AW17" s="135" t="s">
        <v>114</v>
      </c>
      <c r="AX17" s="135" t="s">
        <v>114</v>
      </c>
      <c r="AY17" s="135" t="s">
        <v>114</v>
      </c>
      <c r="AZ17" s="135" t="s">
        <v>114</v>
      </c>
      <c r="BA17" s="135" t="s">
        <v>114</v>
      </c>
      <c r="BB17" s="135" t="s">
        <v>114</v>
      </c>
      <c r="BC17" s="135" t="s">
        <v>114</v>
      </c>
      <c r="BD17" s="135">
        <f t="shared" si="1"/>
        <v>0</v>
      </c>
      <c r="BE17" s="135" t="str">
        <f t="shared" si="2"/>
        <v>Débil</v>
      </c>
      <c r="BF17" s="134"/>
      <c r="BG17" s="136" t="s">
        <v>114</v>
      </c>
      <c r="BH17" s="135" t="str">
        <f t="shared" si="3"/>
        <v>Casilla formulada</v>
      </c>
      <c r="BI17" s="134"/>
      <c r="BJ17" s="135" t="str">
        <f t="shared" si="4"/>
        <v/>
      </c>
      <c r="BK17" s="135" t="str">
        <f t="shared" si="5"/>
        <v/>
      </c>
      <c r="BL17" s="135" t="str">
        <f t="shared" si="6"/>
        <v>SI</v>
      </c>
      <c r="BM17" s="434"/>
      <c r="BN17" s="437"/>
      <c r="BO17" s="469"/>
      <c r="BP17" s="443"/>
      <c r="BQ17" s="425"/>
      <c r="BR17" s="425"/>
      <c r="BS17" s="428"/>
    </row>
    <row r="18" spans="2:71" s="113" customFormat="1" ht="89.25" x14ac:dyDescent="0.25">
      <c r="B18" s="463"/>
      <c r="C18" s="466"/>
      <c r="D18" s="455"/>
      <c r="E18" s="455"/>
      <c r="F18" s="455"/>
      <c r="G18" s="455"/>
      <c r="H18" s="455"/>
      <c r="I18" s="455"/>
      <c r="J18" s="455"/>
      <c r="K18" s="137">
        <v>7</v>
      </c>
      <c r="L18" s="138" t="s">
        <v>115</v>
      </c>
      <c r="M18" s="457"/>
      <c r="N18" s="472"/>
      <c r="O18" s="450"/>
      <c r="P18" s="443"/>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31"/>
      <c r="AN18" s="139">
        <v>7</v>
      </c>
      <c r="AO18" s="140" t="s">
        <v>117</v>
      </c>
      <c r="AP18" s="140"/>
      <c r="AQ18" s="140" t="s">
        <v>114</v>
      </c>
      <c r="AR18" s="140"/>
      <c r="AS18" s="140"/>
      <c r="AT18" s="140"/>
      <c r="AU18" s="140"/>
      <c r="AV18" s="140" t="s">
        <v>114</v>
      </c>
      <c r="AW18" s="153" t="s">
        <v>114</v>
      </c>
      <c r="AX18" s="153" t="s">
        <v>114</v>
      </c>
      <c r="AY18" s="153" t="s">
        <v>114</v>
      </c>
      <c r="AZ18" s="153" t="s">
        <v>114</v>
      </c>
      <c r="BA18" s="153" t="s">
        <v>114</v>
      </c>
      <c r="BB18" s="153" t="s">
        <v>114</v>
      </c>
      <c r="BC18" s="153" t="s">
        <v>114</v>
      </c>
      <c r="BD18" s="153">
        <f t="shared" si="1"/>
        <v>0</v>
      </c>
      <c r="BE18" s="153" t="str">
        <f t="shared" si="2"/>
        <v>Débil</v>
      </c>
      <c r="BF18" s="140"/>
      <c r="BG18" s="142" t="s">
        <v>114</v>
      </c>
      <c r="BH18" s="153" t="str">
        <f t="shared" si="3"/>
        <v>Casilla formulada</v>
      </c>
      <c r="BI18" s="140"/>
      <c r="BJ18" s="153" t="str">
        <f t="shared" si="4"/>
        <v/>
      </c>
      <c r="BK18" s="153" t="str">
        <f t="shared" si="5"/>
        <v/>
      </c>
      <c r="BL18" s="153" t="str">
        <f t="shared" si="6"/>
        <v>SI</v>
      </c>
      <c r="BM18" s="434"/>
      <c r="BN18" s="437"/>
      <c r="BO18" s="469"/>
      <c r="BP18" s="443"/>
      <c r="BQ18" s="425"/>
      <c r="BR18" s="425"/>
      <c r="BS18" s="428"/>
    </row>
    <row r="19" spans="2:71" s="113" customFormat="1" ht="89.25" x14ac:dyDescent="0.25">
      <c r="B19" s="463"/>
      <c r="C19" s="466"/>
      <c r="D19" s="455"/>
      <c r="E19" s="455"/>
      <c r="F19" s="455"/>
      <c r="G19" s="455"/>
      <c r="H19" s="455"/>
      <c r="I19" s="455"/>
      <c r="J19" s="455"/>
      <c r="K19" s="131">
        <v>8</v>
      </c>
      <c r="L19" s="132" t="s">
        <v>115</v>
      </c>
      <c r="M19" s="457"/>
      <c r="N19" s="472"/>
      <c r="O19" s="450"/>
      <c r="P19" s="443"/>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31"/>
      <c r="AN19" s="133">
        <v>8</v>
      </c>
      <c r="AO19" s="134" t="s">
        <v>117</v>
      </c>
      <c r="AP19" s="134"/>
      <c r="AQ19" s="134" t="s">
        <v>114</v>
      </c>
      <c r="AR19" s="134"/>
      <c r="AS19" s="134"/>
      <c r="AT19" s="134"/>
      <c r="AU19" s="134"/>
      <c r="AV19" s="134" t="s">
        <v>114</v>
      </c>
      <c r="AW19" s="135" t="s">
        <v>114</v>
      </c>
      <c r="AX19" s="135" t="s">
        <v>114</v>
      </c>
      <c r="AY19" s="135" t="s">
        <v>114</v>
      </c>
      <c r="AZ19" s="135" t="s">
        <v>114</v>
      </c>
      <c r="BA19" s="135" t="s">
        <v>114</v>
      </c>
      <c r="BB19" s="135" t="s">
        <v>114</v>
      </c>
      <c r="BC19" s="135" t="s">
        <v>114</v>
      </c>
      <c r="BD19" s="135">
        <f t="shared" si="1"/>
        <v>0</v>
      </c>
      <c r="BE19" s="135" t="str">
        <f t="shared" si="2"/>
        <v>Débil</v>
      </c>
      <c r="BF19" s="134"/>
      <c r="BG19" s="136" t="s">
        <v>114</v>
      </c>
      <c r="BH19" s="135" t="str">
        <f t="shared" si="3"/>
        <v>Casilla formulada</v>
      </c>
      <c r="BI19" s="134"/>
      <c r="BJ19" s="135" t="str">
        <f t="shared" si="4"/>
        <v/>
      </c>
      <c r="BK19" s="135" t="str">
        <f t="shared" si="5"/>
        <v/>
      </c>
      <c r="BL19" s="135" t="str">
        <f t="shared" si="6"/>
        <v>SI</v>
      </c>
      <c r="BM19" s="434"/>
      <c r="BN19" s="437"/>
      <c r="BO19" s="469"/>
      <c r="BP19" s="443"/>
      <c r="BQ19" s="425"/>
      <c r="BR19" s="425"/>
      <c r="BS19" s="428"/>
    </row>
    <row r="20" spans="2:71" s="113" customFormat="1" ht="89.25" x14ac:dyDescent="0.25">
      <c r="B20" s="463"/>
      <c r="C20" s="466"/>
      <c r="D20" s="455"/>
      <c r="E20" s="455"/>
      <c r="F20" s="455"/>
      <c r="G20" s="455"/>
      <c r="H20" s="455"/>
      <c r="I20" s="455"/>
      <c r="J20" s="455"/>
      <c r="K20" s="137">
        <v>9</v>
      </c>
      <c r="L20" s="143" t="s">
        <v>115</v>
      </c>
      <c r="M20" s="457"/>
      <c r="N20" s="472"/>
      <c r="O20" s="450"/>
      <c r="P20" s="443"/>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31"/>
      <c r="AN20" s="139">
        <v>9</v>
      </c>
      <c r="AO20" s="140" t="s">
        <v>117</v>
      </c>
      <c r="AP20" s="140"/>
      <c r="AQ20" s="140" t="s">
        <v>114</v>
      </c>
      <c r="AR20" s="140"/>
      <c r="AS20" s="140"/>
      <c r="AT20" s="140"/>
      <c r="AU20" s="140"/>
      <c r="AV20" s="140" t="s">
        <v>114</v>
      </c>
      <c r="AW20" s="153" t="s">
        <v>114</v>
      </c>
      <c r="AX20" s="153" t="s">
        <v>114</v>
      </c>
      <c r="AY20" s="153" t="s">
        <v>114</v>
      </c>
      <c r="AZ20" s="153" t="s">
        <v>114</v>
      </c>
      <c r="BA20" s="153" t="s">
        <v>114</v>
      </c>
      <c r="BB20" s="153" t="s">
        <v>114</v>
      </c>
      <c r="BC20" s="153" t="s">
        <v>114</v>
      </c>
      <c r="BD20" s="153">
        <f t="shared" si="1"/>
        <v>0</v>
      </c>
      <c r="BE20" s="153" t="str">
        <f t="shared" si="2"/>
        <v>Débil</v>
      </c>
      <c r="BF20" s="140"/>
      <c r="BG20" s="142" t="s">
        <v>114</v>
      </c>
      <c r="BH20" s="153" t="str">
        <f t="shared" si="3"/>
        <v>Casilla formulada</v>
      </c>
      <c r="BI20" s="140"/>
      <c r="BJ20" s="153" t="str">
        <f t="shared" si="4"/>
        <v/>
      </c>
      <c r="BK20" s="153" t="str">
        <f t="shared" si="5"/>
        <v/>
      </c>
      <c r="BL20" s="153" t="str">
        <f t="shared" si="6"/>
        <v>SI</v>
      </c>
      <c r="BM20" s="434"/>
      <c r="BN20" s="437"/>
      <c r="BO20" s="469"/>
      <c r="BP20" s="443"/>
      <c r="BQ20" s="425"/>
      <c r="BR20" s="425"/>
      <c r="BS20" s="428"/>
    </row>
    <row r="21" spans="2:71" s="113" customFormat="1" ht="90" thickBot="1" x14ac:dyDescent="0.3">
      <c r="B21" s="464"/>
      <c r="C21" s="467"/>
      <c r="D21" s="456"/>
      <c r="E21" s="456"/>
      <c r="F21" s="456"/>
      <c r="G21" s="456"/>
      <c r="H21" s="456"/>
      <c r="I21" s="456"/>
      <c r="J21" s="456"/>
      <c r="K21" s="144">
        <v>10</v>
      </c>
      <c r="L21" s="145" t="s">
        <v>115</v>
      </c>
      <c r="M21" s="458"/>
      <c r="N21" s="473"/>
      <c r="O21" s="451"/>
      <c r="P21" s="444"/>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32"/>
      <c r="AN21" s="146">
        <v>10</v>
      </c>
      <c r="AO21" s="147" t="s">
        <v>117</v>
      </c>
      <c r="AP21" s="147"/>
      <c r="AQ21" s="147" t="s">
        <v>114</v>
      </c>
      <c r="AR21" s="147"/>
      <c r="AS21" s="147"/>
      <c r="AT21" s="147"/>
      <c r="AU21" s="147"/>
      <c r="AV21" s="147" t="s">
        <v>114</v>
      </c>
      <c r="AW21" s="148" t="s">
        <v>114</v>
      </c>
      <c r="AX21" s="148" t="s">
        <v>114</v>
      </c>
      <c r="AY21" s="148" t="s">
        <v>114</v>
      </c>
      <c r="AZ21" s="148" t="s">
        <v>114</v>
      </c>
      <c r="BA21" s="148" t="s">
        <v>114</v>
      </c>
      <c r="BB21" s="148" t="s">
        <v>114</v>
      </c>
      <c r="BC21" s="148" t="s">
        <v>114</v>
      </c>
      <c r="BD21" s="148">
        <f t="shared" si="1"/>
        <v>0</v>
      </c>
      <c r="BE21" s="148" t="str">
        <f t="shared" si="2"/>
        <v>Débil</v>
      </c>
      <c r="BF21" s="147"/>
      <c r="BG21" s="149" t="s">
        <v>114</v>
      </c>
      <c r="BH21" s="148" t="str">
        <f t="shared" si="3"/>
        <v>Casilla formulada</v>
      </c>
      <c r="BI21" s="147"/>
      <c r="BJ21" s="148" t="str">
        <f t="shared" si="4"/>
        <v/>
      </c>
      <c r="BK21" s="148" t="str">
        <f t="shared" si="5"/>
        <v/>
      </c>
      <c r="BL21" s="148" t="str">
        <f t="shared" si="6"/>
        <v>SI</v>
      </c>
      <c r="BM21" s="435"/>
      <c r="BN21" s="438"/>
      <c r="BO21" s="470"/>
      <c r="BP21" s="444"/>
      <c r="BQ21" s="426"/>
      <c r="BR21" s="426"/>
      <c r="BS21" s="429"/>
    </row>
    <row r="22" spans="2:71" s="113" customFormat="1" ht="127.5" x14ac:dyDescent="0.25">
      <c r="B22" s="462">
        <v>2</v>
      </c>
      <c r="C22" s="465" t="s">
        <v>420</v>
      </c>
      <c r="D22" s="455" t="s">
        <v>421</v>
      </c>
      <c r="E22" s="455" t="s">
        <v>432</v>
      </c>
      <c r="F22" s="455" t="s">
        <v>162</v>
      </c>
      <c r="G22" s="455" t="s">
        <v>162</v>
      </c>
      <c r="H22" s="455" t="s">
        <v>162</v>
      </c>
      <c r="I22" s="455" t="s">
        <v>162</v>
      </c>
      <c r="J22" s="455" t="str">
        <f>IF(AND((F22="SI"),(G22="SI"),(H22="SI"),(I22="SI")),"Si es Riesgo de Corrupción","No es Riesgo de Corrupción")</f>
        <v>Si es Riesgo de Corrupción</v>
      </c>
      <c r="K22" s="128">
        <v>1</v>
      </c>
      <c r="L22" s="129" t="s">
        <v>433</v>
      </c>
      <c r="M22" s="457" t="s">
        <v>434</v>
      </c>
      <c r="N22" s="471">
        <v>3</v>
      </c>
      <c r="O22" s="449" t="str">
        <f>IF(N22=1,"Rara vez",IF(N22=2,"Improbable",IF(N22=3,"Posible",IF(N22=4,"Probable",IF(N22=5,"Casi seguro","Definir el nivel de probabilidad")))))</f>
        <v>Posible</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2" s="448" t="s">
        <v>162</v>
      </c>
      <c r="R22" s="448" t="s">
        <v>162</v>
      </c>
      <c r="S22" s="448" t="s">
        <v>162</v>
      </c>
      <c r="T22" s="448" t="s">
        <v>162</v>
      </c>
      <c r="U22" s="448" t="s">
        <v>162</v>
      </c>
      <c r="V22" s="448" t="s">
        <v>162</v>
      </c>
      <c r="W22" s="448" t="s">
        <v>162</v>
      </c>
      <c r="X22" s="448" t="s">
        <v>162</v>
      </c>
      <c r="Y22" s="448" t="s">
        <v>162</v>
      </c>
      <c r="Z22" s="448" t="s">
        <v>162</v>
      </c>
      <c r="AA22" s="448" t="s">
        <v>162</v>
      </c>
      <c r="AB22" s="448" t="s">
        <v>162</v>
      </c>
      <c r="AC22" s="448" t="s">
        <v>162</v>
      </c>
      <c r="AD22" s="448" t="s">
        <v>162</v>
      </c>
      <c r="AE22" s="448" t="s">
        <v>162</v>
      </c>
      <c r="AF22" s="448" t="s">
        <v>165</v>
      </c>
      <c r="AG22" s="448" t="s">
        <v>162</v>
      </c>
      <c r="AH22" s="448" t="s">
        <v>162</v>
      </c>
      <c r="AI22" s="448" t="s">
        <v>165</v>
      </c>
      <c r="AJ22" s="448">
        <f t="shared" si="0"/>
        <v>17</v>
      </c>
      <c r="AK22" s="448" t="str">
        <f>IF(AJ22=0,"",IF(AND(AJ22&gt;0,AJ22&lt;=5),"Moderado",IF(AND(AJ22&gt;5,AJ22&lt;=11),"Mayor","Catastrófico")))</f>
        <v>Catastrófico</v>
      </c>
      <c r="AL22" s="448" t="str">
        <f>IF(AND(O22="Rara Vez",AK22="Moderado"),"Moderado",IF(AND(O22="Rara Vez",AK22="Mayor"),"Alto",IF(AND(O22="Improbable",AK22="Moderado"),"Moderado",IF(AND(O22="Improbable",AK22="Mayor"),"Alto",IF(AND(O22="Posible",AK22="Moderado"),"Alto",IF(AND(O22="Probable",AK22="Moderado"),"Alto","Extremo"))))))</f>
        <v>Extremo</v>
      </c>
      <c r="AM22" s="430" t="s">
        <v>159</v>
      </c>
      <c r="AN22" s="117">
        <v>1</v>
      </c>
      <c r="AO22" s="121" t="s">
        <v>435</v>
      </c>
      <c r="AP22" s="121" t="s">
        <v>436</v>
      </c>
      <c r="AQ22" s="121" t="s">
        <v>186</v>
      </c>
      <c r="AR22" s="121" t="s">
        <v>437</v>
      </c>
      <c r="AS22" s="121" t="s">
        <v>438</v>
      </c>
      <c r="AT22" s="121" t="s">
        <v>439</v>
      </c>
      <c r="AU22" s="121" t="s">
        <v>440</v>
      </c>
      <c r="AV22" s="121" t="s">
        <v>170</v>
      </c>
      <c r="AW22" s="152" t="s">
        <v>171</v>
      </c>
      <c r="AX22" s="152" t="s">
        <v>172</v>
      </c>
      <c r="AY22" s="152" t="s">
        <v>173</v>
      </c>
      <c r="AZ22" s="152" t="s">
        <v>174</v>
      </c>
      <c r="BA22" s="152" t="s">
        <v>175</v>
      </c>
      <c r="BB22" s="152" t="s">
        <v>176</v>
      </c>
      <c r="BC22" s="152" t="s">
        <v>187</v>
      </c>
      <c r="BD22" s="152">
        <f t="shared" si="1"/>
        <v>100</v>
      </c>
      <c r="BE22" s="152" t="str">
        <f t="shared" si="2"/>
        <v>Fuerte</v>
      </c>
      <c r="BF22" s="121"/>
      <c r="BG22" s="130" t="s">
        <v>178</v>
      </c>
      <c r="BH22" s="152" t="str">
        <f t="shared" si="3"/>
        <v>Siempre se ejecuta</v>
      </c>
      <c r="BI22" s="121"/>
      <c r="BJ22" s="152" t="str">
        <f t="shared" si="4"/>
        <v>FUERTE</v>
      </c>
      <c r="BK22" s="152">
        <f t="shared" si="5"/>
        <v>100</v>
      </c>
      <c r="BL22" s="152" t="str">
        <f t="shared" si="6"/>
        <v>NO</v>
      </c>
      <c r="BM22" s="433" t="str">
        <f>IF(AVERAGE(BK22:BK31)=100,"FUERTE",IF(AND(AVERAGE(BK22:BK31)&lt;=99,AVERAGE(BK22:BK31)&gt;=50),"MODERADA",IF(AVERAGE(BK22:BK31)&lt;50,"DÉBIL",0)))</f>
        <v>MODERADA</v>
      </c>
      <c r="BN22" s="436" t="str">
        <f>IFERROR(IF(BM22="DÉBIL","NO DISMINUYE",IF(AVERAGEIF(AV22:AV31,"Preventivo",BK22:BK31)&gt;=50,"DIRECTAMENTE","NO DISMINUYE")),"NO DISMINUYE")</f>
        <v>DIRECTAMENTE</v>
      </c>
      <c r="BO22" s="468">
        <f>IF(N22=1,1,IF(AND(N22=2,BM22="FUERTE",BN22="DIRECTAMENTE"),N22-1,IF(AND(N22&gt;2,BM22="FUERTE",BN22="DIRECTAMENTE"),N22-2,IF(AND(N22&gt;=2,BM22="MODERADA",BN22="DIRECTAMENTE"),N22-1,N22))))</f>
        <v>2</v>
      </c>
      <c r="BP22" s="442" t="str">
        <f>IF(BO22=1,"Rara vez",IF(BO22=2,"Improbable",IF(BO22=3,"Posible",IF(BO22=4,"Probable",IF(BO22=5,"Casi Seguro",0)))))</f>
        <v>Improbable</v>
      </c>
      <c r="BQ22" s="424" t="str">
        <f>AK22</f>
        <v>Catastrófico</v>
      </c>
      <c r="BR22" s="424" t="str">
        <f>IF(AND(BP22="Rara Vez",BQ22="Moderado"),"Moderado",IF(AND(BP22="Rara Vez",BQ22="Mayor"),"Alto",IF(AND(BP22="Improbable",BQ22="Moderado"),"Moderado",IF(AND(BP22="Improbable",BQ22="Mayor"),"Alto",IF(AND(BP22="Posible",BQ22="Moderado"),"Alto",IF(AND(BP22="Probable",BQ22="Moderado"),"Alto","Extremo"))))))</f>
        <v>Extremo</v>
      </c>
      <c r="BS22" s="427" t="s">
        <v>441</v>
      </c>
    </row>
    <row r="23" spans="2:71" s="113" customFormat="1" ht="191.25" x14ac:dyDescent="0.25">
      <c r="B23" s="463"/>
      <c r="C23" s="466"/>
      <c r="D23" s="455"/>
      <c r="E23" s="455"/>
      <c r="F23" s="455"/>
      <c r="G23" s="455"/>
      <c r="H23" s="455"/>
      <c r="I23" s="455"/>
      <c r="J23" s="455"/>
      <c r="K23" s="131">
        <v>2</v>
      </c>
      <c r="L23" s="132" t="s">
        <v>442</v>
      </c>
      <c r="M23" s="457"/>
      <c r="N23" s="472"/>
      <c r="O23" s="450"/>
      <c r="P23" s="443"/>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31"/>
      <c r="AN23" s="133">
        <v>2</v>
      </c>
      <c r="AO23" s="134" t="s">
        <v>443</v>
      </c>
      <c r="AP23" s="134" t="s">
        <v>444</v>
      </c>
      <c r="AQ23" s="134" t="s">
        <v>186</v>
      </c>
      <c r="AR23" s="134" t="s">
        <v>445</v>
      </c>
      <c r="AS23" s="134" t="s">
        <v>446</v>
      </c>
      <c r="AT23" s="134" t="s">
        <v>447</v>
      </c>
      <c r="AU23" s="134" t="s">
        <v>448</v>
      </c>
      <c r="AV23" s="134" t="s">
        <v>170</v>
      </c>
      <c r="AW23" s="135" t="s">
        <v>171</v>
      </c>
      <c r="AX23" s="135" t="s">
        <v>172</v>
      </c>
      <c r="AY23" s="135" t="s">
        <v>173</v>
      </c>
      <c r="AZ23" s="135" t="s">
        <v>174</v>
      </c>
      <c r="BA23" s="135" t="s">
        <v>175</v>
      </c>
      <c r="BB23" s="135" t="s">
        <v>176</v>
      </c>
      <c r="BC23" s="135" t="s">
        <v>187</v>
      </c>
      <c r="BD23" s="135">
        <f t="shared" si="1"/>
        <v>100</v>
      </c>
      <c r="BE23" s="135" t="str">
        <f t="shared" si="2"/>
        <v>Fuerte</v>
      </c>
      <c r="BF23" s="134"/>
      <c r="BG23" s="136" t="s">
        <v>142</v>
      </c>
      <c r="BH23" s="135" t="str">
        <f t="shared" si="3"/>
        <v>Algunas veces se ejecuta</v>
      </c>
      <c r="BI23" s="134"/>
      <c r="BJ23" s="135" t="str">
        <f t="shared" si="4"/>
        <v>MODERADO</v>
      </c>
      <c r="BK23" s="135">
        <f t="shared" si="5"/>
        <v>50</v>
      </c>
      <c r="BL23" s="135" t="str">
        <f t="shared" si="6"/>
        <v>SI</v>
      </c>
      <c r="BM23" s="434"/>
      <c r="BN23" s="437"/>
      <c r="BO23" s="469"/>
      <c r="BP23" s="443"/>
      <c r="BQ23" s="425"/>
      <c r="BR23" s="425"/>
      <c r="BS23" s="428"/>
    </row>
    <row r="24" spans="2:71" s="113" customFormat="1" ht="89.25" x14ac:dyDescent="0.25">
      <c r="B24" s="463"/>
      <c r="C24" s="466"/>
      <c r="D24" s="455"/>
      <c r="E24" s="455"/>
      <c r="F24" s="455"/>
      <c r="G24" s="455"/>
      <c r="H24" s="455"/>
      <c r="I24" s="455"/>
      <c r="J24" s="455"/>
      <c r="K24" s="137">
        <v>3</v>
      </c>
      <c r="L24" s="138" t="s">
        <v>115</v>
      </c>
      <c r="M24" s="457"/>
      <c r="N24" s="472"/>
      <c r="O24" s="450"/>
      <c r="P24" s="443"/>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31"/>
      <c r="AN24" s="139">
        <v>3</v>
      </c>
      <c r="AO24" s="140" t="s">
        <v>117</v>
      </c>
      <c r="AP24" s="140"/>
      <c r="AQ24" s="140" t="s">
        <v>114</v>
      </c>
      <c r="AR24" s="140"/>
      <c r="AS24" s="140"/>
      <c r="AT24" s="140"/>
      <c r="AU24" s="140"/>
      <c r="AV24" s="140" t="s">
        <v>114</v>
      </c>
      <c r="AW24" s="153" t="s">
        <v>114</v>
      </c>
      <c r="AX24" s="153" t="s">
        <v>114</v>
      </c>
      <c r="AY24" s="153" t="s">
        <v>114</v>
      </c>
      <c r="AZ24" s="153" t="s">
        <v>114</v>
      </c>
      <c r="BA24" s="153" t="s">
        <v>114</v>
      </c>
      <c r="BB24" s="153" t="s">
        <v>114</v>
      </c>
      <c r="BC24" s="153" t="s">
        <v>114</v>
      </c>
      <c r="BD24" s="153">
        <f t="shared" si="1"/>
        <v>0</v>
      </c>
      <c r="BE24" s="153" t="str">
        <f t="shared" si="2"/>
        <v>Débil</v>
      </c>
      <c r="BF24" s="140"/>
      <c r="BG24" s="142" t="s">
        <v>114</v>
      </c>
      <c r="BH24" s="153" t="str">
        <f t="shared" si="3"/>
        <v>Casilla formulada</v>
      </c>
      <c r="BI24" s="140"/>
      <c r="BJ24" s="153" t="str">
        <f t="shared" si="4"/>
        <v/>
      </c>
      <c r="BK24" s="153" t="str">
        <f t="shared" si="5"/>
        <v/>
      </c>
      <c r="BL24" s="153" t="str">
        <f t="shared" si="6"/>
        <v>SI</v>
      </c>
      <c r="BM24" s="434"/>
      <c r="BN24" s="437"/>
      <c r="BO24" s="469"/>
      <c r="BP24" s="443"/>
      <c r="BQ24" s="425"/>
      <c r="BR24" s="425"/>
      <c r="BS24" s="428"/>
    </row>
    <row r="25" spans="2:71" s="113" customFormat="1" ht="89.25" x14ac:dyDescent="0.25">
      <c r="B25" s="463"/>
      <c r="C25" s="466"/>
      <c r="D25" s="455"/>
      <c r="E25" s="455"/>
      <c r="F25" s="455"/>
      <c r="G25" s="455"/>
      <c r="H25" s="455"/>
      <c r="I25" s="455"/>
      <c r="J25" s="455"/>
      <c r="K25" s="131">
        <v>4</v>
      </c>
      <c r="L25" s="132" t="s">
        <v>115</v>
      </c>
      <c r="M25" s="457"/>
      <c r="N25" s="472"/>
      <c r="O25" s="450"/>
      <c r="P25" s="443"/>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31"/>
      <c r="AN25" s="133">
        <v>4</v>
      </c>
      <c r="AO25" s="134" t="s">
        <v>117</v>
      </c>
      <c r="AP25" s="134"/>
      <c r="AQ25" s="134" t="s">
        <v>114</v>
      </c>
      <c r="AR25" s="134"/>
      <c r="AS25" s="134"/>
      <c r="AT25" s="134"/>
      <c r="AU25" s="134"/>
      <c r="AV25" s="134" t="s">
        <v>114</v>
      </c>
      <c r="AW25" s="135" t="s">
        <v>114</v>
      </c>
      <c r="AX25" s="135" t="s">
        <v>114</v>
      </c>
      <c r="AY25" s="135" t="s">
        <v>114</v>
      </c>
      <c r="AZ25" s="135" t="s">
        <v>114</v>
      </c>
      <c r="BA25" s="135" t="s">
        <v>114</v>
      </c>
      <c r="BB25" s="135" t="s">
        <v>114</v>
      </c>
      <c r="BC25" s="135" t="s">
        <v>114</v>
      </c>
      <c r="BD25" s="135">
        <f t="shared" si="1"/>
        <v>0</v>
      </c>
      <c r="BE25" s="135" t="str">
        <f t="shared" si="2"/>
        <v>Débil</v>
      </c>
      <c r="BF25" s="134"/>
      <c r="BG25" s="136" t="s">
        <v>114</v>
      </c>
      <c r="BH25" s="135" t="str">
        <f t="shared" si="3"/>
        <v>Casilla formulada</v>
      </c>
      <c r="BI25" s="134"/>
      <c r="BJ25" s="135" t="str">
        <f t="shared" si="4"/>
        <v/>
      </c>
      <c r="BK25" s="135" t="str">
        <f t="shared" si="5"/>
        <v/>
      </c>
      <c r="BL25" s="135" t="str">
        <f t="shared" si="6"/>
        <v>SI</v>
      </c>
      <c r="BM25" s="434"/>
      <c r="BN25" s="437"/>
      <c r="BO25" s="469"/>
      <c r="BP25" s="443"/>
      <c r="BQ25" s="425"/>
      <c r="BR25" s="425"/>
      <c r="BS25" s="428"/>
    </row>
    <row r="26" spans="2:71" s="113" customFormat="1" ht="89.25" x14ac:dyDescent="0.25">
      <c r="B26" s="463"/>
      <c r="C26" s="466"/>
      <c r="D26" s="455"/>
      <c r="E26" s="455"/>
      <c r="F26" s="455"/>
      <c r="G26" s="455"/>
      <c r="H26" s="455"/>
      <c r="I26" s="455"/>
      <c r="J26" s="455"/>
      <c r="K26" s="137">
        <v>5</v>
      </c>
      <c r="L26" s="138" t="s">
        <v>115</v>
      </c>
      <c r="M26" s="457"/>
      <c r="N26" s="472"/>
      <c r="O26" s="450"/>
      <c r="P26" s="443"/>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31"/>
      <c r="AN26" s="139">
        <v>5</v>
      </c>
      <c r="AO26" s="140" t="s">
        <v>117</v>
      </c>
      <c r="AP26" s="140"/>
      <c r="AQ26" s="140" t="s">
        <v>114</v>
      </c>
      <c r="AR26" s="140"/>
      <c r="AS26" s="140"/>
      <c r="AT26" s="140"/>
      <c r="AU26" s="140"/>
      <c r="AV26" s="140" t="s">
        <v>114</v>
      </c>
      <c r="AW26" s="153" t="s">
        <v>114</v>
      </c>
      <c r="AX26" s="153" t="s">
        <v>114</v>
      </c>
      <c r="AY26" s="153" t="s">
        <v>114</v>
      </c>
      <c r="AZ26" s="153" t="s">
        <v>114</v>
      </c>
      <c r="BA26" s="153" t="s">
        <v>114</v>
      </c>
      <c r="BB26" s="153" t="s">
        <v>114</v>
      </c>
      <c r="BC26" s="153" t="s">
        <v>114</v>
      </c>
      <c r="BD26" s="153">
        <f t="shared" si="1"/>
        <v>0</v>
      </c>
      <c r="BE26" s="153" t="str">
        <f t="shared" si="2"/>
        <v>Débil</v>
      </c>
      <c r="BF26" s="140"/>
      <c r="BG26" s="142" t="s">
        <v>114</v>
      </c>
      <c r="BH26" s="153" t="str">
        <f t="shared" si="3"/>
        <v>Casilla formulada</v>
      </c>
      <c r="BI26" s="140"/>
      <c r="BJ26" s="153" t="str">
        <f t="shared" si="4"/>
        <v/>
      </c>
      <c r="BK26" s="153" t="str">
        <f t="shared" si="5"/>
        <v/>
      </c>
      <c r="BL26" s="153" t="str">
        <f t="shared" si="6"/>
        <v>SI</v>
      </c>
      <c r="BM26" s="434"/>
      <c r="BN26" s="437"/>
      <c r="BO26" s="469"/>
      <c r="BP26" s="443"/>
      <c r="BQ26" s="425"/>
      <c r="BR26" s="425"/>
      <c r="BS26" s="428"/>
    </row>
    <row r="27" spans="2:71" s="113" customFormat="1" ht="89.25" x14ac:dyDescent="0.25">
      <c r="B27" s="463"/>
      <c r="C27" s="466"/>
      <c r="D27" s="455"/>
      <c r="E27" s="455"/>
      <c r="F27" s="455"/>
      <c r="G27" s="455"/>
      <c r="H27" s="455"/>
      <c r="I27" s="455"/>
      <c r="J27" s="455"/>
      <c r="K27" s="131">
        <v>6</v>
      </c>
      <c r="L27" s="132" t="s">
        <v>115</v>
      </c>
      <c r="M27" s="457"/>
      <c r="N27" s="472"/>
      <c r="O27" s="450"/>
      <c r="P27" s="443"/>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31"/>
      <c r="AN27" s="133">
        <v>6</v>
      </c>
      <c r="AO27" s="134" t="s">
        <v>117</v>
      </c>
      <c r="AP27" s="134"/>
      <c r="AQ27" s="134" t="s">
        <v>114</v>
      </c>
      <c r="AR27" s="134"/>
      <c r="AS27" s="134"/>
      <c r="AT27" s="134"/>
      <c r="AU27" s="134"/>
      <c r="AV27" s="134" t="s">
        <v>114</v>
      </c>
      <c r="AW27" s="135" t="s">
        <v>114</v>
      </c>
      <c r="AX27" s="135" t="s">
        <v>114</v>
      </c>
      <c r="AY27" s="135" t="s">
        <v>114</v>
      </c>
      <c r="AZ27" s="135" t="s">
        <v>114</v>
      </c>
      <c r="BA27" s="135" t="s">
        <v>114</v>
      </c>
      <c r="BB27" s="135" t="s">
        <v>114</v>
      </c>
      <c r="BC27" s="135" t="s">
        <v>114</v>
      </c>
      <c r="BD27" s="135">
        <f t="shared" si="1"/>
        <v>0</v>
      </c>
      <c r="BE27" s="135" t="str">
        <f t="shared" si="2"/>
        <v>Débil</v>
      </c>
      <c r="BF27" s="134"/>
      <c r="BG27" s="136" t="s">
        <v>114</v>
      </c>
      <c r="BH27" s="135" t="str">
        <f t="shared" si="3"/>
        <v>Casilla formulada</v>
      </c>
      <c r="BI27" s="134"/>
      <c r="BJ27" s="135" t="str">
        <f t="shared" si="4"/>
        <v/>
      </c>
      <c r="BK27" s="135" t="str">
        <f t="shared" si="5"/>
        <v/>
      </c>
      <c r="BL27" s="135" t="str">
        <f t="shared" si="6"/>
        <v>SI</v>
      </c>
      <c r="BM27" s="434"/>
      <c r="BN27" s="437"/>
      <c r="BO27" s="469"/>
      <c r="BP27" s="443"/>
      <c r="BQ27" s="425"/>
      <c r="BR27" s="425"/>
      <c r="BS27" s="428"/>
    </row>
    <row r="28" spans="2:71" s="113" customFormat="1" ht="89.25" x14ac:dyDescent="0.25">
      <c r="B28" s="463"/>
      <c r="C28" s="466"/>
      <c r="D28" s="455"/>
      <c r="E28" s="455"/>
      <c r="F28" s="455"/>
      <c r="G28" s="455"/>
      <c r="H28" s="455"/>
      <c r="I28" s="455"/>
      <c r="J28" s="455"/>
      <c r="K28" s="137">
        <v>7</v>
      </c>
      <c r="L28" s="138" t="s">
        <v>115</v>
      </c>
      <c r="M28" s="457"/>
      <c r="N28" s="472"/>
      <c r="O28" s="450"/>
      <c r="P28" s="443"/>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31"/>
      <c r="AN28" s="139">
        <v>7</v>
      </c>
      <c r="AO28" s="140" t="s">
        <v>117</v>
      </c>
      <c r="AP28" s="140"/>
      <c r="AQ28" s="140" t="s">
        <v>114</v>
      </c>
      <c r="AR28" s="140"/>
      <c r="AS28" s="140"/>
      <c r="AT28" s="140"/>
      <c r="AU28" s="140"/>
      <c r="AV28" s="140" t="s">
        <v>114</v>
      </c>
      <c r="AW28" s="153" t="s">
        <v>114</v>
      </c>
      <c r="AX28" s="153" t="s">
        <v>114</v>
      </c>
      <c r="AY28" s="153" t="s">
        <v>114</v>
      </c>
      <c r="AZ28" s="153" t="s">
        <v>114</v>
      </c>
      <c r="BA28" s="153" t="s">
        <v>114</v>
      </c>
      <c r="BB28" s="153" t="s">
        <v>114</v>
      </c>
      <c r="BC28" s="153" t="s">
        <v>114</v>
      </c>
      <c r="BD28" s="153">
        <f t="shared" si="1"/>
        <v>0</v>
      </c>
      <c r="BE28" s="153" t="str">
        <f t="shared" si="2"/>
        <v>Débil</v>
      </c>
      <c r="BF28" s="140"/>
      <c r="BG28" s="142" t="s">
        <v>114</v>
      </c>
      <c r="BH28" s="153" t="str">
        <f t="shared" si="3"/>
        <v>Casilla formulada</v>
      </c>
      <c r="BI28" s="140"/>
      <c r="BJ28" s="153" t="str">
        <f t="shared" si="4"/>
        <v/>
      </c>
      <c r="BK28" s="153" t="str">
        <f t="shared" si="5"/>
        <v/>
      </c>
      <c r="BL28" s="153" t="str">
        <f t="shared" si="6"/>
        <v>SI</v>
      </c>
      <c r="BM28" s="434"/>
      <c r="BN28" s="437"/>
      <c r="BO28" s="469"/>
      <c r="BP28" s="443"/>
      <c r="BQ28" s="425"/>
      <c r="BR28" s="425"/>
      <c r="BS28" s="428"/>
    </row>
    <row r="29" spans="2:71" s="113" customFormat="1" ht="89.25" x14ac:dyDescent="0.25">
      <c r="B29" s="463"/>
      <c r="C29" s="466"/>
      <c r="D29" s="455"/>
      <c r="E29" s="455"/>
      <c r="F29" s="455"/>
      <c r="G29" s="455"/>
      <c r="H29" s="455"/>
      <c r="I29" s="455"/>
      <c r="J29" s="455"/>
      <c r="K29" s="131">
        <v>8</v>
      </c>
      <c r="L29" s="132" t="s">
        <v>115</v>
      </c>
      <c r="M29" s="457"/>
      <c r="N29" s="472"/>
      <c r="O29" s="450"/>
      <c r="P29" s="443"/>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31"/>
      <c r="AN29" s="133">
        <v>8</v>
      </c>
      <c r="AO29" s="134" t="s">
        <v>117</v>
      </c>
      <c r="AP29" s="134"/>
      <c r="AQ29" s="134" t="s">
        <v>114</v>
      </c>
      <c r="AR29" s="134"/>
      <c r="AS29" s="134"/>
      <c r="AT29" s="134"/>
      <c r="AU29" s="134"/>
      <c r="AV29" s="134" t="s">
        <v>114</v>
      </c>
      <c r="AW29" s="135" t="s">
        <v>114</v>
      </c>
      <c r="AX29" s="135" t="s">
        <v>114</v>
      </c>
      <c r="AY29" s="135" t="s">
        <v>114</v>
      </c>
      <c r="AZ29" s="135" t="s">
        <v>114</v>
      </c>
      <c r="BA29" s="135" t="s">
        <v>114</v>
      </c>
      <c r="BB29" s="135" t="s">
        <v>114</v>
      </c>
      <c r="BC29" s="135" t="s">
        <v>114</v>
      </c>
      <c r="BD29" s="135">
        <f t="shared" si="1"/>
        <v>0</v>
      </c>
      <c r="BE29" s="135" t="str">
        <f t="shared" si="2"/>
        <v>Débil</v>
      </c>
      <c r="BF29" s="134"/>
      <c r="BG29" s="136" t="s">
        <v>114</v>
      </c>
      <c r="BH29" s="135" t="str">
        <f t="shared" si="3"/>
        <v>Casilla formulada</v>
      </c>
      <c r="BI29" s="134"/>
      <c r="BJ29" s="135" t="str">
        <f t="shared" si="4"/>
        <v/>
      </c>
      <c r="BK29" s="135" t="str">
        <f t="shared" si="5"/>
        <v/>
      </c>
      <c r="BL29" s="135" t="str">
        <f t="shared" si="6"/>
        <v>SI</v>
      </c>
      <c r="BM29" s="434"/>
      <c r="BN29" s="437"/>
      <c r="BO29" s="469"/>
      <c r="BP29" s="443"/>
      <c r="BQ29" s="425"/>
      <c r="BR29" s="425"/>
      <c r="BS29" s="428"/>
    </row>
    <row r="30" spans="2:71" s="113" customFormat="1" ht="89.25" x14ac:dyDescent="0.25">
      <c r="B30" s="463"/>
      <c r="C30" s="466"/>
      <c r="D30" s="455"/>
      <c r="E30" s="455"/>
      <c r="F30" s="455"/>
      <c r="G30" s="455"/>
      <c r="H30" s="455"/>
      <c r="I30" s="455"/>
      <c r="J30" s="455"/>
      <c r="K30" s="137">
        <v>9</v>
      </c>
      <c r="L30" s="143" t="s">
        <v>115</v>
      </c>
      <c r="M30" s="457"/>
      <c r="N30" s="472"/>
      <c r="O30" s="450"/>
      <c r="P30" s="443"/>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31"/>
      <c r="AN30" s="139">
        <v>9</v>
      </c>
      <c r="AO30" s="140" t="s">
        <v>117</v>
      </c>
      <c r="AP30" s="140"/>
      <c r="AQ30" s="140" t="s">
        <v>114</v>
      </c>
      <c r="AR30" s="140"/>
      <c r="AS30" s="140"/>
      <c r="AT30" s="140"/>
      <c r="AU30" s="140"/>
      <c r="AV30" s="140" t="s">
        <v>114</v>
      </c>
      <c r="AW30" s="153" t="s">
        <v>114</v>
      </c>
      <c r="AX30" s="153" t="s">
        <v>114</v>
      </c>
      <c r="AY30" s="153" t="s">
        <v>114</v>
      </c>
      <c r="AZ30" s="153" t="s">
        <v>114</v>
      </c>
      <c r="BA30" s="153" t="s">
        <v>114</v>
      </c>
      <c r="BB30" s="153" t="s">
        <v>114</v>
      </c>
      <c r="BC30" s="153" t="s">
        <v>114</v>
      </c>
      <c r="BD30" s="153">
        <f t="shared" si="1"/>
        <v>0</v>
      </c>
      <c r="BE30" s="153" t="str">
        <f t="shared" si="2"/>
        <v>Débil</v>
      </c>
      <c r="BF30" s="140"/>
      <c r="BG30" s="142" t="s">
        <v>114</v>
      </c>
      <c r="BH30" s="153" t="str">
        <f t="shared" si="3"/>
        <v>Casilla formulada</v>
      </c>
      <c r="BI30" s="140"/>
      <c r="BJ30" s="153" t="str">
        <f t="shared" si="4"/>
        <v/>
      </c>
      <c r="BK30" s="153" t="str">
        <f t="shared" si="5"/>
        <v/>
      </c>
      <c r="BL30" s="153" t="str">
        <f t="shared" si="6"/>
        <v>SI</v>
      </c>
      <c r="BM30" s="434"/>
      <c r="BN30" s="437"/>
      <c r="BO30" s="469"/>
      <c r="BP30" s="443"/>
      <c r="BQ30" s="425"/>
      <c r="BR30" s="425"/>
      <c r="BS30" s="428"/>
    </row>
    <row r="31" spans="2:71" s="113" customFormat="1" ht="90" thickBot="1" x14ac:dyDescent="0.3">
      <c r="B31" s="464"/>
      <c r="C31" s="467"/>
      <c r="D31" s="456"/>
      <c r="E31" s="456"/>
      <c r="F31" s="456"/>
      <c r="G31" s="456"/>
      <c r="H31" s="456"/>
      <c r="I31" s="456"/>
      <c r="J31" s="456"/>
      <c r="K31" s="144">
        <v>10</v>
      </c>
      <c r="L31" s="145" t="s">
        <v>115</v>
      </c>
      <c r="M31" s="458"/>
      <c r="N31" s="473"/>
      <c r="O31" s="451"/>
      <c r="P31" s="444"/>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32"/>
      <c r="AN31" s="146">
        <v>10</v>
      </c>
      <c r="AO31" s="147" t="s">
        <v>117</v>
      </c>
      <c r="AP31" s="147"/>
      <c r="AQ31" s="147" t="s">
        <v>114</v>
      </c>
      <c r="AR31" s="147"/>
      <c r="AS31" s="147"/>
      <c r="AT31" s="147"/>
      <c r="AU31" s="147"/>
      <c r="AV31" s="147" t="s">
        <v>114</v>
      </c>
      <c r="AW31" s="148" t="s">
        <v>114</v>
      </c>
      <c r="AX31" s="148" t="s">
        <v>114</v>
      </c>
      <c r="AY31" s="148" t="s">
        <v>114</v>
      </c>
      <c r="AZ31" s="148" t="s">
        <v>114</v>
      </c>
      <c r="BA31" s="148" t="s">
        <v>114</v>
      </c>
      <c r="BB31" s="148" t="s">
        <v>114</v>
      </c>
      <c r="BC31" s="148" t="s">
        <v>114</v>
      </c>
      <c r="BD31" s="148">
        <f t="shared" si="1"/>
        <v>0</v>
      </c>
      <c r="BE31" s="148" t="str">
        <f t="shared" si="2"/>
        <v>Débil</v>
      </c>
      <c r="BF31" s="147"/>
      <c r="BG31" s="149" t="s">
        <v>114</v>
      </c>
      <c r="BH31" s="148" t="str">
        <f t="shared" si="3"/>
        <v>Casilla formulada</v>
      </c>
      <c r="BI31" s="147"/>
      <c r="BJ31" s="148" t="str">
        <f t="shared" si="4"/>
        <v/>
      </c>
      <c r="BK31" s="148" t="str">
        <f t="shared" si="5"/>
        <v/>
      </c>
      <c r="BL31" s="148" t="str">
        <f t="shared" si="6"/>
        <v>SI</v>
      </c>
      <c r="BM31" s="435"/>
      <c r="BN31" s="438"/>
      <c r="BO31" s="470"/>
      <c r="BP31" s="444"/>
      <c r="BQ31" s="426"/>
      <c r="BR31" s="426"/>
      <c r="BS31" s="429"/>
    </row>
    <row r="32" spans="2:71" s="113" customFormat="1" ht="165.75" x14ac:dyDescent="0.25">
      <c r="B32" s="462">
        <v>3</v>
      </c>
      <c r="C32" s="465" t="s">
        <v>420</v>
      </c>
      <c r="D32" s="455" t="s">
        <v>449</v>
      </c>
      <c r="E32" s="455" t="s">
        <v>450</v>
      </c>
      <c r="F32" s="453" t="s">
        <v>162</v>
      </c>
      <c r="G32" s="453" t="s">
        <v>162</v>
      </c>
      <c r="H32" s="453" t="s">
        <v>162</v>
      </c>
      <c r="I32" s="453" t="s">
        <v>162</v>
      </c>
      <c r="J32" s="455" t="str">
        <f>IF(AND((F32="SI"),(G32="SI"),(H32="SI"),(I32="SI")),"Si es Riesgo de Corrupción","No es Riesgo de Corrupción")</f>
        <v>Si es Riesgo de Corrupción</v>
      </c>
      <c r="K32" s="128">
        <v>1</v>
      </c>
      <c r="L32" s="129" t="s">
        <v>451</v>
      </c>
      <c r="M32" s="457" t="s">
        <v>452</v>
      </c>
      <c r="N32" s="471">
        <v>1</v>
      </c>
      <c r="O32" s="449" t="str">
        <f>IF(N32=1,"Rara vez",IF(N32=2,"Improbable",IF(N32=3,"Posible",IF(N32=4,"Probable",IF(N32=5,"Casi seguro","Definir el nivel de probabilidad")))))</f>
        <v>Rara vez</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32" s="448" t="s">
        <v>162</v>
      </c>
      <c r="R32" s="448" t="s">
        <v>162</v>
      </c>
      <c r="S32" s="448" t="s">
        <v>165</v>
      </c>
      <c r="T32" s="448" t="s">
        <v>165</v>
      </c>
      <c r="U32" s="448" t="s">
        <v>162</v>
      </c>
      <c r="V32" s="448" t="s">
        <v>162</v>
      </c>
      <c r="W32" s="448" t="s">
        <v>162</v>
      </c>
      <c r="X32" s="448" t="s">
        <v>162</v>
      </c>
      <c r="Y32" s="448" t="s">
        <v>162</v>
      </c>
      <c r="Z32" s="448" t="s">
        <v>162</v>
      </c>
      <c r="AA32" s="448" t="s">
        <v>162</v>
      </c>
      <c r="AB32" s="448" t="s">
        <v>162</v>
      </c>
      <c r="AC32" s="448" t="s">
        <v>162</v>
      </c>
      <c r="AD32" s="448" t="s">
        <v>162</v>
      </c>
      <c r="AE32" s="448" t="s">
        <v>162</v>
      </c>
      <c r="AF32" s="448" t="s">
        <v>165</v>
      </c>
      <c r="AG32" s="448" t="s">
        <v>162</v>
      </c>
      <c r="AH32" s="448" t="s">
        <v>162</v>
      </c>
      <c r="AI32" s="448" t="s">
        <v>165</v>
      </c>
      <c r="AJ32" s="448">
        <f>IF(AF32="SI","Impacto Catastrófico por lesoines o perdida de vidas humanas",(COUNTIF(Q32:AE41,"SI")+COUNTIF(AG32:AI41,"SI")))</f>
        <v>15</v>
      </c>
      <c r="AK32" s="448" t="str">
        <f>IF(AJ32=0,"",IF(AND(AJ32&gt;0,AJ32&lt;=5),"Moderado",IF(AND(AJ32&gt;5,AJ32&lt;=11),"Mayor","Catastrófico")))</f>
        <v>Catastrófico</v>
      </c>
      <c r="AL32" s="448" t="str">
        <f>IF(AND(O32="Rara Vez",AK32="Moderado"),"Moderado",IF(AND(O32="Rara Vez",AK32="Mayor"),"Alto",IF(AND(O32="Improbable",AK32="Moderado"),"Moderado",IF(AND(O32="Improbable",AK32="Mayor"),"Alto",IF(AND(O32="Posible",AK32="Moderado"),"Alto",IF(AND(O32="Probable",AK32="Moderado"),"Alto","Extremo"))))))</f>
        <v>Extremo</v>
      </c>
      <c r="AM32" s="430" t="s">
        <v>159</v>
      </c>
      <c r="AN32" s="117">
        <v>1</v>
      </c>
      <c r="AO32" s="121" t="s">
        <v>453</v>
      </c>
      <c r="AP32" s="121" t="s">
        <v>454</v>
      </c>
      <c r="AQ32" s="121" t="s">
        <v>186</v>
      </c>
      <c r="AR32" s="121" t="s">
        <v>455</v>
      </c>
      <c r="AS32" s="121" t="s">
        <v>456</v>
      </c>
      <c r="AT32" s="121" t="s">
        <v>457</v>
      </c>
      <c r="AU32" s="121" t="s">
        <v>458</v>
      </c>
      <c r="AV32" s="121" t="s">
        <v>170</v>
      </c>
      <c r="AW32" s="152" t="s">
        <v>171</v>
      </c>
      <c r="AX32" s="152" t="s">
        <v>172</v>
      </c>
      <c r="AY32" s="152" t="s">
        <v>173</v>
      </c>
      <c r="AZ32" s="152" t="s">
        <v>174</v>
      </c>
      <c r="BA32" s="152" t="s">
        <v>175</v>
      </c>
      <c r="BB32" s="152" t="s">
        <v>176</v>
      </c>
      <c r="BC32" s="152" t="s">
        <v>187</v>
      </c>
      <c r="BD32" s="152">
        <f t="shared" si="1"/>
        <v>100</v>
      </c>
      <c r="BE32" s="152" t="str">
        <f t="shared" si="2"/>
        <v>Fuerte</v>
      </c>
      <c r="BF32" s="121"/>
      <c r="BG32" s="130" t="s">
        <v>178</v>
      </c>
      <c r="BH32" s="152" t="str">
        <f t="shared" si="3"/>
        <v>Siempre se ejecuta</v>
      </c>
      <c r="BI32" s="121"/>
      <c r="BJ32" s="152" t="str">
        <f t="shared" si="4"/>
        <v>FUERTE</v>
      </c>
      <c r="BK32" s="152">
        <f t="shared" si="5"/>
        <v>100</v>
      </c>
      <c r="BL32" s="152" t="str">
        <f t="shared" si="6"/>
        <v>NO</v>
      </c>
      <c r="BM32" s="433" t="str">
        <f>IF(AVERAGE(BK32:BK41)=100,"FUERTE",IF(AND(AVERAGE(BK32:BK41)&lt;=99,AVERAGE(BK32:BK41)&gt;=50),"MODERADA",IF(AVERAGE(BK32:BK41)&lt;50,"DÉBIL",0)))</f>
        <v>FUERTE</v>
      </c>
      <c r="BN32" s="436" t="str">
        <f>IFERROR(IF(BM32="DÉBIL","NO DISMINUYE",IF(AVERAGEIF(AV32:AV41,"Preventivo",BK32:BK41)&gt;=50,"DIRECTAMENTE","NO DISMINUYE")),"NO DISMINUYE")</f>
        <v>DIRECTAMENTE</v>
      </c>
      <c r="BO32" s="468">
        <f>IF(N32=1,1,IF(AND(N32=2,BM32="FUERTE",BN32="DIRECTAMENTE"),N32-1,IF(AND(N32&gt;2,BM32="FUERTE",BN32="DIRECTAMENTE"),N32-2,IF(AND(N32&gt;=2,BM32="MODERADA",BN32="DIRECTAMENTE"),N32-1,N32))))</f>
        <v>1</v>
      </c>
      <c r="BP32" s="442" t="str">
        <f>IF(BO32=1,"Rara vez",IF(BO32=2,"Improbable",IF(BO32=3,"Posible",IF(BO32=4,"Probable",IF(BO32=5,"Casi Seguro",0)))))</f>
        <v>Rara vez</v>
      </c>
      <c r="BQ32" s="424" t="str">
        <f>AK32</f>
        <v>Catastrófico</v>
      </c>
      <c r="BR32" s="424" t="str">
        <f>IF(AND(BP32="Rara Vez",BQ32="Moderado"),"Moderado",IF(AND(BP32="Rara Vez",BQ32="Mayor"),"Alto",IF(AND(BP32="Improbable",BQ32="Moderado"),"Moderado",IF(AND(BP32="Improbable",BQ32="Mayor"),"Alto",IF(AND(BP32="Posible",BQ32="Moderado"),"Alto",IF(AND(BP32="Probable",BQ32="Moderado"),"Alto","Extremo"))))))</f>
        <v>Extremo</v>
      </c>
      <c r="BS32" s="427" t="s">
        <v>459</v>
      </c>
    </row>
    <row r="33" spans="2:71" s="113" customFormat="1" ht="89.25" x14ac:dyDescent="0.25">
      <c r="B33" s="463"/>
      <c r="C33" s="466"/>
      <c r="D33" s="455"/>
      <c r="E33" s="455"/>
      <c r="F33" s="453"/>
      <c r="G33" s="453"/>
      <c r="H33" s="453"/>
      <c r="I33" s="453"/>
      <c r="J33" s="455"/>
      <c r="K33" s="131">
        <v>2</v>
      </c>
      <c r="L33" s="132" t="s">
        <v>115</v>
      </c>
      <c r="M33" s="457"/>
      <c r="N33" s="472"/>
      <c r="O33" s="450"/>
      <c r="P33" s="443"/>
      <c r="Q33" s="425"/>
      <c r="R33" s="425"/>
      <c r="S33" s="425"/>
      <c r="T33" s="425"/>
      <c r="U33" s="425"/>
      <c r="V33" s="425"/>
      <c r="W33" s="425"/>
      <c r="X33" s="425"/>
      <c r="Y33" s="425"/>
      <c r="Z33" s="425"/>
      <c r="AA33" s="425"/>
      <c r="AB33" s="425"/>
      <c r="AC33" s="425"/>
      <c r="AD33" s="425"/>
      <c r="AE33" s="425"/>
      <c r="AF33" s="425"/>
      <c r="AG33" s="425"/>
      <c r="AH33" s="425"/>
      <c r="AI33" s="425"/>
      <c r="AJ33" s="425"/>
      <c r="AK33" s="425"/>
      <c r="AL33" s="425"/>
      <c r="AM33" s="431"/>
      <c r="AN33" s="133">
        <v>2</v>
      </c>
      <c r="AO33" s="134" t="s">
        <v>117</v>
      </c>
      <c r="AP33" s="134"/>
      <c r="AQ33" s="134" t="s">
        <v>114</v>
      </c>
      <c r="AR33" s="134"/>
      <c r="AS33" s="134"/>
      <c r="AT33" s="134"/>
      <c r="AU33" s="134"/>
      <c r="AV33" s="134" t="s">
        <v>114</v>
      </c>
      <c r="AW33" s="135" t="s">
        <v>114</v>
      </c>
      <c r="AX33" s="135" t="s">
        <v>114</v>
      </c>
      <c r="AY33" s="135" t="s">
        <v>114</v>
      </c>
      <c r="AZ33" s="135" t="s">
        <v>114</v>
      </c>
      <c r="BA33" s="135" t="s">
        <v>114</v>
      </c>
      <c r="BB33" s="135" t="s">
        <v>114</v>
      </c>
      <c r="BC33" s="135" t="s">
        <v>114</v>
      </c>
      <c r="BD33" s="135">
        <f t="shared" si="1"/>
        <v>0</v>
      </c>
      <c r="BE33" s="135" t="str">
        <f t="shared" si="2"/>
        <v>Débil</v>
      </c>
      <c r="BF33" s="134"/>
      <c r="BG33" s="136" t="s">
        <v>114</v>
      </c>
      <c r="BH33" s="135" t="str">
        <f t="shared" si="3"/>
        <v>Casilla formulada</v>
      </c>
      <c r="BI33" s="134"/>
      <c r="BJ33" s="135" t="str">
        <f t="shared" si="4"/>
        <v/>
      </c>
      <c r="BK33" s="135" t="str">
        <f t="shared" si="5"/>
        <v/>
      </c>
      <c r="BL33" s="135" t="str">
        <f t="shared" si="6"/>
        <v>SI</v>
      </c>
      <c r="BM33" s="434"/>
      <c r="BN33" s="437"/>
      <c r="BO33" s="469"/>
      <c r="BP33" s="443"/>
      <c r="BQ33" s="425"/>
      <c r="BR33" s="425"/>
      <c r="BS33" s="428"/>
    </row>
    <row r="34" spans="2:71" s="113" customFormat="1" ht="89.25" x14ac:dyDescent="0.25">
      <c r="B34" s="463"/>
      <c r="C34" s="466"/>
      <c r="D34" s="455"/>
      <c r="E34" s="455"/>
      <c r="F34" s="453"/>
      <c r="G34" s="453"/>
      <c r="H34" s="453"/>
      <c r="I34" s="453"/>
      <c r="J34" s="455"/>
      <c r="K34" s="137">
        <v>3</v>
      </c>
      <c r="L34" s="138" t="s">
        <v>115</v>
      </c>
      <c r="M34" s="457"/>
      <c r="N34" s="472"/>
      <c r="O34" s="450"/>
      <c r="P34" s="443"/>
      <c r="Q34" s="425"/>
      <c r="R34" s="425"/>
      <c r="S34" s="425"/>
      <c r="T34" s="425"/>
      <c r="U34" s="425"/>
      <c r="V34" s="425"/>
      <c r="W34" s="425"/>
      <c r="X34" s="425"/>
      <c r="Y34" s="425"/>
      <c r="Z34" s="425"/>
      <c r="AA34" s="425"/>
      <c r="AB34" s="425"/>
      <c r="AC34" s="425"/>
      <c r="AD34" s="425"/>
      <c r="AE34" s="425"/>
      <c r="AF34" s="425"/>
      <c r="AG34" s="425"/>
      <c r="AH34" s="425"/>
      <c r="AI34" s="425"/>
      <c r="AJ34" s="425"/>
      <c r="AK34" s="425"/>
      <c r="AL34" s="425"/>
      <c r="AM34" s="431"/>
      <c r="AN34" s="139">
        <v>3</v>
      </c>
      <c r="AO34" s="140" t="s">
        <v>117</v>
      </c>
      <c r="AP34" s="140"/>
      <c r="AQ34" s="140" t="s">
        <v>114</v>
      </c>
      <c r="AR34" s="140"/>
      <c r="AS34" s="140"/>
      <c r="AT34" s="140"/>
      <c r="AU34" s="140"/>
      <c r="AV34" s="140" t="s">
        <v>114</v>
      </c>
      <c r="AW34" s="153" t="s">
        <v>114</v>
      </c>
      <c r="AX34" s="153" t="s">
        <v>114</v>
      </c>
      <c r="AY34" s="153" t="s">
        <v>114</v>
      </c>
      <c r="AZ34" s="153" t="s">
        <v>114</v>
      </c>
      <c r="BA34" s="153" t="s">
        <v>114</v>
      </c>
      <c r="BB34" s="153" t="s">
        <v>114</v>
      </c>
      <c r="BC34" s="153" t="s">
        <v>114</v>
      </c>
      <c r="BD34" s="153">
        <f t="shared" si="1"/>
        <v>0</v>
      </c>
      <c r="BE34" s="153" t="str">
        <f t="shared" si="2"/>
        <v>Débil</v>
      </c>
      <c r="BF34" s="140"/>
      <c r="BG34" s="142" t="s">
        <v>114</v>
      </c>
      <c r="BH34" s="153" t="str">
        <f t="shared" si="3"/>
        <v>Casilla formulada</v>
      </c>
      <c r="BI34" s="140"/>
      <c r="BJ34" s="153" t="str">
        <f t="shared" si="4"/>
        <v/>
      </c>
      <c r="BK34" s="153" t="str">
        <f t="shared" si="5"/>
        <v/>
      </c>
      <c r="BL34" s="153" t="str">
        <f t="shared" si="6"/>
        <v>SI</v>
      </c>
      <c r="BM34" s="434"/>
      <c r="BN34" s="437"/>
      <c r="BO34" s="469"/>
      <c r="BP34" s="443"/>
      <c r="BQ34" s="425"/>
      <c r="BR34" s="425"/>
      <c r="BS34" s="428"/>
    </row>
    <row r="35" spans="2:71" s="113" customFormat="1" ht="89.25" x14ac:dyDescent="0.25">
      <c r="B35" s="463"/>
      <c r="C35" s="466"/>
      <c r="D35" s="455"/>
      <c r="E35" s="455"/>
      <c r="F35" s="453"/>
      <c r="G35" s="453"/>
      <c r="H35" s="453"/>
      <c r="I35" s="453"/>
      <c r="J35" s="455"/>
      <c r="K35" s="131">
        <v>4</v>
      </c>
      <c r="L35" s="132" t="s">
        <v>115</v>
      </c>
      <c r="M35" s="457"/>
      <c r="N35" s="472"/>
      <c r="O35" s="450"/>
      <c r="P35" s="443"/>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31"/>
      <c r="AN35" s="133">
        <v>4</v>
      </c>
      <c r="AO35" s="134" t="s">
        <v>117</v>
      </c>
      <c r="AP35" s="134"/>
      <c r="AQ35" s="134" t="s">
        <v>114</v>
      </c>
      <c r="AR35" s="134"/>
      <c r="AS35" s="134"/>
      <c r="AT35" s="134"/>
      <c r="AU35" s="134"/>
      <c r="AV35" s="134" t="s">
        <v>114</v>
      </c>
      <c r="AW35" s="135" t="s">
        <v>114</v>
      </c>
      <c r="AX35" s="135" t="s">
        <v>114</v>
      </c>
      <c r="AY35" s="135" t="s">
        <v>114</v>
      </c>
      <c r="AZ35" s="135" t="s">
        <v>114</v>
      </c>
      <c r="BA35" s="135" t="s">
        <v>114</v>
      </c>
      <c r="BB35" s="135" t="s">
        <v>114</v>
      </c>
      <c r="BC35" s="135" t="s">
        <v>114</v>
      </c>
      <c r="BD35" s="135">
        <f t="shared" si="1"/>
        <v>0</v>
      </c>
      <c r="BE35" s="135" t="str">
        <f t="shared" si="2"/>
        <v>Débil</v>
      </c>
      <c r="BF35" s="134"/>
      <c r="BG35" s="136" t="s">
        <v>114</v>
      </c>
      <c r="BH35" s="135" t="str">
        <f t="shared" si="3"/>
        <v>Casilla formulada</v>
      </c>
      <c r="BI35" s="134"/>
      <c r="BJ35" s="135" t="str">
        <f t="shared" si="4"/>
        <v/>
      </c>
      <c r="BK35" s="135" t="str">
        <f t="shared" si="5"/>
        <v/>
      </c>
      <c r="BL35" s="135" t="str">
        <f t="shared" si="6"/>
        <v>SI</v>
      </c>
      <c r="BM35" s="434"/>
      <c r="BN35" s="437"/>
      <c r="BO35" s="469"/>
      <c r="BP35" s="443"/>
      <c r="BQ35" s="425"/>
      <c r="BR35" s="425"/>
      <c r="BS35" s="428"/>
    </row>
    <row r="36" spans="2:71" s="113" customFormat="1" ht="89.25" x14ac:dyDescent="0.25">
      <c r="B36" s="463"/>
      <c r="C36" s="466"/>
      <c r="D36" s="455"/>
      <c r="E36" s="455"/>
      <c r="F36" s="453"/>
      <c r="G36" s="453"/>
      <c r="H36" s="453"/>
      <c r="I36" s="453"/>
      <c r="J36" s="455"/>
      <c r="K36" s="137">
        <v>5</v>
      </c>
      <c r="L36" s="138" t="s">
        <v>115</v>
      </c>
      <c r="M36" s="457"/>
      <c r="N36" s="472"/>
      <c r="O36" s="450"/>
      <c r="P36" s="443"/>
      <c r="Q36" s="425"/>
      <c r="R36" s="425"/>
      <c r="S36" s="425"/>
      <c r="T36" s="425"/>
      <c r="U36" s="425"/>
      <c r="V36" s="425"/>
      <c r="W36" s="425"/>
      <c r="X36" s="425"/>
      <c r="Y36" s="425"/>
      <c r="Z36" s="425"/>
      <c r="AA36" s="425"/>
      <c r="AB36" s="425"/>
      <c r="AC36" s="425"/>
      <c r="AD36" s="425"/>
      <c r="AE36" s="425"/>
      <c r="AF36" s="425"/>
      <c r="AG36" s="425"/>
      <c r="AH36" s="425"/>
      <c r="AI36" s="425"/>
      <c r="AJ36" s="425"/>
      <c r="AK36" s="425"/>
      <c r="AL36" s="425"/>
      <c r="AM36" s="431"/>
      <c r="AN36" s="139">
        <v>5</v>
      </c>
      <c r="AO36" s="140" t="s">
        <v>117</v>
      </c>
      <c r="AP36" s="140"/>
      <c r="AQ36" s="140" t="s">
        <v>114</v>
      </c>
      <c r="AR36" s="140"/>
      <c r="AS36" s="140"/>
      <c r="AT36" s="140"/>
      <c r="AU36" s="140"/>
      <c r="AV36" s="140" t="s">
        <v>114</v>
      </c>
      <c r="AW36" s="153" t="s">
        <v>114</v>
      </c>
      <c r="AX36" s="153" t="s">
        <v>114</v>
      </c>
      <c r="AY36" s="153" t="s">
        <v>114</v>
      </c>
      <c r="AZ36" s="153" t="s">
        <v>114</v>
      </c>
      <c r="BA36" s="153" t="s">
        <v>114</v>
      </c>
      <c r="BB36" s="153" t="s">
        <v>114</v>
      </c>
      <c r="BC36" s="153" t="s">
        <v>114</v>
      </c>
      <c r="BD36" s="153">
        <f t="shared" si="1"/>
        <v>0</v>
      </c>
      <c r="BE36" s="153" t="str">
        <f t="shared" si="2"/>
        <v>Débil</v>
      </c>
      <c r="BF36" s="140"/>
      <c r="BG36" s="142" t="s">
        <v>114</v>
      </c>
      <c r="BH36" s="153" t="str">
        <f t="shared" si="3"/>
        <v>Casilla formulada</v>
      </c>
      <c r="BI36" s="140"/>
      <c r="BJ36" s="153" t="str">
        <f t="shared" si="4"/>
        <v/>
      </c>
      <c r="BK36" s="153" t="str">
        <f t="shared" si="5"/>
        <v/>
      </c>
      <c r="BL36" s="153" t="str">
        <f t="shared" si="6"/>
        <v>SI</v>
      </c>
      <c r="BM36" s="434"/>
      <c r="BN36" s="437"/>
      <c r="BO36" s="469"/>
      <c r="BP36" s="443"/>
      <c r="BQ36" s="425"/>
      <c r="BR36" s="425"/>
      <c r="BS36" s="428"/>
    </row>
    <row r="37" spans="2:71" s="113" customFormat="1" ht="89.25" x14ac:dyDescent="0.25">
      <c r="B37" s="463"/>
      <c r="C37" s="466"/>
      <c r="D37" s="455"/>
      <c r="E37" s="455"/>
      <c r="F37" s="453"/>
      <c r="G37" s="453"/>
      <c r="H37" s="453"/>
      <c r="I37" s="453"/>
      <c r="J37" s="455"/>
      <c r="K37" s="131">
        <v>6</v>
      </c>
      <c r="L37" s="132" t="s">
        <v>115</v>
      </c>
      <c r="M37" s="457"/>
      <c r="N37" s="472"/>
      <c r="O37" s="450"/>
      <c r="P37" s="443"/>
      <c r="Q37" s="425"/>
      <c r="R37" s="425"/>
      <c r="S37" s="425"/>
      <c r="T37" s="425"/>
      <c r="U37" s="425"/>
      <c r="V37" s="425"/>
      <c r="W37" s="425"/>
      <c r="X37" s="425"/>
      <c r="Y37" s="425"/>
      <c r="Z37" s="425"/>
      <c r="AA37" s="425"/>
      <c r="AB37" s="425"/>
      <c r="AC37" s="425"/>
      <c r="AD37" s="425"/>
      <c r="AE37" s="425"/>
      <c r="AF37" s="425"/>
      <c r="AG37" s="425"/>
      <c r="AH37" s="425"/>
      <c r="AI37" s="425"/>
      <c r="AJ37" s="425"/>
      <c r="AK37" s="425"/>
      <c r="AL37" s="425"/>
      <c r="AM37" s="431"/>
      <c r="AN37" s="133">
        <v>6</v>
      </c>
      <c r="AO37" s="134" t="s">
        <v>117</v>
      </c>
      <c r="AP37" s="134"/>
      <c r="AQ37" s="134" t="s">
        <v>114</v>
      </c>
      <c r="AR37" s="134"/>
      <c r="AS37" s="134"/>
      <c r="AT37" s="134"/>
      <c r="AU37" s="134"/>
      <c r="AV37" s="134" t="s">
        <v>114</v>
      </c>
      <c r="AW37" s="135" t="s">
        <v>114</v>
      </c>
      <c r="AX37" s="135" t="s">
        <v>114</v>
      </c>
      <c r="AY37" s="135" t="s">
        <v>114</v>
      </c>
      <c r="AZ37" s="135" t="s">
        <v>114</v>
      </c>
      <c r="BA37" s="135" t="s">
        <v>114</v>
      </c>
      <c r="BB37" s="135" t="s">
        <v>114</v>
      </c>
      <c r="BC37" s="135" t="s">
        <v>114</v>
      </c>
      <c r="BD37" s="135">
        <f t="shared" si="1"/>
        <v>0</v>
      </c>
      <c r="BE37" s="135" t="str">
        <f t="shared" si="2"/>
        <v>Débil</v>
      </c>
      <c r="BF37" s="134"/>
      <c r="BG37" s="136" t="s">
        <v>114</v>
      </c>
      <c r="BH37" s="135" t="str">
        <f t="shared" si="3"/>
        <v>Casilla formulada</v>
      </c>
      <c r="BI37" s="134"/>
      <c r="BJ37" s="135" t="str">
        <f t="shared" si="4"/>
        <v/>
      </c>
      <c r="BK37" s="135" t="str">
        <f t="shared" si="5"/>
        <v/>
      </c>
      <c r="BL37" s="135" t="str">
        <f t="shared" si="6"/>
        <v>SI</v>
      </c>
      <c r="BM37" s="434"/>
      <c r="BN37" s="437"/>
      <c r="BO37" s="469"/>
      <c r="BP37" s="443"/>
      <c r="BQ37" s="425"/>
      <c r="BR37" s="425"/>
      <c r="BS37" s="428"/>
    </row>
    <row r="38" spans="2:71" s="113" customFormat="1" ht="89.25" x14ac:dyDescent="0.25">
      <c r="B38" s="463"/>
      <c r="C38" s="466"/>
      <c r="D38" s="455"/>
      <c r="E38" s="455"/>
      <c r="F38" s="453"/>
      <c r="G38" s="453"/>
      <c r="H38" s="453"/>
      <c r="I38" s="453"/>
      <c r="J38" s="455"/>
      <c r="K38" s="137">
        <v>7</v>
      </c>
      <c r="L38" s="138" t="s">
        <v>115</v>
      </c>
      <c r="M38" s="457"/>
      <c r="N38" s="472"/>
      <c r="O38" s="450"/>
      <c r="P38" s="443"/>
      <c r="Q38" s="425"/>
      <c r="R38" s="425"/>
      <c r="S38" s="425"/>
      <c r="T38" s="425"/>
      <c r="U38" s="425"/>
      <c r="V38" s="425"/>
      <c r="W38" s="425"/>
      <c r="X38" s="425"/>
      <c r="Y38" s="425"/>
      <c r="Z38" s="425"/>
      <c r="AA38" s="425"/>
      <c r="AB38" s="425"/>
      <c r="AC38" s="425"/>
      <c r="AD38" s="425"/>
      <c r="AE38" s="425"/>
      <c r="AF38" s="425"/>
      <c r="AG38" s="425"/>
      <c r="AH38" s="425"/>
      <c r="AI38" s="425"/>
      <c r="AJ38" s="425"/>
      <c r="AK38" s="425"/>
      <c r="AL38" s="425"/>
      <c r="AM38" s="431"/>
      <c r="AN38" s="139">
        <v>7</v>
      </c>
      <c r="AO38" s="140" t="s">
        <v>117</v>
      </c>
      <c r="AP38" s="140"/>
      <c r="AQ38" s="140" t="s">
        <v>114</v>
      </c>
      <c r="AR38" s="140"/>
      <c r="AS38" s="140"/>
      <c r="AT38" s="140"/>
      <c r="AU38" s="140"/>
      <c r="AV38" s="140" t="s">
        <v>114</v>
      </c>
      <c r="AW38" s="153" t="s">
        <v>114</v>
      </c>
      <c r="AX38" s="153" t="s">
        <v>114</v>
      </c>
      <c r="AY38" s="153" t="s">
        <v>114</v>
      </c>
      <c r="AZ38" s="153" t="s">
        <v>114</v>
      </c>
      <c r="BA38" s="153" t="s">
        <v>114</v>
      </c>
      <c r="BB38" s="153" t="s">
        <v>114</v>
      </c>
      <c r="BC38" s="153" t="s">
        <v>114</v>
      </c>
      <c r="BD38" s="153">
        <f t="shared" si="1"/>
        <v>0</v>
      </c>
      <c r="BE38" s="153" t="str">
        <f t="shared" si="2"/>
        <v>Débil</v>
      </c>
      <c r="BF38" s="140"/>
      <c r="BG38" s="142" t="s">
        <v>114</v>
      </c>
      <c r="BH38" s="153" t="str">
        <f t="shared" si="3"/>
        <v>Casilla formulada</v>
      </c>
      <c r="BI38" s="140"/>
      <c r="BJ38" s="153" t="str">
        <f t="shared" si="4"/>
        <v/>
      </c>
      <c r="BK38" s="153" t="str">
        <f t="shared" si="5"/>
        <v/>
      </c>
      <c r="BL38" s="153" t="str">
        <f t="shared" si="6"/>
        <v>SI</v>
      </c>
      <c r="BM38" s="434"/>
      <c r="BN38" s="437"/>
      <c r="BO38" s="469"/>
      <c r="BP38" s="443"/>
      <c r="BQ38" s="425"/>
      <c r="BR38" s="425"/>
      <c r="BS38" s="428"/>
    </row>
    <row r="39" spans="2:71" s="113" customFormat="1" ht="89.25" x14ac:dyDescent="0.25">
      <c r="B39" s="463"/>
      <c r="C39" s="466"/>
      <c r="D39" s="455"/>
      <c r="E39" s="455"/>
      <c r="F39" s="453"/>
      <c r="G39" s="453"/>
      <c r="H39" s="453"/>
      <c r="I39" s="453"/>
      <c r="J39" s="455"/>
      <c r="K39" s="131">
        <v>8</v>
      </c>
      <c r="L39" s="132" t="s">
        <v>115</v>
      </c>
      <c r="M39" s="457"/>
      <c r="N39" s="472"/>
      <c r="O39" s="450"/>
      <c r="P39" s="443"/>
      <c r="Q39" s="425"/>
      <c r="R39" s="425"/>
      <c r="S39" s="425"/>
      <c r="T39" s="425"/>
      <c r="U39" s="425"/>
      <c r="V39" s="425"/>
      <c r="W39" s="425"/>
      <c r="X39" s="425"/>
      <c r="Y39" s="425"/>
      <c r="Z39" s="425"/>
      <c r="AA39" s="425"/>
      <c r="AB39" s="425"/>
      <c r="AC39" s="425"/>
      <c r="AD39" s="425"/>
      <c r="AE39" s="425"/>
      <c r="AF39" s="425"/>
      <c r="AG39" s="425"/>
      <c r="AH39" s="425"/>
      <c r="AI39" s="425"/>
      <c r="AJ39" s="425"/>
      <c r="AK39" s="425"/>
      <c r="AL39" s="425"/>
      <c r="AM39" s="431"/>
      <c r="AN39" s="133">
        <v>8</v>
      </c>
      <c r="AO39" s="134" t="s">
        <v>117</v>
      </c>
      <c r="AP39" s="134"/>
      <c r="AQ39" s="134" t="s">
        <v>114</v>
      </c>
      <c r="AR39" s="134"/>
      <c r="AS39" s="134"/>
      <c r="AT39" s="134"/>
      <c r="AU39" s="134"/>
      <c r="AV39" s="134" t="s">
        <v>114</v>
      </c>
      <c r="AW39" s="135" t="s">
        <v>114</v>
      </c>
      <c r="AX39" s="135" t="s">
        <v>114</v>
      </c>
      <c r="AY39" s="135" t="s">
        <v>114</v>
      </c>
      <c r="AZ39" s="135" t="s">
        <v>114</v>
      </c>
      <c r="BA39" s="135" t="s">
        <v>114</v>
      </c>
      <c r="BB39" s="135" t="s">
        <v>114</v>
      </c>
      <c r="BC39" s="135" t="s">
        <v>114</v>
      </c>
      <c r="BD39" s="135">
        <f t="shared" si="1"/>
        <v>0</v>
      </c>
      <c r="BE39" s="135" t="str">
        <f t="shared" si="2"/>
        <v>Débil</v>
      </c>
      <c r="BF39" s="134"/>
      <c r="BG39" s="136" t="s">
        <v>114</v>
      </c>
      <c r="BH39" s="135" t="str">
        <f t="shared" si="3"/>
        <v>Casilla formulada</v>
      </c>
      <c r="BI39" s="134"/>
      <c r="BJ39" s="135" t="str">
        <f t="shared" si="4"/>
        <v/>
      </c>
      <c r="BK39" s="135" t="str">
        <f t="shared" si="5"/>
        <v/>
      </c>
      <c r="BL39" s="135" t="str">
        <f t="shared" si="6"/>
        <v>SI</v>
      </c>
      <c r="BM39" s="434"/>
      <c r="BN39" s="437"/>
      <c r="BO39" s="469"/>
      <c r="BP39" s="443"/>
      <c r="BQ39" s="425"/>
      <c r="BR39" s="425"/>
      <c r="BS39" s="428"/>
    </row>
    <row r="40" spans="2:71" s="113" customFormat="1" ht="89.25" x14ac:dyDescent="0.25">
      <c r="B40" s="463"/>
      <c r="C40" s="466"/>
      <c r="D40" s="455"/>
      <c r="E40" s="455"/>
      <c r="F40" s="453"/>
      <c r="G40" s="453"/>
      <c r="H40" s="453"/>
      <c r="I40" s="453"/>
      <c r="J40" s="455"/>
      <c r="K40" s="137">
        <v>9</v>
      </c>
      <c r="L40" s="143" t="s">
        <v>115</v>
      </c>
      <c r="M40" s="457"/>
      <c r="N40" s="472"/>
      <c r="O40" s="450"/>
      <c r="P40" s="443"/>
      <c r="Q40" s="425"/>
      <c r="R40" s="425"/>
      <c r="S40" s="425"/>
      <c r="T40" s="425"/>
      <c r="U40" s="425"/>
      <c r="V40" s="425"/>
      <c r="W40" s="425"/>
      <c r="X40" s="425"/>
      <c r="Y40" s="425"/>
      <c r="Z40" s="425"/>
      <c r="AA40" s="425"/>
      <c r="AB40" s="425"/>
      <c r="AC40" s="425"/>
      <c r="AD40" s="425"/>
      <c r="AE40" s="425"/>
      <c r="AF40" s="425"/>
      <c r="AG40" s="425"/>
      <c r="AH40" s="425"/>
      <c r="AI40" s="425"/>
      <c r="AJ40" s="425"/>
      <c r="AK40" s="425"/>
      <c r="AL40" s="425"/>
      <c r="AM40" s="431"/>
      <c r="AN40" s="139">
        <v>9</v>
      </c>
      <c r="AO40" s="140" t="s">
        <v>117</v>
      </c>
      <c r="AP40" s="140"/>
      <c r="AQ40" s="140" t="s">
        <v>114</v>
      </c>
      <c r="AR40" s="140"/>
      <c r="AS40" s="140"/>
      <c r="AT40" s="140"/>
      <c r="AU40" s="140"/>
      <c r="AV40" s="140" t="s">
        <v>114</v>
      </c>
      <c r="AW40" s="153" t="s">
        <v>114</v>
      </c>
      <c r="AX40" s="153" t="s">
        <v>114</v>
      </c>
      <c r="AY40" s="153" t="s">
        <v>114</v>
      </c>
      <c r="AZ40" s="153" t="s">
        <v>114</v>
      </c>
      <c r="BA40" s="153" t="s">
        <v>114</v>
      </c>
      <c r="BB40" s="153" t="s">
        <v>114</v>
      </c>
      <c r="BC40" s="153" t="s">
        <v>114</v>
      </c>
      <c r="BD40" s="153">
        <f t="shared" si="1"/>
        <v>0</v>
      </c>
      <c r="BE40" s="153" t="str">
        <f t="shared" si="2"/>
        <v>Débil</v>
      </c>
      <c r="BF40" s="140"/>
      <c r="BG40" s="142" t="s">
        <v>114</v>
      </c>
      <c r="BH40" s="153" t="str">
        <f t="shared" si="3"/>
        <v>Casilla formulada</v>
      </c>
      <c r="BI40" s="140"/>
      <c r="BJ40" s="153" t="str">
        <f t="shared" si="4"/>
        <v/>
      </c>
      <c r="BK40" s="153" t="str">
        <f t="shared" si="5"/>
        <v/>
      </c>
      <c r="BL40" s="153" t="str">
        <f t="shared" si="6"/>
        <v>SI</v>
      </c>
      <c r="BM40" s="434"/>
      <c r="BN40" s="437"/>
      <c r="BO40" s="469"/>
      <c r="BP40" s="443"/>
      <c r="BQ40" s="425"/>
      <c r="BR40" s="425"/>
      <c r="BS40" s="428"/>
    </row>
    <row r="41" spans="2:71" s="113" customFormat="1" ht="90" thickBot="1" x14ac:dyDescent="0.3">
      <c r="B41" s="464"/>
      <c r="C41" s="467"/>
      <c r="D41" s="456"/>
      <c r="E41" s="456"/>
      <c r="F41" s="454"/>
      <c r="G41" s="454"/>
      <c r="H41" s="454"/>
      <c r="I41" s="454"/>
      <c r="J41" s="456"/>
      <c r="K41" s="144">
        <v>10</v>
      </c>
      <c r="L41" s="145" t="s">
        <v>115</v>
      </c>
      <c r="M41" s="458"/>
      <c r="N41" s="473"/>
      <c r="O41" s="451"/>
      <c r="P41" s="444"/>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32"/>
      <c r="AN41" s="146">
        <v>10</v>
      </c>
      <c r="AO41" s="147" t="s">
        <v>117</v>
      </c>
      <c r="AP41" s="147"/>
      <c r="AQ41" s="147" t="s">
        <v>114</v>
      </c>
      <c r="AR41" s="147"/>
      <c r="AS41" s="147"/>
      <c r="AT41" s="147"/>
      <c r="AU41" s="147"/>
      <c r="AV41" s="147" t="s">
        <v>114</v>
      </c>
      <c r="AW41" s="148" t="s">
        <v>114</v>
      </c>
      <c r="AX41" s="148" t="s">
        <v>114</v>
      </c>
      <c r="AY41" s="148" t="s">
        <v>114</v>
      </c>
      <c r="AZ41" s="148" t="s">
        <v>114</v>
      </c>
      <c r="BA41" s="148" t="s">
        <v>114</v>
      </c>
      <c r="BB41" s="148" t="s">
        <v>114</v>
      </c>
      <c r="BC41" s="148" t="s">
        <v>114</v>
      </c>
      <c r="BD41" s="148">
        <f t="shared" si="1"/>
        <v>0</v>
      </c>
      <c r="BE41" s="148" t="str">
        <f t="shared" si="2"/>
        <v>Débil</v>
      </c>
      <c r="BF41" s="147"/>
      <c r="BG41" s="149" t="s">
        <v>114</v>
      </c>
      <c r="BH41" s="148" t="str">
        <f t="shared" si="3"/>
        <v>Casilla formulada</v>
      </c>
      <c r="BI41" s="147"/>
      <c r="BJ41" s="148" t="str">
        <f t="shared" si="4"/>
        <v/>
      </c>
      <c r="BK41" s="148" t="str">
        <f t="shared" si="5"/>
        <v/>
      </c>
      <c r="BL41" s="148" t="str">
        <f t="shared" si="6"/>
        <v>SI</v>
      </c>
      <c r="BM41" s="435"/>
      <c r="BN41" s="438"/>
      <c r="BO41" s="470"/>
      <c r="BP41" s="444"/>
      <c r="BQ41" s="426"/>
      <c r="BR41" s="426"/>
      <c r="BS41" s="429"/>
    </row>
  </sheetData>
  <mergeCells count="180">
    <mergeCell ref="B2:D4"/>
    <mergeCell ref="E2:BS2"/>
    <mergeCell ref="E3:BS3"/>
    <mergeCell ref="E4:R4"/>
    <mergeCell ref="S4:AT4"/>
    <mergeCell ref="AU4:BS4"/>
    <mergeCell ref="B9:B11"/>
    <mergeCell ref="C9:C11"/>
    <mergeCell ref="D9:D11"/>
    <mergeCell ref="E9:E11"/>
    <mergeCell ref="F9:J9"/>
    <mergeCell ref="K9:L11"/>
    <mergeCell ref="M9:M11"/>
    <mergeCell ref="N9:AM9"/>
    <mergeCell ref="C6:D6"/>
    <mergeCell ref="E6:I6"/>
    <mergeCell ref="B8:M8"/>
    <mergeCell ref="N8:AM8"/>
    <mergeCell ref="BF9:BF11"/>
    <mergeCell ref="AN9:AN11"/>
    <mergeCell ref="AO9:AO11"/>
    <mergeCell ref="AP9:AP11"/>
    <mergeCell ref="AQ9:AQ11"/>
    <mergeCell ref="AR9:AR11"/>
    <mergeCell ref="AS9:AS11"/>
    <mergeCell ref="BO8:BR10"/>
    <mergeCell ref="BS8:BS11"/>
    <mergeCell ref="AN8:AV8"/>
    <mergeCell ref="AW8:BN8"/>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G12:G21"/>
    <mergeCell ref="H12:H21"/>
    <mergeCell ref="I12:I21"/>
    <mergeCell ref="J12:J21"/>
    <mergeCell ref="M12:M21"/>
    <mergeCell ref="N12:N21"/>
    <mergeCell ref="Q10:AI10"/>
    <mergeCell ref="AJ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Z22:Z31"/>
    <mergeCell ref="AA22:AA31"/>
    <mergeCell ref="AB22:AB31"/>
    <mergeCell ref="AC22:AC31"/>
    <mergeCell ref="R22:R31"/>
    <mergeCell ref="S22:S31"/>
    <mergeCell ref="T22:T31"/>
    <mergeCell ref="U22:U31"/>
    <mergeCell ref="V22:V31"/>
    <mergeCell ref="W22:W3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O32:O41"/>
    <mergeCell ref="P32:P41"/>
    <mergeCell ref="Q32:Q41"/>
    <mergeCell ref="R32:R41"/>
    <mergeCell ref="S32:S41"/>
    <mergeCell ref="T32:T41"/>
    <mergeCell ref="G32:G41"/>
    <mergeCell ref="H32:H41"/>
    <mergeCell ref="I32:I41"/>
    <mergeCell ref="J32:J41"/>
    <mergeCell ref="M32:M41"/>
    <mergeCell ref="N32:N41"/>
    <mergeCell ref="AA32:AA41"/>
    <mergeCell ref="AB32:AB41"/>
    <mergeCell ref="AC32:AC41"/>
    <mergeCell ref="AD32:AD41"/>
    <mergeCell ref="AE32:AE41"/>
    <mergeCell ref="AF32:AF41"/>
    <mergeCell ref="U32:U41"/>
    <mergeCell ref="V32:V41"/>
    <mergeCell ref="W32:W41"/>
    <mergeCell ref="X32:X41"/>
    <mergeCell ref="Y32:Y41"/>
    <mergeCell ref="Z32:Z41"/>
    <mergeCell ref="BR32:BR41"/>
    <mergeCell ref="BS32:BS41"/>
    <mergeCell ref="AM32:AM41"/>
    <mergeCell ref="BM32:BM41"/>
    <mergeCell ref="BN32:BN41"/>
    <mergeCell ref="BO32:BO41"/>
    <mergeCell ref="BP32:BP41"/>
    <mergeCell ref="BQ32:BQ41"/>
    <mergeCell ref="AG32:AG41"/>
    <mergeCell ref="AH32:AH41"/>
    <mergeCell ref="AI32:AI41"/>
    <mergeCell ref="AJ32:AJ41"/>
    <mergeCell ref="AK32:AK41"/>
    <mergeCell ref="AL32:AL41"/>
  </mergeCells>
  <conditionalFormatting sqref="J12:J41">
    <cfRule type="containsText" dxfId="535" priority="15" operator="containsText" text="Si es Riesgo de Corrupción">
      <formula>NOT(ISERROR(SEARCH("Si es Riesgo de Corrupción",J12)))</formula>
    </cfRule>
    <cfRule type="containsText" dxfId="534" priority="16" operator="containsText" text="No es Riesgo de Corrupción">
      <formula>NOT(ISERROR(SEARCH("No es Riesgo de Corrupción",J12)))</formula>
    </cfRule>
  </conditionalFormatting>
  <conditionalFormatting sqref="L12:M21">
    <cfRule type="containsText" dxfId="533" priority="14" operator="containsText" text="Espacio para describir ">
      <formula>NOT(ISERROR(SEARCH("Espacio para describir ",L12)))</formula>
    </cfRule>
  </conditionalFormatting>
  <conditionalFormatting sqref="AQ12:AQ41 AV12:BC41 BG12:BG41 N12:N41 Q12:AI41 BO12:BO41">
    <cfRule type="containsText" dxfId="532" priority="13" operator="containsText" text="Escoger un dato de la lista desplegable">
      <formula>NOT(ISERROR(SEARCH("Escoger un dato de la lista desplegable",N12)))</formula>
    </cfRule>
  </conditionalFormatting>
  <conditionalFormatting sqref="AO12:AO41">
    <cfRule type="containsText" dxfId="531" priority="12" operator="containsText" text="REDACTAR CONTROL">
      <formula>NOT(ISERROR(SEARCH("REDACTAR CONTROL",AO12)))</formula>
    </cfRule>
  </conditionalFormatting>
  <conditionalFormatting sqref="AL12 BR12">
    <cfRule type="containsText" dxfId="530" priority="9" operator="containsText" text="Extremo">
      <formula>NOT(ISERROR(SEARCH("Extremo",AL12)))</formula>
    </cfRule>
    <cfRule type="containsText" dxfId="529" priority="10" operator="containsText" text="Alto">
      <formula>NOT(ISERROR(SEARCH("Alto",AL12)))</formula>
    </cfRule>
    <cfRule type="containsText" dxfId="528" priority="11" operator="containsText" text="Moderado">
      <formula>NOT(ISERROR(SEARCH("Moderado",AL12)))</formula>
    </cfRule>
  </conditionalFormatting>
  <conditionalFormatting sqref="L22:M31">
    <cfRule type="containsText" dxfId="527" priority="8" operator="containsText" text="Espacio para describir ">
      <formula>NOT(ISERROR(SEARCH("Espacio para describir ",L22)))</formula>
    </cfRule>
  </conditionalFormatting>
  <conditionalFormatting sqref="AL22 BR22">
    <cfRule type="containsText" dxfId="526" priority="5" operator="containsText" text="Extremo">
      <formula>NOT(ISERROR(SEARCH("Extremo",AL22)))</formula>
    </cfRule>
    <cfRule type="containsText" dxfId="525" priority="6" operator="containsText" text="Alto">
      <formula>NOT(ISERROR(SEARCH("Alto",AL22)))</formula>
    </cfRule>
    <cfRule type="containsText" dxfId="524" priority="7" operator="containsText" text="Moderado">
      <formula>NOT(ISERROR(SEARCH("Moderado",AL22)))</formula>
    </cfRule>
  </conditionalFormatting>
  <conditionalFormatting sqref="L32:M41">
    <cfRule type="containsText" dxfId="523" priority="4" operator="containsText" text="Espacio para describir ">
      <formula>NOT(ISERROR(SEARCH("Espacio para describir ",L32)))</formula>
    </cfRule>
  </conditionalFormatting>
  <conditionalFormatting sqref="AL32 BR32">
    <cfRule type="containsText" dxfId="522" priority="1" operator="containsText" text="Extremo">
      <formula>NOT(ISERROR(SEARCH("Extremo",AL32)))</formula>
    </cfRule>
    <cfRule type="containsText" dxfId="521" priority="2" operator="containsText" text="Alto">
      <formula>NOT(ISERROR(SEARCH("Alto",AL32)))</formula>
    </cfRule>
    <cfRule type="containsText" dxfId="520" priority="3" operator="containsText" text="Moderado">
      <formula>NOT(ISERROR(SEARCH("Moderado",AL32)))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41 BJ9:BK11" xr:uid="{B82489D4-15E3-4885-B781-355926D90CA8}"/>
    <dataValidation allowBlank="1" showInputMessage="1" showErrorMessage="1" prompt="¿Se deja evidencia o rastro de la ejecución del control, que permita a cualquier tercero con la evidencia, llegar a la misma conclusión?." sqref="BC11" xr:uid="{1B3BCDE4-775F-4113-8182-1AE1E1451487}"/>
    <dataValidation allowBlank="1" showInputMessage="1" showErrorMessage="1" prompt="¿Las observaciones, desviaciones o diferencias identificadas como resultados de la ejecución del control son investigadas y resueltas de manera oportuna?" sqref="BB11" xr:uid="{5832F977-FDD9-4EC1-B664-CE7120AD999B}"/>
    <dataValidation allowBlank="1" showInputMessage="1" showErrorMessage="1" prompt="¿La fuente de información que se utiliza en el desarrollo del control es información confiable que permita mitigar el riesgo?." sqref="BA11" xr:uid="{D65ED25D-D03D-40FA-A9F0-92742847A16F}"/>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A14629ED-95FE-4DD8-9DBE-D6F9C9D17692}"/>
    <dataValidation allowBlank="1" showInputMessage="1" showErrorMessage="1" prompt="¿La oportunidad en que se ejecuta el control ayuda a prevenir la mitigación del riesgo o a detectar la materialización del riesgo de manera oportuna?" sqref="AY11" xr:uid="{AF635FCE-62BF-4CA1-93D5-0B96658180D7}"/>
    <dataValidation allowBlank="1" showInputMessage="1" showErrorMessage="1" prompt="El responsable tiene autoridad y adecuada segregación de funciones en la ejecución del control?" sqref="AX11" xr:uid="{C5EE6083-B5BC-4B5E-B573-47306FDF9C0D}"/>
    <dataValidation allowBlank="1" showInputMessage="1" showErrorMessage="1" prompt="¿Existen un responsable asignado a la ejecución del control?" sqref="AW11" xr:uid="{9D9C2406-4C9C-4EF4-A599-A91491C05418}"/>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41" xr:uid="{1B1D7E54-849E-4B5D-8B1F-CFCDD7852047}"/>
    <dataValidation type="list" allowBlank="1" showInputMessage="1" showErrorMessage="1" prompt="¿Genera Impacto ambiental?" sqref="AI12:AI41" xr:uid="{700DB158-5C3A-499D-A6ED-849F1874E78B}">
      <formula1>"SI,NO,Escoger un dato de la lista desplegable"</formula1>
    </dataValidation>
    <dataValidation allowBlank="1" showInputMessage="1" showErrorMessage="1" prompt="¿Genera Impacto ambiental?" sqref="AI11" xr:uid="{8F5231A0-5F29-4224-A203-597681678AA1}"/>
    <dataValidation type="list" allowBlank="1" showInputMessage="1" showErrorMessage="1" prompt="¿Afectar la imagen nacional?" sqref="AH12:AH41" xr:uid="{5BFB0DB1-4CD6-487F-8582-A2386BA085F9}">
      <formula1>"SI,NO,Escoger un dato de la lista desplegable"</formula1>
    </dataValidation>
    <dataValidation allowBlank="1" showInputMessage="1" showErrorMessage="1" prompt="¿Afectar la imagen nacional?" sqref="AH11" xr:uid="{C6A4341C-E00A-4A30-895E-6313A3CF4A1C}"/>
    <dataValidation type="list" allowBlank="1" showInputMessage="1" showErrorMessage="1" prompt="¿Afectar la imagen regional?" sqref="AG12:AG41" xr:uid="{4E8F81F3-E6C3-440B-B74B-9B742C02E068}">
      <formula1>"SI,NO,Escoger un dato de la lista desplegable"</formula1>
    </dataValidation>
    <dataValidation allowBlank="1" showInputMessage="1" showErrorMessage="1" prompt="¿Afectar la imagen regional?" sqref="AG11" xr:uid="{06DFEBB3-79CA-4070-8FD9-E6BBCEDE6DEA}"/>
    <dataValidation type="list" allowBlank="1" showInputMessage="1" showErrorMessage="1" prompt="¿Ocasionar lesiones físicas o pérdida de vidas humanas?_x000a_NOTA: si esta respuesta es afirmativa, el impacto sera considerado como catastrófico." sqref="AF12:AF41" xr:uid="{14A4A4BA-EFC1-46E5-861E-A1C28C334C6A}">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4DE416DC-42BF-45CD-AF57-A808C9A695D6}"/>
    <dataValidation type="list" allowBlank="1" showInputMessage="1" showErrorMessage="1" prompt="¿Generar pérdida de credibilidad del sector?" sqref="AE12:AE41" xr:uid="{CFED0B27-FFA5-486C-BDCB-580BDF4D0E0B}">
      <formula1>"SI,NO,Escoger un dato de la lista desplegable"</formula1>
    </dataValidation>
    <dataValidation allowBlank="1" showInputMessage="1" showErrorMessage="1" prompt="¿Generar pérdida de credibilidad del sector?" sqref="AE11" xr:uid="{5BA23B1C-991F-4E4C-B05B-C19BC48362EC}"/>
    <dataValidation type="list" allowBlank="1" showInputMessage="1" showErrorMessage="1" prompt="¿Dar lugar a procesos penales?" sqref="AD12:AD41" xr:uid="{3364F005-EE0F-4335-B7E1-58474CF6A0F8}">
      <formula1>"SI,NO,Escoger un dato de la lista desplegable"</formula1>
    </dataValidation>
    <dataValidation allowBlank="1" showInputMessage="1" showErrorMessage="1" prompt="¿Dar lugar a procesos penales?" sqref="AD11" xr:uid="{930664CA-8031-4A41-A0E9-667F6FD8EF43}"/>
    <dataValidation type="list" allowBlank="1" showInputMessage="1" showErrorMessage="1" prompt="¿Dar lugar a procesos fiscales?" sqref="AC12:AC41" xr:uid="{5F7F8410-9FC7-4011-A776-5DAC0C848846}">
      <formula1>"SI,NO,Escoger un dato de la lista desplegable"</formula1>
    </dataValidation>
    <dataValidation allowBlank="1" showInputMessage="1" showErrorMessage="1" prompt="¿Dar lugar a procesos fiscales?" sqref="AC11" xr:uid="{40956EFB-571A-4F53-A3C4-76A6D8A47257}"/>
    <dataValidation type="list" allowBlank="1" showInputMessage="1" showErrorMessage="1" prompt="¿Dar lugar a procesos disciplinarios?" sqref="AB12:AB41" xr:uid="{F7C59431-86C7-43AA-8EB8-2B70C35AA1BD}">
      <formula1>"SI,NO,Escoger un dato de la lista desplegable"</formula1>
    </dataValidation>
    <dataValidation allowBlank="1" showInputMessage="1" showErrorMessage="1" prompt="¿Dar lugar a procesos disciplinarios?" sqref="AB11" xr:uid="{E06A0203-12E1-4140-9035-DBC8C9CFC95C}"/>
    <dataValidation type="list" allowBlank="1" showInputMessage="1" showErrorMessage="1" prompt="¿Dar lugar a procesos sancionatorios?" sqref="AA12:AA41" xr:uid="{09037E0E-F08E-4CC1-9CE5-09DF0AB59CBE}">
      <formula1>"SI,NO,Escoger un dato de la lista desplegable"</formula1>
    </dataValidation>
    <dataValidation allowBlank="1" showInputMessage="1" showErrorMessage="1" prompt="¿Dar lugar a procesos sancionatorios?" sqref="AA11" xr:uid="{987B5422-7B58-4D73-9CC7-B3173299E010}"/>
    <dataValidation type="list" allowBlank="1" showInputMessage="1" showErrorMessage="1" prompt="¿Generar intervención de los órganos de control, de la Fiscalía, u otro ente?" sqref="Z12:Z41" xr:uid="{26F1A0E1-24F6-437A-968F-4A6985B70E76}">
      <formula1>"SI,NO,Escoger un dato de la lista desplegable"</formula1>
    </dataValidation>
    <dataValidation allowBlank="1" showInputMessage="1" showErrorMessage="1" prompt="¿Generar intervención de los órganos de control, de la Fiscalía, u otro ente?" sqref="Z11" xr:uid="{820011DA-DD1D-43C4-953E-12342B7E99CA}"/>
    <dataValidation type="list" allowBlank="1" showInputMessage="1" showErrorMessage="1" prompt="¿Generar pérdida de información de la Entidad?" sqref="Y12:Y41" xr:uid="{ED9995D9-9F26-4B21-938B-E5B46CFBF377}">
      <formula1>"SI,NO,Escoger un dato de la lista desplegable"</formula1>
    </dataValidation>
    <dataValidation allowBlank="1" showInputMessage="1" showErrorMessage="1" prompt="¿Generar pérdida de información de la Entidad?" sqref="Y11" xr:uid="{C5BBBA4F-3E8B-45AE-9CA4-5C0A8594A514}"/>
    <dataValidation type="list" allowBlank="1" showInputMessage="1" showErrorMessage="1" prompt="¿Dar lugar al detrimento de calidad de vida de la comunidad por la pérdida del bien o servicios o los recursos públicos?" sqref="X12:X41" xr:uid="{F145647A-8202-4391-B978-EC1B44D3803E}">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3C2BABCC-9C6A-482E-945C-15476C7E8989}"/>
    <dataValidation type="list" allowBlank="1" showInputMessage="1" showErrorMessage="1" prompt="¿Afectar la generación de los productos o la prestación de servicios?" sqref="W12:W41" xr:uid="{31188E54-1708-4F60-A068-6DFF4CF65570}">
      <formula1>"SI,NO,Escoger un dato de la lista desplegable"</formula1>
    </dataValidation>
    <dataValidation allowBlank="1" showInputMessage="1" showErrorMessage="1" prompt="¿Afectar la generación de los productos o la prestación de servicios?" sqref="W11" xr:uid="{1040CB16-BEFE-46D7-BC34-B5EEF87BC255}"/>
    <dataValidation type="list" allowBlank="1" showInputMessage="1" showErrorMessage="1" prompt="¿Generar pérdida de recursos económicos?" sqref="V12:V41" xr:uid="{FEE94A82-083D-4572-AECB-4783D4BFFDD9}">
      <formula1>"SI,NO,Escoger un dato de la lista desplegable"</formula1>
    </dataValidation>
    <dataValidation allowBlank="1" showInputMessage="1" showErrorMessage="1" prompt="¿Generar pérdida de recursos económicos?" sqref="V11" xr:uid="{ECA7658A-00C9-42C4-A4D2-F847F64B3C91}"/>
    <dataValidation type="list" allowBlank="1" showInputMessage="1" showErrorMessage="1" prompt="¿Generar pérdida de confianza de la Entidad, afectando su reputación?" sqref="U12:U41" xr:uid="{64AD404A-06EC-4A29-88DD-F784AA8D1333}">
      <formula1>"SI,NO,Escoger un dato de la lista desplegable"</formula1>
    </dataValidation>
    <dataValidation allowBlank="1" showInputMessage="1" showErrorMessage="1" prompt="¿Generar pérdida de confianza de la Entidad, afectando su reputación?" sqref="U11" xr:uid="{84167594-AE50-4C5A-B62D-0FBF682F9FF2}"/>
    <dataValidation type="list" allowBlank="1" showInputMessage="1" showErrorMessage="1" prompt="¿Afectar el cumplimiento de la misión del sector al que pertenece la Entidad?" sqref="T12:T41" xr:uid="{D471BFA8-9BB3-465E-8454-6DEB0D808623}">
      <formula1>"SI,NO,Escoger un dato de la lista desplegable"</formula1>
    </dataValidation>
    <dataValidation allowBlank="1" showInputMessage="1" showErrorMessage="1" prompt="¿Afectar el cumplimiento de la misión del sector al que pertenece la Entidad?" sqref="T11" xr:uid="{D57FA209-E769-4E92-98C4-6B725464F09F}"/>
    <dataValidation type="list" allowBlank="1" showInputMessage="1" showErrorMessage="1" prompt="¿Afectar el cumplimiento de misión de la Entidad?" sqref="S12:S41" xr:uid="{85CCBFB7-DD81-400B-B2BF-4E2D8A971720}">
      <formula1>"SI,NO,Escoger un dato de la lista desplegable"</formula1>
    </dataValidation>
    <dataValidation allowBlank="1" showInputMessage="1" showErrorMessage="1" prompt="¿Afectar el cumplimiento de misión de la Entidad?" sqref="S11" xr:uid="{A6B154E2-D4A9-46E8-9134-F99E3E1ADED9}"/>
    <dataValidation type="list" allowBlank="1" showInputMessage="1" showErrorMessage="1" prompt="¿Afectar el cumplimiento de metas y objetivos de la dependencia?" sqref="R12:R41" xr:uid="{F1C43D3F-740E-4A17-BDB4-E68350438C12}">
      <formula1>"SI,NO,Escoger un dato de la lista desplegable"</formula1>
    </dataValidation>
    <dataValidation allowBlank="1" showInputMessage="1" showErrorMessage="1" prompt="¿Afectar el cumplimiento de metas y objetivos de la dependencia?" sqref="R11" xr:uid="{9293DB4B-DDFE-4B8A-BDD9-9B5D31D4CBDE}"/>
    <dataValidation type="list" allowBlank="1" showInputMessage="1" showErrorMessage="1" prompt="¿Afectar al grupo de funcionarios del proceso?" sqref="Q12:Q41" xr:uid="{19654232-44B4-4C78-B984-E38E895F6E08}">
      <formula1>"SI,NO,Escoger un dato de la lista desplegable"</formula1>
    </dataValidation>
    <dataValidation allowBlank="1" showInputMessage="1" showErrorMessage="1" prompt="¿Afectar al grupo de funcionarios del proceso?" sqref="Q11" xr:uid="{99BDA5BB-8CB5-4B74-B599-AE4BCA391832}"/>
    <dataValidation allowBlank="1" showInputMessage="1" showErrorMessage="1" prompt="Son los efectos ocasionados por la ocurrencia de un riesgo que afecta los objetivos o procesos de la entidad. Pueden ser una pérdida, un daño, un perjuicio, un detrimento." sqref="M9:M11" xr:uid="{D53984DD-8759-4F49-B2C6-F1B41E7AD060}"/>
    <dataValidation type="list" allowBlank="1" showInputMessage="1" showErrorMessage="1" sqref="BG12:BG41" xr:uid="{1516E007-F905-4D42-9A87-164E45C926F5}">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41" xr:uid="{5F2DC990-2B4F-4E1B-A38E-EB3A4FAC5101}">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41" xr:uid="{3392C03C-C5AC-45BB-8095-9F34EB67747C}">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41" xr:uid="{8CF2C9A6-B513-4097-BF93-53A5B2892026}">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41" xr:uid="{B120B5B8-0D02-4081-8F96-78BD575B01BA}">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41" xr:uid="{F09005A5-2956-4904-8CC7-AC83691820CB}">
      <formula1>"Oportuna,Inoportuna,Escoger un dato de la lista desplegable"</formula1>
    </dataValidation>
    <dataValidation type="list" allowBlank="1" showInputMessage="1" showErrorMessage="1" prompt="El responsable tiene autoridad y adecuada segregación de funciones en la ejecución del control?" sqref="AX12:AX41" xr:uid="{D3A4859F-4559-465E-BAE3-1A13936D4C0D}">
      <formula1>"Adecuado,Inadecuado,Escoger un dato de la lista desplegable"</formula1>
    </dataValidation>
    <dataValidation type="list" allowBlank="1" showInputMessage="1" showErrorMessage="1" prompt="¿Existen un responsable asignado a la ejecución del control?" sqref="AW12:AW41" xr:uid="{1D9FFB83-EE33-4566-A4A0-18CD101A17DB}">
      <formula1>"Asignado,No Asignado,Escoger un dato de la lista desplegable"</formula1>
    </dataValidation>
    <dataValidation type="list" allowBlank="1" showInputMessage="1" showErrorMessage="1" sqref="AV12:AV41" xr:uid="{BFB8DB6B-8AD7-4B8E-A57D-FE0FD66F6824}">
      <formula1>"Escoger un dato de la lista desplegable,Preventivo,Detectivo"</formula1>
    </dataValidation>
    <dataValidation type="list" allowBlank="1" showInputMessage="1" showErrorMessage="1" sqref="AQ12:AQ41" xr:uid="{2E1EADA9-A943-4AE0-98D1-EC0871E9B00F}">
      <formula1>"Escoger un dato de la lista desplegable,Por Tramite, Diario, Semanal, Quincenal, Mensual, Bimestral, Trimestral, Semestral,Anual"</formula1>
    </dataValidation>
    <dataValidation type="list" allowBlank="1" showInputMessage="1" showErrorMessage="1" sqref="F12:I41" xr:uid="{2A084FB8-8951-472F-A7A7-90303F534AE1}">
      <formula1>"SI,NO,Escoger un dato de la lista desplegable"</formula1>
    </dataValidation>
    <dataValidation type="list" allowBlank="1" showInputMessage="1" showErrorMessage="1" sqref="N12:N41" xr:uid="{7AA758D1-39B4-4534-A2D1-C139648FEE93}">
      <formula1>"Escoger un dato de la lista desplegable,5,4,3,2,1"</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1CF18-7C7B-4C4D-B573-D4E672B041B8}">
  <dimension ref="B2:BS64"/>
  <sheetViews>
    <sheetView workbookViewId="0">
      <selection activeCell="E3" sqref="E3:BS3"/>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104.2851562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3.5" thickBot="1" x14ac:dyDescent="0.25">
      <c r="BH5" s="87"/>
      <c r="BJ5" s="87"/>
      <c r="BK5" s="87"/>
    </row>
    <row r="6" spans="2:71" s="26" customFormat="1" ht="23.25" customHeight="1" thickBot="1" x14ac:dyDescent="0.3">
      <c r="C6" s="279" t="s">
        <v>69</v>
      </c>
      <c r="D6" s="279"/>
      <c r="E6" s="510">
        <v>45279</v>
      </c>
      <c r="F6" s="511"/>
      <c r="G6" s="511"/>
      <c r="H6" s="511"/>
      <c r="I6" s="512"/>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493" t="s">
        <v>71</v>
      </c>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5"/>
      <c r="AN8" s="285" t="s">
        <v>365</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485"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497"/>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184</v>
      </c>
      <c r="K10" s="258"/>
      <c r="L10" s="258"/>
      <c r="M10" s="261"/>
      <c r="N10" s="485"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489"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486"/>
      <c r="O11" s="487"/>
      <c r="P11" s="487"/>
      <c r="Q11" s="165">
        <v>1</v>
      </c>
      <c r="R11" s="165">
        <v>2</v>
      </c>
      <c r="S11" s="165">
        <v>3</v>
      </c>
      <c r="T11" s="165">
        <v>4</v>
      </c>
      <c r="U11" s="165">
        <v>5</v>
      </c>
      <c r="V11" s="165">
        <v>6</v>
      </c>
      <c r="W11" s="165">
        <v>7</v>
      </c>
      <c r="X11" s="165">
        <v>8</v>
      </c>
      <c r="Y11" s="165">
        <v>9</v>
      </c>
      <c r="Z11" s="165">
        <v>10</v>
      </c>
      <c r="AA11" s="165">
        <v>11</v>
      </c>
      <c r="AB11" s="165">
        <v>12</v>
      </c>
      <c r="AC11" s="165">
        <v>13</v>
      </c>
      <c r="AD11" s="165">
        <v>14</v>
      </c>
      <c r="AE11" s="165">
        <v>15</v>
      </c>
      <c r="AF11" s="165">
        <v>16</v>
      </c>
      <c r="AG11" s="165">
        <v>17</v>
      </c>
      <c r="AH11" s="165">
        <v>18</v>
      </c>
      <c r="AI11" s="165">
        <v>19</v>
      </c>
      <c r="AJ11" s="488"/>
      <c r="AK11" s="488"/>
      <c r="AL11" s="488"/>
      <c r="AM11" s="490"/>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344.25" x14ac:dyDescent="0.25">
      <c r="B12" s="462">
        <v>1</v>
      </c>
      <c r="C12" s="465" t="s">
        <v>47</v>
      </c>
      <c r="D12" s="455" t="s">
        <v>460</v>
      </c>
      <c r="E12" s="513" t="s">
        <v>461</v>
      </c>
      <c r="F12" s="455" t="s">
        <v>162</v>
      </c>
      <c r="G12" s="455" t="s">
        <v>162</v>
      </c>
      <c r="H12" s="455" t="s">
        <v>162</v>
      </c>
      <c r="I12" s="455" t="s">
        <v>162</v>
      </c>
      <c r="J12" s="455" t="str">
        <f>IF(AND((F12="SI"),(G12="SI"),(H12="SI"),(I12="SI")),"Si es Riesgo de Corrupción","No es Riesgo de Corrupción")</f>
        <v>Si es Riesgo de Corrupción</v>
      </c>
      <c r="K12" s="128">
        <v>1</v>
      </c>
      <c r="L12" s="129" t="s">
        <v>462</v>
      </c>
      <c r="M12" s="457" t="s">
        <v>463</v>
      </c>
      <c r="N12" s="471">
        <v>1</v>
      </c>
      <c r="O12" s="449" t="str">
        <f>IF(N12=1,"Rara vez",IF(N12=2,"Improbable",IF(N12=3,"Posible",IF(N12=4,"Probable",IF(N12=5,"Casi seguro","Definir el nivel de probabilidad")))))</f>
        <v>Rara vez</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448" t="s">
        <v>162</v>
      </c>
      <c r="R12" s="448" t="s">
        <v>162</v>
      </c>
      <c r="S12" s="448" t="s">
        <v>165</v>
      </c>
      <c r="T12" s="448" t="s">
        <v>165</v>
      </c>
      <c r="U12" s="448" t="s">
        <v>162</v>
      </c>
      <c r="V12" s="448" t="s">
        <v>162</v>
      </c>
      <c r="W12" s="448" t="s">
        <v>165</v>
      </c>
      <c r="X12" s="448" t="s">
        <v>165</v>
      </c>
      <c r="Y12" s="448" t="s">
        <v>162</v>
      </c>
      <c r="Z12" s="448" t="s">
        <v>162</v>
      </c>
      <c r="AA12" s="448" t="s">
        <v>162</v>
      </c>
      <c r="AB12" s="448" t="s">
        <v>162</v>
      </c>
      <c r="AC12" s="448" t="s">
        <v>162</v>
      </c>
      <c r="AD12" s="448" t="s">
        <v>162</v>
      </c>
      <c r="AE12" s="448" t="s">
        <v>162</v>
      </c>
      <c r="AF12" s="448" t="s">
        <v>165</v>
      </c>
      <c r="AG12" s="448" t="s">
        <v>162</v>
      </c>
      <c r="AH12" s="448" t="s">
        <v>162</v>
      </c>
      <c r="AI12" s="448" t="s">
        <v>165</v>
      </c>
      <c r="AJ12" s="448">
        <f>IF(AF12="SI","Impacto Catastrófico por lesoines o perdida de vidas humanas",(COUNTIF(Q12:AE21,"SI")+COUNTIF(AG12:AI21,"SI")))</f>
        <v>13</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430" t="s">
        <v>159</v>
      </c>
      <c r="AN12" s="117">
        <v>1</v>
      </c>
      <c r="AO12" s="121" t="s">
        <v>464</v>
      </c>
      <c r="AP12" s="121" t="s">
        <v>465</v>
      </c>
      <c r="AQ12" s="121" t="s">
        <v>186</v>
      </c>
      <c r="AR12" s="121" t="s">
        <v>466</v>
      </c>
      <c r="AS12" s="121" t="s">
        <v>467</v>
      </c>
      <c r="AT12" s="121" t="s">
        <v>468</v>
      </c>
      <c r="AU12" s="121" t="s">
        <v>469</v>
      </c>
      <c r="AV12" s="121" t="s">
        <v>170</v>
      </c>
      <c r="AW12" s="166" t="s">
        <v>171</v>
      </c>
      <c r="AX12" s="166" t="s">
        <v>172</v>
      </c>
      <c r="AY12" s="166" t="s">
        <v>173</v>
      </c>
      <c r="AZ12" s="166" t="s">
        <v>174</v>
      </c>
      <c r="BA12" s="166" t="s">
        <v>175</v>
      </c>
      <c r="BB12" s="166" t="s">
        <v>176</v>
      </c>
      <c r="BC12" s="166" t="s">
        <v>187</v>
      </c>
      <c r="BD12" s="166">
        <f t="shared" ref="BD12:BD61" si="0">IF(AW12="Asignado",15,0)+IF(AX12="Adecuado",15,0)+IF(AY12="Oportuna",15,0)+IF(AZ12="Prevenir",15,IF(AZ12="Detectar",10,0))+IF(BA12="Confiable",15,0)+IF(BB12="Se investigan y resuelven oportunamente",15,0)+IF(BC12="Completa",10,IF(BC12="Incompleta",5,0))</f>
        <v>100</v>
      </c>
      <c r="BE12" s="166" t="str">
        <f t="shared" ref="BE12:BE61" si="1">IF(BD12&lt;=85,"Débil",IF(AND(BD12&gt;=86,BD12&lt;=94),"Moderado","Fuerte"))</f>
        <v>Fuerte</v>
      </c>
      <c r="BF12" s="121"/>
      <c r="BG12" s="130" t="s">
        <v>178</v>
      </c>
      <c r="BH12" s="166" t="str">
        <f t="shared" ref="BH12:BH61" si="2">IF(BG12="Débil","No se ejecuta",IF(BG12="Moderado","Algunas veces se ejecuta",IF(BG12="FUERTE","Siempre se ejecuta","Casilla formulada")))</f>
        <v>Siempre se ejecuta</v>
      </c>
      <c r="BI12" s="121"/>
      <c r="BJ12" s="1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61" si="4">IF(BJ12="DÉBIL",0,IF(BJ12="MODERADO",50,IF(BJ12="FUERTE",100,"")))</f>
        <v>100</v>
      </c>
      <c r="BL12" s="166" t="str">
        <f t="shared" ref="BL12:BL61" si="5">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68">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427" t="s">
        <v>470</v>
      </c>
    </row>
    <row r="13" spans="2:71" s="113" customFormat="1" ht="6" customHeight="1" x14ac:dyDescent="0.25">
      <c r="B13" s="463"/>
      <c r="C13" s="466"/>
      <c r="D13" s="455"/>
      <c r="E13" s="513"/>
      <c r="F13" s="455"/>
      <c r="G13" s="455"/>
      <c r="H13" s="455"/>
      <c r="I13" s="455"/>
      <c r="J13" s="455"/>
      <c r="K13" s="131">
        <v>2</v>
      </c>
      <c r="L13" s="132" t="s">
        <v>115</v>
      </c>
      <c r="M13" s="457"/>
      <c r="N13" s="472"/>
      <c r="O13" s="450"/>
      <c r="P13" s="443"/>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31"/>
      <c r="AN13" s="133">
        <v>2</v>
      </c>
      <c r="AO13" s="134" t="s">
        <v>117</v>
      </c>
      <c r="AP13" s="134"/>
      <c r="AQ13" s="134" t="s">
        <v>114</v>
      </c>
      <c r="AR13" s="134"/>
      <c r="AS13" s="134"/>
      <c r="AT13" s="134"/>
      <c r="AU13" s="134"/>
      <c r="AV13" s="134" t="s">
        <v>114</v>
      </c>
      <c r="AW13" s="135" t="s">
        <v>114</v>
      </c>
      <c r="AX13" s="135" t="s">
        <v>114</v>
      </c>
      <c r="AY13" s="135" t="s">
        <v>114</v>
      </c>
      <c r="AZ13" s="135" t="s">
        <v>114</v>
      </c>
      <c r="BA13" s="135" t="s">
        <v>114</v>
      </c>
      <c r="BB13" s="135" t="s">
        <v>114</v>
      </c>
      <c r="BC13" s="135" t="s">
        <v>114</v>
      </c>
      <c r="BD13" s="135">
        <f t="shared" si="0"/>
        <v>0</v>
      </c>
      <c r="BE13" s="135" t="str">
        <f t="shared" si="1"/>
        <v>Débil</v>
      </c>
      <c r="BF13" s="134"/>
      <c r="BG13" s="136" t="s">
        <v>114</v>
      </c>
      <c r="BH13" s="135" t="str">
        <f t="shared" si="2"/>
        <v>Casilla formulada</v>
      </c>
      <c r="BI13" s="134"/>
      <c r="BJ13" s="135" t="str">
        <f t="shared" si="3"/>
        <v/>
      </c>
      <c r="BK13" s="135" t="str">
        <f t="shared" si="4"/>
        <v/>
      </c>
      <c r="BL13" s="135" t="str">
        <f t="shared" si="5"/>
        <v>SI</v>
      </c>
      <c r="BM13" s="434"/>
      <c r="BN13" s="437"/>
      <c r="BO13" s="469"/>
      <c r="BP13" s="443"/>
      <c r="BQ13" s="425"/>
      <c r="BR13" s="425"/>
      <c r="BS13" s="428"/>
    </row>
    <row r="14" spans="2:71" s="113" customFormat="1" ht="6" customHeight="1" x14ac:dyDescent="0.25">
      <c r="B14" s="463"/>
      <c r="C14" s="466"/>
      <c r="D14" s="455"/>
      <c r="E14" s="513"/>
      <c r="F14" s="455"/>
      <c r="G14" s="455"/>
      <c r="H14" s="455"/>
      <c r="I14" s="455"/>
      <c r="J14" s="455"/>
      <c r="K14" s="137">
        <v>3</v>
      </c>
      <c r="L14" s="138" t="s">
        <v>115</v>
      </c>
      <c r="M14" s="457"/>
      <c r="N14" s="472"/>
      <c r="O14" s="450"/>
      <c r="P14" s="443"/>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31"/>
      <c r="AN14" s="139">
        <v>3</v>
      </c>
      <c r="AO14" s="140" t="s">
        <v>117</v>
      </c>
      <c r="AP14" s="140"/>
      <c r="AQ14" s="140" t="s">
        <v>114</v>
      </c>
      <c r="AR14" s="140"/>
      <c r="AS14" s="140"/>
      <c r="AT14" s="140"/>
      <c r="AU14" s="140"/>
      <c r="AV14" s="140" t="s">
        <v>114</v>
      </c>
      <c r="AW14" s="167" t="s">
        <v>114</v>
      </c>
      <c r="AX14" s="167" t="s">
        <v>114</v>
      </c>
      <c r="AY14" s="167" t="s">
        <v>114</v>
      </c>
      <c r="AZ14" s="167" t="s">
        <v>114</v>
      </c>
      <c r="BA14" s="167" t="s">
        <v>114</v>
      </c>
      <c r="BB14" s="167" t="s">
        <v>114</v>
      </c>
      <c r="BC14" s="167" t="s">
        <v>114</v>
      </c>
      <c r="BD14" s="167">
        <f t="shared" si="0"/>
        <v>0</v>
      </c>
      <c r="BE14" s="167" t="str">
        <f t="shared" si="1"/>
        <v>Débil</v>
      </c>
      <c r="BF14" s="140"/>
      <c r="BG14" s="142" t="s">
        <v>114</v>
      </c>
      <c r="BH14" s="167" t="str">
        <f t="shared" si="2"/>
        <v>Casilla formulada</v>
      </c>
      <c r="BI14" s="140"/>
      <c r="BJ14" s="167" t="str">
        <f t="shared" si="3"/>
        <v/>
      </c>
      <c r="BK14" s="167" t="str">
        <f t="shared" si="4"/>
        <v/>
      </c>
      <c r="BL14" s="167" t="str">
        <f t="shared" si="5"/>
        <v>SI</v>
      </c>
      <c r="BM14" s="434"/>
      <c r="BN14" s="437"/>
      <c r="BO14" s="469"/>
      <c r="BP14" s="443"/>
      <c r="BQ14" s="425"/>
      <c r="BR14" s="425"/>
      <c r="BS14" s="428"/>
    </row>
    <row r="15" spans="2:71" s="113" customFormat="1" ht="6" customHeight="1" x14ac:dyDescent="0.25">
      <c r="B15" s="463"/>
      <c r="C15" s="466"/>
      <c r="D15" s="455"/>
      <c r="E15" s="513"/>
      <c r="F15" s="455"/>
      <c r="G15" s="455"/>
      <c r="H15" s="455"/>
      <c r="I15" s="455"/>
      <c r="J15" s="455"/>
      <c r="K15" s="131">
        <v>4</v>
      </c>
      <c r="L15" s="132" t="s">
        <v>115</v>
      </c>
      <c r="M15" s="457"/>
      <c r="N15" s="472"/>
      <c r="O15" s="450"/>
      <c r="P15" s="443"/>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31"/>
      <c r="AN15" s="133">
        <v>4</v>
      </c>
      <c r="AO15" s="134" t="s">
        <v>117</v>
      </c>
      <c r="AP15" s="134"/>
      <c r="AQ15" s="134" t="s">
        <v>114</v>
      </c>
      <c r="AR15" s="134"/>
      <c r="AS15" s="134"/>
      <c r="AT15" s="134"/>
      <c r="AU15" s="134"/>
      <c r="AV15" s="134" t="s">
        <v>114</v>
      </c>
      <c r="AW15" s="135" t="s">
        <v>114</v>
      </c>
      <c r="AX15" s="135" t="s">
        <v>114</v>
      </c>
      <c r="AY15" s="135" t="s">
        <v>114</v>
      </c>
      <c r="AZ15" s="135" t="s">
        <v>114</v>
      </c>
      <c r="BA15" s="135" t="s">
        <v>114</v>
      </c>
      <c r="BB15" s="135" t="s">
        <v>114</v>
      </c>
      <c r="BC15" s="135" t="s">
        <v>114</v>
      </c>
      <c r="BD15" s="135">
        <f t="shared" si="0"/>
        <v>0</v>
      </c>
      <c r="BE15" s="135" t="str">
        <f t="shared" si="1"/>
        <v>Débil</v>
      </c>
      <c r="BF15" s="134"/>
      <c r="BG15" s="136" t="s">
        <v>114</v>
      </c>
      <c r="BH15" s="135" t="str">
        <f t="shared" si="2"/>
        <v>Casilla formulada</v>
      </c>
      <c r="BI15" s="134"/>
      <c r="BJ15" s="135" t="str">
        <f t="shared" si="3"/>
        <v/>
      </c>
      <c r="BK15" s="135" t="str">
        <f t="shared" si="4"/>
        <v/>
      </c>
      <c r="BL15" s="135" t="str">
        <f t="shared" si="5"/>
        <v>SI</v>
      </c>
      <c r="BM15" s="434"/>
      <c r="BN15" s="437"/>
      <c r="BO15" s="469"/>
      <c r="BP15" s="443"/>
      <c r="BQ15" s="425"/>
      <c r="BR15" s="425"/>
      <c r="BS15" s="428"/>
    </row>
    <row r="16" spans="2:71" s="113" customFormat="1" ht="6" customHeight="1" x14ac:dyDescent="0.25">
      <c r="B16" s="463"/>
      <c r="C16" s="466"/>
      <c r="D16" s="455"/>
      <c r="E16" s="513"/>
      <c r="F16" s="455"/>
      <c r="G16" s="455"/>
      <c r="H16" s="455"/>
      <c r="I16" s="455"/>
      <c r="J16" s="455"/>
      <c r="K16" s="137">
        <v>5</v>
      </c>
      <c r="L16" s="138" t="s">
        <v>115</v>
      </c>
      <c r="M16" s="457"/>
      <c r="N16" s="472"/>
      <c r="O16" s="450"/>
      <c r="P16" s="443"/>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31"/>
      <c r="AN16" s="139">
        <v>5</v>
      </c>
      <c r="AO16" s="140" t="s">
        <v>117</v>
      </c>
      <c r="AP16" s="140"/>
      <c r="AQ16" s="140" t="s">
        <v>114</v>
      </c>
      <c r="AR16" s="140"/>
      <c r="AS16" s="140"/>
      <c r="AT16" s="140"/>
      <c r="AU16" s="140"/>
      <c r="AV16" s="140" t="s">
        <v>114</v>
      </c>
      <c r="AW16" s="167" t="s">
        <v>114</v>
      </c>
      <c r="AX16" s="167" t="s">
        <v>114</v>
      </c>
      <c r="AY16" s="167" t="s">
        <v>114</v>
      </c>
      <c r="AZ16" s="167" t="s">
        <v>114</v>
      </c>
      <c r="BA16" s="167" t="s">
        <v>114</v>
      </c>
      <c r="BB16" s="167" t="s">
        <v>114</v>
      </c>
      <c r="BC16" s="167" t="s">
        <v>114</v>
      </c>
      <c r="BD16" s="167">
        <f t="shared" si="0"/>
        <v>0</v>
      </c>
      <c r="BE16" s="167" t="str">
        <f t="shared" si="1"/>
        <v>Débil</v>
      </c>
      <c r="BF16" s="140"/>
      <c r="BG16" s="142" t="s">
        <v>114</v>
      </c>
      <c r="BH16" s="167" t="str">
        <f t="shared" si="2"/>
        <v>Casilla formulada</v>
      </c>
      <c r="BI16" s="140"/>
      <c r="BJ16" s="167" t="str">
        <f t="shared" si="3"/>
        <v/>
      </c>
      <c r="BK16" s="167" t="str">
        <f t="shared" si="4"/>
        <v/>
      </c>
      <c r="BL16" s="167" t="str">
        <f t="shared" si="5"/>
        <v>SI</v>
      </c>
      <c r="BM16" s="434"/>
      <c r="BN16" s="437"/>
      <c r="BO16" s="469"/>
      <c r="BP16" s="443"/>
      <c r="BQ16" s="425"/>
      <c r="BR16" s="425"/>
      <c r="BS16" s="428"/>
    </row>
    <row r="17" spans="2:71" s="113" customFormat="1" ht="6" customHeight="1" x14ac:dyDescent="0.25">
      <c r="B17" s="463"/>
      <c r="C17" s="466"/>
      <c r="D17" s="455"/>
      <c r="E17" s="513"/>
      <c r="F17" s="455"/>
      <c r="G17" s="455"/>
      <c r="H17" s="455"/>
      <c r="I17" s="455"/>
      <c r="J17" s="455"/>
      <c r="K17" s="131">
        <v>6</v>
      </c>
      <c r="L17" s="132" t="s">
        <v>115</v>
      </c>
      <c r="M17" s="457"/>
      <c r="N17" s="472"/>
      <c r="O17" s="450"/>
      <c r="P17" s="443"/>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31"/>
      <c r="AN17" s="133">
        <v>6</v>
      </c>
      <c r="AO17" s="134" t="s">
        <v>117</v>
      </c>
      <c r="AP17" s="134"/>
      <c r="AQ17" s="134" t="s">
        <v>114</v>
      </c>
      <c r="AR17" s="134"/>
      <c r="AS17" s="134"/>
      <c r="AT17" s="134"/>
      <c r="AU17" s="134"/>
      <c r="AV17" s="134" t="s">
        <v>114</v>
      </c>
      <c r="AW17" s="135" t="s">
        <v>114</v>
      </c>
      <c r="AX17" s="135" t="s">
        <v>114</v>
      </c>
      <c r="AY17" s="135" t="s">
        <v>114</v>
      </c>
      <c r="AZ17" s="135" t="s">
        <v>114</v>
      </c>
      <c r="BA17" s="135" t="s">
        <v>114</v>
      </c>
      <c r="BB17" s="135" t="s">
        <v>114</v>
      </c>
      <c r="BC17" s="135" t="s">
        <v>114</v>
      </c>
      <c r="BD17" s="135">
        <f t="shared" si="0"/>
        <v>0</v>
      </c>
      <c r="BE17" s="135" t="str">
        <f t="shared" si="1"/>
        <v>Débil</v>
      </c>
      <c r="BF17" s="134"/>
      <c r="BG17" s="136" t="s">
        <v>114</v>
      </c>
      <c r="BH17" s="135" t="str">
        <f t="shared" si="2"/>
        <v>Casilla formulada</v>
      </c>
      <c r="BI17" s="134"/>
      <c r="BJ17" s="135" t="str">
        <f t="shared" si="3"/>
        <v/>
      </c>
      <c r="BK17" s="135" t="str">
        <f t="shared" si="4"/>
        <v/>
      </c>
      <c r="BL17" s="135" t="str">
        <f t="shared" si="5"/>
        <v>SI</v>
      </c>
      <c r="BM17" s="434"/>
      <c r="BN17" s="437"/>
      <c r="BO17" s="469"/>
      <c r="BP17" s="443"/>
      <c r="BQ17" s="425"/>
      <c r="BR17" s="425"/>
      <c r="BS17" s="428"/>
    </row>
    <row r="18" spans="2:71" s="113" customFormat="1" ht="6" customHeight="1" x14ac:dyDescent="0.25">
      <c r="B18" s="463"/>
      <c r="C18" s="466"/>
      <c r="D18" s="455"/>
      <c r="E18" s="513"/>
      <c r="F18" s="455"/>
      <c r="G18" s="455"/>
      <c r="H18" s="455"/>
      <c r="I18" s="455"/>
      <c r="J18" s="455"/>
      <c r="K18" s="137">
        <v>7</v>
      </c>
      <c r="L18" s="138" t="s">
        <v>115</v>
      </c>
      <c r="M18" s="457"/>
      <c r="N18" s="472"/>
      <c r="O18" s="450"/>
      <c r="P18" s="443"/>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31"/>
      <c r="AN18" s="139">
        <v>7</v>
      </c>
      <c r="AO18" s="140" t="s">
        <v>117</v>
      </c>
      <c r="AP18" s="140"/>
      <c r="AQ18" s="140" t="s">
        <v>114</v>
      </c>
      <c r="AR18" s="140"/>
      <c r="AS18" s="140"/>
      <c r="AT18" s="140"/>
      <c r="AU18" s="140"/>
      <c r="AV18" s="140" t="s">
        <v>114</v>
      </c>
      <c r="AW18" s="167" t="s">
        <v>114</v>
      </c>
      <c r="AX18" s="167" t="s">
        <v>114</v>
      </c>
      <c r="AY18" s="167" t="s">
        <v>114</v>
      </c>
      <c r="AZ18" s="167" t="s">
        <v>114</v>
      </c>
      <c r="BA18" s="167" t="s">
        <v>114</v>
      </c>
      <c r="BB18" s="167" t="s">
        <v>114</v>
      </c>
      <c r="BC18" s="167" t="s">
        <v>114</v>
      </c>
      <c r="BD18" s="167">
        <f t="shared" si="0"/>
        <v>0</v>
      </c>
      <c r="BE18" s="167" t="str">
        <f t="shared" si="1"/>
        <v>Débil</v>
      </c>
      <c r="BF18" s="140"/>
      <c r="BG18" s="142" t="s">
        <v>114</v>
      </c>
      <c r="BH18" s="167" t="str">
        <f t="shared" si="2"/>
        <v>Casilla formulada</v>
      </c>
      <c r="BI18" s="140"/>
      <c r="BJ18" s="167" t="str">
        <f t="shared" si="3"/>
        <v/>
      </c>
      <c r="BK18" s="167" t="str">
        <f t="shared" si="4"/>
        <v/>
      </c>
      <c r="BL18" s="167" t="str">
        <f t="shared" si="5"/>
        <v>SI</v>
      </c>
      <c r="BM18" s="434"/>
      <c r="BN18" s="437"/>
      <c r="BO18" s="469"/>
      <c r="BP18" s="443"/>
      <c r="BQ18" s="425"/>
      <c r="BR18" s="425"/>
      <c r="BS18" s="428"/>
    </row>
    <row r="19" spans="2:71" s="113" customFormat="1" ht="6" customHeight="1" x14ac:dyDescent="0.25">
      <c r="B19" s="463"/>
      <c r="C19" s="466"/>
      <c r="D19" s="455"/>
      <c r="E19" s="513"/>
      <c r="F19" s="455"/>
      <c r="G19" s="455"/>
      <c r="H19" s="455"/>
      <c r="I19" s="455"/>
      <c r="J19" s="455"/>
      <c r="K19" s="131">
        <v>8</v>
      </c>
      <c r="L19" s="132" t="s">
        <v>115</v>
      </c>
      <c r="M19" s="457"/>
      <c r="N19" s="472"/>
      <c r="O19" s="450"/>
      <c r="P19" s="443"/>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31"/>
      <c r="AN19" s="133">
        <v>8</v>
      </c>
      <c r="AO19" s="134" t="s">
        <v>117</v>
      </c>
      <c r="AP19" s="134"/>
      <c r="AQ19" s="134" t="s">
        <v>114</v>
      </c>
      <c r="AR19" s="134"/>
      <c r="AS19" s="134"/>
      <c r="AT19" s="134"/>
      <c r="AU19" s="134"/>
      <c r="AV19" s="134" t="s">
        <v>114</v>
      </c>
      <c r="AW19" s="135" t="s">
        <v>114</v>
      </c>
      <c r="AX19" s="135" t="s">
        <v>114</v>
      </c>
      <c r="AY19" s="135" t="s">
        <v>114</v>
      </c>
      <c r="AZ19" s="135" t="s">
        <v>114</v>
      </c>
      <c r="BA19" s="135" t="s">
        <v>114</v>
      </c>
      <c r="BB19" s="135" t="s">
        <v>114</v>
      </c>
      <c r="BC19" s="135" t="s">
        <v>114</v>
      </c>
      <c r="BD19" s="135">
        <f t="shared" si="0"/>
        <v>0</v>
      </c>
      <c r="BE19" s="135" t="str">
        <f t="shared" si="1"/>
        <v>Débil</v>
      </c>
      <c r="BF19" s="134"/>
      <c r="BG19" s="136" t="s">
        <v>114</v>
      </c>
      <c r="BH19" s="135" t="str">
        <f t="shared" si="2"/>
        <v>Casilla formulada</v>
      </c>
      <c r="BI19" s="134"/>
      <c r="BJ19" s="135" t="str">
        <f t="shared" si="3"/>
        <v/>
      </c>
      <c r="BK19" s="135" t="str">
        <f t="shared" si="4"/>
        <v/>
      </c>
      <c r="BL19" s="135" t="str">
        <f t="shared" si="5"/>
        <v>SI</v>
      </c>
      <c r="BM19" s="434"/>
      <c r="BN19" s="437"/>
      <c r="BO19" s="469"/>
      <c r="BP19" s="443"/>
      <c r="BQ19" s="425"/>
      <c r="BR19" s="425"/>
      <c r="BS19" s="428"/>
    </row>
    <row r="20" spans="2:71" s="113" customFormat="1" ht="6" customHeight="1" x14ac:dyDescent="0.25">
      <c r="B20" s="463"/>
      <c r="C20" s="466"/>
      <c r="D20" s="455"/>
      <c r="E20" s="513"/>
      <c r="F20" s="455"/>
      <c r="G20" s="455"/>
      <c r="H20" s="455"/>
      <c r="I20" s="455"/>
      <c r="J20" s="455"/>
      <c r="K20" s="137">
        <v>9</v>
      </c>
      <c r="L20" s="143" t="s">
        <v>115</v>
      </c>
      <c r="M20" s="457"/>
      <c r="N20" s="472"/>
      <c r="O20" s="450"/>
      <c r="P20" s="443"/>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31"/>
      <c r="AN20" s="139">
        <v>9</v>
      </c>
      <c r="AO20" s="140" t="s">
        <v>117</v>
      </c>
      <c r="AP20" s="140"/>
      <c r="AQ20" s="140" t="s">
        <v>114</v>
      </c>
      <c r="AR20" s="140"/>
      <c r="AS20" s="140"/>
      <c r="AT20" s="140"/>
      <c r="AU20" s="140"/>
      <c r="AV20" s="140" t="s">
        <v>114</v>
      </c>
      <c r="AW20" s="167" t="s">
        <v>114</v>
      </c>
      <c r="AX20" s="167" t="s">
        <v>114</v>
      </c>
      <c r="AY20" s="167" t="s">
        <v>114</v>
      </c>
      <c r="AZ20" s="167" t="s">
        <v>114</v>
      </c>
      <c r="BA20" s="167" t="s">
        <v>114</v>
      </c>
      <c r="BB20" s="167" t="s">
        <v>114</v>
      </c>
      <c r="BC20" s="167" t="s">
        <v>114</v>
      </c>
      <c r="BD20" s="167">
        <f t="shared" si="0"/>
        <v>0</v>
      </c>
      <c r="BE20" s="167" t="str">
        <f t="shared" si="1"/>
        <v>Débil</v>
      </c>
      <c r="BF20" s="140"/>
      <c r="BG20" s="142" t="s">
        <v>114</v>
      </c>
      <c r="BH20" s="167" t="str">
        <f t="shared" si="2"/>
        <v>Casilla formulada</v>
      </c>
      <c r="BI20" s="140"/>
      <c r="BJ20" s="167" t="str">
        <f t="shared" si="3"/>
        <v/>
      </c>
      <c r="BK20" s="167" t="str">
        <f t="shared" si="4"/>
        <v/>
      </c>
      <c r="BL20" s="167" t="str">
        <f t="shared" si="5"/>
        <v>SI</v>
      </c>
      <c r="BM20" s="434"/>
      <c r="BN20" s="437"/>
      <c r="BO20" s="469"/>
      <c r="BP20" s="443"/>
      <c r="BQ20" s="425"/>
      <c r="BR20" s="425"/>
      <c r="BS20" s="428"/>
    </row>
    <row r="21" spans="2:71" s="113" customFormat="1" ht="6" customHeight="1" thickBot="1" x14ac:dyDescent="0.3">
      <c r="B21" s="464"/>
      <c r="C21" s="467"/>
      <c r="D21" s="456"/>
      <c r="E21" s="514"/>
      <c r="F21" s="456"/>
      <c r="G21" s="456"/>
      <c r="H21" s="456"/>
      <c r="I21" s="456"/>
      <c r="J21" s="456"/>
      <c r="K21" s="144">
        <v>10</v>
      </c>
      <c r="L21" s="145" t="s">
        <v>115</v>
      </c>
      <c r="M21" s="458"/>
      <c r="N21" s="473"/>
      <c r="O21" s="451"/>
      <c r="P21" s="444"/>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32"/>
      <c r="AN21" s="146">
        <v>10</v>
      </c>
      <c r="AO21" s="147" t="s">
        <v>117</v>
      </c>
      <c r="AP21" s="147"/>
      <c r="AQ21" s="147" t="s">
        <v>114</v>
      </c>
      <c r="AR21" s="147"/>
      <c r="AS21" s="147"/>
      <c r="AT21" s="147"/>
      <c r="AU21" s="147"/>
      <c r="AV21" s="147" t="s">
        <v>114</v>
      </c>
      <c r="AW21" s="148" t="s">
        <v>114</v>
      </c>
      <c r="AX21" s="148" t="s">
        <v>114</v>
      </c>
      <c r="AY21" s="148" t="s">
        <v>114</v>
      </c>
      <c r="AZ21" s="148" t="s">
        <v>114</v>
      </c>
      <c r="BA21" s="148" t="s">
        <v>114</v>
      </c>
      <c r="BB21" s="148" t="s">
        <v>114</v>
      </c>
      <c r="BC21" s="148" t="s">
        <v>114</v>
      </c>
      <c r="BD21" s="148">
        <f t="shared" si="0"/>
        <v>0</v>
      </c>
      <c r="BE21" s="148" t="str">
        <f t="shared" si="1"/>
        <v>Débil</v>
      </c>
      <c r="BF21" s="147"/>
      <c r="BG21" s="149" t="s">
        <v>114</v>
      </c>
      <c r="BH21" s="148" t="str">
        <f t="shared" si="2"/>
        <v>Casilla formulada</v>
      </c>
      <c r="BI21" s="147"/>
      <c r="BJ21" s="148" t="str">
        <f t="shared" si="3"/>
        <v/>
      </c>
      <c r="BK21" s="148" t="str">
        <f t="shared" si="4"/>
        <v/>
      </c>
      <c r="BL21" s="148" t="str">
        <f t="shared" si="5"/>
        <v>SI</v>
      </c>
      <c r="BM21" s="435"/>
      <c r="BN21" s="438"/>
      <c r="BO21" s="470"/>
      <c r="BP21" s="444"/>
      <c r="BQ21" s="426"/>
      <c r="BR21" s="426"/>
      <c r="BS21" s="429"/>
    </row>
    <row r="22" spans="2:71" s="113" customFormat="1" ht="154.5" customHeight="1" x14ac:dyDescent="0.25">
      <c r="B22" s="462">
        <v>2</v>
      </c>
      <c r="C22" s="465" t="s">
        <v>47</v>
      </c>
      <c r="D22" s="455" t="s">
        <v>460</v>
      </c>
      <c r="E22" s="513" t="s">
        <v>471</v>
      </c>
      <c r="F22" s="455" t="s">
        <v>162</v>
      </c>
      <c r="G22" s="455" t="s">
        <v>162</v>
      </c>
      <c r="H22" s="455" t="s">
        <v>162</v>
      </c>
      <c r="I22" s="455" t="s">
        <v>162</v>
      </c>
      <c r="J22" s="455" t="str">
        <f>IF(AND((F22="SI"),(G22="SI"),(H22="SI"),(I22="SI")),"Si es Riesgo de Corrupción","No es Riesgo de Corrupción")</f>
        <v>Si es Riesgo de Corrupción</v>
      </c>
      <c r="K22" s="128">
        <v>1</v>
      </c>
      <c r="L22" s="129" t="s">
        <v>472</v>
      </c>
      <c r="M22" s="457" t="s">
        <v>473</v>
      </c>
      <c r="N22" s="471">
        <v>3</v>
      </c>
      <c r="O22" s="449" t="str">
        <f>IF(N22=1,"Rara vez",IF(N22=2,"Improbable",IF(N22=3,"Posible",IF(N22=4,"Probable",IF(N22=5,"Casi seguro","Definir el nivel de probabilidad")))))</f>
        <v>Posible</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2" s="448" t="s">
        <v>162</v>
      </c>
      <c r="R22" s="448" t="s">
        <v>162</v>
      </c>
      <c r="S22" s="448" t="s">
        <v>165</v>
      </c>
      <c r="T22" s="448" t="s">
        <v>165</v>
      </c>
      <c r="U22" s="448" t="s">
        <v>162</v>
      </c>
      <c r="V22" s="448" t="s">
        <v>162</v>
      </c>
      <c r="W22" s="448" t="s">
        <v>165</v>
      </c>
      <c r="X22" s="448" t="s">
        <v>165</v>
      </c>
      <c r="Y22" s="448" t="s">
        <v>162</v>
      </c>
      <c r="Z22" s="448" t="s">
        <v>162</v>
      </c>
      <c r="AA22" s="448" t="s">
        <v>162</v>
      </c>
      <c r="AB22" s="448" t="s">
        <v>162</v>
      </c>
      <c r="AC22" s="448" t="s">
        <v>162</v>
      </c>
      <c r="AD22" s="448" t="s">
        <v>162</v>
      </c>
      <c r="AE22" s="448" t="s">
        <v>162</v>
      </c>
      <c r="AF22" s="448" t="s">
        <v>165</v>
      </c>
      <c r="AG22" s="448" t="s">
        <v>162</v>
      </c>
      <c r="AH22" s="448" t="s">
        <v>162</v>
      </c>
      <c r="AI22" s="448" t="s">
        <v>165</v>
      </c>
      <c r="AJ22" s="448">
        <f>IF(AF22="SI","Impacto Catastrófico por lesoines o perdida de vidas humanas",(COUNTIF(Q22:AE31,"SI")+COUNTIF(AG22:AI31,"SI")))</f>
        <v>13</v>
      </c>
      <c r="AK22" s="448" t="str">
        <f>IF(AJ22=0,"",IF(AND(AJ22&gt;0,AJ22&lt;=5),"Moderado",IF(AND(AJ22&gt;5,AJ22&lt;=11),"Mayor","Catastrófico")))</f>
        <v>Catastrófico</v>
      </c>
      <c r="AL22" s="448" t="str">
        <f>IF(AND(O22="Rara Vez",AK22="Moderado"),"Moderado",IF(AND(O22="Rara Vez",AK22="Mayor"),"Alto",IF(AND(O22="Improbable",AK22="Moderado"),"Moderado",IF(AND(O22="Improbable",AK22="Mayor"),"Alto",IF(AND(O22="Posible",AK22="Moderado"),"Alto",IF(AND(O22="Probable",AK22="Moderado"),"Alto","Extremo"))))))</f>
        <v>Extremo</v>
      </c>
      <c r="AM22" s="430" t="s">
        <v>159</v>
      </c>
      <c r="AN22" s="117">
        <v>1</v>
      </c>
      <c r="AO22" s="121" t="s">
        <v>474</v>
      </c>
      <c r="AP22" s="121" t="s">
        <v>475</v>
      </c>
      <c r="AQ22" s="121" t="s">
        <v>476</v>
      </c>
      <c r="AR22" s="121" t="s">
        <v>477</v>
      </c>
      <c r="AS22" s="121" t="s">
        <v>478</v>
      </c>
      <c r="AT22" s="121" t="s">
        <v>479</v>
      </c>
      <c r="AU22" s="121" t="s">
        <v>480</v>
      </c>
      <c r="AV22" s="121" t="s">
        <v>170</v>
      </c>
      <c r="AW22" s="166" t="s">
        <v>171</v>
      </c>
      <c r="AX22" s="166" t="s">
        <v>172</v>
      </c>
      <c r="AY22" s="166" t="s">
        <v>173</v>
      </c>
      <c r="AZ22" s="166" t="s">
        <v>174</v>
      </c>
      <c r="BA22" s="166" t="s">
        <v>175</v>
      </c>
      <c r="BB22" s="166" t="s">
        <v>176</v>
      </c>
      <c r="BC22" s="166" t="s">
        <v>187</v>
      </c>
      <c r="BD22" s="166">
        <f t="shared" si="0"/>
        <v>100</v>
      </c>
      <c r="BE22" s="166" t="str">
        <f t="shared" si="1"/>
        <v>Fuerte</v>
      </c>
      <c r="BF22" s="121"/>
      <c r="BG22" s="130" t="s">
        <v>178</v>
      </c>
      <c r="BH22" s="166" t="str">
        <f t="shared" si="2"/>
        <v>Siempre se ejecuta</v>
      </c>
      <c r="BI22" s="121"/>
      <c r="BJ22" s="166" t="str">
        <f t="shared" si="3"/>
        <v>FUERTE</v>
      </c>
      <c r="BK22" s="166">
        <f t="shared" si="4"/>
        <v>100</v>
      </c>
      <c r="BL22" s="166" t="str">
        <f t="shared" si="5"/>
        <v>NO</v>
      </c>
      <c r="BM22" s="433" t="str">
        <f>IF(AVERAGE(BK22:BK31)=100,"FUERTE",IF(AND(AVERAGE(BK22:BK31)&lt;=99,AVERAGE(BK22:BK31)&gt;=50),"MODERADA",IF(AVERAGE(BK22:BK31)&lt;50,"DÉBIL",0)))</f>
        <v>FUERTE</v>
      </c>
      <c r="BN22" s="436" t="str">
        <f>IFERROR(IF(BM22="DÉBIL","NO DISMINUYE",IF(AVERAGEIF(AV22:AV31,"Preventivo",BK22:BK31)&gt;=50,"DIRECTAMENTE","NO DISMINUYE")),"NO DISMINUYE")</f>
        <v>DIRECTAMENTE</v>
      </c>
      <c r="BO22" s="468">
        <f>IF(N22=1,1,IF(AND(N22=2,BM22="FUERTE",BN22="DIRECTAMENTE"),N22-1,IF(AND(N22&gt;2,BM22="FUERTE",BN22="DIRECTAMENTE"),N22-2,IF(AND(N22&gt;=2,BM22="MODERADA",BN22="DIRECTAMENTE"),N22-1,N22))))</f>
        <v>1</v>
      </c>
      <c r="BP22" s="442" t="str">
        <f>IF(BO22=1,"Rara vez",IF(BO22=2,"Improbable",IF(BO22=3,"Posible",IF(BO22=4,"Probable",IF(BO22=5,"Casi Seguro",0)))))</f>
        <v>Rara vez</v>
      </c>
      <c r="BQ22" s="424" t="str">
        <f>AK22</f>
        <v>Catastrófico</v>
      </c>
      <c r="BR22" s="424" t="str">
        <f>IF(AND(BP22="Rara Vez",BQ22="Moderado"),"Moderado",IF(AND(BP22="Rara Vez",BQ22="Mayor"),"Alto",IF(AND(BP22="Improbable",BQ22="Moderado"),"Moderado",IF(AND(BP22="Improbable",BQ22="Mayor"),"Alto",IF(AND(BP22="Posible",BQ22="Moderado"),"Alto",IF(AND(BP22="Probable",BQ22="Moderado"),"Alto","Extremo"))))))</f>
        <v>Extremo</v>
      </c>
      <c r="BS22" s="427" t="s">
        <v>481</v>
      </c>
    </row>
    <row r="23" spans="2:71" s="113" customFormat="1" ht="344.25" x14ac:dyDescent="0.25">
      <c r="B23" s="463"/>
      <c r="C23" s="466"/>
      <c r="D23" s="455"/>
      <c r="E23" s="513"/>
      <c r="F23" s="455"/>
      <c r="G23" s="455"/>
      <c r="H23" s="455"/>
      <c r="I23" s="455"/>
      <c r="J23" s="455"/>
      <c r="K23" s="131">
        <v>2</v>
      </c>
      <c r="L23" s="132" t="s">
        <v>482</v>
      </c>
      <c r="M23" s="457"/>
      <c r="N23" s="472"/>
      <c r="O23" s="450"/>
      <c r="P23" s="443"/>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31"/>
      <c r="AN23" s="133">
        <v>2</v>
      </c>
      <c r="AO23" s="134" t="s">
        <v>464</v>
      </c>
      <c r="AP23" s="134" t="s">
        <v>465</v>
      </c>
      <c r="AQ23" s="134" t="s">
        <v>186</v>
      </c>
      <c r="AR23" s="134" t="s">
        <v>466</v>
      </c>
      <c r="AS23" s="134" t="s">
        <v>467</v>
      </c>
      <c r="AT23" s="134" t="s">
        <v>468</v>
      </c>
      <c r="AU23" s="134" t="s">
        <v>469</v>
      </c>
      <c r="AV23" s="134" t="s">
        <v>170</v>
      </c>
      <c r="AW23" s="135" t="s">
        <v>171</v>
      </c>
      <c r="AX23" s="135" t="s">
        <v>172</v>
      </c>
      <c r="AY23" s="135" t="s">
        <v>173</v>
      </c>
      <c r="AZ23" s="135" t="s">
        <v>174</v>
      </c>
      <c r="BA23" s="135" t="s">
        <v>175</v>
      </c>
      <c r="BB23" s="135" t="s">
        <v>176</v>
      </c>
      <c r="BC23" s="135" t="s">
        <v>187</v>
      </c>
      <c r="BD23" s="135">
        <f t="shared" si="0"/>
        <v>100</v>
      </c>
      <c r="BE23" s="135" t="str">
        <f t="shared" si="1"/>
        <v>Fuerte</v>
      </c>
      <c r="BF23" s="134"/>
      <c r="BG23" s="136" t="s">
        <v>178</v>
      </c>
      <c r="BH23" s="135" t="str">
        <f t="shared" si="2"/>
        <v>Siempre se ejecuta</v>
      </c>
      <c r="BI23" s="134"/>
      <c r="BJ23" s="135" t="str">
        <f t="shared" si="3"/>
        <v>FUERTE</v>
      </c>
      <c r="BK23" s="135">
        <f t="shared" si="4"/>
        <v>100</v>
      </c>
      <c r="BL23" s="135" t="str">
        <f t="shared" si="5"/>
        <v>NO</v>
      </c>
      <c r="BM23" s="434"/>
      <c r="BN23" s="437"/>
      <c r="BO23" s="469"/>
      <c r="BP23" s="443"/>
      <c r="BQ23" s="425"/>
      <c r="BR23" s="425"/>
      <c r="BS23" s="428"/>
    </row>
    <row r="24" spans="2:71" s="113" customFormat="1" ht="127.5" x14ac:dyDescent="0.25">
      <c r="B24" s="463"/>
      <c r="C24" s="466"/>
      <c r="D24" s="455"/>
      <c r="E24" s="513"/>
      <c r="F24" s="455"/>
      <c r="G24" s="455"/>
      <c r="H24" s="455"/>
      <c r="I24" s="455"/>
      <c r="J24" s="455"/>
      <c r="K24" s="137">
        <v>3</v>
      </c>
      <c r="L24" s="138" t="s">
        <v>483</v>
      </c>
      <c r="M24" s="457"/>
      <c r="N24" s="472"/>
      <c r="O24" s="450"/>
      <c r="P24" s="443"/>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31"/>
      <c r="AN24" s="139">
        <v>3</v>
      </c>
      <c r="AO24" s="140" t="s">
        <v>484</v>
      </c>
      <c r="AP24" s="140" t="s">
        <v>485</v>
      </c>
      <c r="AQ24" s="140" t="s">
        <v>476</v>
      </c>
      <c r="AR24" s="140" t="s">
        <v>486</v>
      </c>
      <c r="AS24" s="140" t="s">
        <v>487</v>
      </c>
      <c r="AT24" s="140" t="s">
        <v>488</v>
      </c>
      <c r="AU24" s="140" t="s">
        <v>489</v>
      </c>
      <c r="AV24" s="140" t="s">
        <v>170</v>
      </c>
      <c r="AW24" s="167" t="s">
        <v>171</v>
      </c>
      <c r="AX24" s="167" t="s">
        <v>172</v>
      </c>
      <c r="AY24" s="167" t="s">
        <v>173</v>
      </c>
      <c r="AZ24" s="167" t="s">
        <v>174</v>
      </c>
      <c r="BA24" s="167" t="s">
        <v>175</v>
      </c>
      <c r="BB24" s="167" t="s">
        <v>176</v>
      </c>
      <c r="BC24" s="167" t="s">
        <v>187</v>
      </c>
      <c r="BD24" s="167">
        <f t="shared" si="0"/>
        <v>100</v>
      </c>
      <c r="BE24" s="167" t="str">
        <f t="shared" si="1"/>
        <v>Fuerte</v>
      </c>
      <c r="BF24" s="140"/>
      <c r="BG24" s="142" t="s">
        <v>178</v>
      </c>
      <c r="BH24" s="167" t="str">
        <f t="shared" si="2"/>
        <v>Siempre se ejecuta</v>
      </c>
      <c r="BI24" s="140"/>
      <c r="BJ24" s="167" t="str">
        <f t="shared" si="3"/>
        <v>FUERTE</v>
      </c>
      <c r="BK24" s="167">
        <f t="shared" si="4"/>
        <v>100</v>
      </c>
      <c r="BL24" s="167" t="str">
        <f t="shared" si="5"/>
        <v>NO</v>
      </c>
      <c r="BM24" s="434"/>
      <c r="BN24" s="437"/>
      <c r="BO24" s="469"/>
      <c r="BP24" s="443"/>
      <c r="BQ24" s="425"/>
      <c r="BR24" s="425"/>
      <c r="BS24" s="428"/>
    </row>
    <row r="25" spans="2:71" s="113" customFormat="1" ht="6" customHeight="1" x14ac:dyDescent="0.25">
      <c r="B25" s="463"/>
      <c r="C25" s="466"/>
      <c r="D25" s="455"/>
      <c r="E25" s="513"/>
      <c r="F25" s="455"/>
      <c r="G25" s="455"/>
      <c r="H25" s="455"/>
      <c r="I25" s="455"/>
      <c r="J25" s="455"/>
      <c r="K25" s="131">
        <v>4</v>
      </c>
      <c r="L25" s="132" t="s">
        <v>115</v>
      </c>
      <c r="M25" s="457"/>
      <c r="N25" s="472"/>
      <c r="O25" s="450"/>
      <c r="P25" s="443"/>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31"/>
      <c r="AN25" s="133">
        <v>4</v>
      </c>
      <c r="AO25" s="134" t="s">
        <v>117</v>
      </c>
      <c r="AP25" s="134"/>
      <c r="AQ25" s="134" t="s">
        <v>114</v>
      </c>
      <c r="AR25" s="134"/>
      <c r="AS25" s="134"/>
      <c r="AT25" s="134"/>
      <c r="AU25" s="134"/>
      <c r="AV25" s="134" t="s">
        <v>114</v>
      </c>
      <c r="AW25" s="135" t="s">
        <v>114</v>
      </c>
      <c r="AX25" s="135" t="s">
        <v>114</v>
      </c>
      <c r="AY25" s="135" t="s">
        <v>114</v>
      </c>
      <c r="AZ25" s="135" t="s">
        <v>114</v>
      </c>
      <c r="BA25" s="135" t="s">
        <v>114</v>
      </c>
      <c r="BB25" s="135" t="s">
        <v>114</v>
      </c>
      <c r="BC25" s="135" t="s">
        <v>114</v>
      </c>
      <c r="BD25" s="135">
        <f t="shared" si="0"/>
        <v>0</v>
      </c>
      <c r="BE25" s="135" t="str">
        <f t="shared" si="1"/>
        <v>Débil</v>
      </c>
      <c r="BF25" s="134"/>
      <c r="BG25" s="136" t="s">
        <v>114</v>
      </c>
      <c r="BH25" s="135" t="str">
        <f t="shared" si="2"/>
        <v>Casilla formulada</v>
      </c>
      <c r="BI25" s="134"/>
      <c r="BJ25" s="135" t="str">
        <f t="shared" si="3"/>
        <v/>
      </c>
      <c r="BK25" s="135" t="str">
        <f t="shared" si="4"/>
        <v/>
      </c>
      <c r="BL25" s="135" t="str">
        <f t="shared" si="5"/>
        <v>SI</v>
      </c>
      <c r="BM25" s="434"/>
      <c r="BN25" s="437"/>
      <c r="BO25" s="469"/>
      <c r="BP25" s="443"/>
      <c r="BQ25" s="425"/>
      <c r="BR25" s="425"/>
      <c r="BS25" s="428"/>
    </row>
    <row r="26" spans="2:71" s="113" customFormat="1" ht="6" customHeight="1" x14ac:dyDescent="0.25">
      <c r="B26" s="463"/>
      <c r="C26" s="466"/>
      <c r="D26" s="455"/>
      <c r="E26" s="513"/>
      <c r="F26" s="455"/>
      <c r="G26" s="455"/>
      <c r="H26" s="455"/>
      <c r="I26" s="455"/>
      <c r="J26" s="455"/>
      <c r="K26" s="137">
        <v>5</v>
      </c>
      <c r="L26" s="138" t="s">
        <v>115</v>
      </c>
      <c r="M26" s="457"/>
      <c r="N26" s="472"/>
      <c r="O26" s="450"/>
      <c r="P26" s="443"/>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31"/>
      <c r="AN26" s="139">
        <v>5</v>
      </c>
      <c r="AO26" s="140" t="s">
        <v>117</v>
      </c>
      <c r="AP26" s="140"/>
      <c r="AQ26" s="140" t="s">
        <v>114</v>
      </c>
      <c r="AR26" s="140"/>
      <c r="AS26" s="140"/>
      <c r="AT26" s="140"/>
      <c r="AU26" s="140"/>
      <c r="AV26" s="140" t="s">
        <v>114</v>
      </c>
      <c r="AW26" s="167" t="s">
        <v>114</v>
      </c>
      <c r="AX26" s="167" t="s">
        <v>114</v>
      </c>
      <c r="AY26" s="167" t="s">
        <v>114</v>
      </c>
      <c r="AZ26" s="167" t="s">
        <v>114</v>
      </c>
      <c r="BA26" s="167" t="s">
        <v>114</v>
      </c>
      <c r="BB26" s="167" t="s">
        <v>114</v>
      </c>
      <c r="BC26" s="167" t="s">
        <v>114</v>
      </c>
      <c r="BD26" s="167">
        <f t="shared" si="0"/>
        <v>0</v>
      </c>
      <c r="BE26" s="167" t="str">
        <f t="shared" si="1"/>
        <v>Débil</v>
      </c>
      <c r="BF26" s="140"/>
      <c r="BG26" s="142" t="s">
        <v>114</v>
      </c>
      <c r="BH26" s="167" t="str">
        <f t="shared" si="2"/>
        <v>Casilla formulada</v>
      </c>
      <c r="BI26" s="140"/>
      <c r="BJ26" s="167" t="str">
        <f t="shared" si="3"/>
        <v/>
      </c>
      <c r="BK26" s="167" t="str">
        <f t="shared" si="4"/>
        <v/>
      </c>
      <c r="BL26" s="167" t="str">
        <f t="shared" si="5"/>
        <v>SI</v>
      </c>
      <c r="BM26" s="434"/>
      <c r="BN26" s="437"/>
      <c r="BO26" s="469"/>
      <c r="BP26" s="443"/>
      <c r="BQ26" s="425"/>
      <c r="BR26" s="425"/>
      <c r="BS26" s="428"/>
    </row>
    <row r="27" spans="2:71" s="113" customFormat="1" ht="6" customHeight="1" x14ac:dyDescent="0.25">
      <c r="B27" s="463"/>
      <c r="C27" s="466"/>
      <c r="D27" s="455"/>
      <c r="E27" s="513"/>
      <c r="F27" s="455"/>
      <c r="G27" s="455"/>
      <c r="H27" s="455"/>
      <c r="I27" s="455"/>
      <c r="J27" s="455"/>
      <c r="K27" s="131">
        <v>6</v>
      </c>
      <c r="L27" s="132" t="s">
        <v>115</v>
      </c>
      <c r="M27" s="457"/>
      <c r="N27" s="472"/>
      <c r="O27" s="450"/>
      <c r="P27" s="443"/>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31"/>
      <c r="AN27" s="133">
        <v>6</v>
      </c>
      <c r="AO27" s="134" t="s">
        <v>117</v>
      </c>
      <c r="AP27" s="134"/>
      <c r="AQ27" s="134" t="s">
        <v>114</v>
      </c>
      <c r="AR27" s="134"/>
      <c r="AS27" s="134"/>
      <c r="AT27" s="134"/>
      <c r="AU27" s="134"/>
      <c r="AV27" s="134" t="s">
        <v>114</v>
      </c>
      <c r="AW27" s="135" t="s">
        <v>114</v>
      </c>
      <c r="AX27" s="135" t="s">
        <v>114</v>
      </c>
      <c r="AY27" s="135" t="s">
        <v>114</v>
      </c>
      <c r="AZ27" s="135" t="s">
        <v>114</v>
      </c>
      <c r="BA27" s="135" t="s">
        <v>114</v>
      </c>
      <c r="BB27" s="135" t="s">
        <v>114</v>
      </c>
      <c r="BC27" s="135" t="s">
        <v>114</v>
      </c>
      <c r="BD27" s="135">
        <f t="shared" si="0"/>
        <v>0</v>
      </c>
      <c r="BE27" s="135" t="str">
        <f t="shared" si="1"/>
        <v>Débil</v>
      </c>
      <c r="BF27" s="134"/>
      <c r="BG27" s="136" t="s">
        <v>114</v>
      </c>
      <c r="BH27" s="135" t="str">
        <f t="shared" si="2"/>
        <v>Casilla formulada</v>
      </c>
      <c r="BI27" s="134"/>
      <c r="BJ27" s="135" t="str">
        <f t="shared" si="3"/>
        <v/>
      </c>
      <c r="BK27" s="135" t="str">
        <f t="shared" si="4"/>
        <v/>
      </c>
      <c r="BL27" s="135" t="str">
        <f t="shared" si="5"/>
        <v>SI</v>
      </c>
      <c r="BM27" s="434"/>
      <c r="BN27" s="437"/>
      <c r="BO27" s="469"/>
      <c r="BP27" s="443"/>
      <c r="BQ27" s="425"/>
      <c r="BR27" s="425"/>
      <c r="BS27" s="428"/>
    </row>
    <row r="28" spans="2:71" s="113" customFormat="1" ht="6" customHeight="1" x14ac:dyDescent="0.25">
      <c r="B28" s="463"/>
      <c r="C28" s="466"/>
      <c r="D28" s="455"/>
      <c r="E28" s="513"/>
      <c r="F28" s="455"/>
      <c r="G28" s="455"/>
      <c r="H28" s="455"/>
      <c r="I28" s="455"/>
      <c r="J28" s="455"/>
      <c r="K28" s="137">
        <v>7</v>
      </c>
      <c r="L28" s="138" t="s">
        <v>115</v>
      </c>
      <c r="M28" s="457"/>
      <c r="N28" s="472"/>
      <c r="O28" s="450"/>
      <c r="P28" s="443"/>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31"/>
      <c r="AN28" s="139">
        <v>7</v>
      </c>
      <c r="AO28" s="140" t="s">
        <v>117</v>
      </c>
      <c r="AP28" s="140"/>
      <c r="AQ28" s="140" t="s">
        <v>114</v>
      </c>
      <c r="AR28" s="140"/>
      <c r="AS28" s="140"/>
      <c r="AT28" s="140"/>
      <c r="AU28" s="140"/>
      <c r="AV28" s="140" t="s">
        <v>114</v>
      </c>
      <c r="AW28" s="167" t="s">
        <v>114</v>
      </c>
      <c r="AX28" s="167" t="s">
        <v>114</v>
      </c>
      <c r="AY28" s="167" t="s">
        <v>114</v>
      </c>
      <c r="AZ28" s="167" t="s">
        <v>114</v>
      </c>
      <c r="BA28" s="167" t="s">
        <v>114</v>
      </c>
      <c r="BB28" s="167" t="s">
        <v>114</v>
      </c>
      <c r="BC28" s="167" t="s">
        <v>114</v>
      </c>
      <c r="BD28" s="167">
        <f t="shared" si="0"/>
        <v>0</v>
      </c>
      <c r="BE28" s="167" t="str">
        <f t="shared" si="1"/>
        <v>Débil</v>
      </c>
      <c r="BF28" s="140"/>
      <c r="BG28" s="142" t="s">
        <v>114</v>
      </c>
      <c r="BH28" s="167" t="str">
        <f t="shared" si="2"/>
        <v>Casilla formulada</v>
      </c>
      <c r="BI28" s="140"/>
      <c r="BJ28" s="167" t="str">
        <f t="shared" si="3"/>
        <v/>
      </c>
      <c r="BK28" s="167" t="str">
        <f t="shared" si="4"/>
        <v/>
      </c>
      <c r="BL28" s="167" t="str">
        <f t="shared" si="5"/>
        <v>SI</v>
      </c>
      <c r="BM28" s="434"/>
      <c r="BN28" s="437"/>
      <c r="BO28" s="469"/>
      <c r="BP28" s="443"/>
      <c r="BQ28" s="425"/>
      <c r="BR28" s="425"/>
      <c r="BS28" s="428"/>
    </row>
    <row r="29" spans="2:71" s="113" customFormat="1" ht="6" customHeight="1" x14ac:dyDescent="0.25">
      <c r="B29" s="463"/>
      <c r="C29" s="466"/>
      <c r="D29" s="455"/>
      <c r="E29" s="513"/>
      <c r="F29" s="455"/>
      <c r="G29" s="455"/>
      <c r="H29" s="455"/>
      <c r="I29" s="455"/>
      <c r="J29" s="455"/>
      <c r="K29" s="131">
        <v>8</v>
      </c>
      <c r="L29" s="132" t="s">
        <v>115</v>
      </c>
      <c r="M29" s="457"/>
      <c r="N29" s="472"/>
      <c r="O29" s="450"/>
      <c r="P29" s="443"/>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31"/>
      <c r="AN29" s="133">
        <v>8</v>
      </c>
      <c r="AO29" s="134" t="s">
        <v>117</v>
      </c>
      <c r="AP29" s="134"/>
      <c r="AQ29" s="134" t="s">
        <v>114</v>
      </c>
      <c r="AR29" s="134"/>
      <c r="AS29" s="134"/>
      <c r="AT29" s="134"/>
      <c r="AU29" s="134"/>
      <c r="AV29" s="134" t="s">
        <v>114</v>
      </c>
      <c r="AW29" s="135" t="s">
        <v>114</v>
      </c>
      <c r="AX29" s="135" t="s">
        <v>114</v>
      </c>
      <c r="AY29" s="135" t="s">
        <v>114</v>
      </c>
      <c r="AZ29" s="135" t="s">
        <v>114</v>
      </c>
      <c r="BA29" s="135" t="s">
        <v>114</v>
      </c>
      <c r="BB29" s="135" t="s">
        <v>114</v>
      </c>
      <c r="BC29" s="135" t="s">
        <v>114</v>
      </c>
      <c r="BD29" s="135">
        <f t="shared" si="0"/>
        <v>0</v>
      </c>
      <c r="BE29" s="135" t="str">
        <f t="shared" si="1"/>
        <v>Débil</v>
      </c>
      <c r="BF29" s="134"/>
      <c r="BG29" s="136" t="s">
        <v>114</v>
      </c>
      <c r="BH29" s="135" t="str">
        <f t="shared" si="2"/>
        <v>Casilla formulada</v>
      </c>
      <c r="BI29" s="134"/>
      <c r="BJ29" s="135" t="str">
        <f t="shared" si="3"/>
        <v/>
      </c>
      <c r="BK29" s="135" t="str">
        <f t="shared" si="4"/>
        <v/>
      </c>
      <c r="BL29" s="135" t="str">
        <f t="shared" si="5"/>
        <v>SI</v>
      </c>
      <c r="BM29" s="434"/>
      <c r="BN29" s="437"/>
      <c r="BO29" s="469"/>
      <c r="BP29" s="443"/>
      <c r="BQ29" s="425"/>
      <c r="BR29" s="425"/>
      <c r="BS29" s="428"/>
    </row>
    <row r="30" spans="2:71" s="113" customFormat="1" ht="6" customHeight="1" x14ac:dyDescent="0.25">
      <c r="B30" s="463"/>
      <c r="C30" s="466"/>
      <c r="D30" s="455"/>
      <c r="E30" s="513"/>
      <c r="F30" s="455"/>
      <c r="G30" s="455"/>
      <c r="H30" s="455"/>
      <c r="I30" s="455"/>
      <c r="J30" s="455"/>
      <c r="K30" s="137">
        <v>9</v>
      </c>
      <c r="L30" s="143" t="s">
        <v>115</v>
      </c>
      <c r="M30" s="457"/>
      <c r="N30" s="472"/>
      <c r="O30" s="450"/>
      <c r="P30" s="443"/>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31"/>
      <c r="AN30" s="139">
        <v>9</v>
      </c>
      <c r="AO30" s="140" t="s">
        <v>117</v>
      </c>
      <c r="AP30" s="140"/>
      <c r="AQ30" s="140" t="s">
        <v>114</v>
      </c>
      <c r="AR30" s="140"/>
      <c r="AS30" s="140"/>
      <c r="AT30" s="140"/>
      <c r="AU30" s="140"/>
      <c r="AV30" s="140" t="s">
        <v>114</v>
      </c>
      <c r="AW30" s="167" t="s">
        <v>114</v>
      </c>
      <c r="AX30" s="167" t="s">
        <v>114</v>
      </c>
      <c r="AY30" s="167" t="s">
        <v>114</v>
      </c>
      <c r="AZ30" s="167" t="s">
        <v>114</v>
      </c>
      <c r="BA30" s="167" t="s">
        <v>114</v>
      </c>
      <c r="BB30" s="167" t="s">
        <v>114</v>
      </c>
      <c r="BC30" s="167" t="s">
        <v>114</v>
      </c>
      <c r="BD30" s="167">
        <f t="shared" si="0"/>
        <v>0</v>
      </c>
      <c r="BE30" s="167" t="str">
        <f t="shared" si="1"/>
        <v>Débil</v>
      </c>
      <c r="BF30" s="140"/>
      <c r="BG30" s="142" t="s">
        <v>114</v>
      </c>
      <c r="BH30" s="167" t="str">
        <f t="shared" si="2"/>
        <v>Casilla formulada</v>
      </c>
      <c r="BI30" s="140"/>
      <c r="BJ30" s="167" t="str">
        <f t="shared" si="3"/>
        <v/>
      </c>
      <c r="BK30" s="167" t="str">
        <f t="shared" si="4"/>
        <v/>
      </c>
      <c r="BL30" s="167" t="str">
        <f t="shared" si="5"/>
        <v>SI</v>
      </c>
      <c r="BM30" s="434"/>
      <c r="BN30" s="437"/>
      <c r="BO30" s="469"/>
      <c r="BP30" s="443"/>
      <c r="BQ30" s="425"/>
      <c r="BR30" s="425"/>
      <c r="BS30" s="428"/>
    </row>
    <row r="31" spans="2:71" s="113" customFormat="1" ht="6" customHeight="1" thickBot="1" x14ac:dyDescent="0.3">
      <c r="B31" s="464"/>
      <c r="C31" s="467"/>
      <c r="D31" s="456"/>
      <c r="E31" s="514"/>
      <c r="F31" s="456"/>
      <c r="G31" s="456"/>
      <c r="H31" s="456"/>
      <c r="I31" s="456"/>
      <c r="J31" s="456"/>
      <c r="K31" s="144">
        <v>10</v>
      </c>
      <c r="L31" s="145" t="s">
        <v>115</v>
      </c>
      <c r="M31" s="458"/>
      <c r="N31" s="473"/>
      <c r="O31" s="451"/>
      <c r="P31" s="444"/>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32"/>
      <c r="AN31" s="146">
        <v>10</v>
      </c>
      <c r="AO31" s="147" t="s">
        <v>117</v>
      </c>
      <c r="AP31" s="147"/>
      <c r="AQ31" s="147" t="s">
        <v>114</v>
      </c>
      <c r="AR31" s="147"/>
      <c r="AS31" s="147"/>
      <c r="AT31" s="147"/>
      <c r="AU31" s="147"/>
      <c r="AV31" s="147" t="s">
        <v>114</v>
      </c>
      <c r="AW31" s="148" t="s">
        <v>114</v>
      </c>
      <c r="AX31" s="148" t="s">
        <v>114</v>
      </c>
      <c r="AY31" s="148" t="s">
        <v>114</v>
      </c>
      <c r="AZ31" s="148" t="s">
        <v>114</v>
      </c>
      <c r="BA31" s="148" t="s">
        <v>114</v>
      </c>
      <c r="BB31" s="148" t="s">
        <v>114</v>
      </c>
      <c r="BC31" s="148" t="s">
        <v>114</v>
      </c>
      <c r="BD31" s="148">
        <f t="shared" si="0"/>
        <v>0</v>
      </c>
      <c r="BE31" s="148" t="str">
        <f t="shared" si="1"/>
        <v>Débil</v>
      </c>
      <c r="BF31" s="147"/>
      <c r="BG31" s="149" t="s">
        <v>114</v>
      </c>
      <c r="BH31" s="148" t="str">
        <f t="shared" si="2"/>
        <v>Casilla formulada</v>
      </c>
      <c r="BI31" s="147"/>
      <c r="BJ31" s="148" t="str">
        <f t="shared" si="3"/>
        <v/>
      </c>
      <c r="BK31" s="148" t="str">
        <f t="shared" si="4"/>
        <v/>
      </c>
      <c r="BL31" s="148" t="str">
        <f t="shared" si="5"/>
        <v>SI</v>
      </c>
      <c r="BM31" s="435"/>
      <c r="BN31" s="438"/>
      <c r="BO31" s="470"/>
      <c r="BP31" s="444"/>
      <c r="BQ31" s="426"/>
      <c r="BR31" s="426"/>
      <c r="BS31" s="429"/>
    </row>
    <row r="32" spans="2:71" s="113" customFormat="1" ht="96" hidden="1" customHeight="1" x14ac:dyDescent="0.25">
      <c r="B32" s="462">
        <v>3</v>
      </c>
      <c r="C32" s="465" t="s">
        <v>112</v>
      </c>
      <c r="D32" s="455" t="s">
        <v>113</v>
      </c>
      <c r="E32" s="455"/>
      <c r="F32" s="453" t="s">
        <v>114</v>
      </c>
      <c r="G32" s="453" t="s">
        <v>114</v>
      </c>
      <c r="H32" s="453" t="s">
        <v>114</v>
      </c>
      <c r="I32" s="453" t="s">
        <v>114</v>
      </c>
      <c r="J32" s="455" t="str">
        <f>IF(AND((F32="SI"),(G32="SI"),(H32="SI"),(I32="SI")),"Si es Riesgo de Corrupción","No es Riesgo de Corrupción")</f>
        <v>No es Riesgo de Corrupción</v>
      </c>
      <c r="K32" s="128">
        <v>1</v>
      </c>
      <c r="L32" s="129" t="s">
        <v>115</v>
      </c>
      <c r="M32" s="457" t="s">
        <v>183</v>
      </c>
      <c r="N32" s="45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45" t="s">
        <v>114</v>
      </c>
      <c r="R32" s="445" t="s">
        <v>114</v>
      </c>
      <c r="S32" s="445" t="s">
        <v>114</v>
      </c>
      <c r="T32" s="445" t="s">
        <v>114</v>
      </c>
      <c r="U32" s="445" t="s">
        <v>114</v>
      </c>
      <c r="V32" s="445" t="s">
        <v>114</v>
      </c>
      <c r="W32" s="445" t="s">
        <v>114</v>
      </c>
      <c r="X32" s="445" t="s">
        <v>114</v>
      </c>
      <c r="Y32" s="445" t="s">
        <v>114</v>
      </c>
      <c r="Z32" s="445" t="s">
        <v>114</v>
      </c>
      <c r="AA32" s="445" t="s">
        <v>114</v>
      </c>
      <c r="AB32" s="445" t="s">
        <v>114</v>
      </c>
      <c r="AC32" s="445" t="s">
        <v>114</v>
      </c>
      <c r="AD32" s="445" t="s">
        <v>114</v>
      </c>
      <c r="AE32" s="445" t="s">
        <v>114</v>
      </c>
      <c r="AF32" s="445" t="s">
        <v>114</v>
      </c>
      <c r="AG32" s="445" t="s">
        <v>114</v>
      </c>
      <c r="AH32" s="445" t="s">
        <v>114</v>
      </c>
      <c r="AI32" s="445"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430" t="s">
        <v>116</v>
      </c>
      <c r="AN32" s="117">
        <v>1</v>
      </c>
      <c r="AO32" s="121" t="s">
        <v>117</v>
      </c>
      <c r="AP32" s="121"/>
      <c r="AQ32" s="121" t="s">
        <v>114</v>
      </c>
      <c r="AR32" s="121"/>
      <c r="AS32" s="121"/>
      <c r="AT32" s="121"/>
      <c r="AU32" s="121"/>
      <c r="AV32" s="121" t="s">
        <v>114</v>
      </c>
      <c r="AW32" s="166" t="s">
        <v>114</v>
      </c>
      <c r="AX32" s="166" t="s">
        <v>114</v>
      </c>
      <c r="AY32" s="166" t="s">
        <v>114</v>
      </c>
      <c r="AZ32" s="166" t="s">
        <v>114</v>
      </c>
      <c r="BA32" s="166" t="s">
        <v>114</v>
      </c>
      <c r="BB32" s="166" t="s">
        <v>114</v>
      </c>
      <c r="BC32" s="166" t="s">
        <v>114</v>
      </c>
      <c r="BD32" s="166">
        <f t="shared" si="0"/>
        <v>0</v>
      </c>
      <c r="BE32" s="166" t="str">
        <f t="shared" si="1"/>
        <v>Débil</v>
      </c>
      <c r="BF32" s="121"/>
      <c r="BG32" s="130" t="s">
        <v>114</v>
      </c>
      <c r="BH32" s="166" t="str">
        <f t="shared" si="2"/>
        <v>Casilla formulada</v>
      </c>
      <c r="BI32" s="121"/>
      <c r="BJ32" s="166" t="str">
        <f t="shared" si="3"/>
        <v/>
      </c>
      <c r="BK32" s="166" t="str">
        <f t="shared" si="4"/>
        <v/>
      </c>
      <c r="BL32" s="166" t="str">
        <f t="shared" si="5"/>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427"/>
    </row>
    <row r="33" spans="2:71" s="113" customFormat="1" ht="96" hidden="1" customHeight="1" x14ac:dyDescent="0.25">
      <c r="B33" s="463"/>
      <c r="C33" s="466"/>
      <c r="D33" s="455"/>
      <c r="E33" s="455"/>
      <c r="F33" s="453"/>
      <c r="G33" s="453"/>
      <c r="H33" s="453"/>
      <c r="I33" s="453"/>
      <c r="J33" s="455"/>
      <c r="K33" s="131">
        <v>2</v>
      </c>
      <c r="L33" s="132" t="s">
        <v>115</v>
      </c>
      <c r="M33" s="457"/>
      <c r="N33" s="460"/>
      <c r="O33" s="450"/>
      <c r="P33" s="443"/>
      <c r="Q33" s="446"/>
      <c r="R33" s="446"/>
      <c r="S33" s="446"/>
      <c r="T33" s="446"/>
      <c r="U33" s="446"/>
      <c r="V33" s="446"/>
      <c r="W33" s="446"/>
      <c r="X33" s="446"/>
      <c r="Y33" s="446"/>
      <c r="Z33" s="446"/>
      <c r="AA33" s="446"/>
      <c r="AB33" s="446"/>
      <c r="AC33" s="446"/>
      <c r="AD33" s="446"/>
      <c r="AE33" s="446"/>
      <c r="AF33" s="446"/>
      <c r="AG33" s="446"/>
      <c r="AH33" s="446"/>
      <c r="AI33" s="446"/>
      <c r="AJ33" s="425"/>
      <c r="AK33" s="425"/>
      <c r="AL33" s="425"/>
      <c r="AM33" s="431"/>
      <c r="AN33" s="133">
        <v>2</v>
      </c>
      <c r="AO33" s="134" t="s">
        <v>117</v>
      </c>
      <c r="AP33" s="134"/>
      <c r="AQ33" s="134" t="s">
        <v>114</v>
      </c>
      <c r="AR33" s="134"/>
      <c r="AS33" s="134"/>
      <c r="AT33" s="134"/>
      <c r="AU33" s="134"/>
      <c r="AV33" s="134" t="s">
        <v>114</v>
      </c>
      <c r="AW33" s="135" t="s">
        <v>114</v>
      </c>
      <c r="AX33" s="135" t="s">
        <v>114</v>
      </c>
      <c r="AY33" s="135" t="s">
        <v>114</v>
      </c>
      <c r="AZ33" s="135" t="s">
        <v>114</v>
      </c>
      <c r="BA33" s="135" t="s">
        <v>114</v>
      </c>
      <c r="BB33" s="135" t="s">
        <v>114</v>
      </c>
      <c r="BC33" s="135" t="s">
        <v>114</v>
      </c>
      <c r="BD33" s="135">
        <f t="shared" si="0"/>
        <v>0</v>
      </c>
      <c r="BE33" s="135" t="str">
        <f t="shared" si="1"/>
        <v>Débil</v>
      </c>
      <c r="BF33" s="134"/>
      <c r="BG33" s="136" t="s">
        <v>114</v>
      </c>
      <c r="BH33" s="135" t="str">
        <f t="shared" si="2"/>
        <v>Casilla formulada</v>
      </c>
      <c r="BI33" s="134"/>
      <c r="BJ33" s="135" t="str">
        <f t="shared" si="3"/>
        <v/>
      </c>
      <c r="BK33" s="135" t="str">
        <f t="shared" si="4"/>
        <v/>
      </c>
      <c r="BL33" s="135" t="str">
        <f t="shared" si="5"/>
        <v>SI</v>
      </c>
      <c r="BM33" s="434"/>
      <c r="BN33" s="437"/>
      <c r="BO33" s="440"/>
      <c r="BP33" s="443"/>
      <c r="BQ33" s="425"/>
      <c r="BR33" s="425"/>
      <c r="BS33" s="428"/>
    </row>
    <row r="34" spans="2:71" s="113" customFormat="1" ht="96" hidden="1" customHeight="1" x14ac:dyDescent="0.25">
      <c r="B34" s="463"/>
      <c r="C34" s="466"/>
      <c r="D34" s="455"/>
      <c r="E34" s="455"/>
      <c r="F34" s="453"/>
      <c r="G34" s="453"/>
      <c r="H34" s="453"/>
      <c r="I34" s="453"/>
      <c r="J34" s="455"/>
      <c r="K34" s="137">
        <v>3</v>
      </c>
      <c r="L34" s="138" t="s">
        <v>115</v>
      </c>
      <c r="M34" s="457"/>
      <c r="N34" s="460"/>
      <c r="O34" s="450"/>
      <c r="P34" s="443"/>
      <c r="Q34" s="446"/>
      <c r="R34" s="446"/>
      <c r="S34" s="446"/>
      <c r="T34" s="446"/>
      <c r="U34" s="446"/>
      <c r="V34" s="446"/>
      <c r="W34" s="446"/>
      <c r="X34" s="446"/>
      <c r="Y34" s="446"/>
      <c r="Z34" s="446"/>
      <c r="AA34" s="446"/>
      <c r="AB34" s="446"/>
      <c r="AC34" s="446"/>
      <c r="AD34" s="446"/>
      <c r="AE34" s="446"/>
      <c r="AF34" s="446"/>
      <c r="AG34" s="446"/>
      <c r="AH34" s="446"/>
      <c r="AI34" s="446"/>
      <c r="AJ34" s="425"/>
      <c r="AK34" s="425"/>
      <c r="AL34" s="425"/>
      <c r="AM34" s="431"/>
      <c r="AN34" s="139">
        <v>3</v>
      </c>
      <c r="AO34" s="140" t="s">
        <v>117</v>
      </c>
      <c r="AP34" s="140"/>
      <c r="AQ34" s="140" t="s">
        <v>114</v>
      </c>
      <c r="AR34" s="140"/>
      <c r="AS34" s="140"/>
      <c r="AT34" s="140"/>
      <c r="AU34" s="140"/>
      <c r="AV34" s="140" t="s">
        <v>114</v>
      </c>
      <c r="AW34" s="167" t="s">
        <v>114</v>
      </c>
      <c r="AX34" s="167" t="s">
        <v>114</v>
      </c>
      <c r="AY34" s="167" t="s">
        <v>114</v>
      </c>
      <c r="AZ34" s="167" t="s">
        <v>114</v>
      </c>
      <c r="BA34" s="167" t="s">
        <v>114</v>
      </c>
      <c r="BB34" s="167" t="s">
        <v>114</v>
      </c>
      <c r="BC34" s="167" t="s">
        <v>114</v>
      </c>
      <c r="BD34" s="167">
        <f t="shared" si="0"/>
        <v>0</v>
      </c>
      <c r="BE34" s="167" t="str">
        <f t="shared" si="1"/>
        <v>Débil</v>
      </c>
      <c r="BF34" s="140"/>
      <c r="BG34" s="142" t="s">
        <v>114</v>
      </c>
      <c r="BH34" s="167" t="str">
        <f t="shared" si="2"/>
        <v>Casilla formulada</v>
      </c>
      <c r="BI34" s="140"/>
      <c r="BJ34" s="167" t="str">
        <f t="shared" si="3"/>
        <v/>
      </c>
      <c r="BK34" s="167" t="str">
        <f t="shared" si="4"/>
        <v/>
      </c>
      <c r="BL34" s="167" t="str">
        <f t="shared" si="5"/>
        <v>SI</v>
      </c>
      <c r="BM34" s="434"/>
      <c r="BN34" s="437"/>
      <c r="BO34" s="440"/>
      <c r="BP34" s="443"/>
      <c r="BQ34" s="425"/>
      <c r="BR34" s="425"/>
      <c r="BS34" s="428"/>
    </row>
    <row r="35" spans="2:71" s="113" customFormat="1" ht="96" hidden="1" customHeight="1" x14ac:dyDescent="0.25">
      <c r="B35" s="463"/>
      <c r="C35" s="466"/>
      <c r="D35" s="455"/>
      <c r="E35" s="455"/>
      <c r="F35" s="453"/>
      <c r="G35" s="453"/>
      <c r="H35" s="453"/>
      <c r="I35" s="453"/>
      <c r="J35" s="455"/>
      <c r="K35" s="131">
        <v>4</v>
      </c>
      <c r="L35" s="132" t="s">
        <v>115</v>
      </c>
      <c r="M35" s="457"/>
      <c r="N35" s="460"/>
      <c r="O35" s="450"/>
      <c r="P35" s="443"/>
      <c r="Q35" s="446"/>
      <c r="R35" s="446"/>
      <c r="S35" s="446"/>
      <c r="T35" s="446"/>
      <c r="U35" s="446"/>
      <c r="V35" s="446"/>
      <c r="W35" s="446"/>
      <c r="X35" s="446"/>
      <c r="Y35" s="446"/>
      <c r="Z35" s="446"/>
      <c r="AA35" s="446"/>
      <c r="AB35" s="446"/>
      <c r="AC35" s="446"/>
      <c r="AD35" s="446"/>
      <c r="AE35" s="446"/>
      <c r="AF35" s="446"/>
      <c r="AG35" s="446"/>
      <c r="AH35" s="446"/>
      <c r="AI35" s="446"/>
      <c r="AJ35" s="425"/>
      <c r="AK35" s="425"/>
      <c r="AL35" s="425"/>
      <c r="AM35" s="431"/>
      <c r="AN35" s="133">
        <v>4</v>
      </c>
      <c r="AO35" s="134" t="s">
        <v>117</v>
      </c>
      <c r="AP35" s="134"/>
      <c r="AQ35" s="134" t="s">
        <v>114</v>
      </c>
      <c r="AR35" s="134"/>
      <c r="AS35" s="134"/>
      <c r="AT35" s="134"/>
      <c r="AU35" s="134"/>
      <c r="AV35" s="134" t="s">
        <v>114</v>
      </c>
      <c r="AW35" s="135" t="s">
        <v>114</v>
      </c>
      <c r="AX35" s="135" t="s">
        <v>114</v>
      </c>
      <c r="AY35" s="135" t="s">
        <v>114</v>
      </c>
      <c r="AZ35" s="135" t="s">
        <v>114</v>
      </c>
      <c r="BA35" s="135" t="s">
        <v>114</v>
      </c>
      <c r="BB35" s="135" t="s">
        <v>114</v>
      </c>
      <c r="BC35" s="135" t="s">
        <v>114</v>
      </c>
      <c r="BD35" s="135">
        <f t="shared" si="0"/>
        <v>0</v>
      </c>
      <c r="BE35" s="135" t="str">
        <f t="shared" si="1"/>
        <v>Débil</v>
      </c>
      <c r="BF35" s="134"/>
      <c r="BG35" s="136" t="s">
        <v>114</v>
      </c>
      <c r="BH35" s="135" t="str">
        <f t="shared" si="2"/>
        <v>Casilla formulada</v>
      </c>
      <c r="BI35" s="134"/>
      <c r="BJ35" s="135" t="str">
        <f t="shared" si="3"/>
        <v/>
      </c>
      <c r="BK35" s="135" t="str">
        <f t="shared" si="4"/>
        <v/>
      </c>
      <c r="BL35" s="135" t="str">
        <f t="shared" si="5"/>
        <v>SI</v>
      </c>
      <c r="BM35" s="434"/>
      <c r="BN35" s="437"/>
      <c r="BO35" s="440"/>
      <c r="BP35" s="443"/>
      <c r="BQ35" s="425"/>
      <c r="BR35" s="425"/>
      <c r="BS35" s="428"/>
    </row>
    <row r="36" spans="2:71" s="113" customFormat="1" ht="96" hidden="1" customHeight="1" x14ac:dyDescent="0.25">
      <c r="B36" s="463"/>
      <c r="C36" s="466"/>
      <c r="D36" s="455"/>
      <c r="E36" s="455"/>
      <c r="F36" s="453"/>
      <c r="G36" s="453"/>
      <c r="H36" s="453"/>
      <c r="I36" s="453"/>
      <c r="J36" s="455"/>
      <c r="K36" s="137">
        <v>5</v>
      </c>
      <c r="L36" s="138" t="s">
        <v>115</v>
      </c>
      <c r="M36" s="457"/>
      <c r="N36" s="460"/>
      <c r="O36" s="450"/>
      <c r="P36" s="443"/>
      <c r="Q36" s="446"/>
      <c r="R36" s="446"/>
      <c r="S36" s="446"/>
      <c r="T36" s="446"/>
      <c r="U36" s="446"/>
      <c r="V36" s="446"/>
      <c r="W36" s="446"/>
      <c r="X36" s="446"/>
      <c r="Y36" s="446"/>
      <c r="Z36" s="446"/>
      <c r="AA36" s="446"/>
      <c r="AB36" s="446"/>
      <c r="AC36" s="446"/>
      <c r="AD36" s="446"/>
      <c r="AE36" s="446"/>
      <c r="AF36" s="446"/>
      <c r="AG36" s="446"/>
      <c r="AH36" s="446"/>
      <c r="AI36" s="446"/>
      <c r="AJ36" s="425"/>
      <c r="AK36" s="425"/>
      <c r="AL36" s="425"/>
      <c r="AM36" s="431"/>
      <c r="AN36" s="139">
        <v>5</v>
      </c>
      <c r="AO36" s="140" t="s">
        <v>117</v>
      </c>
      <c r="AP36" s="140"/>
      <c r="AQ36" s="140" t="s">
        <v>114</v>
      </c>
      <c r="AR36" s="140"/>
      <c r="AS36" s="140"/>
      <c r="AT36" s="140"/>
      <c r="AU36" s="140"/>
      <c r="AV36" s="140" t="s">
        <v>114</v>
      </c>
      <c r="AW36" s="167" t="s">
        <v>114</v>
      </c>
      <c r="AX36" s="167" t="s">
        <v>114</v>
      </c>
      <c r="AY36" s="167" t="s">
        <v>114</v>
      </c>
      <c r="AZ36" s="167" t="s">
        <v>114</v>
      </c>
      <c r="BA36" s="167" t="s">
        <v>114</v>
      </c>
      <c r="BB36" s="167" t="s">
        <v>114</v>
      </c>
      <c r="BC36" s="167" t="s">
        <v>114</v>
      </c>
      <c r="BD36" s="167">
        <f t="shared" si="0"/>
        <v>0</v>
      </c>
      <c r="BE36" s="167" t="str">
        <f t="shared" si="1"/>
        <v>Débil</v>
      </c>
      <c r="BF36" s="140"/>
      <c r="BG36" s="142" t="s">
        <v>114</v>
      </c>
      <c r="BH36" s="167" t="str">
        <f t="shared" si="2"/>
        <v>Casilla formulada</v>
      </c>
      <c r="BI36" s="140"/>
      <c r="BJ36" s="167" t="str">
        <f t="shared" si="3"/>
        <v/>
      </c>
      <c r="BK36" s="167" t="str">
        <f t="shared" si="4"/>
        <v/>
      </c>
      <c r="BL36" s="167" t="str">
        <f t="shared" si="5"/>
        <v>SI</v>
      </c>
      <c r="BM36" s="434"/>
      <c r="BN36" s="437"/>
      <c r="BO36" s="440"/>
      <c r="BP36" s="443"/>
      <c r="BQ36" s="425"/>
      <c r="BR36" s="425"/>
      <c r="BS36" s="428"/>
    </row>
    <row r="37" spans="2:71" s="113" customFormat="1" ht="96" hidden="1" customHeight="1" x14ac:dyDescent="0.25">
      <c r="B37" s="463"/>
      <c r="C37" s="466"/>
      <c r="D37" s="455"/>
      <c r="E37" s="455"/>
      <c r="F37" s="453"/>
      <c r="G37" s="453"/>
      <c r="H37" s="453"/>
      <c r="I37" s="453"/>
      <c r="J37" s="455"/>
      <c r="K37" s="131">
        <v>6</v>
      </c>
      <c r="L37" s="132" t="s">
        <v>115</v>
      </c>
      <c r="M37" s="457"/>
      <c r="N37" s="460"/>
      <c r="O37" s="450"/>
      <c r="P37" s="443"/>
      <c r="Q37" s="446"/>
      <c r="R37" s="446"/>
      <c r="S37" s="446"/>
      <c r="T37" s="446"/>
      <c r="U37" s="446"/>
      <c r="V37" s="446"/>
      <c r="W37" s="446"/>
      <c r="X37" s="446"/>
      <c r="Y37" s="446"/>
      <c r="Z37" s="446"/>
      <c r="AA37" s="446"/>
      <c r="AB37" s="446"/>
      <c r="AC37" s="446"/>
      <c r="AD37" s="446"/>
      <c r="AE37" s="446"/>
      <c r="AF37" s="446"/>
      <c r="AG37" s="446"/>
      <c r="AH37" s="446"/>
      <c r="AI37" s="446"/>
      <c r="AJ37" s="425"/>
      <c r="AK37" s="425"/>
      <c r="AL37" s="425"/>
      <c r="AM37" s="431"/>
      <c r="AN37" s="133">
        <v>6</v>
      </c>
      <c r="AO37" s="134" t="s">
        <v>117</v>
      </c>
      <c r="AP37" s="134"/>
      <c r="AQ37" s="134" t="s">
        <v>114</v>
      </c>
      <c r="AR37" s="134"/>
      <c r="AS37" s="134"/>
      <c r="AT37" s="134"/>
      <c r="AU37" s="134"/>
      <c r="AV37" s="134" t="s">
        <v>114</v>
      </c>
      <c r="AW37" s="135" t="s">
        <v>114</v>
      </c>
      <c r="AX37" s="135" t="s">
        <v>114</v>
      </c>
      <c r="AY37" s="135" t="s">
        <v>114</v>
      </c>
      <c r="AZ37" s="135" t="s">
        <v>114</v>
      </c>
      <c r="BA37" s="135" t="s">
        <v>114</v>
      </c>
      <c r="BB37" s="135" t="s">
        <v>114</v>
      </c>
      <c r="BC37" s="135" t="s">
        <v>114</v>
      </c>
      <c r="BD37" s="135">
        <f t="shared" si="0"/>
        <v>0</v>
      </c>
      <c r="BE37" s="135" t="str">
        <f t="shared" si="1"/>
        <v>Débil</v>
      </c>
      <c r="BF37" s="134"/>
      <c r="BG37" s="136" t="s">
        <v>114</v>
      </c>
      <c r="BH37" s="135" t="str">
        <f t="shared" si="2"/>
        <v>Casilla formulada</v>
      </c>
      <c r="BI37" s="134"/>
      <c r="BJ37" s="135" t="str">
        <f t="shared" si="3"/>
        <v/>
      </c>
      <c r="BK37" s="135" t="str">
        <f t="shared" si="4"/>
        <v/>
      </c>
      <c r="BL37" s="135" t="str">
        <f t="shared" si="5"/>
        <v>SI</v>
      </c>
      <c r="BM37" s="434"/>
      <c r="BN37" s="437"/>
      <c r="BO37" s="440"/>
      <c r="BP37" s="443"/>
      <c r="BQ37" s="425"/>
      <c r="BR37" s="425"/>
      <c r="BS37" s="428"/>
    </row>
    <row r="38" spans="2:71" s="113" customFormat="1" ht="96" hidden="1" customHeight="1" x14ac:dyDescent="0.25">
      <c r="B38" s="463"/>
      <c r="C38" s="466"/>
      <c r="D38" s="455"/>
      <c r="E38" s="455"/>
      <c r="F38" s="453"/>
      <c r="G38" s="453"/>
      <c r="H38" s="453"/>
      <c r="I38" s="453"/>
      <c r="J38" s="455"/>
      <c r="K38" s="137">
        <v>7</v>
      </c>
      <c r="L38" s="138" t="s">
        <v>115</v>
      </c>
      <c r="M38" s="457"/>
      <c r="N38" s="460"/>
      <c r="O38" s="450"/>
      <c r="P38" s="443"/>
      <c r="Q38" s="446"/>
      <c r="R38" s="446"/>
      <c r="S38" s="446"/>
      <c r="T38" s="446"/>
      <c r="U38" s="446"/>
      <c r="V38" s="446"/>
      <c r="W38" s="446"/>
      <c r="X38" s="446"/>
      <c r="Y38" s="446"/>
      <c r="Z38" s="446"/>
      <c r="AA38" s="446"/>
      <c r="AB38" s="446"/>
      <c r="AC38" s="446"/>
      <c r="AD38" s="446"/>
      <c r="AE38" s="446"/>
      <c r="AF38" s="446"/>
      <c r="AG38" s="446"/>
      <c r="AH38" s="446"/>
      <c r="AI38" s="446"/>
      <c r="AJ38" s="425"/>
      <c r="AK38" s="425"/>
      <c r="AL38" s="425"/>
      <c r="AM38" s="431"/>
      <c r="AN38" s="139">
        <v>7</v>
      </c>
      <c r="AO38" s="140" t="s">
        <v>117</v>
      </c>
      <c r="AP38" s="140"/>
      <c r="AQ38" s="140" t="s">
        <v>114</v>
      </c>
      <c r="AR38" s="140"/>
      <c r="AS38" s="140"/>
      <c r="AT38" s="140"/>
      <c r="AU38" s="140"/>
      <c r="AV38" s="140" t="s">
        <v>114</v>
      </c>
      <c r="AW38" s="167" t="s">
        <v>114</v>
      </c>
      <c r="AX38" s="167" t="s">
        <v>114</v>
      </c>
      <c r="AY38" s="167" t="s">
        <v>114</v>
      </c>
      <c r="AZ38" s="167" t="s">
        <v>114</v>
      </c>
      <c r="BA38" s="167" t="s">
        <v>114</v>
      </c>
      <c r="BB38" s="167" t="s">
        <v>114</v>
      </c>
      <c r="BC38" s="167" t="s">
        <v>114</v>
      </c>
      <c r="BD38" s="167">
        <f t="shared" si="0"/>
        <v>0</v>
      </c>
      <c r="BE38" s="167" t="str">
        <f t="shared" si="1"/>
        <v>Débil</v>
      </c>
      <c r="BF38" s="140"/>
      <c r="BG38" s="142" t="s">
        <v>114</v>
      </c>
      <c r="BH38" s="167" t="str">
        <f t="shared" si="2"/>
        <v>Casilla formulada</v>
      </c>
      <c r="BI38" s="140"/>
      <c r="BJ38" s="167" t="str">
        <f t="shared" si="3"/>
        <v/>
      </c>
      <c r="BK38" s="167" t="str">
        <f t="shared" si="4"/>
        <v/>
      </c>
      <c r="BL38" s="167" t="str">
        <f t="shared" si="5"/>
        <v>SI</v>
      </c>
      <c r="BM38" s="434"/>
      <c r="BN38" s="437"/>
      <c r="BO38" s="440"/>
      <c r="BP38" s="443"/>
      <c r="BQ38" s="425"/>
      <c r="BR38" s="425"/>
      <c r="BS38" s="428"/>
    </row>
    <row r="39" spans="2:71" s="113" customFormat="1" ht="96" hidden="1" customHeight="1" x14ac:dyDescent="0.25">
      <c r="B39" s="463"/>
      <c r="C39" s="466"/>
      <c r="D39" s="455"/>
      <c r="E39" s="455"/>
      <c r="F39" s="453"/>
      <c r="G39" s="453"/>
      <c r="H39" s="453"/>
      <c r="I39" s="453"/>
      <c r="J39" s="455"/>
      <c r="K39" s="131">
        <v>8</v>
      </c>
      <c r="L39" s="132" t="s">
        <v>115</v>
      </c>
      <c r="M39" s="457"/>
      <c r="N39" s="460"/>
      <c r="O39" s="450"/>
      <c r="P39" s="443"/>
      <c r="Q39" s="446"/>
      <c r="R39" s="446"/>
      <c r="S39" s="446"/>
      <c r="T39" s="446"/>
      <c r="U39" s="446"/>
      <c r="V39" s="446"/>
      <c r="W39" s="446"/>
      <c r="X39" s="446"/>
      <c r="Y39" s="446"/>
      <c r="Z39" s="446"/>
      <c r="AA39" s="446"/>
      <c r="AB39" s="446"/>
      <c r="AC39" s="446"/>
      <c r="AD39" s="446"/>
      <c r="AE39" s="446"/>
      <c r="AF39" s="446"/>
      <c r="AG39" s="446"/>
      <c r="AH39" s="446"/>
      <c r="AI39" s="446"/>
      <c r="AJ39" s="425"/>
      <c r="AK39" s="425"/>
      <c r="AL39" s="425"/>
      <c r="AM39" s="431"/>
      <c r="AN39" s="133">
        <v>8</v>
      </c>
      <c r="AO39" s="134" t="s">
        <v>117</v>
      </c>
      <c r="AP39" s="134"/>
      <c r="AQ39" s="134" t="s">
        <v>114</v>
      </c>
      <c r="AR39" s="134"/>
      <c r="AS39" s="134"/>
      <c r="AT39" s="134"/>
      <c r="AU39" s="134"/>
      <c r="AV39" s="134" t="s">
        <v>114</v>
      </c>
      <c r="AW39" s="135" t="s">
        <v>114</v>
      </c>
      <c r="AX39" s="135" t="s">
        <v>114</v>
      </c>
      <c r="AY39" s="135" t="s">
        <v>114</v>
      </c>
      <c r="AZ39" s="135" t="s">
        <v>114</v>
      </c>
      <c r="BA39" s="135" t="s">
        <v>114</v>
      </c>
      <c r="BB39" s="135" t="s">
        <v>114</v>
      </c>
      <c r="BC39" s="135" t="s">
        <v>114</v>
      </c>
      <c r="BD39" s="135">
        <f t="shared" si="0"/>
        <v>0</v>
      </c>
      <c r="BE39" s="135" t="str">
        <f t="shared" si="1"/>
        <v>Débil</v>
      </c>
      <c r="BF39" s="134"/>
      <c r="BG39" s="136" t="s">
        <v>114</v>
      </c>
      <c r="BH39" s="135" t="str">
        <f t="shared" si="2"/>
        <v>Casilla formulada</v>
      </c>
      <c r="BI39" s="134"/>
      <c r="BJ39" s="135" t="str">
        <f t="shared" si="3"/>
        <v/>
      </c>
      <c r="BK39" s="135" t="str">
        <f t="shared" si="4"/>
        <v/>
      </c>
      <c r="BL39" s="135" t="str">
        <f t="shared" si="5"/>
        <v>SI</v>
      </c>
      <c r="BM39" s="434"/>
      <c r="BN39" s="437"/>
      <c r="BO39" s="440"/>
      <c r="BP39" s="443"/>
      <c r="BQ39" s="425"/>
      <c r="BR39" s="425"/>
      <c r="BS39" s="428"/>
    </row>
    <row r="40" spans="2:71" s="113" customFormat="1" ht="96" hidden="1" customHeight="1" x14ac:dyDescent="0.25">
      <c r="B40" s="463"/>
      <c r="C40" s="466"/>
      <c r="D40" s="455"/>
      <c r="E40" s="455"/>
      <c r="F40" s="453"/>
      <c r="G40" s="453"/>
      <c r="H40" s="453"/>
      <c r="I40" s="453"/>
      <c r="J40" s="455"/>
      <c r="K40" s="137">
        <v>9</v>
      </c>
      <c r="L40" s="143" t="s">
        <v>115</v>
      </c>
      <c r="M40" s="457"/>
      <c r="N40" s="460"/>
      <c r="O40" s="450"/>
      <c r="P40" s="443"/>
      <c r="Q40" s="446"/>
      <c r="R40" s="446"/>
      <c r="S40" s="446"/>
      <c r="T40" s="446"/>
      <c r="U40" s="446"/>
      <c r="V40" s="446"/>
      <c r="W40" s="446"/>
      <c r="X40" s="446"/>
      <c r="Y40" s="446"/>
      <c r="Z40" s="446"/>
      <c r="AA40" s="446"/>
      <c r="AB40" s="446"/>
      <c r="AC40" s="446"/>
      <c r="AD40" s="446"/>
      <c r="AE40" s="446"/>
      <c r="AF40" s="446"/>
      <c r="AG40" s="446"/>
      <c r="AH40" s="446"/>
      <c r="AI40" s="446"/>
      <c r="AJ40" s="425"/>
      <c r="AK40" s="425"/>
      <c r="AL40" s="425"/>
      <c r="AM40" s="431"/>
      <c r="AN40" s="139">
        <v>9</v>
      </c>
      <c r="AO40" s="140" t="s">
        <v>117</v>
      </c>
      <c r="AP40" s="140"/>
      <c r="AQ40" s="140" t="s">
        <v>114</v>
      </c>
      <c r="AR40" s="140"/>
      <c r="AS40" s="140"/>
      <c r="AT40" s="140"/>
      <c r="AU40" s="140"/>
      <c r="AV40" s="140" t="s">
        <v>114</v>
      </c>
      <c r="AW40" s="167" t="s">
        <v>114</v>
      </c>
      <c r="AX40" s="167" t="s">
        <v>114</v>
      </c>
      <c r="AY40" s="167" t="s">
        <v>114</v>
      </c>
      <c r="AZ40" s="167" t="s">
        <v>114</v>
      </c>
      <c r="BA40" s="167" t="s">
        <v>114</v>
      </c>
      <c r="BB40" s="167" t="s">
        <v>114</v>
      </c>
      <c r="BC40" s="167" t="s">
        <v>114</v>
      </c>
      <c r="BD40" s="167">
        <f t="shared" si="0"/>
        <v>0</v>
      </c>
      <c r="BE40" s="167" t="str">
        <f t="shared" si="1"/>
        <v>Débil</v>
      </c>
      <c r="BF40" s="140"/>
      <c r="BG40" s="142" t="s">
        <v>114</v>
      </c>
      <c r="BH40" s="167" t="str">
        <f t="shared" si="2"/>
        <v>Casilla formulada</v>
      </c>
      <c r="BI40" s="140"/>
      <c r="BJ40" s="167" t="str">
        <f t="shared" si="3"/>
        <v/>
      </c>
      <c r="BK40" s="167" t="str">
        <f t="shared" si="4"/>
        <v/>
      </c>
      <c r="BL40" s="167" t="str">
        <f t="shared" si="5"/>
        <v>SI</v>
      </c>
      <c r="BM40" s="434"/>
      <c r="BN40" s="437"/>
      <c r="BO40" s="440"/>
      <c r="BP40" s="443"/>
      <c r="BQ40" s="425"/>
      <c r="BR40" s="425"/>
      <c r="BS40" s="428"/>
    </row>
    <row r="41" spans="2:71" s="113" customFormat="1" ht="96" hidden="1" customHeight="1" x14ac:dyDescent="0.25">
      <c r="B41" s="464"/>
      <c r="C41" s="467"/>
      <c r="D41" s="456"/>
      <c r="E41" s="456"/>
      <c r="F41" s="454"/>
      <c r="G41" s="454"/>
      <c r="H41" s="454"/>
      <c r="I41" s="454"/>
      <c r="J41" s="456"/>
      <c r="K41" s="144">
        <v>10</v>
      </c>
      <c r="L41" s="145" t="s">
        <v>115</v>
      </c>
      <c r="M41" s="458"/>
      <c r="N41" s="461"/>
      <c r="O41" s="451"/>
      <c r="P41" s="444"/>
      <c r="Q41" s="447"/>
      <c r="R41" s="447"/>
      <c r="S41" s="447"/>
      <c r="T41" s="447"/>
      <c r="U41" s="447"/>
      <c r="V41" s="447"/>
      <c r="W41" s="447"/>
      <c r="X41" s="447"/>
      <c r="Y41" s="447"/>
      <c r="Z41" s="447"/>
      <c r="AA41" s="447"/>
      <c r="AB41" s="447"/>
      <c r="AC41" s="447"/>
      <c r="AD41" s="447"/>
      <c r="AE41" s="447"/>
      <c r="AF41" s="447"/>
      <c r="AG41" s="447"/>
      <c r="AH41" s="447"/>
      <c r="AI41" s="447"/>
      <c r="AJ41" s="426"/>
      <c r="AK41" s="426"/>
      <c r="AL41" s="426"/>
      <c r="AM41" s="432"/>
      <c r="AN41" s="146">
        <v>10</v>
      </c>
      <c r="AO41" s="147" t="s">
        <v>117</v>
      </c>
      <c r="AP41" s="147"/>
      <c r="AQ41" s="147" t="s">
        <v>114</v>
      </c>
      <c r="AR41" s="147"/>
      <c r="AS41" s="147"/>
      <c r="AT41" s="147"/>
      <c r="AU41" s="147"/>
      <c r="AV41" s="147" t="s">
        <v>114</v>
      </c>
      <c r="AW41" s="148" t="s">
        <v>114</v>
      </c>
      <c r="AX41" s="148" t="s">
        <v>114</v>
      </c>
      <c r="AY41" s="148" t="s">
        <v>114</v>
      </c>
      <c r="AZ41" s="148" t="s">
        <v>114</v>
      </c>
      <c r="BA41" s="148" t="s">
        <v>114</v>
      </c>
      <c r="BB41" s="148" t="s">
        <v>114</v>
      </c>
      <c r="BC41" s="148" t="s">
        <v>114</v>
      </c>
      <c r="BD41" s="148">
        <f t="shared" si="0"/>
        <v>0</v>
      </c>
      <c r="BE41" s="148" t="str">
        <f t="shared" si="1"/>
        <v>Débil</v>
      </c>
      <c r="BF41" s="147"/>
      <c r="BG41" s="149" t="s">
        <v>114</v>
      </c>
      <c r="BH41" s="148" t="str">
        <f t="shared" si="2"/>
        <v>Casilla formulada</v>
      </c>
      <c r="BI41" s="147"/>
      <c r="BJ41" s="148" t="str">
        <f t="shared" si="3"/>
        <v/>
      </c>
      <c r="BK41" s="148" t="str">
        <f t="shared" si="4"/>
        <v/>
      </c>
      <c r="BL41" s="148" t="str">
        <f t="shared" si="5"/>
        <v>SI</v>
      </c>
      <c r="BM41" s="435"/>
      <c r="BN41" s="438"/>
      <c r="BO41" s="441"/>
      <c r="BP41" s="444"/>
      <c r="BQ41" s="426"/>
      <c r="BR41" s="426"/>
      <c r="BS41" s="429"/>
    </row>
    <row r="42" spans="2:71" s="113" customFormat="1" ht="96" hidden="1" customHeight="1" x14ac:dyDescent="0.25">
      <c r="B42" s="462">
        <v>4</v>
      </c>
      <c r="C42" s="465" t="s">
        <v>112</v>
      </c>
      <c r="D42" s="455" t="s">
        <v>113</v>
      </c>
      <c r="E42" s="455"/>
      <c r="F42" s="453" t="s">
        <v>114</v>
      </c>
      <c r="G42" s="453" t="s">
        <v>114</v>
      </c>
      <c r="H42" s="453" t="s">
        <v>114</v>
      </c>
      <c r="I42" s="453" t="s">
        <v>114</v>
      </c>
      <c r="J42" s="455" t="str">
        <f>IF(AND((F42="SI"),(G42="SI"),(H42="SI"),(I42="SI")),"Si es Riesgo de Corrupción","No es Riesgo de Corrupción")</f>
        <v>No es Riesgo de Corrupción</v>
      </c>
      <c r="K42" s="128">
        <v>1</v>
      </c>
      <c r="L42" s="129" t="s">
        <v>115</v>
      </c>
      <c r="M42" s="457" t="s">
        <v>183</v>
      </c>
      <c r="N42" s="45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45" t="s">
        <v>114</v>
      </c>
      <c r="R42" s="445" t="s">
        <v>114</v>
      </c>
      <c r="S42" s="445" t="s">
        <v>114</v>
      </c>
      <c r="T42" s="445" t="s">
        <v>114</v>
      </c>
      <c r="U42" s="445" t="s">
        <v>114</v>
      </c>
      <c r="V42" s="445" t="s">
        <v>114</v>
      </c>
      <c r="W42" s="445" t="s">
        <v>114</v>
      </c>
      <c r="X42" s="445" t="s">
        <v>114</v>
      </c>
      <c r="Y42" s="445" t="s">
        <v>114</v>
      </c>
      <c r="Z42" s="445" t="s">
        <v>114</v>
      </c>
      <c r="AA42" s="445" t="s">
        <v>114</v>
      </c>
      <c r="AB42" s="445" t="s">
        <v>114</v>
      </c>
      <c r="AC42" s="445" t="s">
        <v>114</v>
      </c>
      <c r="AD42" s="445" t="s">
        <v>114</v>
      </c>
      <c r="AE42" s="445" t="s">
        <v>114</v>
      </c>
      <c r="AF42" s="445" t="s">
        <v>114</v>
      </c>
      <c r="AG42" s="445" t="s">
        <v>114</v>
      </c>
      <c r="AH42" s="445" t="s">
        <v>114</v>
      </c>
      <c r="AI42" s="445"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430" t="s">
        <v>116</v>
      </c>
      <c r="AN42" s="117">
        <v>1</v>
      </c>
      <c r="AO42" s="121" t="s">
        <v>117</v>
      </c>
      <c r="AP42" s="121"/>
      <c r="AQ42" s="121" t="s">
        <v>114</v>
      </c>
      <c r="AR42" s="121"/>
      <c r="AS42" s="121"/>
      <c r="AT42" s="121"/>
      <c r="AU42" s="121"/>
      <c r="AV42" s="121" t="s">
        <v>114</v>
      </c>
      <c r="AW42" s="166" t="s">
        <v>114</v>
      </c>
      <c r="AX42" s="166" t="s">
        <v>114</v>
      </c>
      <c r="AY42" s="166" t="s">
        <v>114</v>
      </c>
      <c r="AZ42" s="166" t="s">
        <v>114</v>
      </c>
      <c r="BA42" s="166" t="s">
        <v>114</v>
      </c>
      <c r="BB42" s="166" t="s">
        <v>114</v>
      </c>
      <c r="BC42" s="166" t="s">
        <v>114</v>
      </c>
      <c r="BD42" s="166">
        <f t="shared" si="0"/>
        <v>0</v>
      </c>
      <c r="BE42" s="166" t="str">
        <f t="shared" si="1"/>
        <v>Débil</v>
      </c>
      <c r="BF42" s="121"/>
      <c r="BG42" s="130" t="s">
        <v>114</v>
      </c>
      <c r="BH42" s="166" t="str">
        <f t="shared" si="2"/>
        <v>Casilla formulada</v>
      </c>
      <c r="BI42" s="121"/>
      <c r="BJ42" s="166" t="str">
        <f t="shared" si="3"/>
        <v/>
      </c>
      <c r="BK42" s="166" t="str">
        <f t="shared" si="4"/>
        <v/>
      </c>
      <c r="BL42" s="166" t="str">
        <f t="shared" si="5"/>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427"/>
    </row>
    <row r="43" spans="2:71" s="113" customFormat="1" ht="96" hidden="1" customHeight="1" x14ac:dyDescent="0.25">
      <c r="B43" s="463"/>
      <c r="C43" s="466"/>
      <c r="D43" s="455"/>
      <c r="E43" s="455"/>
      <c r="F43" s="453"/>
      <c r="G43" s="453"/>
      <c r="H43" s="453"/>
      <c r="I43" s="453"/>
      <c r="J43" s="455"/>
      <c r="K43" s="131">
        <v>2</v>
      </c>
      <c r="L43" s="132" t="s">
        <v>115</v>
      </c>
      <c r="M43" s="457"/>
      <c r="N43" s="460"/>
      <c r="O43" s="450"/>
      <c r="P43" s="443"/>
      <c r="Q43" s="446"/>
      <c r="R43" s="446"/>
      <c r="S43" s="446"/>
      <c r="T43" s="446"/>
      <c r="U43" s="446"/>
      <c r="V43" s="446"/>
      <c r="W43" s="446"/>
      <c r="X43" s="446"/>
      <c r="Y43" s="446"/>
      <c r="Z43" s="446"/>
      <c r="AA43" s="446"/>
      <c r="AB43" s="446"/>
      <c r="AC43" s="446"/>
      <c r="AD43" s="446"/>
      <c r="AE43" s="446"/>
      <c r="AF43" s="446"/>
      <c r="AG43" s="446"/>
      <c r="AH43" s="446"/>
      <c r="AI43" s="446"/>
      <c r="AJ43" s="425"/>
      <c r="AK43" s="425"/>
      <c r="AL43" s="425"/>
      <c r="AM43" s="431"/>
      <c r="AN43" s="133">
        <v>2</v>
      </c>
      <c r="AO43" s="134" t="s">
        <v>117</v>
      </c>
      <c r="AP43" s="134"/>
      <c r="AQ43" s="134" t="s">
        <v>114</v>
      </c>
      <c r="AR43" s="134"/>
      <c r="AS43" s="134"/>
      <c r="AT43" s="134"/>
      <c r="AU43" s="134"/>
      <c r="AV43" s="134" t="s">
        <v>114</v>
      </c>
      <c r="AW43" s="135" t="s">
        <v>114</v>
      </c>
      <c r="AX43" s="135" t="s">
        <v>114</v>
      </c>
      <c r="AY43" s="135" t="s">
        <v>114</v>
      </c>
      <c r="AZ43" s="135" t="s">
        <v>114</v>
      </c>
      <c r="BA43" s="135" t="s">
        <v>114</v>
      </c>
      <c r="BB43" s="135" t="s">
        <v>114</v>
      </c>
      <c r="BC43" s="135" t="s">
        <v>114</v>
      </c>
      <c r="BD43" s="135">
        <f t="shared" si="0"/>
        <v>0</v>
      </c>
      <c r="BE43" s="135" t="str">
        <f t="shared" si="1"/>
        <v>Débil</v>
      </c>
      <c r="BF43" s="134"/>
      <c r="BG43" s="136" t="s">
        <v>114</v>
      </c>
      <c r="BH43" s="135" t="str">
        <f t="shared" si="2"/>
        <v>Casilla formulada</v>
      </c>
      <c r="BI43" s="134"/>
      <c r="BJ43" s="135" t="str">
        <f t="shared" si="3"/>
        <v/>
      </c>
      <c r="BK43" s="135" t="str">
        <f t="shared" si="4"/>
        <v/>
      </c>
      <c r="BL43" s="135" t="str">
        <f t="shared" si="5"/>
        <v>SI</v>
      </c>
      <c r="BM43" s="434"/>
      <c r="BN43" s="437"/>
      <c r="BO43" s="440"/>
      <c r="BP43" s="443"/>
      <c r="BQ43" s="425"/>
      <c r="BR43" s="425"/>
      <c r="BS43" s="428"/>
    </row>
    <row r="44" spans="2:71" s="113" customFormat="1" ht="96" hidden="1" customHeight="1" x14ac:dyDescent="0.25">
      <c r="B44" s="463"/>
      <c r="C44" s="466"/>
      <c r="D44" s="455"/>
      <c r="E44" s="455"/>
      <c r="F44" s="453"/>
      <c r="G44" s="453"/>
      <c r="H44" s="453"/>
      <c r="I44" s="453"/>
      <c r="J44" s="455"/>
      <c r="K44" s="137">
        <v>3</v>
      </c>
      <c r="L44" s="138" t="s">
        <v>115</v>
      </c>
      <c r="M44" s="457"/>
      <c r="N44" s="460"/>
      <c r="O44" s="450"/>
      <c r="P44" s="443"/>
      <c r="Q44" s="446"/>
      <c r="R44" s="446"/>
      <c r="S44" s="446"/>
      <c r="T44" s="446"/>
      <c r="U44" s="446"/>
      <c r="V44" s="446"/>
      <c r="W44" s="446"/>
      <c r="X44" s="446"/>
      <c r="Y44" s="446"/>
      <c r="Z44" s="446"/>
      <c r="AA44" s="446"/>
      <c r="AB44" s="446"/>
      <c r="AC44" s="446"/>
      <c r="AD44" s="446"/>
      <c r="AE44" s="446"/>
      <c r="AF44" s="446"/>
      <c r="AG44" s="446"/>
      <c r="AH44" s="446"/>
      <c r="AI44" s="446"/>
      <c r="AJ44" s="425"/>
      <c r="AK44" s="425"/>
      <c r="AL44" s="425"/>
      <c r="AM44" s="431"/>
      <c r="AN44" s="139">
        <v>3</v>
      </c>
      <c r="AO44" s="140" t="s">
        <v>117</v>
      </c>
      <c r="AP44" s="140"/>
      <c r="AQ44" s="140" t="s">
        <v>114</v>
      </c>
      <c r="AR44" s="140"/>
      <c r="AS44" s="140"/>
      <c r="AT44" s="140"/>
      <c r="AU44" s="140"/>
      <c r="AV44" s="140" t="s">
        <v>114</v>
      </c>
      <c r="AW44" s="167" t="s">
        <v>114</v>
      </c>
      <c r="AX44" s="167" t="s">
        <v>114</v>
      </c>
      <c r="AY44" s="167" t="s">
        <v>114</v>
      </c>
      <c r="AZ44" s="167" t="s">
        <v>114</v>
      </c>
      <c r="BA44" s="167" t="s">
        <v>114</v>
      </c>
      <c r="BB44" s="167" t="s">
        <v>114</v>
      </c>
      <c r="BC44" s="167" t="s">
        <v>114</v>
      </c>
      <c r="BD44" s="167">
        <f t="shared" si="0"/>
        <v>0</v>
      </c>
      <c r="BE44" s="167" t="str">
        <f t="shared" si="1"/>
        <v>Débil</v>
      </c>
      <c r="BF44" s="140"/>
      <c r="BG44" s="142" t="s">
        <v>114</v>
      </c>
      <c r="BH44" s="167" t="str">
        <f t="shared" si="2"/>
        <v>Casilla formulada</v>
      </c>
      <c r="BI44" s="140"/>
      <c r="BJ44" s="167" t="str">
        <f t="shared" si="3"/>
        <v/>
      </c>
      <c r="BK44" s="167" t="str">
        <f t="shared" si="4"/>
        <v/>
      </c>
      <c r="BL44" s="167" t="str">
        <f t="shared" si="5"/>
        <v>SI</v>
      </c>
      <c r="BM44" s="434"/>
      <c r="BN44" s="437"/>
      <c r="BO44" s="440"/>
      <c r="BP44" s="443"/>
      <c r="BQ44" s="425"/>
      <c r="BR44" s="425"/>
      <c r="BS44" s="428"/>
    </row>
    <row r="45" spans="2:71" s="113" customFormat="1" ht="96" hidden="1" customHeight="1" x14ac:dyDescent="0.25">
      <c r="B45" s="463"/>
      <c r="C45" s="466"/>
      <c r="D45" s="455"/>
      <c r="E45" s="455"/>
      <c r="F45" s="453"/>
      <c r="G45" s="453"/>
      <c r="H45" s="453"/>
      <c r="I45" s="453"/>
      <c r="J45" s="455"/>
      <c r="K45" s="131">
        <v>4</v>
      </c>
      <c r="L45" s="132" t="s">
        <v>115</v>
      </c>
      <c r="M45" s="457"/>
      <c r="N45" s="460"/>
      <c r="O45" s="450"/>
      <c r="P45" s="443"/>
      <c r="Q45" s="446"/>
      <c r="R45" s="446"/>
      <c r="S45" s="446"/>
      <c r="T45" s="446"/>
      <c r="U45" s="446"/>
      <c r="V45" s="446"/>
      <c r="W45" s="446"/>
      <c r="X45" s="446"/>
      <c r="Y45" s="446"/>
      <c r="Z45" s="446"/>
      <c r="AA45" s="446"/>
      <c r="AB45" s="446"/>
      <c r="AC45" s="446"/>
      <c r="AD45" s="446"/>
      <c r="AE45" s="446"/>
      <c r="AF45" s="446"/>
      <c r="AG45" s="446"/>
      <c r="AH45" s="446"/>
      <c r="AI45" s="446"/>
      <c r="AJ45" s="425"/>
      <c r="AK45" s="425"/>
      <c r="AL45" s="425"/>
      <c r="AM45" s="431"/>
      <c r="AN45" s="133">
        <v>4</v>
      </c>
      <c r="AO45" s="134" t="s">
        <v>117</v>
      </c>
      <c r="AP45" s="134"/>
      <c r="AQ45" s="134" t="s">
        <v>114</v>
      </c>
      <c r="AR45" s="134"/>
      <c r="AS45" s="134"/>
      <c r="AT45" s="134"/>
      <c r="AU45" s="134"/>
      <c r="AV45" s="134" t="s">
        <v>114</v>
      </c>
      <c r="AW45" s="135" t="s">
        <v>114</v>
      </c>
      <c r="AX45" s="135" t="s">
        <v>114</v>
      </c>
      <c r="AY45" s="135" t="s">
        <v>114</v>
      </c>
      <c r="AZ45" s="135" t="s">
        <v>114</v>
      </c>
      <c r="BA45" s="135" t="s">
        <v>114</v>
      </c>
      <c r="BB45" s="135" t="s">
        <v>114</v>
      </c>
      <c r="BC45" s="135" t="s">
        <v>114</v>
      </c>
      <c r="BD45" s="135">
        <f t="shared" si="0"/>
        <v>0</v>
      </c>
      <c r="BE45" s="135" t="str">
        <f t="shared" si="1"/>
        <v>Débil</v>
      </c>
      <c r="BF45" s="134"/>
      <c r="BG45" s="136" t="s">
        <v>114</v>
      </c>
      <c r="BH45" s="135" t="str">
        <f t="shared" si="2"/>
        <v>Casilla formulada</v>
      </c>
      <c r="BI45" s="134"/>
      <c r="BJ45" s="135" t="str">
        <f t="shared" si="3"/>
        <v/>
      </c>
      <c r="BK45" s="135" t="str">
        <f t="shared" si="4"/>
        <v/>
      </c>
      <c r="BL45" s="135" t="str">
        <f t="shared" si="5"/>
        <v>SI</v>
      </c>
      <c r="BM45" s="434"/>
      <c r="BN45" s="437"/>
      <c r="BO45" s="440"/>
      <c r="BP45" s="443"/>
      <c r="BQ45" s="425"/>
      <c r="BR45" s="425"/>
      <c r="BS45" s="428"/>
    </row>
    <row r="46" spans="2:71" s="113" customFormat="1" ht="96" hidden="1" customHeight="1" x14ac:dyDescent="0.25">
      <c r="B46" s="463"/>
      <c r="C46" s="466"/>
      <c r="D46" s="455"/>
      <c r="E46" s="455"/>
      <c r="F46" s="453"/>
      <c r="G46" s="453"/>
      <c r="H46" s="453"/>
      <c r="I46" s="453"/>
      <c r="J46" s="455"/>
      <c r="K46" s="137">
        <v>5</v>
      </c>
      <c r="L46" s="138" t="s">
        <v>115</v>
      </c>
      <c r="M46" s="457"/>
      <c r="N46" s="460"/>
      <c r="O46" s="450"/>
      <c r="P46" s="443"/>
      <c r="Q46" s="446"/>
      <c r="R46" s="446"/>
      <c r="S46" s="446"/>
      <c r="T46" s="446"/>
      <c r="U46" s="446"/>
      <c r="V46" s="446"/>
      <c r="W46" s="446"/>
      <c r="X46" s="446"/>
      <c r="Y46" s="446"/>
      <c r="Z46" s="446"/>
      <c r="AA46" s="446"/>
      <c r="AB46" s="446"/>
      <c r="AC46" s="446"/>
      <c r="AD46" s="446"/>
      <c r="AE46" s="446"/>
      <c r="AF46" s="446"/>
      <c r="AG46" s="446"/>
      <c r="AH46" s="446"/>
      <c r="AI46" s="446"/>
      <c r="AJ46" s="425"/>
      <c r="AK46" s="425"/>
      <c r="AL46" s="425"/>
      <c r="AM46" s="431"/>
      <c r="AN46" s="139">
        <v>5</v>
      </c>
      <c r="AO46" s="140" t="s">
        <v>117</v>
      </c>
      <c r="AP46" s="140"/>
      <c r="AQ46" s="140" t="s">
        <v>114</v>
      </c>
      <c r="AR46" s="140"/>
      <c r="AS46" s="140"/>
      <c r="AT46" s="140"/>
      <c r="AU46" s="140"/>
      <c r="AV46" s="140" t="s">
        <v>114</v>
      </c>
      <c r="AW46" s="167" t="s">
        <v>114</v>
      </c>
      <c r="AX46" s="167" t="s">
        <v>114</v>
      </c>
      <c r="AY46" s="167" t="s">
        <v>114</v>
      </c>
      <c r="AZ46" s="167" t="s">
        <v>114</v>
      </c>
      <c r="BA46" s="167" t="s">
        <v>114</v>
      </c>
      <c r="BB46" s="167" t="s">
        <v>114</v>
      </c>
      <c r="BC46" s="167" t="s">
        <v>114</v>
      </c>
      <c r="BD46" s="167">
        <f t="shared" si="0"/>
        <v>0</v>
      </c>
      <c r="BE46" s="167" t="str">
        <f t="shared" si="1"/>
        <v>Débil</v>
      </c>
      <c r="BF46" s="140"/>
      <c r="BG46" s="142" t="s">
        <v>114</v>
      </c>
      <c r="BH46" s="167" t="str">
        <f t="shared" si="2"/>
        <v>Casilla formulada</v>
      </c>
      <c r="BI46" s="140"/>
      <c r="BJ46" s="167" t="str">
        <f t="shared" si="3"/>
        <v/>
      </c>
      <c r="BK46" s="167" t="str">
        <f t="shared" si="4"/>
        <v/>
      </c>
      <c r="BL46" s="167" t="str">
        <f t="shared" si="5"/>
        <v>SI</v>
      </c>
      <c r="BM46" s="434"/>
      <c r="BN46" s="437"/>
      <c r="BO46" s="440"/>
      <c r="BP46" s="443"/>
      <c r="BQ46" s="425"/>
      <c r="BR46" s="425"/>
      <c r="BS46" s="428"/>
    </row>
    <row r="47" spans="2:71" s="113" customFormat="1" ht="96" hidden="1" customHeight="1" x14ac:dyDescent="0.25">
      <c r="B47" s="463"/>
      <c r="C47" s="466"/>
      <c r="D47" s="455"/>
      <c r="E47" s="455"/>
      <c r="F47" s="453"/>
      <c r="G47" s="453"/>
      <c r="H47" s="453"/>
      <c r="I47" s="453"/>
      <c r="J47" s="455"/>
      <c r="K47" s="131">
        <v>6</v>
      </c>
      <c r="L47" s="132" t="s">
        <v>115</v>
      </c>
      <c r="M47" s="457"/>
      <c r="N47" s="460"/>
      <c r="O47" s="450"/>
      <c r="P47" s="443"/>
      <c r="Q47" s="446"/>
      <c r="R47" s="446"/>
      <c r="S47" s="446"/>
      <c r="T47" s="446"/>
      <c r="U47" s="446"/>
      <c r="V47" s="446"/>
      <c r="W47" s="446"/>
      <c r="X47" s="446"/>
      <c r="Y47" s="446"/>
      <c r="Z47" s="446"/>
      <c r="AA47" s="446"/>
      <c r="AB47" s="446"/>
      <c r="AC47" s="446"/>
      <c r="AD47" s="446"/>
      <c r="AE47" s="446"/>
      <c r="AF47" s="446"/>
      <c r="AG47" s="446"/>
      <c r="AH47" s="446"/>
      <c r="AI47" s="446"/>
      <c r="AJ47" s="425"/>
      <c r="AK47" s="425"/>
      <c r="AL47" s="425"/>
      <c r="AM47" s="431"/>
      <c r="AN47" s="133">
        <v>6</v>
      </c>
      <c r="AO47" s="134" t="s">
        <v>117</v>
      </c>
      <c r="AP47" s="134"/>
      <c r="AQ47" s="134" t="s">
        <v>114</v>
      </c>
      <c r="AR47" s="134"/>
      <c r="AS47" s="134"/>
      <c r="AT47" s="134"/>
      <c r="AU47" s="134"/>
      <c r="AV47" s="134" t="s">
        <v>114</v>
      </c>
      <c r="AW47" s="135" t="s">
        <v>114</v>
      </c>
      <c r="AX47" s="135" t="s">
        <v>114</v>
      </c>
      <c r="AY47" s="135" t="s">
        <v>114</v>
      </c>
      <c r="AZ47" s="135" t="s">
        <v>114</v>
      </c>
      <c r="BA47" s="135" t="s">
        <v>114</v>
      </c>
      <c r="BB47" s="135" t="s">
        <v>114</v>
      </c>
      <c r="BC47" s="135" t="s">
        <v>114</v>
      </c>
      <c r="BD47" s="135">
        <f t="shared" si="0"/>
        <v>0</v>
      </c>
      <c r="BE47" s="135" t="str">
        <f t="shared" si="1"/>
        <v>Débil</v>
      </c>
      <c r="BF47" s="134"/>
      <c r="BG47" s="136" t="s">
        <v>114</v>
      </c>
      <c r="BH47" s="135" t="str">
        <f t="shared" si="2"/>
        <v>Casilla formulada</v>
      </c>
      <c r="BI47" s="134"/>
      <c r="BJ47" s="135" t="str">
        <f t="shared" si="3"/>
        <v/>
      </c>
      <c r="BK47" s="135" t="str">
        <f t="shared" si="4"/>
        <v/>
      </c>
      <c r="BL47" s="135" t="str">
        <f t="shared" si="5"/>
        <v>SI</v>
      </c>
      <c r="BM47" s="434"/>
      <c r="BN47" s="437"/>
      <c r="BO47" s="440"/>
      <c r="BP47" s="443"/>
      <c r="BQ47" s="425"/>
      <c r="BR47" s="425"/>
      <c r="BS47" s="428"/>
    </row>
    <row r="48" spans="2:71" s="113" customFormat="1" ht="96" hidden="1" customHeight="1" x14ac:dyDescent="0.25">
      <c r="B48" s="463"/>
      <c r="C48" s="466"/>
      <c r="D48" s="455"/>
      <c r="E48" s="455"/>
      <c r="F48" s="453"/>
      <c r="G48" s="453"/>
      <c r="H48" s="453"/>
      <c r="I48" s="453"/>
      <c r="J48" s="455"/>
      <c r="K48" s="137">
        <v>7</v>
      </c>
      <c r="L48" s="138" t="s">
        <v>115</v>
      </c>
      <c r="M48" s="457"/>
      <c r="N48" s="460"/>
      <c r="O48" s="450"/>
      <c r="P48" s="443"/>
      <c r="Q48" s="446"/>
      <c r="R48" s="446"/>
      <c r="S48" s="446"/>
      <c r="T48" s="446"/>
      <c r="U48" s="446"/>
      <c r="V48" s="446"/>
      <c r="W48" s="446"/>
      <c r="X48" s="446"/>
      <c r="Y48" s="446"/>
      <c r="Z48" s="446"/>
      <c r="AA48" s="446"/>
      <c r="AB48" s="446"/>
      <c r="AC48" s="446"/>
      <c r="AD48" s="446"/>
      <c r="AE48" s="446"/>
      <c r="AF48" s="446"/>
      <c r="AG48" s="446"/>
      <c r="AH48" s="446"/>
      <c r="AI48" s="446"/>
      <c r="AJ48" s="425"/>
      <c r="AK48" s="425"/>
      <c r="AL48" s="425"/>
      <c r="AM48" s="431"/>
      <c r="AN48" s="139">
        <v>7</v>
      </c>
      <c r="AO48" s="140" t="s">
        <v>117</v>
      </c>
      <c r="AP48" s="140"/>
      <c r="AQ48" s="140" t="s">
        <v>114</v>
      </c>
      <c r="AR48" s="140"/>
      <c r="AS48" s="140"/>
      <c r="AT48" s="140"/>
      <c r="AU48" s="140"/>
      <c r="AV48" s="140" t="s">
        <v>114</v>
      </c>
      <c r="AW48" s="167" t="s">
        <v>114</v>
      </c>
      <c r="AX48" s="167" t="s">
        <v>114</v>
      </c>
      <c r="AY48" s="167" t="s">
        <v>114</v>
      </c>
      <c r="AZ48" s="167" t="s">
        <v>114</v>
      </c>
      <c r="BA48" s="167" t="s">
        <v>114</v>
      </c>
      <c r="BB48" s="167" t="s">
        <v>114</v>
      </c>
      <c r="BC48" s="167" t="s">
        <v>114</v>
      </c>
      <c r="BD48" s="167">
        <f t="shared" si="0"/>
        <v>0</v>
      </c>
      <c r="BE48" s="167" t="str">
        <f t="shared" si="1"/>
        <v>Débil</v>
      </c>
      <c r="BF48" s="140"/>
      <c r="BG48" s="142" t="s">
        <v>114</v>
      </c>
      <c r="BH48" s="167" t="str">
        <f t="shared" si="2"/>
        <v>Casilla formulada</v>
      </c>
      <c r="BI48" s="140"/>
      <c r="BJ48" s="167" t="str">
        <f t="shared" si="3"/>
        <v/>
      </c>
      <c r="BK48" s="167" t="str">
        <f t="shared" si="4"/>
        <v/>
      </c>
      <c r="BL48" s="167" t="str">
        <f t="shared" si="5"/>
        <v>SI</v>
      </c>
      <c r="BM48" s="434"/>
      <c r="BN48" s="437"/>
      <c r="BO48" s="440"/>
      <c r="BP48" s="443"/>
      <c r="BQ48" s="425"/>
      <c r="BR48" s="425"/>
      <c r="BS48" s="428"/>
    </row>
    <row r="49" spans="2:71" s="113" customFormat="1" ht="96" hidden="1" customHeight="1" x14ac:dyDescent="0.25">
      <c r="B49" s="463"/>
      <c r="C49" s="466"/>
      <c r="D49" s="455"/>
      <c r="E49" s="455"/>
      <c r="F49" s="453"/>
      <c r="G49" s="453"/>
      <c r="H49" s="453"/>
      <c r="I49" s="453"/>
      <c r="J49" s="455"/>
      <c r="K49" s="131">
        <v>8</v>
      </c>
      <c r="L49" s="132" t="s">
        <v>115</v>
      </c>
      <c r="M49" s="457"/>
      <c r="N49" s="460"/>
      <c r="O49" s="450"/>
      <c r="P49" s="443"/>
      <c r="Q49" s="446"/>
      <c r="R49" s="446"/>
      <c r="S49" s="446"/>
      <c r="T49" s="446"/>
      <c r="U49" s="446"/>
      <c r="V49" s="446"/>
      <c r="W49" s="446"/>
      <c r="X49" s="446"/>
      <c r="Y49" s="446"/>
      <c r="Z49" s="446"/>
      <c r="AA49" s="446"/>
      <c r="AB49" s="446"/>
      <c r="AC49" s="446"/>
      <c r="AD49" s="446"/>
      <c r="AE49" s="446"/>
      <c r="AF49" s="446"/>
      <c r="AG49" s="446"/>
      <c r="AH49" s="446"/>
      <c r="AI49" s="446"/>
      <c r="AJ49" s="425"/>
      <c r="AK49" s="425"/>
      <c r="AL49" s="425"/>
      <c r="AM49" s="431"/>
      <c r="AN49" s="133">
        <v>8</v>
      </c>
      <c r="AO49" s="134" t="s">
        <v>117</v>
      </c>
      <c r="AP49" s="134"/>
      <c r="AQ49" s="134" t="s">
        <v>114</v>
      </c>
      <c r="AR49" s="134"/>
      <c r="AS49" s="134"/>
      <c r="AT49" s="134"/>
      <c r="AU49" s="134"/>
      <c r="AV49" s="134" t="s">
        <v>114</v>
      </c>
      <c r="AW49" s="135" t="s">
        <v>114</v>
      </c>
      <c r="AX49" s="135" t="s">
        <v>114</v>
      </c>
      <c r="AY49" s="135" t="s">
        <v>114</v>
      </c>
      <c r="AZ49" s="135" t="s">
        <v>114</v>
      </c>
      <c r="BA49" s="135" t="s">
        <v>114</v>
      </c>
      <c r="BB49" s="135" t="s">
        <v>114</v>
      </c>
      <c r="BC49" s="135" t="s">
        <v>114</v>
      </c>
      <c r="BD49" s="135">
        <f t="shared" si="0"/>
        <v>0</v>
      </c>
      <c r="BE49" s="135" t="str">
        <f t="shared" si="1"/>
        <v>Débil</v>
      </c>
      <c r="BF49" s="134"/>
      <c r="BG49" s="136" t="s">
        <v>114</v>
      </c>
      <c r="BH49" s="135" t="str">
        <f t="shared" si="2"/>
        <v>Casilla formulada</v>
      </c>
      <c r="BI49" s="134"/>
      <c r="BJ49" s="135" t="str">
        <f t="shared" si="3"/>
        <v/>
      </c>
      <c r="BK49" s="135" t="str">
        <f t="shared" si="4"/>
        <v/>
      </c>
      <c r="BL49" s="135" t="str">
        <f t="shared" si="5"/>
        <v>SI</v>
      </c>
      <c r="BM49" s="434"/>
      <c r="BN49" s="437"/>
      <c r="BO49" s="440"/>
      <c r="BP49" s="443"/>
      <c r="BQ49" s="425"/>
      <c r="BR49" s="425"/>
      <c r="BS49" s="428"/>
    </row>
    <row r="50" spans="2:71" s="113" customFormat="1" ht="96" hidden="1" customHeight="1" x14ac:dyDescent="0.25">
      <c r="B50" s="463"/>
      <c r="C50" s="466"/>
      <c r="D50" s="455"/>
      <c r="E50" s="455"/>
      <c r="F50" s="453"/>
      <c r="G50" s="453"/>
      <c r="H50" s="453"/>
      <c r="I50" s="453"/>
      <c r="J50" s="455"/>
      <c r="K50" s="137">
        <v>9</v>
      </c>
      <c r="L50" s="143" t="s">
        <v>115</v>
      </c>
      <c r="M50" s="457"/>
      <c r="N50" s="460"/>
      <c r="O50" s="450"/>
      <c r="P50" s="443"/>
      <c r="Q50" s="446"/>
      <c r="R50" s="446"/>
      <c r="S50" s="446"/>
      <c r="T50" s="446"/>
      <c r="U50" s="446"/>
      <c r="V50" s="446"/>
      <c r="W50" s="446"/>
      <c r="X50" s="446"/>
      <c r="Y50" s="446"/>
      <c r="Z50" s="446"/>
      <c r="AA50" s="446"/>
      <c r="AB50" s="446"/>
      <c r="AC50" s="446"/>
      <c r="AD50" s="446"/>
      <c r="AE50" s="446"/>
      <c r="AF50" s="446"/>
      <c r="AG50" s="446"/>
      <c r="AH50" s="446"/>
      <c r="AI50" s="446"/>
      <c r="AJ50" s="425"/>
      <c r="AK50" s="425"/>
      <c r="AL50" s="425"/>
      <c r="AM50" s="431"/>
      <c r="AN50" s="139">
        <v>9</v>
      </c>
      <c r="AO50" s="140" t="s">
        <v>117</v>
      </c>
      <c r="AP50" s="140"/>
      <c r="AQ50" s="140" t="s">
        <v>114</v>
      </c>
      <c r="AR50" s="140"/>
      <c r="AS50" s="140"/>
      <c r="AT50" s="140"/>
      <c r="AU50" s="140"/>
      <c r="AV50" s="140" t="s">
        <v>114</v>
      </c>
      <c r="AW50" s="167" t="s">
        <v>114</v>
      </c>
      <c r="AX50" s="167" t="s">
        <v>114</v>
      </c>
      <c r="AY50" s="167" t="s">
        <v>114</v>
      </c>
      <c r="AZ50" s="167" t="s">
        <v>114</v>
      </c>
      <c r="BA50" s="167" t="s">
        <v>114</v>
      </c>
      <c r="BB50" s="167" t="s">
        <v>114</v>
      </c>
      <c r="BC50" s="167" t="s">
        <v>114</v>
      </c>
      <c r="BD50" s="167">
        <f t="shared" si="0"/>
        <v>0</v>
      </c>
      <c r="BE50" s="167" t="str">
        <f t="shared" si="1"/>
        <v>Débil</v>
      </c>
      <c r="BF50" s="140"/>
      <c r="BG50" s="142" t="s">
        <v>114</v>
      </c>
      <c r="BH50" s="167" t="str">
        <f t="shared" si="2"/>
        <v>Casilla formulada</v>
      </c>
      <c r="BI50" s="140"/>
      <c r="BJ50" s="167" t="str">
        <f t="shared" si="3"/>
        <v/>
      </c>
      <c r="BK50" s="167" t="str">
        <f t="shared" si="4"/>
        <v/>
      </c>
      <c r="BL50" s="167" t="str">
        <f t="shared" si="5"/>
        <v>SI</v>
      </c>
      <c r="BM50" s="434"/>
      <c r="BN50" s="437"/>
      <c r="BO50" s="440"/>
      <c r="BP50" s="443"/>
      <c r="BQ50" s="425"/>
      <c r="BR50" s="425"/>
      <c r="BS50" s="428"/>
    </row>
    <row r="51" spans="2:71" s="113" customFormat="1" ht="96" hidden="1" customHeight="1" x14ac:dyDescent="0.25">
      <c r="B51" s="464"/>
      <c r="C51" s="467"/>
      <c r="D51" s="456"/>
      <c r="E51" s="456"/>
      <c r="F51" s="454"/>
      <c r="G51" s="454"/>
      <c r="H51" s="454"/>
      <c r="I51" s="454"/>
      <c r="J51" s="456"/>
      <c r="K51" s="144">
        <v>10</v>
      </c>
      <c r="L51" s="145" t="s">
        <v>115</v>
      </c>
      <c r="M51" s="458"/>
      <c r="N51" s="461"/>
      <c r="O51" s="451"/>
      <c r="P51" s="444"/>
      <c r="Q51" s="447"/>
      <c r="R51" s="447"/>
      <c r="S51" s="447"/>
      <c r="T51" s="447"/>
      <c r="U51" s="447"/>
      <c r="V51" s="447"/>
      <c r="W51" s="447"/>
      <c r="X51" s="447"/>
      <c r="Y51" s="447"/>
      <c r="Z51" s="447"/>
      <c r="AA51" s="447"/>
      <c r="AB51" s="447"/>
      <c r="AC51" s="447"/>
      <c r="AD51" s="447"/>
      <c r="AE51" s="447"/>
      <c r="AF51" s="447"/>
      <c r="AG51" s="447"/>
      <c r="AH51" s="447"/>
      <c r="AI51" s="447"/>
      <c r="AJ51" s="426"/>
      <c r="AK51" s="426"/>
      <c r="AL51" s="426"/>
      <c r="AM51" s="432"/>
      <c r="AN51" s="146">
        <v>10</v>
      </c>
      <c r="AO51" s="147" t="s">
        <v>117</v>
      </c>
      <c r="AP51" s="147"/>
      <c r="AQ51" s="147" t="s">
        <v>114</v>
      </c>
      <c r="AR51" s="147"/>
      <c r="AS51" s="147"/>
      <c r="AT51" s="147"/>
      <c r="AU51" s="147"/>
      <c r="AV51" s="147" t="s">
        <v>114</v>
      </c>
      <c r="AW51" s="148" t="s">
        <v>114</v>
      </c>
      <c r="AX51" s="148" t="s">
        <v>114</v>
      </c>
      <c r="AY51" s="148" t="s">
        <v>114</v>
      </c>
      <c r="AZ51" s="148" t="s">
        <v>114</v>
      </c>
      <c r="BA51" s="148" t="s">
        <v>114</v>
      </c>
      <c r="BB51" s="148" t="s">
        <v>114</v>
      </c>
      <c r="BC51" s="148" t="s">
        <v>114</v>
      </c>
      <c r="BD51" s="148">
        <f t="shared" si="0"/>
        <v>0</v>
      </c>
      <c r="BE51" s="148" t="str">
        <f t="shared" si="1"/>
        <v>Débil</v>
      </c>
      <c r="BF51" s="147"/>
      <c r="BG51" s="149" t="s">
        <v>114</v>
      </c>
      <c r="BH51" s="148" t="str">
        <f t="shared" si="2"/>
        <v>Casilla formulada</v>
      </c>
      <c r="BI51" s="147"/>
      <c r="BJ51" s="148" t="str">
        <f t="shared" si="3"/>
        <v/>
      </c>
      <c r="BK51" s="148" t="str">
        <f t="shared" si="4"/>
        <v/>
      </c>
      <c r="BL51" s="148" t="str">
        <f t="shared" si="5"/>
        <v>SI</v>
      </c>
      <c r="BM51" s="435"/>
      <c r="BN51" s="438"/>
      <c r="BO51" s="441"/>
      <c r="BP51" s="444"/>
      <c r="BQ51" s="426"/>
      <c r="BR51" s="426"/>
      <c r="BS51" s="429"/>
    </row>
    <row r="52" spans="2:71" s="113" customFormat="1" ht="96" hidden="1" customHeight="1" x14ac:dyDescent="0.25">
      <c r="B52" s="462">
        <v>5</v>
      </c>
      <c r="C52" s="465" t="s">
        <v>112</v>
      </c>
      <c r="D52" s="455" t="s">
        <v>113</v>
      </c>
      <c r="E52" s="455"/>
      <c r="F52" s="453" t="s">
        <v>114</v>
      </c>
      <c r="G52" s="453" t="s">
        <v>114</v>
      </c>
      <c r="H52" s="453" t="s">
        <v>114</v>
      </c>
      <c r="I52" s="453" t="s">
        <v>114</v>
      </c>
      <c r="J52" s="455" t="str">
        <f>IF(AND((F52="SI"),(G52="SI"),(H52="SI"),(I52="SI")),"Si es Riesgo de Corrupción","No es Riesgo de Corrupción")</f>
        <v>No es Riesgo de Corrupción</v>
      </c>
      <c r="K52" s="128">
        <v>1</v>
      </c>
      <c r="L52" s="129" t="s">
        <v>115</v>
      </c>
      <c r="M52" s="457" t="s">
        <v>183</v>
      </c>
      <c r="N52" s="45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45" t="s">
        <v>114</v>
      </c>
      <c r="R52" s="445" t="s">
        <v>114</v>
      </c>
      <c r="S52" s="445" t="s">
        <v>114</v>
      </c>
      <c r="T52" s="445" t="s">
        <v>114</v>
      </c>
      <c r="U52" s="445" t="s">
        <v>114</v>
      </c>
      <c r="V52" s="445" t="s">
        <v>114</v>
      </c>
      <c r="W52" s="445" t="s">
        <v>114</v>
      </c>
      <c r="X52" s="445" t="s">
        <v>114</v>
      </c>
      <c r="Y52" s="445" t="s">
        <v>114</v>
      </c>
      <c r="Z52" s="445" t="s">
        <v>114</v>
      </c>
      <c r="AA52" s="445" t="s">
        <v>114</v>
      </c>
      <c r="AB52" s="445" t="s">
        <v>114</v>
      </c>
      <c r="AC52" s="445" t="s">
        <v>114</v>
      </c>
      <c r="AD52" s="445" t="s">
        <v>114</v>
      </c>
      <c r="AE52" s="445" t="s">
        <v>114</v>
      </c>
      <c r="AF52" s="445" t="s">
        <v>114</v>
      </c>
      <c r="AG52" s="445" t="s">
        <v>114</v>
      </c>
      <c r="AH52" s="445" t="s">
        <v>114</v>
      </c>
      <c r="AI52" s="445"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430" t="s">
        <v>116</v>
      </c>
      <c r="AN52" s="117">
        <v>1</v>
      </c>
      <c r="AO52" s="121" t="s">
        <v>117</v>
      </c>
      <c r="AP52" s="121"/>
      <c r="AQ52" s="121" t="s">
        <v>114</v>
      </c>
      <c r="AR52" s="121"/>
      <c r="AS52" s="121"/>
      <c r="AT52" s="121"/>
      <c r="AU52" s="121"/>
      <c r="AV52" s="121" t="s">
        <v>114</v>
      </c>
      <c r="AW52" s="166" t="s">
        <v>114</v>
      </c>
      <c r="AX52" s="166" t="s">
        <v>114</v>
      </c>
      <c r="AY52" s="166" t="s">
        <v>114</v>
      </c>
      <c r="AZ52" s="166" t="s">
        <v>114</v>
      </c>
      <c r="BA52" s="166" t="s">
        <v>114</v>
      </c>
      <c r="BB52" s="166" t="s">
        <v>114</v>
      </c>
      <c r="BC52" s="166" t="s">
        <v>114</v>
      </c>
      <c r="BD52" s="166">
        <f t="shared" si="0"/>
        <v>0</v>
      </c>
      <c r="BE52" s="166" t="str">
        <f t="shared" si="1"/>
        <v>Débil</v>
      </c>
      <c r="BF52" s="121"/>
      <c r="BG52" s="130" t="s">
        <v>114</v>
      </c>
      <c r="BH52" s="166" t="str">
        <f t="shared" si="2"/>
        <v>Casilla formulada</v>
      </c>
      <c r="BI52" s="121"/>
      <c r="BJ52" s="166" t="str">
        <f t="shared" si="3"/>
        <v/>
      </c>
      <c r="BK52" s="166" t="str">
        <f t="shared" si="4"/>
        <v/>
      </c>
      <c r="BL52" s="166" t="str">
        <f t="shared" si="5"/>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427"/>
    </row>
    <row r="53" spans="2:71" s="113" customFormat="1" ht="96" hidden="1" customHeight="1" x14ac:dyDescent="0.25">
      <c r="B53" s="463"/>
      <c r="C53" s="466"/>
      <c r="D53" s="455"/>
      <c r="E53" s="455"/>
      <c r="F53" s="453"/>
      <c r="G53" s="453"/>
      <c r="H53" s="453"/>
      <c r="I53" s="453"/>
      <c r="J53" s="455"/>
      <c r="K53" s="131">
        <v>2</v>
      </c>
      <c r="L53" s="132" t="s">
        <v>115</v>
      </c>
      <c r="M53" s="457"/>
      <c r="N53" s="460"/>
      <c r="O53" s="450"/>
      <c r="P53" s="443"/>
      <c r="Q53" s="446"/>
      <c r="R53" s="446"/>
      <c r="S53" s="446"/>
      <c r="T53" s="446"/>
      <c r="U53" s="446"/>
      <c r="V53" s="446"/>
      <c r="W53" s="446"/>
      <c r="X53" s="446"/>
      <c r="Y53" s="446"/>
      <c r="Z53" s="446"/>
      <c r="AA53" s="446"/>
      <c r="AB53" s="446"/>
      <c r="AC53" s="446"/>
      <c r="AD53" s="446"/>
      <c r="AE53" s="446"/>
      <c r="AF53" s="446"/>
      <c r="AG53" s="446"/>
      <c r="AH53" s="446"/>
      <c r="AI53" s="446"/>
      <c r="AJ53" s="425"/>
      <c r="AK53" s="425"/>
      <c r="AL53" s="425"/>
      <c r="AM53" s="431"/>
      <c r="AN53" s="133">
        <v>2</v>
      </c>
      <c r="AO53" s="134" t="s">
        <v>117</v>
      </c>
      <c r="AP53" s="134"/>
      <c r="AQ53" s="134" t="s">
        <v>114</v>
      </c>
      <c r="AR53" s="134"/>
      <c r="AS53" s="134"/>
      <c r="AT53" s="134"/>
      <c r="AU53" s="134"/>
      <c r="AV53" s="134" t="s">
        <v>114</v>
      </c>
      <c r="AW53" s="135" t="s">
        <v>114</v>
      </c>
      <c r="AX53" s="135" t="s">
        <v>114</v>
      </c>
      <c r="AY53" s="135" t="s">
        <v>114</v>
      </c>
      <c r="AZ53" s="135" t="s">
        <v>114</v>
      </c>
      <c r="BA53" s="135" t="s">
        <v>114</v>
      </c>
      <c r="BB53" s="135" t="s">
        <v>114</v>
      </c>
      <c r="BC53" s="135" t="s">
        <v>114</v>
      </c>
      <c r="BD53" s="135">
        <f t="shared" si="0"/>
        <v>0</v>
      </c>
      <c r="BE53" s="135" t="str">
        <f t="shared" si="1"/>
        <v>Débil</v>
      </c>
      <c r="BF53" s="134"/>
      <c r="BG53" s="136" t="s">
        <v>114</v>
      </c>
      <c r="BH53" s="135" t="str">
        <f t="shared" si="2"/>
        <v>Casilla formulada</v>
      </c>
      <c r="BI53" s="134"/>
      <c r="BJ53" s="135" t="str">
        <f t="shared" si="3"/>
        <v/>
      </c>
      <c r="BK53" s="135" t="str">
        <f t="shared" si="4"/>
        <v/>
      </c>
      <c r="BL53" s="135" t="str">
        <f t="shared" si="5"/>
        <v>SI</v>
      </c>
      <c r="BM53" s="434"/>
      <c r="BN53" s="437"/>
      <c r="BO53" s="440"/>
      <c r="BP53" s="443"/>
      <c r="BQ53" s="425"/>
      <c r="BR53" s="425"/>
      <c r="BS53" s="428"/>
    </row>
    <row r="54" spans="2:71" s="113" customFormat="1" ht="96" hidden="1" customHeight="1" x14ac:dyDescent="0.25">
      <c r="B54" s="463"/>
      <c r="C54" s="466"/>
      <c r="D54" s="455"/>
      <c r="E54" s="455"/>
      <c r="F54" s="453"/>
      <c r="G54" s="453"/>
      <c r="H54" s="453"/>
      <c r="I54" s="453"/>
      <c r="J54" s="455"/>
      <c r="K54" s="137">
        <v>3</v>
      </c>
      <c r="L54" s="138" t="s">
        <v>115</v>
      </c>
      <c r="M54" s="457"/>
      <c r="N54" s="460"/>
      <c r="O54" s="450"/>
      <c r="P54" s="443"/>
      <c r="Q54" s="446"/>
      <c r="R54" s="446"/>
      <c r="S54" s="446"/>
      <c r="T54" s="446"/>
      <c r="U54" s="446"/>
      <c r="V54" s="446"/>
      <c r="W54" s="446"/>
      <c r="X54" s="446"/>
      <c r="Y54" s="446"/>
      <c r="Z54" s="446"/>
      <c r="AA54" s="446"/>
      <c r="AB54" s="446"/>
      <c r="AC54" s="446"/>
      <c r="AD54" s="446"/>
      <c r="AE54" s="446"/>
      <c r="AF54" s="446"/>
      <c r="AG54" s="446"/>
      <c r="AH54" s="446"/>
      <c r="AI54" s="446"/>
      <c r="AJ54" s="425"/>
      <c r="AK54" s="425"/>
      <c r="AL54" s="425"/>
      <c r="AM54" s="431"/>
      <c r="AN54" s="139">
        <v>3</v>
      </c>
      <c r="AO54" s="140" t="s">
        <v>117</v>
      </c>
      <c r="AP54" s="140"/>
      <c r="AQ54" s="140" t="s">
        <v>114</v>
      </c>
      <c r="AR54" s="140"/>
      <c r="AS54" s="140"/>
      <c r="AT54" s="140"/>
      <c r="AU54" s="140"/>
      <c r="AV54" s="140" t="s">
        <v>114</v>
      </c>
      <c r="AW54" s="167" t="s">
        <v>114</v>
      </c>
      <c r="AX54" s="167" t="s">
        <v>114</v>
      </c>
      <c r="AY54" s="167" t="s">
        <v>114</v>
      </c>
      <c r="AZ54" s="167" t="s">
        <v>114</v>
      </c>
      <c r="BA54" s="167" t="s">
        <v>114</v>
      </c>
      <c r="BB54" s="167" t="s">
        <v>114</v>
      </c>
      <c r="BC54" s="167" t="s">
        <v>114</v>
      </c>
      <c r="BD54" s="167">
        <f t="shared" si="0"/>
        <v>0</v>
      </c>
      <c r="BE54" s="167" t="str">
        <f t="shared" si="1"/>
        <v>Débil</v>
      </c>
      <c r="BF54" s="140"/>
      <c r="BG54" s="142" t="s">
        <v>114</v>
      </c>
      <c r="BH54" s="167" t="str">
        <f t="shared" si="2"/>
        <v>Casilla formulada</v>
      </c>
      <c r="BI54" s="140"/>
      <c r="BJ54" s="167" t="str">
        <f t="shared" si="3"/>
        <v/>
      </c>
      <c r="BK54" s="167" t="str">
        <f t="shared" si="4"/>
        <v/>
      </c>
      <c r="BL54" s="167" t="str">
        <f t="shared" si="5"/>
        <v>SI</v>
      </c>
      <c r="BM54" s="434"/>
      <c r="BN54" s="437"/>
      <c r="BO54" s="440"/>
      <c r="BP54" s="443"/>
      <c r="BQ54" s="425"/>
      <c r="BR54" s="425"/>
      <c r="BS54" s="428"/>
    </row>
    <row r="55" spans="2:71" s="113" customFormat="1" ht="96" hidden="1" customHeight="1" x14ac:dyDescent="0.25">
      <c r="B55" s="463"/>
      <c r="C55" s="466"/>
      <c r="D55" s="455"/>
      <c r="E55" s="455"/>
      <c r="F55" s="453"/>
      <c r="G55" s="453"/>
      <c r="H55" s="453"/>
      <c r="I55" s="453"/>
      <c r="J55" s="455"/>
      <c r="K55" s="131">
        <v>4</v>
      </c>
      <c r="L55" s="132" t="s">
        <v>115</v>
      </c>
      <c r="M55" s="457"/>
      <c r="N55" s="460"/>
      <c r="O55" s="450"/>
      <c r="P55" s="443"/>
      <c r="Q55" s="446"/>
      <c r="R55" s="446"/>
      <c r="S55" s="446"/>
      <c r="T55" s="446"/>
      <c r="U55" s="446"/>
      <c r="V55" s="446"/>
      <c r="W55" s="446"/>
      <c r="X55" s="446"/>
      <c r="Y55" s="446"/>
      <c r="Z55" s="446"/>
      <c r="AA55" s="446"/>
      <c r="AB55" s="446"/>
      <c r="AC55" s="446"/>
      <c r="AD55" s="446"/>
      <c r="AE55" s="446"/>
      <c r="AF55" s="446"/>
      <c r="AG55" s="446"/>
      <c r="AH55" s="446"/>
      <c r="AI55" s="446"/>
      <c r="AJ55" s="425"/>
      <c r="AK55" s="425"/>
      <c r="AL55" s="425"/>
      <c r="AM55" s="431"/>
      <c r="AN55" s="133">
        <v>4</v>
      </c>
      <c r="AO55" s="134" t="s">
        <v>117</v>
      </c>
      <c r="AP55" s="134"/>
      <c r="AQ55" s="134" t="s">
        <v>114</v>
      </c>
      <c r="AR55" s="134"/>
      <c r="AS55" s="134"/>
      <c r="AT55" s="134"/>
      <c r="AU55" s="134"/>
      <c r="AV55" s="134" t="s">
        <v>114</v>
      </c>
      <c r="AW55" s="135" t="s">
        <v>114</v>
      </c>
      <c r="AX55" s="135" t="s">
        <v>114</v>
      </c>
      <c r="AY55" s="135" t="s">
        <v>114</v>
      </c>
      <c r="AZ55" s="135" t="s">
        <v>114</v>
      </c>
      <c r="BA55" s="135" t="s">
        <v>114</v>
      </c>
      <c r="BB55" s="135" t="s">
        <v>114</v>
      </c>
      <c r="BC55" s="135" t="s">
        <v>114</v>
      </c>
      <c r="BD55" s="135">
        <f t="shared" si="0"/>
        <v>0</v>
      </c>
      <c r="BE55" s="135" t="str">
        <f t="shared" si="1"/>
        <v>Débil</v>
      </c>
      <c r="BF55" s="134"/>
      <c r="BG55" s="136" t="s">
        <v>114</v>
      </c>
      <c r="BH55" s="135" t="str">
        <f t="shared" si="2"/>
        <v>Casilla formulada</v>
      </c>
      <c r="BI55" s="134"/>
      <c r="BJ55" s="135" t="str">
        <f t="shared" si="3"/>
        <v/>
      </c>
      <c r="BK55" s="135" t="str">
        <f t="shared" si="4"/>
        <v/>
      </c>
      <c r="BL55" s="135" t="str">
        <f t="shared" si="5"/>
        <v>SI</v>
      </c>
      <c r="BM55" s="434"/>
      <c r="BN55" s="437"/>
      <c r="BO55" s="440"/>
      <c r="BP55" s="443"/>
      <c r="BQ55" s="425"/>
      <c r="BR55" s="425"/>
      <c r="BS55" s="428"/>
    </row>
    <row r="56" spans="2:71" s="113" customFormat="1" ht="96" hidden="1" customHeight="1" x14ac:dyDescent="0.25">
      <c r="B56" s="463"/>
      <c r="C56" s="466"/>
      <c r="D56" s="455"/>
      <c r="E56" s="455"/>
      <c r="F56" s="453"/>
      <c r="G56" s="453"/>
      <c r="H56" s="453"/>
      <c r="I56" s="453"/>
      <c r="J56" s="455"/>
      <c r="K56" s="137">
        <v>5</v>
      </c>
      <c r="L56" s="138" t="s">
        <v>115</v>
      </c>
      <c r="M56" s="457"/>
      <c r="N56" s="460"/>
      <c r="O56" s="450"/>
      <c r="P56" s="443"/>
      <c r="Q56" s="446"/>
      <c r="R56" s="446"/>
      <c r="S56" s="446"/>
      <c r="T56" s="446"/>
      <c r="U56" s="446"/>
      <c r="V56" s="446"/>
      <c r="W56" s="446"/>
      <c r="X56" s="446"/>
      <c r="Y56" s="446"/>
      <c r="Z56" s="446"/>
      <c r="AA56" s="446"/>
      <c r="AB56" s="446"/>
      <c r="AC56" s="446"/>
      <c r="AD56" s="446"/>
      <c r="AE56" s="446"/>
      <c r="AF56" s="446"/>
      <c r="AG56" s="446"/>
      <c r="AH56" s="446"/>
      <c r="AI56" s="446"/>
      <c r="AJ56" s="425"/>
      <c r="AK56" s="425"/>
      <c r="AL56" s="425"/>
      <c r="AM56" s="431"/>
      <c r="AN56" s="139">
        <v>5</v>
      </c>
      <c r="AO56" s="140" t="s">
        <v>117</v>
      </c>
      <c r="AP56" s="140"/>
      <c r="AQ56" s="140" t="s">
        <v>114</v>
      </c>
      <c r="AR56" s="140"/>
      <c r="AS56" s="140"/>
      <c r="AT56" s="140"/>
      <c r="AU56" s="140"/>
      <c r="AV56" s="140" t="s">
        <v>114</v>
      </c>
      <c r="AW56" s="167" t="s">
        <v>114</v>
      </c>
      <c r="AX56" s="167" t="s">
        <v>114</v>
      </c>
      <c r="AY56" s="167" t="s">
        <v>114</v>
      </c>
      <c r="AZ56" s="167" t="s">
        <v>114</v>
      </c>
      <c r="BA56" s="167" t="s">
        <v>114</v>
      </c>
      <c r="BB56" s="167" t="s">
        <v>114</v>
      </c>
      <c r="BC56" s="167" t="s">
        <v>114</v>
      </c>
      <c r="BD56" s="167">
        <f t="shared" si="0"/>
        <v>0</v>
      </c>
      <c r="BE56" s="167" t="str">
        <f t="shared" si="1"/>
        <v>Débil</v>
      </c>
      <c r="BF56" s="140"/>
      <c r="BG56" s="142" t="s">
        <v>114</v>
      </c>
      <c r="BH56" s="167" t="str">
        <f t="shared" si="2"/>
        <v>Casilla formulada</v>
      </c>
      <c r="BI56" s="140"/>
      <c r="BJ56" s="167" t="str">
        <f t="shared" si="3"/>
        <v/>
      </c>
      <c r="BK56" s="167" t="str">
        <f t="shared" si="4"/>
        <v/>
      </c>
      <c r="BL56" s="167" t="str">
        <f t="shared" si="5"/>
        <v>SI</v>
      </c>
      <c r="BM56" s="434"/>
      <c r="BN56" s="437"/>
      <c r="BO56" s="440"/>
      <c r="BP56" s="443"/>
      <c r="BQ56" s="425"/>
      <c r="BR56" s="425"/>
      <c r="BS56" s="428"/>
    </row>
    <row r="57" spans="2:71" s="113" customFormat="1" ht="96" hidden="1" customHeight="1" x14ac:dyDescent="0.25">
      <c r="B57" s="463"/>
      <c r="C57" s="466"/>
      <c r="D57" s="455"/>
      <c r="E57" s="455"/>
      <c r="F57" s="453"/>
      <c r="G57" s="453"/>
      <c r="H57" s="453"/>
      <c r="I57" s="453"/>
      <c r="J57" s="455"/>
      <c r="K57" s="131">
        <v>6</v>
      </c>
      <c r="L57" s="132" t="s">
        <v>115</v>
      </c>
      <c r="M57" s="457"/>
      <c r="N57" s="460"/>
      <c r="O57" s="450"/>
      <c r="P57" s="443"/>
      <c r="Q57" s="446"/>
      <c r="R57" s="446"/>
      <c r="S57" s="446"/>
      <c r="T57" s="446"/>
      <c r="U57" s="446"/>
      <c r="V57" s="446"/>
      <c r="W57" s="446"/>
      <c r="X57" s="446"/>
      <c r="Y57" s="446"/>
      <c r="Z57" s="446"/>
      <c r="AA57" s="446"/>
      <c r="AB57" s="446"/>
      <c r="AC57" s="446"/>
      <c r="AD57" s="446"/>
      <c r="AE57" s="446"/>
      <c r="AF57" s="446"/>
      <c r="AG57" s="446"/>
      <c r="AH57" s="446"/>
      <c r="AI57" s="446"/>
      <c r="AJ57" s="425"/>
      <c r="AK57" s="425"/>
      <c r="AL57" s="425"/>
      <c r="AM57" s="431"/>
      <c r="AN57" s="133">
        <v>6</v>
      </c>
      <c r="AO57" s="134" t="s">
        <v>117</v>
      </c>
      <c r="AP57" s="134"/>
      <c r="AQ57" s="134" t="s">
        <v>114</v>
      </c>
      <c r="AR57" s="134"/>
      <c r="AS57" s="134"/>
      <c r="AT57" s="134"/>
      <c r="AU57" s="134"/>
      <c r="AV57" s="134" t="s">
        <v>114</v>
      </c>
      <c r="AW57" s="135" t="s">
        <v>114</v>
      </c>
      <c r="AX57" s="135" t="s">
        <v>114</v>
      </c>
      <c r="AY57" s="135" t="s">
        <v>114</v>
      </c>
      <c r="AZ57" s="135" t="s">
        <v>114</v>
      </c>
      <c r="BA57" s="135" t="s">
        <v>114</v>
      </c>
      <c r="BB57" s="135" t="s">
        <v>114</v>
      </c>
      <c r="BC57" s="135" t="s">
        <v>114</v>
      </c>
      <c r="BD57" s="135">
        <f t="shared" si="0"/>
        <v>0</v>
      </c>
      <c r="BE57" s="135" t="str">
        <f t="shared" si="1"/>
        <v>Débil</v>
      </c>
      <c r="BF57" s="134"/>
      <c r="BG57" s="136" t="s">
        <v>114</v>
      </c>
      <c r="BH57" s="135" t="str">
        <f t="shared" si="2"/>
        <v>Casilla formulada</v>
      </c>
      <c r="BI57" s="134"/>
      <c r="BJ57" s="135" t="str">
        <f t="shared" si="3"/>
        <v/>
      </c>
      <c r="BK57" s="135" t="str">
        <f t="shared" si="4"/>
        <v/>
      </c>
      <c r="BL57" s="135" t="str">
        <f t="shared" si="5"/>
        <v>SI</v>
      </c>
      <c r="BM57" s="434"/>
      <c r="BN57" s="437"/>
      <c r="BO57" s="440"/>
      <c r="BP57" s="443"/>
      <c r="BQ57" s="425"/>
      <c r="BR57" s="425"/>
      <c r="BS57" s="428"/>
    </row>
    <row r="58" spans="2:71" s="113" customFormat="1" ht="96" hidden="1" customHeight="1" x14ac:dyDescent="0.25">
      <c r="B58" s="463"/>
      <c r="C58" s="466"/>
      <c r="D58" s="455"/>
      <c r="E58" s="455"/>
      <c r="F58" s="453"/>
      <c r="G58" s="453"/>
      <c r="H58" s="453"/>
      <c r="I58" s="453"/>
      <c r="J58" s="455"/>
      <c r="K58" s="137">
        <v>7</v>
      </c>
      <c r="L58" s="138" t="s">
        <v>115</v>
      </c>
      <c r="M58" s="457"/>
      <c r="N58" s="460"/>
      <c r="O58" s="450"/>
      <c r="P58" s="443"/>
      <c r="Q58" s="446"/>
      <c r="R58" s="446"/>
      <c r="S58" s="446"/>
      <c r="T58" s="446"/>
      <c r="U58" s="446"/>
      <c r="V58" s="446"/>
      <c r="W58" s="446"/>
      <c r="X58" s="446"/>
      <c r="Y58" s="446"/>
      <c r="Z58" s="446"/>
      <c r="AA58" s="446"/>
      <c r="AB58" s="446"/>
      <c r="AC58" s="446"/>
      <c r="AD58" s="446"/>
      <c r="AE58" s="446"/>
      <c r="AF58" s="446"/>
      <c r="AG58" s="446"/>
      <c r="AH58" s="446"/>
      <c r="AI58" s="446"/>
      <c r="AJ58" s="425"/>
      <c r="AK58" s="425"/>
      <c r="AL58" s="425"/>
      <c r="AM58" s="431"/>
      <c r="AN58" s="139">
        <v>7</v>
      </c>
      <c r="AO58" s="140" t="s">
        <v>117</v>
      </c>
      <c r="AP58" s="140"/>
      <c r="AQ58" s="140" t="s">
        <v>114</v>
      </c>
      <c r="AR58" s="140"/>
      <c r="AS58" s="140"/>
      <c r="AT58" s="140"/>
      <c r="AU58" s="140"/>
      <c r="AV58" s="140" t="s">
        <v>114</v>
      </c>
      <c r="AW58" s="167" t="s">
        <v>114</v>
      </c>
      <c r="AX58" s="167" t="s">
        <v>114</v>
      </c>
      <c r="AY58" s="167" t="s">
        <v>114</v>
      </c>
      <c r="AZ58" s="167" t="s">
        <v>114</v>
      </c>
      <c r="BA58" s="167" t="s">
        <v>114</v>
      </c>
      <c r="BB58" s="167" t="s">
        <v>114</v>
      </c>
      <c r="BC58" s="167" t="s">
        <v>114</v>
      </c>
      <c r="BD58" s="167">
        <f t="shared" si="0"/>
        <v>0</v>
      </c>
      <c r="BE58" s="167" t="str">
        <f t="shared" si="1"/>
        <v>Débil</v>
      </c>
      <c r="BF58" s="140"/>
      <c r="BG58" s="142" t="s">
        <v>114</v>
      </c>
      <c r="BH58" s="167" t="str">
        <f t="shared" si="2"/>
        <v>Casilla formulada</v>
      </c>
      <c r="BI58" s="140"/>
      <c r="BJ58" s="167" t="str">
        <f t="shared" si="3"/>
        <v/>
      </c>
      <c r="BK58" s="167" t="str">
        <f t="shared" si="4"/>
        <v/>
      </c>
      <c r="BL58" s="167" t="str">
        <f t="shared" si="5"/>
        <v>SI</v>
      </c>
      <c r="BM58" s="434"/>
      <c r="BN58" s="437"/>
      <c r="BO58" s="440"/>
      <c r="BP58" s="443"/>
      <c r="BQ58" s="425"/>
      <c r="BR58" s="425"/>
      <c r="BS58" s="428"/>
    </row>
    <row r="59" spans="2:71" s="113" customFormat="1" ht="96" hidden="1" customHeight="1" x14ac:dyDescent="0.25">
      <c r="B59" s="463"/>
      <c r="C59" s="466"/>
      <c r="D59" s="455"/>
      <c r="E59" s="455"/>
      <c r="F59" s="453"/>
      <c r="G59" s="453"/>
      <c r="H59" s="453"/>
      <c r="I59" s="453"/>
      <c r="J59" s="455"/>
      <c r="K59" s="131">
        <v>8</v>
      </c>
      <c r="L59" s="132" t="s">
        <v>115</v>
      </c>
      <c r="M59" s="457"/>
      <c r="N59" s="460"/>
      <c r="O59" s="450"/>
      <c r="P59" s="443"/>
      <c r="Q59" s="446"/>
      <c r="R59" s="446"/>
      <c r="S59" s="446"/>
      <c r="T59" s="446"/>
      <c r="U59" s="446"/>
      <c r="V59" s="446"/>
      <c r="W59" s="446"/>
      <c r="X59" s="446"/>
      <c r="Y59" s="446"/>
      <c r="Z59" s="446"/>
      <c r="AA59" s="446"/>
      <c r="AB59" s="446"/>
      <c r="AC59" s="446"/>
      <c r="AD59" s="446"/>
      <c r="AE59" s="446"/>
      <c r="AF59" s="446"/>
      <c r="AG59" s="446"/>
      <c r="AH59" s="446"/>
      <c r="AI59" s="446"/>
      <c r="AJ59" s="425"/>
      <c r="AK59" s="425"/>
      <c r="AL59" s="425"/>
      <c r="AM59" s="431"/>
      <c r="AN59" s="133">
        <v>8</v>
      </c>
      <c r="AO59" s="134" t="s">
        <v>117</v>
      </c>
      <c r="AP59" s="134"/>
      <c r="AQ59" s="134" t="s">
        <v>114</v>
      </c>
      <c r="AR59" s="134"/>
      <c r="AS59" s="134"/>
      <c r="AT59" s="134"/>
      <c r="AU59" s="134"/>
      <c r="AV59" s="134" t="s">
        <v>114</v>
      </c>
      <c r="AW59" s="135" t="s">
        <v>114</v>
      </c>
      <c r="AX59" s="135" t="s">
        <v>114</v>
      </c>
      <c r="AY59" s="135" t="s">
        <v>114</v>
      </c>
      <c r="AZ59" s="135" t="s">
        <v>114</v>
      </c>
      <c r="BA59" s="135" t="s">
        <v>114</v>
      </c>
      <c r="BB59" s="135" t="s">
        <v>114</v>
      </c>
      <c r="BC59" s="135" t="s">
        <v>114</v>
      </c>
      <c r="BD59" s="135">
        <f t="shared" si="0"/>
        <v>0</v>
      </c>
      <c r="BE59" s="135" t="str">
        <f t="shared" si="1"/>
        <v>Débil</v>
      </c>
      <c r="BF59" s="134"/>
      <c r="BG59" s="136" t="s">
        <v>114</v>
      </c>
      <c r="BH59" s="135" t="str">
        <f t="shared" si="2"/>
        <v>Casilla formulada</v>
      </c>
      <c r="BI59" s="134"/>
      <c r="BJ59" s="135" t="str">
        <f t="shared" si="3"/>
        <v/>
      </c>
      <c r="BK59" s="135" t="str">
        <f t="shared" si="4"/>
        <v/>
      </c>
      <c r="BL59" s="135" t="str">
        <f t="shared" si="5"/>
        <v>SI</v>
      </c>
      <c r="BM59" s="434"/>
      <c r="BN59" s="437"/>
      <c r="BO59" s="440"/>
      <c r="BP59" s="443"/>
      <c r="BQ59" s="425"/>
      <c r="BR59" s="425"/>
      <c r="BS59" s="428"/>
    </row>
    <row r="60" spans="2:71" s="113" customFormat="1" ht="96" hidden="1" customHeight="1" x14ac:dyDescent="0.25">
      <c r="B60" s="463"/>
      <c r="C60" s="466"/>
      <c r="D60" s="455"/>
      <c r="E60" s="455"/>
      <c r="F60" s="453"/>
      <c r="G60" s="453"/>
      <c r="H60" s="453"/>
      <c r="I60" s="453"/>
      <c r="J60" s="455"/>
      <c r="K60" s="137">
        <v>9</v>
      </c>
      <c r="L60" s="143" t="s">
        <v>115</v>
      </c>
      <c r="M60" s="457"/>
      <c r="N60" s="460"/>
      <c r="O60" s="450"/>
      <c r="P60" s="443"/>
      <c r="Q60" s="446"/>
      <c r="R60" s="446"/>
      <c r="S60" s="446"/>
      <c r="T60" s="446"/>
      <c r="U60" s="446"/>
      <c r="V60" s="446"/>
      <c r="W60" s="446"/>
      <c r="X60" s="446"/>
      <c r="Y60" s="446"/>
      <c r="Z60" s="446"/>
      <c r="AA60" s="446"/>
      <c r="AB60" s="446"/>
      <c r="AC60" s="446"/>
      <c r="AD60" s="446"/>
      <c r="AE60" s="446"/>
      <c r="AF60" s="446"/>
      <c r="AG60" s="446"/>
      <c r="AH60" s="446"/>
      <c r="AI60" s="446"/>
      <c r="AJ60" s="425"/>
      <c r="AK60" s="425"/>
      <c r="AL60" s="425"/>
      <c r="AM60" s="431"/>
      <c r="AN60" s="139">
        <v>9</v>
      </c>
      <c r="AO60" s="140" t="s">
        <v>117</v>
      </c>
      <c r="AP60" s="140"/>
      <c r="AQ60" s="140" t="s">
        <v>114</v>
      </c>
      <c r="AR60" s="140"/>
      <c r="AS60" s="140"/>
      <c r="AT60" s="140"/>
      <c r="AU60" s="140"/>
      <c r="AV60" s="140" t="s">
        <v>114</v>
      </c>
      <c r="AW60" s="167" t="s">
        <v>114</v>
      </c>
      <c r="AX60" s="167" t="s">
        <v>114</v>
      </c>
      <c r="AY60" s="167" t="s">
        <v>114</v>
      </c>
      <c r="AZ60" s="167" t="s">
        <v>114</v>
      </c>
      <c r="BA60" s="167" t="s">
        <v>114</v>
      </c>
      <c r="BB60" s="167" t="s">
        <v>114</v>
      </c>
      <c r="BC60" s="167" t="s">
        <v>114</v>
      </c>
      <c r="BD60" s="167">
        <f t="shared" si="0"/>
        <v>0</v>
      </c>
      <c r="BE60" s="167" t="str">
        <f t="shared" si="1"/>
        <v>Débil</v>
      </c>
      <c r="BF60" s="140"/>
      <c r="BG60" s="142" t="s">
        <v>114</v>
      </c>
      <c r="BH60" s="167" t="str">
        <f t="shared" si="2"/>
        <v>Casilla formulada</v>
      </c>
      <c r="BI60" s="140"/>
      <c r="BJ60" s="167" t="str">
        <f t="shared" si="3"/>
        <v/>
      </c>
      <c r="BK60" s="167" t="str">
        <f t="shared" si="4"/>
        <v/>
      </c>
      <c r="BL60" s="167" t="str">
        <f t="shared" si="5"/>
        <v>SI</v>
      </c>
      <c r="BM60" s="434"/>
      <c r="BN60" s="437"/>
      <c r="BO60" s="440"/>
      <c r="BP60" s="443"/>
      <c r="BQ60" s="425"/>
      <c r="BR60" s="425"/>
      <c r="BS60" s="428"/>
    </row>
    <row r="61" spans="2:71" s="113" customFormat="1" ht="96" hidden="1" customHeight="1" x14ac:dyDescent="0.25">
      <c r="B61" s="464"/>
      <c r="C61" s="467"/>
      <c r="D61" s="456"/>
      <c r="E61" s="456"/>
      <c r="F61" s="454"/>
      <c r="G61" s="454"/>
      <c r="H61" s="454"/>
      <c r="I61" s="454"/>
      <c r="J61" s="456"/>
      <c r="K61" s="144">
        <v>10</v>
      </c>
      <c r="L61" s="145" t="s">
        <v>115</v>
      </c>
      <c r="M61" s="458"/>
      <c r="N61" s="461"/>
      <c r="O61" s="451"/>
      <c r="P61" s="444"/>
      <c r="Q61" s="447"/>
      <c r="R61" s="447"/>
      <c r="S61" s="447"/>
      <c r="T61" s="447"/>
      <c r="U61" s="447"/>
      <c r="V61" s="447"/>
      <c r="W61" s="447"/>
      <c r="X61" s="447"/>
      <c r="Y61" s="447"/>
      <c r="Z61" s="447"/>
      <c r="AA61" s="447"/>
      <c r="AB61" s="447"/>
      <c r="AC61" s="447"/>
      <c r="AD61" s="447"/>
      <c r="AE61" s="447"/>
      <c r="AF61" s="447"/>
      <c r="AG61" s="447"/>
      <c r="AH61" s="447"/>
      <c r="AI61" s="447"/>
      <c r="AJ61" s="426"/>
      <c r="AK61" s="426"/>
      <c r="AL61" s="426"/>
      <c r="AM61" s="432"/>
      <c r="AN61" s="146">
        <v>10</v>
      </c>
      <c r="AO61" s="147" t="s">
        <v>117</v>
      </c>
      <c r="AP61" s="147"/>
      <c r="AQ61" s="147" t="s">
        <v>114</v>
      </c>
      <c r="AR61" s="147"/>
      <c r="AS61" s="147"/>
      <c r="AT61" s="147"/>
      <c r="AU61" s="147"/>
      <c r="AV61" s="147" t="s">
        <v>114</v>
      </c>
      <c r="AW61" s="148" t="s">
        <v>114</v>
      </c>
      <c r="AX61" s="148" t="s">
        <v>114</v>
      </c>
      <c r="AY61" s="148" t="s">
        <v>114</v>
      </c>
      <c r="AZ61" s="148" t="s">
        <v>114</v>
      </c>
      <c r="BA61" s="148" t="s">
        <v>114</v>
      </c>
      <c r="BB61" s="148" t="s">
        <v>114</v>
      </c>
      <c r="BC61" s="148" t="s">
        <v>114</v>
      </c>
      <c r="BD61" s="148">
        <f t="shared" si="0"/>
        <v>0</v>
      </c>
      <c r="BE61" s="148" t="str">
        <f t="shared" si="1"/>
        <v>Débil</v>
      </c>
      <c r="BF61" s="147"/>
      <c r="BG61" s="149" t="s">
        <v>114</v>
      </c>
      <c r="BH61" s="148" t="str">
        <f t="shared" si="2"/>
        <v>Casilla formulada</v>
      </c>
      <c r="BI61" s="147"/>
      <c r="BJ61" s="148" t="str">
        <f t="shared" si="3"/>
        <v/>
      </c>
      <c r="BK61" s="148" t="str">
        <f t="shared" si="4"/>
        <v/>
      </c>
      <c r="BL61" s="148" t="str">
        <f t="shared" si="5"/>
        <v>SI</v>
      </c>
      <c r="BM61" s="435"/>
      <c r="BN61" s="438"/>
      <c r="BO61" s="441"/>
      <c r="BP61" s="444"/>
      <c r="BQ61" s="426"/>
      <c r="BR61" s="426"/>
      <c r="BS61" s="429"/>
    </row>
    <row r="62" spans="2:71" hidden="1" x14ac:dyDescent="0.2"/>
    <row r="63" spans="2:71" hidden="1" x14ac:dyDescent="0.2"/>
    <row r="64" spans="2:71" hidden="1" x14ac:dyDescent="0.2"/>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519" priority="23" operator="containsText" text="Si es Riesgo de Corrupción">
      <formula>NOT(ISERROR(SEARCH("Si es Riesgo de Corrupción",J12)))</formula>
    </cfRule>
    <cfRule type="containsText" dxfId="518" priority="24" operator="containsText" text="No es Riesgo de Corrupción">
      <formula>NOT(ISERROR(SEARCH("No es Riesgo de Corrupción",J12)))</formula>
    </cfRule>
  </conditionalFormatting>
  <conditionalFormatting sqref="L12:M21">
    <cfRule type="containsText" dxfId="517" priority="22" operator="containsText" text="Espacio para describir ">
      <formula>NOT(ISERROR(SEARCH("Espacio para describir ",L12)))</formula>
    </cfRule>
  </conditionalFormatting>
  <conditionalFormatting sqref="N12:N61 Q12:AI61 AQ12:AQ61 AV12:BC61 BG12:BG61 BO12:BO61">
    <cfRule type="containsText" dxfId="516" priority="21" operator="containsText" text="Escoger un dato de la lista desplegable">
      <formula>NOT(ISERROR(SEARCH("Escoger un dato de la lista desplegable",N12)))</formula>
    </cfRule>
  </conditionalFormatting>
  <conditionalFormatting sqref="AO12:AO61">
    <cfRule type="containsText" dxfId="515" priority="20" operator="containsText" text="REDACTAR CONTROL">
      <formula>NOT(ISERROR(SEARCH("REDACTAR CONTROL",AO12)))</formula>
    </cfRule>
  </conditionalFormatting>
  <conditionalFormatting sqref="AL12 BR12">
    <cfRule type="containsText" dxfId="514" priority="17" operator="containsText" text="Extremo">
      <formula>NOT(ISERROR(SEARCH("Extremo",AL12)))</formula>
    </cfRule>
    <cfRule type="containsText" dxfId="513" priority="18" operator="containsText" text="Alto">
      <formula>NOT(ISERROR(SEARCH("Alto",AL12)))</formula>
    </cfRule>
    <cfRule type="containsText" dxfId="512" priority="19" operator="containsText" text="Moderado">
      <formula>NOT(ISERROR(SEARCH("Moderado",AL12)))</formula>
    </cfRule>
  </conditionalFormatting>
  <conditionalFormatting sqref="L22:M31">
    <cfRule type="containsText" dxfId="511" priority="16" operator="containsText" text="Espacio para describir ">
      <formula>NOT(ISERROR(SEARCH("Espacio para describir ",L22)))</formula>
    </cfRule>
  </conditionalFormatting>
  <conditionalFormatting sqref="AL22 BR22">
    <cfRule type="containsText" dxfId="510" priority="13" operator="containsText" text="Extremo">
      <formula>NOT(ISERROR(SEARCH("Extremo",AL22)))</formula>
    </cfRule>
    <cfRule type="containsText" dxfId="509" priority="14" operator="containsText" text="Alto">
      <formula>NOT(ISERROR(SEARCH("Alto",AL22)))</formula>
    </cfRule>
    <cfRule type="containsText" dxfId="508" priority="15" operator="containsText" text="Moderado">
      <formula>NOT(ISERROR(SEARCH("Moderado",AL22)))</formula>
    </cfRule>
  </conditionalFormatting>
  <conditionalFormatting sqref="L32:M41">
    <cfRule type="containsText" dxfId="507" priority="12" operator="containsText" text="Espacio para describir ">
      <formula>NOT(ISERROR(SEARCH("Espacio para describir ",L32)))</formula>
    </cfRule>
  </conditionalFormatting>
  <conditionalFormatting sqref="AL32 BR32">
    <cfRule type="containsText" dxfId="506" priority="9" operator="containsText" text="Extremo">
      <formula>NOT(ISERROR(SEARCH("Extremo",AL32)))</formula>
    </cfRule>
    <cfRule type="containsText" dxfId="505" priority="10" operator="containsText" text="Alto">
      <formula>NOT(ISERROR(SEARCH("Alto",AL32)))</formula>
    </cfRule>
    <cfRule type="containsText" dxfId="504" priority="11" operator="containsText" text="Moderado">
      <formula>NOT(ISERROR(SEARCH("Moderado",AL32)))</formula>
    </cfRule>
  </conditionalFormatting>
  <conditionalFormatting sqref="L42:M51">
    <cfRule type="containsText" dxfId="503" priority="8" operator="containsText" text="Espacio para describir ">
      <formula>NOT(ISERROR(SEARCH("Espacio para describir ",L42)))</formula>
    </cfRule>
  </conditionalFormatting>
  <conditionalFormatting sqref="AL42 BR42">
    <cfRule type="containsText" dxfId="502" priority="5" operator="containsText" text="Extremo">
      <formula>NOT(ISERROR(SEARCH("Extremo",AL42)))</formula>
    </cfRule>
    <cfRule type="containsText" dxfId="501" priority="6" operator="containsText" text="Alto">
      <formula>NOT(ISERROR(SEARCH("Alto",AL42)))</formula>
    </cfRule>
    <cfRule type="containsText" dxfId="500" priority="7" operator="containsText" text="Moderado">
      <formula>NOT(ISERROR(SEARCH("Moderado",AL42)))</formula>
    </cfRule>
  </conditionalFormatting>
  <conditionalFormatting sqref="L52:M61">
    <cfRule type="containsText" dxfId="499" priority="4" operator="containsText" text="Espacio para describir ">
      <formula>NOT(ISERROR(SEARCH("Espacio para describir ",L52)))</formula>
    </cfRule>
  </conditionalFormatting>
  <conditionalFormatting sqref="AL52 BR52">
    <cfRule type="containsText" dxfId="498" priority="1" operator="containsText" text="Extremo">
      <formula>NOT(ISERROR(SEARCH("Extremo",AL52)))</formula>
    </cfRule>
    <cfRule type="containsText" dxfId="497" priority="2" operator="containsText" text="Alto">
      <formula>NOT(ISERROR(SEARCH("Alto",AL52)))</formula>
    </cfRule>
    <cfRule type="containsText" dxfId="496"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A6715D81-0F0C-4D09-9A25-7432E28BDB39}"/>
    <dataValidation allowBlank="1" showInputMessage="1" showErrorMessage="1" prompt="¿Se deja evidencia o rastro de la ejecución del control, que permita a cualquier tercero con la evidencia, llegar a la misma conclusión?." sqref="BC11" xr:uid="{399D90A2-6EF0-4CA6-A436-CE3A9BB30F1E}"/>
    <dataValidation allowBlank="1" showInputMessage="1" showErrorMessage="1" prompt="¿Las observaciones, desviaciones o diferencias identificadas como resultados de la ejecución del control son investigadas y resueltas de manera oportuna?" sqref="BB11" xr:uid="{C94F31B6-4BC1-4391-A2DC-5BB5C18FA6C6}"/>
    <dataValidation allowBlank="1" showInputMessage="1" showErrorMessage="1" prompt="¿La fuente de información que se utiliza en el desarrollo del control es información confiable que permita mitigar el riesgo?." sqref="BA11" xr:uid="{852F929B-1BB4-4D39-9FB1-3F389D425356}"/>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3D9FD4C-3726-4C4C-91EE-4B34503F94D2}"/>
    <dataValidation allowBlank="1" showInputMessage="1" showErrorMessage="1" prompt="¿La oportunidad en que se ejecuta el control ayuda a prevenir la mitigación del riesgo o a detectar la materialización del riesgo de manera oportuna?" sqref="AY11" xr:uid="{C41AEA09-F74A-4D7E-812D-E884C4545256}"/>
    <dataValidation allowBlank="1" showInputMessage="1" showErrorMessage="1" prompt="El responsable tiene autoridad y adecuada segregación de funciones en la ejecución del control?" sqref="AX11" xr:uid="{2286C913-AA7B-4525-93A8-90A85F0F5457}"/>
    <dataValidation allowBlank="1" showInputMessage="1" showErrorMessage="1" prompt="¿Existen un responsable asignado a la ejecución del control?" sqref="AW11" xr:uid="{90E24ED3-FCE0-4E92-BA9E-DDF35A33522D}"/>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78F327AC-B103-4269-B062-B9AD611F24A1}"/>
    <dataValidation type="list" allowBlank="1" showInputMessage="1" showErrorMessage="1" prompt="¿Genera Impacto ambiental?" sqref="AI12:AI61" xr:uid="{98294F3E-37A1-48E5-8F58-F93BE3D49A52}">
      <formula1>"SI,NO,Escoger un dato de la lista desplegable"</formula1>
    </dataValidation>
    <dataValidation allowBlank="1" showInputMessage="1" showErrorMessage="1" prompt="¿Genera Impacto ambiental?" sqref="AI11" xr:uid="{7907896E-C46B-4F31-861E-9F294270118D}"/>
    <dataValidation type="list" allowBlank="1" showInputMessage="1" showErrorMessage="1" prompt="¿Afectar la imagen nacional?" sqref="AH12:AH61" xr:uid="{2F93886D-000A-4962-888A-522E468C426B}">
      <formula1>"SI,NO,Escoger un dato de la lista desplegable"</formula1>
    </dataValidation>
    <dataValidation allowBlank="1" showInputMessage="1" showErrorMessage="1" prompt="¿Afectar la imagen nacional?" sqref="AH11" xr:uid="{9DA35499-BF10-4B17-883D-FC5FAF8FFE41}"/>
    <dataValidation type="list" allowBlank="1" showInputMessage="1" showErrorMessage="1" prompt="¿Afectar la imagen regional?" sqref="AG12:AG61" xr:uid="{D75F6299-2481-42FC-A6FF-B0DE40D35355}">
      <formula1>"SI,NO,Escoger un dato de la lista desplegable"</formula1>
    </dataValidation>
    <dataValidation allowBlank="1" showInputMessage="1" showErrorMessage="1" prompt="¿Afectar la imagen regional?" sqref="AG11" xr:uid="{60764E1A-5185-4F55-AC73-6B03B1967BF4}"/>
    <dataValidation type="list" allowBlank="1" showInputMessage="1" showErrorMessage="1" prompt="¿Ocasionar lesiones físicas o pérdida de vidas humanas?_x000a_NOTA: si esta respuesta es afirmativa, el impacto sera considerado como catastrófico." sqref="AF12:AF61" xr:uid="{B5C63B70-DBC4-4D1F-B4BA-23B8AEA88A75}">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8A642B46-1F8E-4881-938A-2BD69967E3B9}"/>
    <dataValidation type="list" allowBlank="1" showInputMessage="1" showErrorMessage="1" prompt="¿Generar pérdida de credibilidad del sector?" sqref="AE12:AE61" xr:uid="{2FAB39C6-2CF8-465B-8430-184C138EBAF4}">
      <formula1>"SI,NO,Escoger un dato de la lista desplegable"</formula1>
    </dataValidation>
    <dataValidation allowBlank="1" showInputMessage="1" showErrorMessage="1" prompt="¿Generar pérdida de credibilidad del sector?" sqref="AE11" xr:uid="{E7D07858-9ED9-42AC-9913-BF30ADD65D15}"/>
    <dataValidation type="list" allowBlank="1" showInputMessage="1" showErrorMessage="1" prompt="¿Dar lugar a procesos penales?" sqref="AD12:AD61" xr:uid="{7F7625A5-7B70-4CEA-B7B9-E2CD5AFECAE0}">
      <formula1>"SI,NO,Escoger un dato de la lista desplegable"</formula1>
    </dataValidation>
    <dataValidation allowBlank="1" showInputMessage="1" showErrorMessage="1" prompt="¿Dar lugar a procesos penales?" sqref="AD11" xr:uid="{CF4B3A89-CCD3-4DA3-A2A1-A8F7FA4F695C}"/>
    <dataValidation type="list" allowBlank="1" showInputMessage="1" showErrorMessage="1" prompt="¿Dar lugar a procesos fiscales?" sqref="AC12:AC61" xr:uid="{E41466AE-1FE7-4595-9FB7-43BC9DE32D01}">
      <formula1>"SI,NO,Escoger un dato de la lista desplegable"</formula1>
    </dataValidation>
    <dataValidation allowBlank="1" showInputMessage="1" showErrorMessage="1" prompt="¿Dar lugar a procesos fiscales?" sqref="AC11" xr:uid="{943B4E0B-DDB6-4BBF-A507-ABE6F780DE3D}"/>
    <dataValidation type="list" allowBlank="1" showInputMessage="1" showErrorMessage="1" prompt="¿Dar lugar a procesos disciplinarios?" sqref="AB12:AB61" xr:uid="{534D3BE3-075E-484C-97D7-759765A93DCB}">
      <formula1>"SI,NO,Escoger un dato de la lista desplegable"</formula1>
    </dataValidation>
    <dataValidation allowBlank="1" showInputMessage="1" showErrorMessage="1" prompt="¿Dar lugar a procesos disciplinarios?" sqref="AB11" xr:uid="{5ED3ECF9-934C-48B4-A2A5-430EEB67D9C7}"/>
    <dataValidation type="list" allowBlank="1" showInputMessage="1" showErrorMessage="1" prompt="¿Dar lugar a procesos sancionatorios?" sqref="AA12:AA61" xr:uid="{A3355417-1711-4AF0-A182-82B17BBC4411}">
      <formula1>"SI,NO,Escoger un dato de la lista desplegable"</formula1>
    </dataValidation>
    <dataValidation allowBlank="1" showInputMessage="1" showErrorMessage="1" prompt="¿Dar lugar a procesos sancionatorios?" sqref="AA11" xr:uid="{07230288-AF10-4032-A548-F3E3F1AAF011}"/>
    <dataValidation type="list" allowBlank="1" showInputMessage="1" showErrorMessage="1" prompt="¿Generar intervención de los órganos de control, de la Fiscalía, u otro ente?" sqref="Z12:Z61" xr:uid="{CF0E99EB-FCD5-403C-AFDF-C7D610508CCA}">
      <formula1>"SI,NO,Escoger un dato de la lista desplegable"</formula1>
    </dataValidation>
    <dataValidation allowBlank="1" showInputMessage="1" showErrorMessage="1" prompt="¿Generar intervención de los órganos de control, de la Fiscalía, u otro ente?" sqref="Z11" xr:uid="{105F0B3B-2CB1-4313-86A3-D3CE46703F92}"/>
    <dataValidation type="list" allowBlank="1" showInputMessage="1" showErrorMessage="1" prompt="¿Generar pérdida de información de la Entidad?" sqref="Y12:Y61" xr:uid="{43E97BD1-696D-4A3A-8DA5-C4AD695FE3E3}">
      <formula1>"SI,NO,Escoger un dato de la lista desplegable"</formula1>
    </dataValidation>
    <dataValidation allowBlank="1" showInputMessage="1" showErrorMessage="1" prompt="¿Generar pérdida de información de la Entidad?" sqref="Y11" xr:uid="{0FC7339E-F349-41E2-9559-EAAD5804D8E1}"/>
    <dataValidation type="list" allowBlank="1" showInputMessage="1" showErrorMessage="1" prompt="¿Dar lugar al detrimento de calidad de vida de la comunidad por la pérdida del bien o servicios o los recursos públicos?" sqref="X12:X61" xr:uid="{DB658EE3-7D11-41C6-9616-E3D75AA769F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2205E45-2EF7-4E68-8DFA-7705E77D12BB}"/>
    <dataValidation type="list" allowBlank="1" showInputMessage="1" showErrorMessage="1" prompt="¿Afectar la generación de los productos o la prestación de servicios?" sqref="W12:W61" xr:uid="{F9521815-F4E8-4B00-A2CE-A67B232338C1}">
      <formula1>"SI,NO,Escoger un dato de la lista desplegable"</formula1>
    </dataValidation>
    <dataValidation allowBlank="1" showInputMessage="1" showErrorMessage="1" prompt="¿Afectar la generación de los productos o la prestación de servicios?" sqref="W11" xr:uid="{4DC0FE15-FD7A-40D8-AC13-3D143B21D01B}"/>
    <dataValidation type="list" allowBlank="1" showInputMessage="1" showErrorMessage="1" prompt="¿Generar pérdida de recursos económicos?" sqref="V12:V61" xr:uid="{FA895C47-04A5-449A-AB78-7F1AFB5DCC0D}">
      <formula1>"SI,NO,Escoger un dato de la lista desplegable"</formula1>
    </dataValidation>
    <dataValidation allowBlank="1" showInputMessage="1" showErrorMessage="1" prompt="¿Generar pérdida de recursos económicos?" sqref="V11" xr:uid="{85DF4ECF-C3DC-4ADC-891D-AA8E37FD02DF}"/>
    <dataValidation type="list" allowBlank="1" showInputMessage="1" showErrorMessage="1" prompt="¿Generar pérdida de confianza de la Entidad, afectando su reputación?" sqref="U12:U61" xr:uid="{A17F5B68-ACED-4E81-B5AF-F6514ADA5A31}">
      <formula1>"SI,NO,Escoger un dato de la lista desplegable"</formula1>
    </dataValidation>
    <dataValidation allowBlank="1" showInputMessage="1" showErrorMessage="1" prompt="¿Generar pérdida de confianza de la Entidad, afectando su reputación?" sqref="U11" xr:uid="{DB5AD523-C750-4594-B4CB-1D7804B39D6A}"/>
    <dataValidation type="list" allowBlank="1" showInputMessage="1" showErrorMessage="1" prompt="¿Afectar el cumplimiento de la misión del sector al que pertenece la Entidad?" sqref="T12:T61" xr:uid="{C36D01F6-2723-4986-9481-20E52D7FEB1E}">
      <formula1>"SI,NO,Escoger un dato de la lista desplegable"</formula1>
    </dataValidation>
    <dataValidation allowBlank="1" showInputMessage="1" showErrorMessage="1" prompt="¿Afectar el cumplimiento de la misión del sector al que pertenece la Entidad?" sqref="T11" xr:uid="{FAE49650-250E-4EBB-9873-C95F725DCB5C}"/>
    <dataValidation type="list" allowBlank="1" showInputMessage="1" showErrorMessage="1" prompt="¿Afectar el cumplimiento de misión de la Entidad?" sqref="S12:S61" xr:uid="{0F0F7A84-1ECC-4DE6-8D4E-5D896FB8A0AA}">
      <formula1>"SI,NO,Escoger un dato de la lista desplegable"</formula1>
    </dataValidation>
    <dataValidation allowBlank="1" showInputMessage="1" showErrorMessage="1" prompt="¿Afectar el cumplimiento de misión de la Entidad?" sqref="S11" xr:uid="{72A0C6EF-2BB9-48EB-BD50-73F21E84C189}"/>
    <dataValidation type="list" allowBlank="1" showInputMessage="1" showErrorMessage="1" prompt="¿Afectar el cumplimiento de metas y objetivos de la dependencia?" sqref="R12:R61" xr:uid="{11CC57A6-1299-47BB-9BCC-7310493A870C}">
      <formula1>"SI,NO,Escoger un dato de la lista desplegable"</formula1>
    </dataValidation>
    <dataValidation allowBlank="1" showInputMessage="1" showErrorMessage="1" prompt="¿Afectar el cumplimiento de metas y objetivos de la dependencia?" sqref="R11" xr:uid="{D1C8F352-0627-4ABB-A005-EBC061BF8E90}"/>
    <dataValidation type="list" allowBlank="1" showInputMessage="1" showErrorMessage="1" prompt="¿Afectar al grupo de funcionarios del proceso?" sqref="Q12:Q61" xr:uid="{0791E541-690D-4CCC-92BD-58596D7D8843}">
      <formula1>"SI,NO,Escoger un dato de la lista desplegable"</formula1>
    </dataValidation>
    <dataValidation allowBlank="1" showInputMessage="1" showErrorMessage="1" prompt="¿Afectar al grupo de funcionarios del proceso?" sqref="Q11" xr:uid="{6D6CEE41-D089-46DB-9D81-BEA1BBF0811A}"/>
    <dataValidation allowBlank="1" showInputMessage="1" showErrorMessage="1" prompt="Son los efectos ocasionados por la ocurrencia de un riesgo que afecta los objetivos o procesos de la entidad. Pueden ser una pérdida, un daño, un perjuicio, un detrimento." sqref="M9:M11" xr:uid="{734B742F-3464-4B94-B7FB-7717A10971D2}"/>
    <dataValidation type="list" allowBlank="1" showInputMessage="1" showErrorMessage="1" sqref="BG12:BG61" xr:uid="{43C04E95-01AA-46C2-9535-9DF505C38CA3}">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82ACB135-92EB-4934-8A9B-C8C163A0E2A5}">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A2E9FE2E-6F59-4F9C-9374-D78D3A82A870}">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1FC39321-D245-4382-A3AE-E7DA078A5900}">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9A00B4D8-21D7-4287-AF3C-1B03F412E6C5}">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F6375CE-A445-4ACE-B51C-0B3B84EC7398}">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B088D788-FDFE-42D9-92DD-52EA1ABFBDC1}">
      <formula1>"Adecuado,Inadecuado,Escoger un dato de la lista desplegable"</formula1>
    </dataValidation>
    <dataValidation type="list" allowBlank="1" showInputMessage="1" showErrorMessage="1" prompt="¿Existen un responsable asignado a la ejecución del control?" sqref="AW12:AW61" xr:uid="{61622AB3-FB1F-4B1A-96B6-7D60F3BDF1F0}">
      <formula1>"Asignado,No Asignado,Escoger un dato de la lista desplegable"</formula1>
    </dataValidation>
    <dataValidation type="list" allowBlank="1" showInputMessage="1" showErrorMessage="1" sqref="AV12:AV61" xr:uid="{526FE719-E73B-4EFC-AECE-32049478CFEE}">
      <formula1>"Escoger un dato de la lista desplegable,Preventivo,Detectivo"</formula1>
    </dataValidation>
    <dataValidation type="list" allowBlank="1" showInputMessage="1" showErrorMessage="1" sqref="AQ12:AQ61" xr:uid="{A3B90400-801F-4A2F-9C19-28DB42FC1F55}">
      <formula1>"Escoger un dato de la lista desplegable,Por Tramite, Diario, Semanal, Quincenal, Mensual, Bimestral, Trimestral, Semestral,Anual"</formula1>
    </dataValidation>
    <dataValidation type="list" allowBlank="1" showInputMessage="1" showErrorMessage="1" sqref="F12:I61" xr:uid="{10957F61-B11C-4992-BF46-282300A5FDAF}">
      <formula1>"SI,NO,Escoger un dato de la lista desplegable"</formula1>
    </dataValidation>
    <dataValidation type="list" allowBlank="1" showInputMessage="1" showErrorMessage="1" sqref="N12:N61" xr:uid="{278F8DDA-7CC6-4A3F-8030-A99ABDE634D0}">
      <formula1>"Escoger un dato de la lista desplegable,5,4,3,2,1"</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6F1B3-F289-417F-8C56-A939190EDACA}">
  <dimension ref="B2:BS61"/>
  <sheetViews>
    <sheetView topLeftCell="A8" workbookViewId="0">
      <selection activeCell="B2" sqref="B2:D4"/>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285156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280">
        <v>45275</v>
      </c>
      <c r="F6" s="281"/>
      <c r="G6" s="281"/>
      <c r="H6" s="281"/>
      <c r="I6" s="281"/>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262" t="s">
        <v>71</v>
      </c>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4"/>
      <c r="AN8" s="285" t="s">
        <v>72</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262"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4"/>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374</v>
      </c>
      <c r="K10" s="258"/>
      <c r="L10" s="258"/>
      <c r="M10" s="261"/>
      <c r="N10" s="262"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233"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267"/>
      <c r="O11" s="268"/>
      <c r="P11" s="268"/>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294"/>
      <c r="AK11" s="294"/>
      <c r="AL11" s="294"/>
      <c r="AM11" s="234"/>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249.95" customHeight="1" x14ac:dyDescent="0.25">
      <c r="B12" s="462">
        <v>1</v>
      </c>
      <c r="C12" s="515" t="s">
        <v>26</v>
      </c>
      <c r="D12" s="518" t="s">
        <v>490</v>
      </c>
      <c r="E12" s="520" t="s">
        <v>491</v>
      </c>
      <c r="F12" s="522" t="s">
        <v>162</v>
      </c>
      <c r="G12" s="522" t="s">
        <v>162</v>
      </c>
      <c r="H12" s="522" t="s">
        <v>162</v>
      </c>
      <c r="I12" s="522" t="s">
        <v>162</v>
      </c>
      <c r="J12" s="455" t="str">
        <f>IF(AND((F12="SI"),(G12="SI"),(H12="SI"),(I12="SI")),"Si es Riesgo de Corrupción","No es Riesgo de Corrupción")</f>
        <v>Si es Riesgo de Corrupción</v>
      </c>
      <c r="K12" s="128">
        <v>1</v>
      </c>
      <c r="L12" s="169" t="s">
        <v>492</v>
      </c>
      <c r="M12" s="527" t="s">
        <v>493</v>
      </c>
      <c r="N12" s="529">
        <v>1</v>
      </c>
      <c r="O12" s="449" t="str">
        <f>IF(N12=1,"Rara vez",IF(N12=2,"Improbable",IF(N12=3,"Posible",IF(N12=4,"Probable",IF(N12=5,"Casi seguro","Definir el nivel de probabilidad")))))</f>
        <v>Rara vez</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524" t="s">
        <v>165</v>
      </c>
      <c r="R12" s="524" t="s">
        <v>162</v>
      </c>
      <c r="S12" s="524" t="s">
        <v>162</v>
      </c>
      <c r="T12" s="524" t="s">
        <v>165</v>
      </c>
      <c r="U12" s="524" t="s">
        <v>162</v>
      </c>
      <c r="V12" s="524" t="s">
        <v>165</v>
      </c>
      <c r="W12" s="524" t="s">
        <v>165</v>
      </c>
      <c r="X12" s="524" t="s">
        <v>165</v>
      </c>
      <c r="Y12" s="524" t="s">
        <v>165</v>
      </c>
      <c r="Z12" s="524" t="s">
        <v>162</v>
      </c>
      <c r="AA12" s="524" t="s">
        <v>162</v>
      </c>
      <c r="AB12" s="524" t="s">
        <v>162</v>
      </c>
      <c r="AC12" s="524" t="s">
        <v>162</v>
      </c>
      <c r="AD12" s="524" t="s">
        <v>162</v>
      </c>
      <c r="AE12" s="524" t="s">
        <v>165</v>
      </c>
      <c r="AF12" s="524" t="s">
        <v>165</v>
      </c>
      <c r="AG12" s="524" t="s">
        <v>165</v>
      </c>
      <c r="AH12" s="524" t="s">
        <v>165</v>
      </c>
      <c r="AI12" s="524" t="s">
        <v>165</v>
      </c>
      <c r="AJ12" s="448">
        <f>IF(AF12="SI","Impacto Catastrófico por lesoines o perdida de vidas humanas",(COUNTIF(Q12:AE21,"SI")+COUNTIF(AG12:AI21,"SI")))</f>
        <v>8</v>
      </c>
      <c r="AK12" s="448" t="str">
        <f>IF(AJ12=0,"",IF(AND(AJ12&gt;0,AJ12&lt;=5),"Moderado",IF(AND(AJ12&gt;5,AJ12&lt;=11),"Mayor","Catastrófico")))</f>
        <v>Mayor</v>
      </c>
      <c r="AL12" s="448" t="str">
        <f>IF(AND(O12="Rara Vez",AK12="Moderado"),"Moderado",IF(AND(O12="Rara Vez",AK12="Mayor"),"Alto",IF(AND(O12="Improbable",AK12="Moderado"),"Moderado",IF(AND(O12="Improbable",AK12="Mayor"),"Alto",IF(AND(O12="Posible",AK12="Moderado"),"Alto",IF(AND(O12="Probable",AK12="Moderado"),"Alto","Extremo"))))))</f>
        <v>Alto</v>
      </c>
      <c r="AM12" s="535" t="s">
        <v>159</v>
      </c>
      <c r="AN12" s="117">
        <v>1</v>
      </c>
      <c r="AO12" s="118" t="s">
        <v>494</v>
      </c>
      <c r="AP12" s="118" t="s">
        <v>495</v>
      </c>
      <c r="AQ12" s="118" t="s">
        <v>496</v>
      </c>
      <c r="AR12" s="118" t="s">
        <v>497</v>
      </c>
      <c r="AS12" s="118" t="s">
        <v>498</v>
      </c>
      <c r="AT12" s="118" t="s">
        <v>499</v>
      </c>
      <c r="AU12" s="118" t="s">
        <v>500</v>
      </c>
      <c r="AV12" s="118" t="s">
        <v>170</v>
      </c>
      <c r="AW12" s="119" t="s">
        <v>171</v>
      </c>
      <c r="AX12" s="119" t="s">
        <v>172</v>
      </c>
      <c r="AY12" s="119" t="s">
        <v>173</v>
      </c>
      <c r="AZ12" s="119" t="s">
        <v>174</v>
      </c>
      <c r="BA12" s="119" t="s">
        <v>175</v>
      </c>
      <c r="BB12" s="119" t="s">
        <v>176</v>
      </c>
      <c r="BC12" s="119" t="s">
        <v>187</v>
      </c>
      <c r="BD12" s="166">
        <f t="shared" ref="BD12:BD61" si="0">IF(AW12="Asignado",15,0)+IF(AX12="Adecuado",15,0)+IF(AY12="Oportuna",15,0)+IF(AZ12="Prevenir",15,IF(AZ12="Detectar",10,0))+IF(BA12="Confiable",15,0)+IF(BB12="Se investigan y resuelven oportunamente",15,0)+IF(BC12="Completa",10,IF(BC12="Incompleta",5,0))</f>
        <v>100</v>
      </c>
      <c r="BE12" s="166" t="str">
        <f t="shared" ref="BE12:BE61" si="1">IF(BD12&lt;=85,"Débil",IF(AND(BD12&gt;=86,BD12&lt;=94),"Moderado","Fuerte"))</f>
        <v>Fuerte</v>
      </c>
      <c r="BF12" s="121"/>
      <c r="BG12" s="122" t="s">
        <v>178</v>
      </c>
      <c r="BH12" s="166" t="str">
        <f t="shared" ref="BH12:BH61" si="2">IF(BG12="Débil","No se ejecuta",IF(BG12="Moderado","Algunas veces se ejecuta",IF(BG12="FUERTE","Siempre se ejecuta","Casilla formulada")))</f>
        <v>Siempre se ejecuta</v>
      </c>
      <c r="BI12" s="121"/>
      <c r="BJ12" s="1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61" si="4">IF(BJ12="DÉBIL",0,IF(BJ12="MODERADO",50,IF(BJ12="FUERTE",100,"")))</f>
        <v>100</v>
      </c>
      <c r="BL12" s="166" t="str">
        <f t="shared" ref="BL12:BL61" si="5">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39">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Mayor</v>
      </c>
      <c r="BR12" s="424" t="str">
        <f>IF(AND(BP12="Rara Vez",BQ12="Moderado"),"Moderado",IF(AND(BP12="Rara Vez",BQ12="Mayor"),"Alto",IF(AND(BP12="Improbable",BQ12="Moderado"),"Moderado",IF(AND(BP12="Improbable",BQ12="Mayor"),"Alto",IF(AND(BP12="Posible",BQ12="Moderado"),"Alto",IF(AND(BP12="Probable",BQ12="Moderado"),"Alto","Extremo"))))))</f>
        <v>Alto</v>
      </c>
      <c r="BS12" s="532" t="s">
        <v>501</v>
      </c>
    </row>
    <row r="13" spans="2:71" s="113" customFormat="1" ht="50.1" customHeight="1" x14ac:dyDescent="0.25">
      <c r="B13" s="463"/>
      <c r="C13" s="516"/>
      <c r="D13" s="518"/>
      <c r="E13" s="520"/>
      <c r="F13" s="522"/>
      <c r="G13" s="522"/>
      <c r="H13" s="522"/>
      <c r="I13" s="522"/>
      <c r="J13" s="455"/>
      <c r="K13" s="131">
        <v>2</v>
      </c>
      <c r="L13" s="170" t="s">
        <v>115</v>
      </c>
      <c r="M13" s="527"/>
      <c r="N13" s="530"/>
      <c r="O13" s="450"/>
      <c r="P13" s="443"/>
      <c r="Q13" s="525"/>
      <c r="R13" s="525"/>
      <c r="S13" s="525"/>
      <c r="T13" s="525"/>
      <c r="U13" s="525"/>
      <c r="V13" s="525"/>
      <c r="W13" s="525"/>
      <c r="X13" s="525"/>
      <c r="Y13" s="525"/>
      <c r="Z13" s="525"/>
      <c r="AA13" s="525"/>
      <c r="AB13" s="525"/>
      <c r="AC13" s="525"/>
      <c r="AD13" s="525"/>
      <c r="AE13" s="525"/>
      <c r="AF13" s="525"/>
      <c r="AG13" s="525"/>
      <c r="AH13" s="525"/>
      <c r="AI13" s="525"/>
      <c r="AJ13" s="425"/>
      <c r="AK13" s="425"/>
      <c r="AL13" s="425"/>
      <c r="AM13" s="536"/>
      <c r="AN13" s="133">
        <v>2</v>
      </c>
      <c r="AO13" s="171" t="s">
        <v>117</v>
      </c>
      <c r="AP13" s="171"/>
      <c r="AQ13" s="171" t="s">
        <v>114</v>
      </c>
      <c r="AR13" s="171"/>
      <c r="AS13" s="171"/>
      <c r="AT13" s="171"/>
      <c r="AU13" s="171"/>
      <c r="AV13" s="171" t="s">
        <v>114</v>
      </c>
      <c r="AW13" s="172" t="s">
        <v>114</v>
      </c>
      <c r="AX13" s="172" t="s">
        <v>114</v>
      </c>
      <c r="AY13" s="172" t="s">
        <v>114</v>
      </c>
      <c r="AZ13" s="172" t="s">
        <v>114</v>
      </c>
      <c r="BA13" s="172" t="s">
        <v>114</v>
      </c>
      <c r="BB13" s="172" t="s">
        <v>114</v>
      </c>
      <c r="BC13" s="172" t="s">
        <v>114</v>
      </c>
      <c r="BD13" s="135">
        <f t="shared" si="0"/>
        <v>0</v>
      </c>
      <c r="BE13" s="135" t="str">
        <f t="shared" si="1"/>
        <v>Débil</v>
      </c>
      <c r="BF13" s="134"/>
      <c r="BG13" s="173" t="s">
        <v>114</v>
      </c>
      <c r="BH13" s="135" t="str">
        <f t="shared" si="2"/>
        <v>Casilla formulada</v>
      </c>
      <c r="BI13" s="134"/>
      <c r="BJ13" s="135" t="str">
        <f t="shared" si="3"/>
        <v/>
      </c>
      <c r="BK13" s="135" t="str">
        <f t="shared" si="4"/>
        <v/>
      </c>
      <c r="BL13" s="135" t="str">
        <f t="shared" si="5"/>
        <v>SI</v>
      </c>
      <c r="BM13" s="434"/>
      <c r="BN13" s="437"/>
      <c r="BO13" s="440"/>
      <c r="BP13" s="443"/>
      <c r="BQ13" s="425"/>
      <c r="BR13" s="425"/>
      <c r="BS13" s="533"/>
    </row>
    <row r="14" spans="2:71" s="113" customFormat="1" ht="50.1" customHeight="1" x14ac:dyDescent="0.25">
      <c r="B14" s="463"/>
      <c r="C14" s="516"/>
      <c r="D14" s="518"/>
      <c r="E14" s="520"/>
      <c r="F14" s="522"/>
      <c r="G14" s="522"/>
      <c r="H14" s="522"/>
      <c r="I14" s="522"/>
      <c r="J14" s="455"/>
      <c r="K14" s="137">
        <v>3</v>
      </c>
      <c r="L14" s="174" t="s">
        <v>115</v>
      </c>
      <c r="M14" s="527"/>
      <c r="N14" s="530"/>
      <c r="O14" s="450"/>
      <c r="P14" s="443"/>
      <c r="Q14" s="525"/>
      <c r="R14" s="525"/>
      <c r="S14" s="525"/>
      <c r="T14" s="525"/>
      <c r="U14" s="525"/>
      <c r="V14" s="525"/>
      <c r="W14" s="525"/>
      <c r="X14" s="525"/>
      <c r="Y14" s="525"/>
      <c r="Z14" s="525"/>
      <c r="AA14" s="525"/>
      <c r="AB14" s="525"/>
      <c r="AC14" s="525"/>
      <c r="AD14" s="525"/>
      <c r="AE14" s="525"/>
      <c r="AF14" s="525"/>
      <c r="AG14" s="525"/>
      <c r="AH14" s="525"/>
      <c r="AI14" s="525"/>
      <c r="AJ14" s="425"/>
      <c r="AK14" s="425"/>
      <c r="AL14" s="425"/>
      <c r="AM14" s="536"/>
      <c r="AN14" s="139">
        <v>3</v>
      </c>
      <c r="AO14" s="175" t="s">
        <v>117</v>
      </c>
      <c r="AP14" s="175"/>
      <c r="AQ14" s="175" t="s">
        <v>114</v>
      </c>
      <c r="AR14" s="175"/>
      <c r="AS14" s="175"/>
      <c r="AT14" s="175"/>
      <c r="AU14" s="175"/>
      <c r="AV14" s="175" t="s">
        <v>114</v>
      </c>
      <c r="AW14" s="176" t="s">
        <v>114</v>
      </c>
      <c r="AX14" s="176" t="s">
        <v>114</v>
      </c>
      <c r="AY14" s="176" t="s">
        <v>114</v>
      </c>
      <c r="AZ14" s="176" t="s">
        <v>114</v>
      </c>
      <c r="BA14" s="176" t="s">
        <v>114</v>
      </c>
      <c r="BB14" s="176" t="s">
        <v>114</v>
      </c>
      <c r="BC14" s="176" t="s">
        <v>114</v>
      </c>
      <c r="BD14" s="167">
        <f t="shared" si="0"/>
        <v>0</v>
      </c>
      <c r="BE14" s="167" t="str">
        <f t="shared" si="1"/>
        <v>Débil</v>
      </c>
      <c r="BF14" s="140"/>
      <c r="BG14" s="177" t="s">
        <v>114</v>
      </c>
      <c r="BH14" s="167" t="str">
        <f t="shared" si="2"/>
        <v>Casilla formulada</v>
      </c>
      <c r="BI14" s="140"/>
      <c r="BJ14" s="167" t="str">
        <f t="shared" si="3"/>
        <v/>
      </c>
      <c r="BK14" s="167" t="str">
        <f t="shared" si="4"/>
        <v/>
      </c>
      <c r="BL14" s="167" t="str">
        <f t="shared" si="5"/>
        <v>SI</v>
      </c>
      <c r="BM14" s="434"/>
      <c r="BN14" s="437"/>
      <c r="BO14" s="440"/>
      <c r="BP14" s="443"/>
      <c r="BQ14" s="425"/>
      <c r="BR14" s="425"/>
      <c r="BS14" s="533"/>
    </row>
    <row r="15" spans="2:71" s="113" customFormat="1" ht="50.1" customHeight="1" x14ac:dyDescent="0.25">
      <c r="B15" s="463"/>
      <c r="C15" s="516"/>
      <c r="D15" s="518"/>
      <c r="E15" s="520"/>
      <c r="F15" s="522"/>
      <c r="G15" s="522"/>
      <c r="H15" s="522"/>
      <c r="I15" s="522"/>
      <c r="J15" s="455"/>
      <c r="K15" s="131">
        <v>4</v>
      </c>
      <c r="L15" s="170" t="s">
        <v>115</v>
      </c>
      <c r="M15" s="527"/>
      <c r="N15" s="530"/>
      <c r="O15" s="450"/>
      <c r="P15" s="443"/>
      <c r="Q15" s="525"/>
      <c r="R15" s="525"/>
      <c r="S15" s="525"/>
      <c r="T15" s="525"/>
      <c r="U15" s="525"/>
      <c r="V15" s="525"/>
      <c r="W15" s="525"/>
      <c r="X15" s="525"/>
      <c r="Y15" s="525"/>
      <c r="Z15" s="525"/>
      <c r="AA15" s="525"/>
      <c r="AB15" s="525"/>
      <c r="AC15" s="525"/>
      <c r="AD15" s="525"/>
      <c r="AE15" s="525"/>
      <c r="AF15" s="525"/>
      <c r="AG15" s="525"/>
      <c r="AH15" s="525"/>
      <c r="AI15" s="525"/>
      <c r="AJ15" s="425"/>
      <c r="AK15" s="425"/>
      <c r="AL15" s="425"/>
      <c r="AM15" s="536"/>
      <c r="AN15" s="133">
        <v>4</v>
      </c>
      <c r="AO15" s="171" t="s">
        <v>117</v>
      </c>
      <c r="AP15" s="171"/>
      <c r="AQ15" s="171" t="s">
        <v>114</v>
      </c>
      <c r="AR15" s="171"/>
      <c r="AS15" s="171"/>
      <c r="AT15" s="171"/>
      <c r="AU15" s="171"/>
      <c r="AV15" s="171" t="s">
        <v>114</v>
      </c>
      <c r="AW15" s="172" t="s">
        <v>114</v>
      </c>
      <c r="AX15" s="172" t="s">
        <v>114</v>
      </c>
      <c r="AY15" s="172" t="s">
        <v>114</v>
      </c>
      <c r="AZ15" s="172" t="s">
        <v>114</v>
      </c>
      <c r="BA15" s="172" t="s">
        <v>114</v>
      </c>
      <c r="BB15" s="172" t="s">
        <v>114</v>
      </c>
      <c r="BC15" s="172" t="s">
        <v>114</v>
      </c>
      <c r="BD15" s="135">
        <f t="shared" si="0"/>
        <v>0</v>
      </c>
      <c r="BE15" s="135" t="str">
        <f t="shared" si="1"/>
        <v>Débil</v>
      </c>
      <c r="BF15" s="134"/>
      <c r="BG15" s="173" t="s">
        <v>114</v>
      </c>
      <c r="BH15" s="135" t="str">
        <f t="shared" si="2"/>
        <v>Casilla formulada</v>
      </c>
      <c r="BI15" s="134"/>
      <c r="BJ15" s="135" t="str">
        <f t="shared" si="3"/>
        <v/>
      </c>
      <c r="BK15" s="135" t="str">
        <f t="shared" si="4"/>
        <v/>
      </c>
      <c r="BL15" s="135" t="str">
        <f t="shared" si="5"/>
        <v>SI</v>
      </c>
      <c r="BM15" s="434"/>
      <c r="BN15" s="437"/>
      <c r="BO15" s="440"/>
      <c r="BP15" s="443"/>
      <c r="BQ15" s="425"/>
      <c r="BR15" s="425"/>
      <c r="BS15" s="533"/>
    </row>
    <row r="16" spans="2:71" s="113" customFormat="1" ht="50.1" customHeight="1" x14ac:dyDescent="0.25">
      <c r="B16" s="463"/>
      <c r="C16" s="516"/>
      <c r="D16" s="518"/>
      <c r="E16" s="520"/>
      <c r="F16" s="522"/>
      <c r="G16" s="522"/>
      <c r="H16" s="522"/>
      <c r="I16" s="522"/>
      <c r="J16" s="455"/>
      <c r="K16" s="137">
        <v>5</v>
      </c>
      <c r="L16" s="174" t="s">
        <v>115</v>
      </c>
      <c r="M16" s="527"/>
      <c r="N16" s="530"/>
      <c r="O16" s="450"/>
      <c r="P16" s="443"/>
      <c r="Q16" s="525"/>
      <c r="R16" s="525"/>
      <c r="S16" s="525"/>
      <c r="T16" s="525"/>
      <c r="U16" s="525"/>
      <c r="V16" s="525"/>
      <c r="W16" s="525"/>
      <c r="X16" s="525"/>
      <c r="Y16" s="525"/>
      <c r="Z16" s="525"/>
      <c r="AA16" s="525"/>
      <c r="AB16" s="525"/>
      <c r="AC16" s="525"/>
      <c r="AD16" s="525"/>
      <c r="AE16" s="525"/>
      <c r="AF16" s="525"/>
      <c r="AG16" s="525"/>
      <c r="AH16" s="525"/>
      <c r="AI16" s="525"/>
      <c r="AJ16" s="425"/>
      <c r="AK16" s="425"/>
      <c r="AL16" s="425"/>
      <c r="AM16" s="536"/>
      <c r="AN16" s="139">
        <v>5</v>
      </c>
      <c r="AO16" s="175" t="s">
        <v>117</v>
      </c>
      <c r="AP16" s="175"/>
      <c r="AQ16" s="175" t="s">
        <v>114</v>
      </c>
      <c r="AR16" s="175"/>
      <c r="AS16" s="175"/>
      <c r="AT16" s="175"/>
      <c r="AU16" s="175"/>
      <c r="AV16" s="175" t="s">
        <v>114</v>
      </c>
      <c r="AW16" s="176" t="s">
        <v>114</v>
      </c>
      <c r="AX16" s="176" t="s">
        <v>114</v>
      </c>
      <c r="AY16" s="176" t="s">
        <v>114</v>
      </c>
      <c r="AZ16" s="176" t="s">
        <v>114</v>
      </c>
      <c r="BA16" s="176" t="s">
        <v>114</v>
      </c>
      <c r="BB16" s="176" t="s">
        <v>114</v>
      </c>
      <c r="BC16" s="176" t="s">
        <v>114</v>
      </c>
      <c r="BD16" s="167">
        <f t="shared" si="0"/>
        <v>0</v>
      </c>
      <c r="BE16" s="167" t="str">
        <f t="shared" si="1"/>
        <v>Débil</v>
      </c>
      <c r="BF16" s="140"/>
      <c r="BG16" s="177" t="s">
        <v>114</v>
      </c>
      <c r="BH16" s="167" t="str">
        <f t="shared" si="2"/>
        <v>Casilla formulada</v>
      </c>
      <c r="BI16" s="140"/>
      <c r="BJ16" s="167" t="str">
        <f t="shared" si="3"/>
        <v/>
      </c>
      <c r="BK16" s="167" t="str">
        <f t="shared" si="4"/>
        <v/>
      </c>
      <c r="BL16" s="167" t="str">
        <f t="shared" si="5"/>
        <v>SI</v>
      </c>
      <c r="BM16" s="434"/>
      <c r="BN16" s="437"/>
      <c r="BO16" s="440"/>
      <c r="BP16" s="443"/>
      <c r="BQ16" s="425"/>
      <c r="BR16" s="425"/>
      <c r="BS16" s="533"/>
    </row>
    <row r="17" spans="2:71" s="113" customFormat="1" ht="50.1" customHeight="1" x14ac:dyDescent="0.25">
      <c r="B17" s="463"/>
      <c r="C17" s="516"/>
      <c r="D17" s="518"/>
      <c r="E17" s="520"/>
      <c r="F17" s="522"/>
      <c r="G17" s="522"/>
      <c r="H17" s="522"/>
      <c r="I17" s="522"/>
      <c r="J17" s="455"/>
      <c r="K17" s="131">
        <v>6</v>
      </c>
      <c r="L17" s="170" t="s">
        <v>115</v>
      </c>
      <c r="M17" s="527"/>
      <c r="N17" s="530"/>
      <c r="O17" s="450"/>
      <c r="P17" s="443"/>
      <c r="Q17" s="525"/>
      <c r="R17" s="525"/>
      <c r="S17" s="525"/>
      <c r="T17" s="525"/>
      <c r="U17" s="525"/>
      <c r="V17" s="525"/>
      <c r="W17" s="525"/>
      <c r="X17" s="525"/>
      <c r="Y17" s="525"/>
      <c r="Z17" s="525"/>
      <c r="AA17" s="525"/>
      <c r="AB17" s="525"/>
      <c r="AC17" s="525"/>
      <c r="AD17" s="525"/>
      <c r="AE17" s="525"/>
      <c r="AF17" s="525"/>
      <c r="AG17" s="525"/>
      <c r="AH17" s="525"/>
      <c r="AI17" s="525"/>
      <c r="AJ17" s="425"/>
      <c r="AK17" s="425"/>
      <c r="AL17" s="425"/>
      <c r="AM17" s="536"/>
      <c r="AN17" s="133">
        <v>6</v>
      </c>
      <c r="AO17" s="171" t="s">
        <v>117</v>
      </c>
      <c r="AP17" s="171"/>
      <c r="AQ17" s="171" t="s">
        <v>114</v>
      </c>
      <c r="AR17" s="171"/>
      <c r="AS17" s="171"/>
      <c r="AT17" s="171"/>
      <c r="AU17" s="171"/>
      <c r="AV17" s="171" t="s">
        <v>114</v>
      </c>
      <c r="AW17" s="172" t="s">
        <v>114</v>
      </c>
      <c r="AX17" s="172" t="s">
        <v>114</v>
      </c>
      <c r="AY17" s="172" t="s">
        <v>114</v>
      </c>
      <c r="AZ17" s="172" t="s">
        <v>114</v>
      </c>
      <c r="BA17" s="172" t="s">
        <v>114</v>
      </c>
      <c r="BB17" s="172" t="s">
        <v>114</v>
      </c>
      <c r="BC17" s="172" t="s">
        <v>114</v>
      </c>
      <c r="BD17" s="135">
        <f t="shared" si="0"/>
        <v>0</v>
      </c>
      <c r="BE17" s="135" t="str">
        <f t="shared" si="1"/>
        <v>Débil</v>
      </c>
      <c r="BF17" s="134"/>
      <c r="BG17" s="173" t="s">
        <v>114</v>
      </c>
      <c r="BH17" s="135" t="str">
        <f t="shared" si="2"/>
        <v>Casilla formulada</v>
      </c>
      <c r="BI17" s="134"/>
      <c r="BJ17" s="135" t="str">
        <f t="shared" si="3"/>
        <v/>
      </c>
      <c r="BK17" s="135" t="str">
        <f t="shared" si="4"/>
        <v/>
      </c>
      <c r="BL17" s="135" t="str">
        <f t="shared" si="5"/>
        <v>SI</v>
      </c>
      <c r="BM17" s="434"/>
      <c r="BN17" s="437"/>
      <c r="BO17" s="440"/>
      <c r="BP17" s="443"/>
      <c r="BQ17" s="425"/>
      <c r="BR17" s="425"/>
      <c r="BS17" s="533"/>
    </row>
    <row r="18" spans="2:71" s="113" customFormat="1" ht="50.1" customHeight="1" x14ac:dyDescent="0.25">
      <c r="B18" s="463"/>
      <c r="C18" s="516"/>
      <c r="D18" s="518"/>
      <c r="E18" s="520"/>
      <c r="F18" s="522"/>
      <c r="G18" s="522"/>
      <c r="H18" s="522"/>
      <c r="I18" s="522"/>
      <c r="J18" s="455"/>
      <c r="K18" s="137">
        <v>7</v>
      </c>
      <c r="L18" s="174" t="s">
        <v>115</v>
      </c>
      <c r="M18" s="527"/>
      <c r="N18" s="530"/>
      <c r="O18" s="450"/>
      <c r="P18" s="443"/>
      <c r="Q18" s="525"/>
      <c r="R18" s="525"/>
      <c r="S18" s="525"/>
      <c r="T18" s="525"/>
      <c r="U18" s="525"/>
      <c r="V18" s="525"/>
      <c r="W18" s="525"/>
      <c r="X18" s="525"/>
      <c r="Y18" s="525"/>
      <c r="Z18" s="525"/>
      <c r="AA18" s="525"/>
      <c r="AB18" s="525"/>
      <c r="AC18" s="525"/>
      <c r="AD18" s="525"/>
      <c r="AE18" s="525"/>
      <c r="AF18" s="525"/>
      <c r="AG18" s="525"/>
      <c r="AH18" s="525"/>
      <c r="AI18" s="525"/>
      <c r="AJ18" s="425"/>
      <c r="AK18" s="425"/>
      <c r="AL18" s="425"/>
      <c r="AM18" s="536"/>
      <c r="AN18" s="139">
        <v>7</v>
      </c>
      <c r="AO18" s="175" t="s">
        <v>117</v>
      </c>
      <c r="AP18" s="175"/>
      <c r="AQ18" s="175" t="s">
        <v>114</v>
      </c>
      <c r="AR18" s="175"/>
      <c r="AS18" s="175"/>
      <c r="AT18" s="175"/>
      <c r="AU18" s="175"/>
      <c r="AV18" s="175" t="s">
        <v>114</v>
      </c>
      <c r="AW18" s="176" t="s">
        <v>114</v>
      </c>
      <c r="AX18" s="176" t="s">
        <v>114</v>
      </c>
      <c r="AY18" s="176" t="s">
        <v>114</v>
      </c>
      <c r="AZ18" s="176" t="s">
        <v>114</v>
      </c>
      <c r="BA18" s="176" t="s">
        <v>114</v>
      </c>
      <c r="BB18" s="176" t="s">
        <v>114</v>
      </c>
      <c r="BC18" s="176" t="s">
        <v>114</v>
      </c>
      <c r="BD18" s="167">
        <f t="shared" si="0"/>
        <v>0</v>
      </c>
      <c r="BE18" s="167" t="str">
        <f t="shared" si="1"/>
        <v>Débil</v>
      </c>
      <c r="BF18" s="140"/>
      <c r="BG18" s="177" t="s">
        <v>114</v>
      </c>
      <c r="BH18" s="167" t="str">
        <f t="shared" si="2"/>
        <v>Casilla formulada</v>
      </c>
      <c r="BI18" s="140"/>
      <c r="BJ18" s="167" t="str">
        <f t="shared" si="3"/>
        <v/>
      </c>
      <c r="BK18" s="167" t="str">
        <f t="shared" si="4"/>
        <v/>
      </c>
      <c r="BL18" s="167" t="str">
        <f t="shared" si="5"/>
        <v>SI</v>
      </c>
      <c r="BM18" s="434"/>
      <c r="BN18" s="437"/>
      <c r="BO18" s="440"/>
      <c r="BP18" s="443"/>
      <c r="BQ18" s="425"/>
      <c r="BR18" s="425"/>
      <c r="BS18" s="533"/>
    </row>
    <row r="19" spans="2:71" s="113" customFormat="1" ht="50.1" customHeight="1" x14ac:dyDescent="0.25">
      <c r="B19" s="463"/>
      <c r="C19" s="516"/>
      <c r="D19" s="518"/>
      <c r="E19" s="520"/>
      <c r="F19" s="522"/>
      <c r="G19" s="522"/>
      <c r="H19" s="522"/>
      <c r="I19" s="522"/>
      <c r="J19" s="455"/>
      <c r="K19" s="131">
        <v>8</v>
      </c>
      <c r="L19" s="170" t="s">
        <v>115</v>
      </c>
      <c r="M19" s="527"/>
      <c r="N19" s="530"/>
      <c r="O19" s="450"/>
      <c r="P19" s="443"/>
      <c r="Q19" s="525"/>
      <c r="R19" s="525"/>
      <c r="S19" s="525"/>
      <c r="T19" s="525"/>
      <c r="U19" s="525"/>
      <c r="V19" s="525"/>
      <c r="W19" s="525"/>
      <c r="X19" s="525"/>
      <c r="Y19" s="525"/>
      <c r="Z19" s="525"/>
      <c r="AA19" s="525"/>
      <c r="AB19" s="525"/>
      <c r="AC19" s="525"/>
      <c r="AD19" s="525"/>
      <c r="AE19" s="525"/>
      <c r="AF19" s="525"/>
      <c r="AG19" s="525"/>
      <c r="AH19" s="525"/>
      <c r="AI19" s="525"/>
      <c r="AJ19" s="425"/>
      <c r="AK19" s="425"/>
      <c r="AL19" s="425"/>
      <c r="AM19" s="536"/>
      <c r="AN19" s="133">
        <v>8</v>
      </c>
      <c r="AO19" s="171" t="s">
        <v>117</v>
      </c>
      <c r="AP19" s="171"/>
      <c r="AQ19" s="171" t="s">
        <v>114</v>
      </c>
      <c r="AR19" s="171"/>
      <c r="AS19" s="171"/>
      <c r="AT19" s="171"/>
      <c r="AU19" s="171"/>
      <c r="AV19" s="171" t="s">
        <v>114</v>
      </c>
      <c r="AW19" s="172" t="s">
        <v>114</v>
      </c>
      <c r="AX19" s="172" t="s">
        <v>114</v>
      </c>
      <c r="AY19" s="172" t="s">
        <v>114</v>
      </c>
      <c r="AZ19" s="172" t="s">
        <v>114</v>
      </c>
      <c r="BA19" s="172" t="s">
        <v>114</v>
      </c>
      <c r="BB19" s="172" t="s">
        <v>114</v>
      </c>
      <c r="BC19" s="172" t="s">
        <v>114</v>
      </c>
      <c r="BD19" s="135">
        <f t="shared" si="0"/>
        <v>0</v>
      </c>
      <c r="BE19" s="135" t="str">
        <f t="shared" si="1"/>
        <v>Débil</v>
      </c>
      <c r="BF19" s="134"/>
      <c r="BG19" s="173" t="s">
        <v>114</v>
      </c>
      <c r="BH19" s="135" t="str">
        <f t="shared" si="2"/>
        <v>Casilla formulada</v>
      </c>
      <c r="BI19" s="134"/>
      <c r="BJ19" s="135" t="str">
        <f t="shared" si="3"/>
        <v/>
      </c>
      <c r="BK19" s="135" t="str">
        <f t="shared" si="4"/>
        <v/>
      </c>
      <c r="BL19" s="135" t="str">
        <f t="shared" si="5"/>
        <v>SI</v>
      </c>
      <c r="BM19" s="434"/>
      <c r="BN19" s="437"/>
      <c r="BO19" s="440"/>
      <c r="BP19" s="443"/>
      <c r="BQ19" s="425"/>
      <c r="BR19" s="425"/>
      <c r="BS19" s="533"/>
    </row>
    <row r="20" spans="2:71" s="113" customFormat="1" ht="50.1" customHeight="1" x14ac:dyDescent="0.25">
      <c r="B20" s="463"/>
      <c r="C20" s="516"/>
      <c r="D20" s="518"/>
      <c r="E20" s="520"/>
      <c r="F20" s="522"/>
      <c r="G20" s="522"/>
      <c r="H20" s="522"/>
      <c r="I20" s="522"/>
      <c r="J20" s="455"/>
      <c r="K20" s="137">
        <v>9</v>
      </c>
      <c r="L20" s="178" t="s">
        <v>115</v>
      </c>
      <c r="M20" s="527"/>
      <c r="N20" s="530"/>
      <c r="O20" s="450"/>
      <c r="P20" s="443"/>
      <c r="Q20" s="525"/>
      <c r="R20" s="525"/>
      <c r="S20" s="525"/>
      <c r="T20" s="525"/>
      <c r="U20" s="525"/>
      <c r="V20" s="525"/>
      <c r="W20" s="525"/>
      <c r="X20" s="525"/>
      <c r="Y20" s="525"/>
      <c r="Z20" s="525"/>
      <c r="AA20" s="525"/>
      <c r="AB20" s="525"/>
      <c r="AC20" s="525"/>
      <c r="AD20" s="525"/>
      <c r="AE20" s="525"/>
      <c r="AF20" s="525"/>
      <c r="AG20" s="525"/>
      <c r="AH20" s="525"/>
      <c r="AI20" s="525"/>
      <c r="AJ20" s="425"/>
      <c r="AK20" s="425"/>
      <c r="AL20" s="425"/>
      <c r="AM20" s="536"/>
      <c r="AN20" s="139">
        <v>9</v>
      </c>
      <c r="AO20" s="175" t="s">
        <v>117</v>
      </c>
      <c r="AP20" s="175"/>
      <c r="AQ20" s="175" t="s">
        <v>114</v>
      </c>
      <c r="AR20" s="175"/>
      <c r="AS20" s="175"/>
      <c r="AT20" s="175"/>
      <c r="AU20" s="175"/>
      <c r="AV20" s="175" t="s">
        <v>114</v>
      </c>
      <c r="AW20" s="176" t="s">
        <v>114</v>
      </c>
      <c r="AX20" s="176" t="s">
        <v>114</v>
      </c>
      <c r="AY20" s="176" t="s">
        <v>114</v>
      </c>
      <c r="AZ20" s="176" t="s">
        <v>114</v>
      </c>
      <c r="BA20" s="176" t="s">
        <v>114</v>
      </c>
      <c r="BB20" s="176" t="s">
        <v>114</v>
      </c>
      <c r="BC20" s="176" t="s">
        <v>114</v>
      </c>
      <c r="BD20" s="167">
        <f t="shared" si="0"/>
        <v>0</v>
      </c>
      <c r="BE20" s="167" t="str">
        <f t="shared" si="1"/>
        <v>Débil</v>
      </c>
      <c r="BF20" s="140"/>
      <c r="BG20" s="177" t="s">
        <v>114</v>
      </c>
      <c r="BH20" s="167" t="str">
        <f t="shared" si="2"/>
        <v>Casilla formulada</v>
      </c>
      <c r="BI20" s="140"/>
      <c r="BJ20" s="167" t="str">
        <f t="shared" si="3"/>
        <v/>
      </c>
      <c r="BK20" s="167" t="str">
        <f t="shared" si="4"/>
        <v/>
      </c>
      <c r="BL20" s="167" t="str">
        <f t="shared" si="5"/>
        <v>SI</v>
      </c>
      <c r="BM20" s="434"/>
      <c r="BN20" s="437"/>
      <c r="BO20" s="440"/>
      <c r="BP20" s="443"/>
      <c r="BQ20" s="425"/>
      <c r="BR20" s="425"/>
      <c r="BS20" s="533"/>
    </row>
    <row r="21" spans="2:71" s="113" customFormat="1" ht="50.1" customHeight="1" thickBot="1" x14ac:dyDescent="0.3">
      <c r="B21" s="464"/>
      <c r="C21" s="517"/>
      <c r="D21" s="519"/>
      <c r="E21" s="521"/>
      <c r="F21" s="523"/>
      <c r="G21" s="523"/>
      <c r="H21" s="523"/>
      <c r="I21" s="523"/>
      <c r="J21" s="456"/>
      <c r="K21" s="144">
        <v>10</v>
      </c>
      <c r="L21" s="179" t="s">
        <v>115</v>
      </c>
      <c r="M21" s="528"/>
      <c r="N21" s="531"/>
      <c r="O21" s="451"/>
      <c r="P21" s="444"/>
      <c r="Q21" s="526"/>
      <c r="R21" s="526"/>
      <c r="S21" s="526"/>
      <c r="T21" s="526"/>
      <c r="U21" s="526"/>
      <c r="V21" s="526"/>
      <c r="W21" s="526"/>
      <c r="X21" s="526"/>
      <c r="Y21" s="526"/>
      <c r="Z21" s="526"/>
      <c r="AA21" s="526"/>
      <c r="AB21" s="526"/>
      <c r="AC21" s="526"/>
      <c r="AD21" s="526"/>
      <c r="AE21" s="526"/>
      <c r="AF21" s="526"/>
      <c r="AG21" s="526"/>
      <c r="AH21" s="526"/>
      <c r="AI21" s="526"/>
      <c r="AJ21" s="426"/>
      <c r="AK21" s="426"/>
      <c r="AL21" s="426"/>
      <c r="AM21" s="537"/>
      <c r="AN21" s="146">
        <v>10</v>
      </c>
      <c r="AO21" s="180" t="s">
        <v>117</v>
      </c>
      <c r="AP21" s="180"/>
      <c r="AQ21" s="180" t="s">
        <v>114</v>
      </c>
      <c r="AR21" s="180"/>
      <c r="AS21" s="180"/>
      <c r="AT21" s="180"/>
      <c r="AU21" s="180"/>
      <c r="AV21" s="180" t="s">
        <v>114</v>
      </c>
      <c r="AW21" s="181" t="s">
        <v>114</v>
      </c>
      <c r="AX21" s="181" t="s">
        <v>114</v>
      </c>
      <c r="AY21" s="181" t="s">
        <v>114</v>
      </c>
      <c r="AZ21" s="181" t="s">
        <v>114</v>
      </c>
      <c r="BA21" s="181" t="s">
        <v>114</v>
      </c>
      <c r="BB21" s="181" t="s">
        <v>114</v>
      </c>
      <c r="BC21" s="181" t="s">
        <v>114</v>
      </c>
      <c r="BD21" s="148">
        <f t="shared" si="0"/>
        <v>0</v>
      </c>
      <c r="BE21" s="148" t="str">
        <f t="shared" si="1"/>
        <v>Débil</v>
      </c>
      <c r="BF21" s="147"/>
      <c r="BG21" s="182" t="s">
        <v>114</v>
      </c>
      <c r="BH21" s="148" t="str">
        <f t="shared" si="2"/>
        <v>Casilla formulada</v>
      </c>
      <c r="BI21" s="147"/>
      <c r="BJ21" s="148" t="str">
        <f t="shared" si="3"/>
        <v/>
      </c>
      <c r="BK21" s="148" t="str">
        <f t="shared" si="4"/>
        <v/>
      </c>
      <c r="BL21" s="148" t="str">
        <f t="shared" si="5"/>
        <v>SI</v>
      </c>
      <c r="BM21" s="435"/>
      <c r="BN21" s="438"/>
      <c r="BO21" s="441"/>
      <c r="BP21" s="444"/>
      <c r="BQ21" s="426"/>
      <c r="BR21" s="426"/>
      <c r="BS21" s="534"/>
    </row>
    <row r="22" spans="2:71" s="113" customFormat="1" ht="96" customHeight="1" x14ac:dyDescent="0.25">
      <c r="B22" s="462">
        <v>2</v>
      </c>
      <c r="C22" s="515" t="s">
        <v>112</v>
      </c>
      <c r="D22" s="518" t="s">
        <v>113</v>
      </c>
      <c r="E22" s="518"/>
      <c r="F22" s="522" t="s">
        <v>114</v>
      </c>
      <c r="G22" s="522" t="s">
        <v>114</v>
      </c>
      <c r="H22" s="522" t="s">
        <v>114</v>
      </c>
      <c r="I22" s="522" t="s">
        <v>114</v>
      </c>
      <c r="J22" s="455" t="str">
        <f>IF(AND((F22="SI"),(G22="SI"),(H22="SI"),(I22="SI")),"Si es Riesgo de Corrupción","No es Riesgo de Corrupción")</f>
        <v>No es Riesgo de Corrupción</v>
      </c>
      <c r="K22" s="128">
        <v>1</v>
      </c>
      <c r="L22" s="169" t="s">
        <v>115</v>
      </c>
      <c r="M22" s="527" t="s">
        <v>502</v>
      </c>
      <c r="N22" s="529"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524" t="s">
        <v>114</v>
      </c>
      <c r="R22" s="524" t="s">
        <v>114</v>
      </c>
      <c r="S22" s="524" t="s">
        <v>114</v>
      </c>
      <c r="T22" s="524" t="s">
        <v>114</v>
      </c>
      <c r="U22" s="524" t="s">
        <v>114</v>
      </c>
      <c r="V22" s="524" t="s">
        <v>114</v>
      </c>
      <c r="W22" s="524" t="s">
        <v>114</v>
      </c>
      <c r="X22" s="524" t="s">
        <v>114</v>
      </c>
      <c r="Y22" s="524" t="s">
        <v>114</v>
      </c>
      <c r="Z22" s="524" t="s">
        <v>114</v>
      </c>
      <c r="AA22" s="524" t="s">
        <v>114</v>
      </c>
      <c r="AB22" s="524" t="s">
        <v>114</v>
      </c>
      <c r="AC22" s="524" t="s">
        <v>114</v>
      </c>
      <c r="AD22" s="524" t="s">
        <v>114</v>
      </c>
      <c r="AE22" s="524" t="s">
        <v>114</v>
      </c>
      <c r="AF22" s="524" t="s">
        <v>114</v>
      </c>
      <c r="AG22" s="524" t="s">
        <v>114</v>
      </c>
      <c r="AH22" s="524" t="s">
        <v>114</v>
      </c>
      <c r="AI22" s="524" t="s">
        <v>114</v>
      </c>
      <c r="AJ22" s="448">
        <f>IF(AF22="SI","Impacto Catastrófico por lesoines o perdida de vidas humanas",(COUNTIF(Q22:AE31,"SI")+COUNTIF(AG22:AI31,"SI")))</f>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535" t="s">
        <v>116</v>
      </c>
      <c r="AN22" s="117">
        <v>1</v>
      </c>
      <c r="AO22" s="118" t="s">
        <v>117</v>
      </c>
      <c r="AP22" s="118"/>
      <c r="AQ22" s="118" t="s">
        <v>114</v>
      </c>
      <c r="AR22" s="118"/>
      <c r="AS22" s="118"/>
      <c r="AT22" s="118"/>
      <c r="AU22" s="118"/>
      <c r="AV22" s="118" t="s">
        <v>114</v>
      </c>
      <c r="AW22" s="119" t="s">
        <v>114</v>
      </c>
      <c r="AX22" s="119" t="s">
        <v>114</v>
      </c>
      <c r="AY22" s="119" t="s">
        <v>114</v>
      </c>
      <c r="AZ22" s="119" t="s">
        <v>114</v>
      </c>
      <c r="BA22" s="119" t="s">
        <v>114</v>
      </c>
      <c r="BB22" s="119" t="s">
        <v>114</v>
      </c>
      <c r="BC22" s="119" t="s">
        <v>114</v>
      </c>
      <c r="BD22" s="166">
        <f t="shared" si="0"/>
        <v>0</v>
      </c>
      <c r="BE22" s="166" t="str">
        <f t="shared" si="1"/>
        <v>Débil</v>
      </c>
      <c r="BF22" s="121"/>
      <c r="BG22" s="122" t="s">
        <v>114</v>
      </c>
      <c r="BH22" s="166" t="str">
        <f t="shared" si="2"/>
        <v>Casilla formulada</v>
      </c>
      <c r="BI22" s="121"/>
      <c r="BJ22" s="166" t="str">
        <f t="shared" si="3"/>
        <v/>
      </c>
      <c r="BK22" s="166" t="str">
        <f t="shared" si="4"/>
        <v/>
      </c>
      <c r="BL22" s="166" t="str">
        <f t="shared" si="5"/>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39"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532"/>
    </row>
    <row r="23" spans="2:71" s="113" customFormat="1" ht="96" customHeight="1" x14ac:dyDescent="0.25">
      <c r="B23" s="463"/>
      <c r="C23" s="516"/>
      <c r="D23" s="518"/>
      <c r="E23" s="518"/>
      <c r="F23" s="522"/>
      <c r="G23" s="522"/>
      <c r="H23" s="522"/>
      <c r="I23" s="522"/>
      <c r="J23" s="455"/>
      <c r="K23" s="131">
        <v>2</v>
      </c>
      <c r="L23" s="170" t="s">
        <v>115</v>
      </c>
      <c r="M23" s="527"/>
      <c r="N23" s="530"/>
      <c r="O23" s="450"/>
      <c r="P23" s="443"/>
      <c r="Q23" s="525"/>
      <c r="R23" s="525"/>
      <c r="S23" s="525"/>
      <c r="T23" s="525"/>
      <c r="U23" s="525"/>
      <c r="V23" s="525"/>
      <c r="W23" s="525"/>
      <c r="X23" s="525"/>
      <c r="Y23" s="525"/>
      <c r="Z23" s="525"/>
      <c r="AA23" s="525"/>
      <c r="AB23" s="525"/>
      <c r="AC23" s="525"/>
      <c r="AD23" s="525"/>
      <c r="AE23" s="525"/>
      <c r="AF23" s="525"/>
      <c r="AG23" s="525"/>
      <c r="AH23" s="525"/>
      <c r="AI23" s="525"/>
      <c r="AJ23" s="425"/>
      <c r="AK23" s="425"/>
      <c r="AL23" s="425"/>
      <c r="AM23" s="536"/>
      <c r="AN23" s="133">
        <v>2</v>
      </c>
      <c r="AO23" s="171" t="s">
        <v>117</v>
      </c>
      <c r="AP23" s="171"/>
      <c r="AQ23" s="171" t="s">
        <v>114</v>
      </c>
      <c r="AR23" s="171"/>
      <c r="AS23" s="171"/>
      <c r="AT23" s="171"/>
      <c r="AU23" s="171"/>
      <c r="AV23" s="171" t="s">
        <v>114</v>
      </c>
      <c r="AW23" s="172" t="s">
        <v>114</v>
      </c>
      <c r="AX23" s="172" t="s">
        <v>114</v>
      </c>
      <c r="AY23" s="172" t="s">
        <v>114</v>
      </c>
      <c r="AZ23" s="172" t="s">
        <v>114</v>
      </c>
      <c r="BA23" s="172" t="s">
        <v>114</v>
      </c>
      <c r="BB23" s="172" t="s">
        <v>114</v>
      </c>
      <c r="BC23" s="172" t="s">
        <v>114</v>
      </c>
      <c r="BD23" s="135">
        <f t="shared" si="0"/>
        <v>0</v>
      </c>
      <c r="BE23" s="135" t="str">
        <f t="shared" si="1"/>
        <v>Débil</v>
      </c>
      <c r="BF23" s="134"/>
      <c r="BG23" s="173" t="s">
        <v>114</v>
      </c>
      <c r="BH23" s="135" t="str">
        <f t="shared" si="2"/>
        <v>Casilla formulada</v>
      </c>
      <c r="BI23" s="134"/>
      <c r="BJ23" s="135" t="str">
        <f t="shared" si="3"/>
        <v/>
      </c>
      <c r="BK23" s="135" t="str">
        <f t="shared" si="4"/>
        <v/>
      </c>
      <c r="BL23" s="135" t="str">
        <f t="shared" si="5"/>
        <v>SI</v>
      </c>
      <c r="BM23" s="434"/>
      <c r="BN23" s="437"/>
      <c r="BO23" s="440"/>
      <c r="BP23" s="443"/>
      <c r="BQ23" s="425"/>
      <c r="BR23" s="425"/>
      <c r="BS23" s="533"/>
    </row>
    <row r="24" spans="2:71" s="113" customFormat="1" ht="96" customHeight="1" x14ac:dyDescent="0.25">
      <c r="B24" s="463"/>
      <c r="C24" s="516"/>
      <c r="D24" s="518"/>
      <c r="E24" s="518"/>
      <c r="F24" s="522"/>
      <c r="G24" s="522"/>
      <c r="H24" s="522"/>
      <c r="I24" s="522"/>
      <c r="J24" s="455"/>
      <c r="K24" s="137">
        <v>3</v>
      </c>
      <c r="L24" s="174" t="s">
        <v>115</v>
      </c>
      <c r="M24" s="527"/>
      <c r="N24" s="530"/>
      <c r="O24" s="450"/>
      <c r="P24" s="443"/>
      <c r="Q24" s="525"/>
      <c r="R24" s="525"/>
      <c r="S24" s="525"/>
      <c r="T24" s="525"/>
      <c r="U24" s="525"/>
      <c r="V24" s="525"/>
      <c r="W24" s="525"/>
      <c r="X24" s="525"/>
      <c r="Y24" s="525"/>
      <c r="Z24" s="525"/>
      <c r="AA24" s="525"/>
      <c r="AB24" s="525"/>
      <c r="AC24" s="525"/>
      <c r="AD24" s="525"/>
      <c r="AE24" s="525"/>
      <c r="AF24" s="525"/>
      <c r="AG24" s="525"/>
      <c r="AH24" s="525"/>
      <c r="AI24" s="525"/>
      <c r="AJ24" s="425"/>
      <c r="AK24" s="425"/>
      <c r="AL24" s="425"/>
      <c r="AM24" s="536"/>
      <c r="AN24" s="139">
        <v>3</v>
      </c>
      <c r="AO24" s="175" t="s">
        <v>117</v>
      </c>
      <c r="AP24" s="175"/>
      <c r="AQ24" s="175" t="s">
        <v>114</v>
      </c>
      <c r="AR24" s="175"/>
      <c r="AS24" s="175"/>
      <c r="AT24" s="175"/>
      <c r="AU24" s="175"/>
      <c r="AV24" s="175" t="s">
        <v>114</v>
      </c>
      <c r="AW24" s="176" t="s">
        <v>114</v>
      </c>
      <c r="AX24" s="176" t="s">
        <v>114</v>
      </c>
      <c r="AY24" s="176" t="s">
        <v>114</v>
      </c>
      <c r="AZ24" s="176" t="s">
        <v>114</v>
      </c>
      <c r="BA24" s="176" t="s">
        <v>114</v>
      </c>
      <c r="BB24" s="176" t="s">
        <v>114</v>
      </c>
      <c r="BC24" s="176" t="s">
        <v>114</v>
      </c>
      <c r="BD24" s="167">
        <f t="shared" si="0"/>
        <v>0</v>
      </c>
      <c r="BE24" s="167" t="str">
        <f t="shared" si="1"/>
        <v>Débil</v>
      </c>
      <c r="BF24" s="140"/>
      <c r="BG24" s="177" t="s">
        <v>114</v>
      </c>
      <c r="BH24" s="167" t="str">
        <f t="shared" si="2"/>
        <v>Casilla formulada</v>
      </c>
      <c r="BI24" s="140"/>
      <c r="BJ24" s="167" t="str">
        <f t="shared" si="3"/>
        <v/>
      </c>
      <c r="BK24" s="167" t="str">
        <f t="shared" si="4"/>
        <v/>
      </c>
      <c r="BL24" s="167" t="str">
        <f t="shared" si="5"/>
        <v>SI</v>
      </c>
      <c r="BM24" s="434"/>
      <c r="BN24" s="437"/>
      <c r="BO24" s="440"/>
      <c r="BP24" s="443"/>
      <c r="BQ24" s="425"/>
      <c r="BR24" s="425"/>
      <c r="BS24" s="533"/>
    </row>
    <row r="25" spans="2:71" s="113" customFormat="1" ht="96" customHeight="1" x14ac:dyDescent="0.25">
      <c r="B25" s="463"/>
      <c r="C25" s="516"/>
      <c r="D25" s="518"/>
      <c r="E25" s="518"/>
      <c r="F25" s="522"/>
      <c r="G25" s="522"/>
      <c r="H25" s="522"/>
      <c r="I25" s="522"/>
      <c r="J25" s="455"/>
      <c r="K25" s="131">
        <v>4</v>
      </c>
      <c r="L25" s="170" t="s">
        <v>115</v>
      </c>
      <c r="M25" s="527"/>
      <c r="N25" s="530"/>
      <c r="O25" s="450"/>
      <c r="P25" s="443"/>
      <c r="Q25" s="525"/>
      <c r="R25" s="525"/>
      <c r="S25" s="525"/>
      <c r="T25" s="525"/>
      <c r="U25" s="525"/>
      <c r="V25" s="525"/>
      <c r="W25" s="525"/>
      <c r="X25" s="525"/>
      <c r="Y25" s="525"/>
      <c r="Z25" s="525"/>
      <c r="AA25" s="525"/>
      <c r="AB25" s="525"/>
      <c r="AC25" s="525"/>
      <c r="AD25" s="525"/>
      <c r="AE25" s="525"/>
      <c r="AF25" s="525"/>
      <c r="AG25" s="525"/>
      <c r="AH25" s="525"/>
      <c r="AI25" s="525"/>
      <c r="AJ25" s="425"/>
      <c r="AK25" s="425"/>
      <c r="AL25" s="425"/>
      <c r="AM25" s="536"/>
      <c r="AN25" s="133">
        <v>4</v>
      </c>
      <c r="AO25" s="171" t="s">
        <v>117</v>
      </c>
      <c r="AP25" s="171"/>
      <c r="AQ25" s="171" t="s">
        <v>114</v>
      </c>
      <c r="AR25" s="171"/>
      <c r="AS25" s="171"/>
      <c r="AT25" s="171"/>
      <c r="AU25" s="171"/>
      <c r="AV25" s="171" t="s">
        <v>114</v>
      </c>
      <c r="AW25" s="172" t="s">
        <v>114</v>
      </c>
      <c r="AX25" s="172" t="s">
        <v>114</v>
      </c>
      <c r="AY25" s="172" t="s">
        <v>114</v>
      </c>
      <c r="AZ25" s="172" t="s">
        <v>114</v>
      </c>
      <c r="BA25" s="172" t="s">
        <v>114</v>
      </c>
      <c r="BB25" s="172" t="s">
        <v>114</v>
      </c>
      <c r="BC25" s="172" t="s">
        <v>114</v>
      </c>
      <c r="BD25" s="135">
        <f t="shared" si="0"/>
        <v>0</v>
      </c>
      <c r="BE25" s="135" t="str">
        <f t="shared" si="1"/>
        <v>Débil</v>
      </c>
      <c r="BF25" s="134"/>
      <c r="BG25" s="173" t="s">
        <v>114</v>
      </c>
      <c r="BH25" s="135" t="str">
        <f t="shared" si="2"/>
        <v>Casilla formulada</v>
      </c>
      <c r="BI25" s="134"/>
      <c r="BJ25" s="135" t="str">
        <f t="shared" si="3"/>
        <v/>
      </c>
      <c r="BK25" s="135" t="str">
        <f t="shared" si="4"/>
        <v/>
      </c>
      <c r="BL25" s="135" t="str">
        <f t="shared" si="5"/>
        <v>SI</v>
      </c>
      <c r="BM25" s="434"/>
      <c r="BN25" s="437"/>
      <c r="BO25" s="440"/>
      <c r="BP25" s="443"/>
      <c r="BQ25" s="425"/>
      <c r="BR25" s="425"/>
      <c r="BS25" s="533"/>
    </row>
    <row r="26" spans="2:71" s="113" customFormat="1" ht="96" customHeight="1" x14ac:dyDescent="0.25">
      <c r="B26" s="463"/>
      <c r="C26" s="516"/>
      <c r="D26" s="518"/>
      <c r="E26" s="518"/>
      <c r="F26" s="522"/>
      <c r="G26" s="522"/>
      <c r="H26" s="522"/>
      <c r="I26" s="522"/>
      <c r="J26" s="455"/>
      <c r="K26" s="137">
        <v>5</v>
      </c>
      <c r="L26" s="174" t="s">
        <v>115</v>
      </c>
      <c r="M26" s="527"/>
      <c r="N26" s="530"/>
      <c r="O26" s="450"/>
      <c r="P26" s="443"/>
      <c r="Q26" s="525"/>
      <c r="R26" s="525"/>
      <c r="S26" s="525"/>
      <c r="T26" s="525"/>
      <c r="U26" s="525"/>
      <c r="V26" s="525"/>
      <c r="W26" s="525"/>
      <c r="X26" s="525"/>
      <c r="Y26" s="525"/>
      <c r="Z26" s="525"/>
      <c r="AA26" s="525"/>
      <c r="AB26" s="525"/>
      <c r="AC26" s="525"/>
      <c r="AD26" s="525"/>
      <c r="AE26" s="525"/>
      <c r="AF26" s="525"/>
      <c r="AG26" s="525"/>
      <c r="AH26" s="525"/>
      <c r="AI26" s="525"/>
      <c r="AJ26" s="425"/>
      <c r="AK26" s="425"/>
      <c r="AL26" s="425"/>
      <c r="AM26" s="536"/>
      <c r="AN26" s="139">
        <v>5</v>
      </c>
      <c r="AO26" s="175" t="s">
        <v>117</v>
      </c>
      <c r="AP26" s="175"/>
      <c r="AQ26" s="175" t="s">
        <v>114</v>
      </c>
      <c r="AR26" s="175"/>
      <c r="AS26" s="175"/>
      <c r="AT26" s="175"/>
      <c r="AU26" s="175"/>
      <c r="AV26" s="175" t="s">
        <v>114</v>
      </c>
      <c r="AW26" s="176" t="s">
        <v>114</v>
      </c>
      <c r="AX26" s="176" t="s">
        <v>114</v>
      </c>
      <c r="AY26" s="176" t="s">
        <v>114</v>
      </c>
      <c r="AZ26" s="176" t="s">
        <v>114</v>
      </c>
      <c r="BA26" s="176" t="s">
        <v>114</v>
      </c>
      <c r="BB26" s="176" t="s">
        <v>114</v>
      </c>
      <c r="BC26" s="176" t="s">
        <v>114</v>
      </c>
      <c r="BD26" s="167">
        <f t="shared" si="0"/>
        <v>0</v>
      </c>
      <c r="BE26" s="167" t="str">
        <f t="shared" si="1"/>
        <v>Débil</v>
      </c>
      <c r="BF26" s="140"/>
      <c r="BG26" s="177" t="s">
        <v>114</v>
      </c>
      <c r="BH26" s="167" t="str">
        <f t="shared" si="2"/>
        <v>Casilla formulada</v>
      </c>
      <c r="BI26" s="140"/>
      <c r="BJ26" s="167" t="str">
        <f t="shared" si="3"/>
        <v/>
      </c>
      <c r="BK26" s="167" t="str">
        <f t="shared" si="4"/>
        <v/>
      </c>
      <c r="BL26" s="167" t="str">
        <f t="shared" si="5"/>
        <v>SI</v>
      </c>
      <c r="BM26" s="434"/>
      <c r="BN26" s="437"/>
      <c r="BO26" s="440"/>
      <c r="BP26" s="443"/>
      <c r="BQ26" s="425"/>
      <c r="BR26" s="425"/>
      <c r="BS26" s="533"/>
    </row>
    <row r="27" spans="2:71" s="113" customFormat="1" ht="96" customHeight="1" x14ac:dyDescent="0.25">
      <c r="B27" s="463"/>
      <c r="C27" s="516"/>
      <c r="D27" s="518"/>
      <c r="E27" s="518"/>
      <c r="F27" s="522"/>
      <c r="G27" s="522"/>
      <c r="H27" s="522"/>
      <c r="I27" s="522"/>
      <c r="J27" s="455"/>
      <c r="K27" s="131">
        <v>6</v>
      </c>
      <c r="L27" s="170" t="s">
        <v>115</v>
      </c>
      <c r="M27" s="527"/>
      <c r="N27" s="530"/>
      <c r="O27" s="450"/>
      <c r="P27" s="443"/>
      <c r="Q27" s="525"/>
      <c r="R27" s="525"/>
      <c r="S27" s="525"/>
      <c r="T27" s="525"/>
      <c r="U27" s="525"/>
      <c r="V27" s="525"/>
      <c r="W27" s="525"/>
      <c r="X27" s="525"/>
      <c r="Y27" s="525"/>
      <c r="Z27" s="525"/>
      <c r="AA27" s="525"/>
      <c r="AB27" s="525"/>
      <c r="AC27" s="525"/>
      <c r="AD27" s="525"/>
      <c r="AE27" s="525"/>
      <c r="AF27" s="525"/>
      <c r="AG27" s="525"/>
      <c r="AH27" s="525"/>
      <c r="AI27" s="525"/>
      <c r="AJ27" s="425"/>
      <c r="AK27" s="425"/>
      <c r="AL27" s="425"/>
      <c r="AM27" s="536"/>
      <c r="AN27" s="133">
        <v>6</v>
      </c>
      <c r="AO27" s="171" t="s">
        <v>117</v>
      </c>
      <c r="AP27" s="171"/>
      <c r="AQ27" s="171" t="s">
        <v>114</v>
      </c>
      <c r="AR27" s="171"/>
      <c r="AS27" s="171"/>
      <c r="AT27" s="171"/>
      <c r="AU27" s="171"/>
      <c r="AV27" s="171" t="s">
        <v>114</v>
      </c>
      <c r="AW27" s="172" t="s">
        <v>114</v>
      </c>
      <c r="AX27" s="172" t="s">
        <v>114</v>
      </c>
      <c r="AY27" s="172" t="s">
        <v>114</v>
      </c>
      <c r="AZ27" s="172" t="s">
        <v>114</v>
      </c>
      <c r="BA27" s="172" t="s">
        <v>114</v>
      </c>
      <c r="BB27" s="172" t="s">
        <v>114</v>
      </c>
      <c r="BC27" s="172" t="s">
        <v>114</v>
      </c>
      <c r="BD27" s="135">
        <f t="shared" si="0"/>
        <v>0</v>
      </c>
      <c r="BE27" s="135" t="str">
        <f t="shared" si="1"/>
        <v>Débil</v>
      </c>
      <c r="BF27" s="134"/>
      <c r="BG27" s="173" t="s">
        <v>114</v>
      </c>
      <c r="BH27" s="135" t="str">
        <f t="shared" si="2"/>
        <v>Casilla formulada</v>
      </c>
      <c r="BI27" s="134"/>
      <c r="BJ27" s="135" t="str">
        <f t="shared" si="3"/>
        <v/>
      </c>
      <c r="BK27" s="135" t="str">
        <f t="shared" si="4"/>
        <v/>
      </c>
      <c r="BL27" s="135" t="str">
        <f t="shared" si="5"/>
        <v>SI</v>
      </c>
      <c r="BM27" s="434"/>
      <c r="BN27" s="437"/>
      <c r="BO27" s="440"/>
      <c r="BP27" s="443"/>
      <c r="BQ27" s="425"/>
      <c r="BR27" s="425"/>
      <c r="BS27" s="533"/>
    </row>
    <row r="28" spans="2:71" s="113" customFormat="1" ht="96" customHeight="1" x14ac:dyDescent="0.25">
      <c r="B28" s="463"/>
      <c r="C28" s="516"/>
      <c r="D28" s="518"/>
      <c r="E28" s="518"/>
      <c r="F28" s="522"/>
      <c r="G28" s="522"/>
      <c r="H28" s="522"/>
      <c r="I28" s="522"/>
      <c r="J28" s="455"/>
      <c r="K28" s="137">
        <v>7</v>
      </c>
      <c r="L28" s="174" t="s">
        <v>115</v>
      </c>
      <c r="M28" s="527"/>
      <c r="N28" s="530"/>
      <c r="O28" s="450"/>
      <c r="P28" s="443"/>
      <c r="Q28" s="525"/>
      <c r="R28" s="525"/>
      <c r="S28" s="525"/>
      <c r="T28" s="525"/>
      <c r="U28" s="525"/>
      <c r="V28" s="525"/>
      <c r="W28" s="525"/>
      <c r="X28" s="525"/>
      <c r="Y28" s="525"/>
      <c r="Z28" s="525"/>
      <c r="AA28" s="525"/>
      <c r="AB28" s="525"/>
      <c r="AC28" s="525"/>
      <c r="AD28" s="525"/>
      <c r="AE28" s="525"/>
      <c r="AF28" s="525"/>
      <c r="AG28" s="525"/>
      <c r="AH28" s="525"/>
      <c r="AI28" s="525"/>
      <c r="AJ28" s="425"/>
      <c r="AK28" s="425"/>
      <c r="AL28" s="425"/>
      <c r="AM28" s="536"/>
      <c r="AN28" s="139">
        <v>7</v>
      </c>
      <c r="AO28" s="175" t="s">
        <v>117</v>
      </c>
      <c r="AP28" s="175"/>
      <c r="AQ28" s="175" t="s">
        <v>114</v>
      </c>
      <c r="AR28" s="175"/>
      <c r="AS28" s="175"/>
      <c r="AT28" s="175"/>
      <c r="AU28" s="175"/>
      <c r="AV28" s="175" t="s">
        <v>114</v>
      </c>
      <c r="AW28" s="176" t="s">
        <v>114</v>
      </c>
      <c r="AX28" s="176" t="s">
        <v>114</v>
      </c>
      <c r="AY28" s="176" t="s">
        <v>114</v>
      </c>
      <c r="AZ28" s="176" t="s">
        <v>114</v>
      </c>
      <c r="BA28" s="176" t="s">
        <v>114</v>
      </c>
      <c r="BB28" s="176" t="s">
        <v>114</v>
      </c>
      <c r="BC28" s="176" t="s">
        <v>114</v>
      </c>
      <c r="BD28" s="167">
        <f t="shared" si="0"/>
        <v>0</v>
      </c>
      <c r="BE28" s="167" t="str">
        <f t="shared" si="1"/>
        <v>Débil</v>
      </c>
      <c r="BF28" s="140"/>
      <c r="BG28" s="177" t="s">
        <v>114</v>
      </c>
      <c r="BH28" s="167" t="str">
        <f t="shared" si="2"/>
        <v>Casilla formulada</v>
      </c>
      <c r="BI28" s="140"/>
      <c r="BJ28" s="167" t="str">
        <f t="shared" si="3"/>
        <v/>
      </c>
      <c r="BK28" s="167" t="str">
        <f t="shared" si="4"/>
        <v/>
      </c>
      <c r="BL28" s="167" t="str">
        <f t="shared" si="5"/>
        <v>SI</v>
      </c>
      <c r="BM28" s="434"/>
      <c r="BN28" s="437"/>
      <c r="BO28" s="440"/>
      <c r="BP28" s="443"/>
      <c r="BQ28" s="425"/>
      <c r="BR28" s="425"/>
      <c r="BS28" s="533"/>
    </row>
    <row r="29" spans="2:71" s="113" customFormat="1" ht="96" customHeight="1" x14ac:dyDescent="0.25">
      <c r="B29" s="463"/>
      <c r="C29" s="516"/>
      <c r="D29" s="518"/>
      <c r="E29" s="518"/>
      <c r="F29" s="522"/>
      <c r="G29" s="522"/>
      <c r="H29" s="522"/>
      <c r="I29" s="522"/>
      <c r="J29" s="455"/>
      <c r="K29" s="131">
        <v>8</v>
      </c>
      <c r="L29" s="170" t="s">
        <v>115</v>
      </c>
      <c r="M29" s="527"/>
      <c r="N29" s="530"/>
      <c r="O29" s="450"/>
      <c r="P29" s="443"/>
      <c r="Q29" s="525"/>
      <c r="R29" s="525"/>
      <c r="S29" s="525"/>
      <c r="T29" s="525"/>
      <c r="U29" s="525"/>
      <c r="V29" s="525"/>
      <c r="W29" s="525"/>
      <c r="X29" s="525"/>
      <c r="Y29" s="525"/>
      <c r="Z29" s="525"/>
      <c r="AA29" s="525"/>
      <c r="AB29" s="525"/>
      <c r="AC29" s="525"/>
      <c r="AD29" s="525"/>
      <c r="AE29" s="525"/>
      <c r="AF29" s="525"/>
      <c r="AG29" s="525"/>
      <c r="AH29" s="525"/>
      <c r="AI29" s="525"/>
      <c r="AJ29" s="425"/>
      <c r="AK29" s="425"/>
      <c r="AL29" s="425"/>
      <c r="AM29" s="536"/>
      <c r="AN29" s="133">
        <v>8</v>
      </c>
      <c r="AO29" s="171" t="s">
        <v>117</v>
      </c>
      <c r="AP29" s="171"/>
      <c r="AQ29" s="171" t="s">
        <v>114</v>
      </c>
      <c r="AR29" s="171"/>
      <c r="AS29" s="171"/>
      <c r="AT29" s="171"/>
      <c r="AU29" s="171"/>
      <c r="AV29" s="171" t="s">
        <v>114</v>
      </c>
      <c r="AW29" s="172" t="s">
        <v>114</v>
      </c>
      <c r="AX29" s="172" t="s">
        <v>114</v>
      </c>
      <c r="AY29" s="172" t="s">
        <v>114</v>
      </c>
      <c r="AZ29" s="172" t="s">
        <v>114</v>
      </c>
      <c r="BA29" s="172" t="s">
        <v>114</v>
      </c>
      <c r="BB29" s="172" t="s">
        <v>114</v>
      </c>
      <c r="BC29" s="172" t="s">
        <v>114</v>
      </c>
      <c r="BD29" s="135">
        <f t="shared" si="0"/>
        <v>0</v>
      </c>
      <c r="BE29" s="135" t="str">
        <f t="shared" si="1"/>
        <v>Débil</v>
      </c>
      <c r="BF29" s="134"/>
      <c r="BG29" s="173" t="s">
        <v>114</v>
      </c>
      <c r="BH29" s="135" t="str">
        <f t="shared" si="2"/>
        <v>Casilla formulada</v>
      </c>
      <c r="BI29" s="134"/>
      <c r="BJ29" s="135" t="str">
        <f t="shared" si="3"/>
        <v/>
      </c>
      <c r="BK29" s="135" t="str">
        <f t="shared" si="4"/>
        <v/>
      </c>
      <c r="BL29" s="135" t="str">
        <f t="shared" si="5"/>
        <v>SI</v>
      </c>
      <c r="BM29" s="434"/>
      <c r="BN29" s="437"/>
      <c r="BO29" s="440"/>
      <c r="BP29" s="443"/>
      <c r="BQ29" s="425"/>
      <c r="BR29" s="425"/>
      <c r="BS29" s="533"/>
    </row>
    <row r="30" spans="2:71" s="113" customFormat="1" ht="96" customHeight="1" x14ac:dyDescent="0.25">
      <c r="B30" s="463"/>
      <c r="C30" s="516"/>
      <c r="D30" s="518"/>
      <c r="E30" s="518"/>
      <c r="F30" s="522"/>
      <c r="G30" s="522"/>
      <c r="H30" s="522"/>
      <c r="I30" s="522"/>
      <c r="J30" s="455"/>
      <c r="K30" s="137">
        <v>9</v>
      </c>
      <c r="L30" s="178" t="s">
        <v>115</v>
      </c>
      <c r="M30" s="527"/>
      <c r="N30" s="530"/>
      <c r="O30" s="450"/>
      <c r="P30" s="443"/>
      <c r="Q30" s="525"/>
      <c r="R30" s="525"/>
      <c r="S30" s="525"/>
      <c r="T30" s="525"/>
      <c r="U30" s="525"/>
      <c r="V30" s="525"/>
      <c r="W30" s="525"/>
      <c r="X30" s="525"/>
      <c r="Y30" s="525"/>
      <c r="Z30" s="525"/>
      <c r="AA30" s="525"/>
      <c r="AB30" s="525"/>
      <c r="AC30" s="525"/>
      <c r="AD30" s="525"/>
      <c r="AE30" s="525"/>
      <c r="AF30" s="525"/>
      <c r="AG30" s="525"/>
      <c r="AH30" s="525"/>
      <c r="AI30" s="525"/>
      <c r="AJ30" s="425"/>
      <c r="AK30" s="425"/>
      <c r="AL30" s="425"/>
      <c r="AM30" s="536"/>
      <c r="AN30" s="139">
        <v>9</v>
      </c>
      <c r="AO30" s="175" t="s">
        <v>117</v>
      </c>
      <c r="AP30" s="175"/>
      <c r="AQ30" s="175" t="s">
        <v>114</v>
      </c>
      <c r="AR30" s="175"/>
      <c r="AS30" s="175"/>
      <c r="AT30" s="175"/>
      <c r="AU30" s="175"/>
      <c r="AV30" s="175" t="s">
        <v>114</v>
      </c>
      <c r="AW30" s="176" t="s">
        <v>114</v>
      </c>
      <c r="AX30" s="176" t="s">
        <v>114</v>
      </c>
      <c r="AY30" s="176" t="s">
        <v>114</v>
      </c>
      <c r="AZ30" s="176" t="s">
        <v>114</v>
      </c>
      <c r="BA30" s="176" t="s">
        <v>114</v>
      </c>
      <c r="BB30" s="176" t="s">
        <v>114</v>
      </c>
      <c r="BC30" s="176" t="s">
        <v>114</v>
      </c>
      <c r="BD30" s="167">
        <f t="shared" si="0"/>
        <v>0</v>
      </c>
      <c r="BE30" s="167" t="str">
        <f t="shared" si="1"/>
        <v>Débil</v>
      </c>
      <c r="BF30" s="140"/>
      <c r="BG30" s="177" t="s">
        <v>114</v>
      </c>
      <c r="BH30" s="167" t="str">
        <f t="shared" si="2"/>
        <v>Casilla formulada</v>
      </c>
      <c r="BI30" s="140"/>
      <c r="BJ30" s="167" t="str">
        <f t="shared" si="3"/>
        <v/>
      </c>
      <c r="BK30" s="167" t="str">
        <f t="shared" si="4"/>
        <v/>
      </c>
      <c r="BL30" s="167" t="str">
        <f t="shared" si="5"/>
        <v>SI</v>
      </c>
      <c r="BM30" s="434"/>
      <c r="BN30" s="437"/>
      <c r="BO30" s="440"/>
      <c r="BP30" s="443"/>
      <c r="BQ30" s="425"/>
      <c r="BR30" s="425"/>
      <c r="BS30" s="533"/>
    </row>
    <row r="31" spans="2:71" s="113" customFormat="1" ht="96" customHeight="1" thickBot="1" x14ac:dyDescent="0.3">
      <c r="B31" s="464"/>
      <c r="C31" s="517"/>
      <c r="D31" s="519"/>
      <c r="E31" s="519"/>
      <c r="F31" s="523"/>
      <c r="G31" s="523"/>
      <c r="H31" s="523"/>
      <c r="I31" s="523"/>
      <c r="J31" s="456"/>
      <c r="K31" s="144">
        <v>10</v>
      </c>
      <c r="L31" s="179" t="s">
        <v>115</v>
      </c>
      <c r="M31" s="528"/>
      <c r="N31" s="531"/>
      <c r="O31" s="451"/>
      <c r="P31" s="444"/>
      <c r="Q31" s="526"/>
      <c r="R31" s="526"/>
      <c r="S31" s="526"/>
      <c r="T31" s="526"/>
      <c r="U31" s="526"/>
      <c r="V31" s="526"/>
      <c r="W31" s="526"/>
      <c r="X31" s="526"/>
      <c r="Y31" s="526"/>
      <c r="Z31" s="526"/>
      <c r="AA31" s="526"/>
      <c r="AB31" s="526"/>
      <c r="AC31" s="526"/>
      <c r="AD31" s="526"/>
      <c r="AE31" s="526"/>
      <c r="AF31" s="526"/>
      <c r="AG31" s="526"/>
      <c r="AH31" s="526"/>
      <c r="AI31" s="526"/>
      <c r="AJ31" s="426"/>
      <c r="AK31" s="426"/>
      <c r="AL31" s="426"/>
      <c r="AM31" s="537"/>
      <c r="AN31" s="146">
        <v>10</v>
      </c>
      <c r="AO31" s="180" t="s">
        <v>117</v>
      </c>
      <c r="AP31" s="180"/>
      <c r="AQ31" s="180" t="s">
        <v>114</v>
      </c>
      <c r="AR31" s="180"/>
      <c r="AS31" s="180"/>
      <c r="AT31" s="180"/>
      <c r="AU31" s="180"/>
      <c r="AV31" s="180" t="s">
        <v>114</v>
      </c>
      <c r="AW31" s="181" t="s">
        <v>114</v>
      </c>
      <c r="AX31" s="181" t="s">
        <v>114</v>
      </c>
      <c r="AY31" s="181" t="s">
        <v>114</v>
      </c>
      <c r="AZ31" s="181" t="s">
        <v>114</v>
      </c>
      <c r="BA31" s="181" t="s">
        <v>114</v>
      </c>
      <c r="BB31" s="181" t="s">
        <v>114</v>
      </c>
      <c r="BC31" s="181" t="s">
        <v>114</v>
      </c>
      <c r="BD31" s="148">
        <f t="shared" si="0"/>
        <v>0</v>
      </c>
      <c r="BE31" s="148" t="str">
        <f t="shared" si="1"/>
        <v>Débil</v>
      </c>
      <c r="BF31" s="147"/>
      <c r="BG31" s="182" t="s">
        <v>114</v>
      </c>
      <c r="BH31" s="148" t="str">
        <f t="shared" si="2"/>
        <v>Casilla formulada</v>
      </c>
      <c r="BI31" s="147"/>
      <c r="BJ31" s="148" t="str">
        <f t="shared" si="3"/>
        <v/>
      </c>
      <c r="BK31" s="148" t="str">
        <f t="shared" si="4"/>
        <v/>
      </c>
      <c r="BL31" s="148" t="str">
        <f t="shared" si="5"/>
        <v>SI</v>
      </c>
      <c r="BM31" s="435"/>
      <c r="BN31" s="438"/>
      <c r="BO31" s="441"/>
      <c r="BP31" s="444"/>
      <c r="BQ31" s="426"/>
      <c r="BR31" s="426"/>
      <c r="BS31" s="534"/>
    </row>
    <row r="32" spans="2:71" s="113" customFormat="1" ht="96" customHeight="1" x14ac:dyDescent="0.25">
      <c r="B32" s="462">
        <v>3</v>
      </c>
      <c r="C32" s="515" t="s">
        <v>112</v>
      </c>
      <c r="D32" s="518" t="s">
        <v>113</v>
      </c>
      <c r="E32" s="518"/>
      <c r="F32" s="522" t="s">
        <v>114</v>
      </c>
      <c r="G32" s="522" t="s">
        <v>114</v>
      </c>
      <c r="H32" s="522" t="s">
        <v>114</v>
      </c>
      <c r="I32" s="522" t="s">
        <v>114</v>
      </c>
      <c r="J32" s="455" t="str">
        <f>IF(AND((F32="SI"),(G32="SI"),(H32="SI"),(I32="SI")),"Si es Riesgo de Corrupción","No es Riesgo de Corrupción")</f>
        <v>No es Riesgo de Corrupción</v>
      </c>
      <c r="K32" s="128">
        <v>1</v>
      </c>
      <c r="L32" s="169" t="s">
        <v>115</v>
      </c>
      <c r="M32" s="527" t="s">
        <v>502</v>
      </c>
      <c r="N32" s="52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524" t="s">
        <v>114</v>
      </c>
      <c r="R32" s="524" t="s">
        <v>114</v>
      </c>
      <c r="S32" s="524" t="s">
        <v>114</v>
      </c>
      <c r="T32" s="524" t="s">
        <v>114</v>
      </c>
      <c r="U32" s="524" t="s">
        <v>114</v>
      </c>
      <c r="V32" s="524" t="s">
        <v>114</v>
      </c>
      <c r="W32" s="524" t="s">
        <v>114</v>
      </c>
      <c r="X32" s="524" t="s">
        <v>114</v>
      </c>
      <c r="Y32" s="524" t="s">
        <v>114</v>
      </c>
      <c r="Z32" s="524" t="s">
        <v>114</v>
      </c>
      <c r="AA32" s="524" t="s">
        <v>114</v>
      </c>
      <c r="AB32" s="524" t="s">
        <v>114</v>
      </c>
      <c r="AC32" s="524" t="s">
        <v>114</v>
      </c>
      <c r="AD32" s="524" t="s">
        <v>114</v>
      </c>
      <c r="AE32" s="524" t="s">
        <v>114</v>
      </c>
      <c r="AF32" s="524" t="s">
        <v>114</v>
      </c>
      <c r="AG32" s="524" t="s">
        <v>114</v>
      </c>
      <c r="AH32" s="524" t="s">
        <v>114</v>
      </c>
      <c r="AI32" s="524"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535" t="s">
        <v>116</v>
      </c>
      <c r="AN32" s="117">
        <v>1</v>
      </c>
      <c r="AO32" s="118" t="s">
        <v>117</v>
      </c>
      <c r="AP32" s="118"/>
      <c r="AQ32" s="118" t="s">
        <v>114</v>
      </c>
      <c r="AR32" s="118"/>
      <c r="AS32" s="118"/>
      <c r="AT32" s="118"/>
      <c r="AU32" s="118"/>
      <c r="AV32" s="118" t="s">
        <v>114</v>
      </c>
      <c r="AW32" s="119" t="s">
        <v>114</v>
      </c>
      <c r="AX32" s="119" t="s">
        <v>114</v>
      </c>
      <c r="AY32" s="119" t="s">
        <v>114</v>
      </c>
      <c r="AZ32" s="119" t="s">
        <v>114</v>
      </c>
      <c r="BA32" s="119" t="s">
        <v>114</v>
      </c>
      <c r="BB32" s="119" t="s">
        <v>114</v>
      </c>
      <c r="BC32" s="119" t="s">
        <v>114</v>
      </c>
      <c r="BD32" s="166">
        <f t="shared" si="0"/>
        <v>0</v>
      </c>
      <c r="BE32" s="166" t="str">
        <f t="shared" si="1"/>
        <v>Débil</v>
      </c>
      <c r="BF32" s="121"/>
      <c r="BG32" s="122" t="s">
        <v>114</v>
      </c>
      <c r="BH32" s="166" t="str">
        <f t="shared" si="2"/>
        <v>Casilla formulada</v>
      </c>
      <c r="BI32" s="121"/>
      <c r="BJ32" s="166" t="str">
        <f t="shared" si="3"/>
        <v/>
      </c>
      <c r="BK32" s="166" t="str">
        <f t="shared" si="4"/>
        <v/>
      </c>
      <c r="BL32" s="166" t="str">
        <f t="shared" si="5"/>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532"/>
    </row>
    <row r="33" spans="2:71" s="113" customFormat="1" ht="96" customHeight="1" x14ac:dyDescent="0.25">
      <c r="B33" s="463"/>
      <c r="C33" s="516"/>
      <c r="D33" s="518"/>
      <c r="E33" s="518"/>
      <c r="F33" s="522"/>
      <c r="G33" s="522"/>
      <c r="H33" s="522"/>
      <c r="I33" s="522"/>
      <c r="J33" s="455"/>
      <c r="K33" s="131">
        <v>2</v>
      </c>
      <c r="L33" s="170" t="s">
        <v>115</v>
      </c>
      <c r="M33" s="527"/>
      <c r="N33" s="530"/>
      <c r="O33" s="450"/>
      <c r="P33" s="443"/>
      <c r="Q33" s="525"/>
      <c r="R33" s="525"/>
      <c r="S33" s="525"/>
      <c r="T33" s="525"/>
      <c r="U33" s="525"/>
      <c r="V33" s="525"/>
      <c r="W33" s="525"/>
      <c r="X33" s="525"/>
      <c r="Y33" s="525"/>
      <c r="Z33" s="525"/>
      <c r="AA33" s="525"/>
      <c r="AB33" s="525"/>
      <c r="AC33" s="525"/>
      <c r="AD33" s="525"/>
      <c r="AE33" s="525"/>
      <c r="AF33" s="525"/>
      <c r="AG33" s="525"/>
      <c r="AH33" s="525"/>
      <c r="AI33" s="525"/>
      <c r="AJ33" s="425"/>
      <c r="AK33" s="425"/>
      <c r="AL33" s="425"/>
      <c r="AM33" s="536"/>
      <c r="AN33" s="133">
        <v>2</v>
      </c>
      <c r="AO33" s="171" t="s">
        <v>117</v>
      </c>
      <c r="AP33" s="171"/>
      <c r="AQ33" s="171" t="s">
        <v>114</v>
      </c>
      <c r="AR33" s="171"/>
      <c r="AS33" s="171"/>
      <c r="AT33" s="171"/>
      <c r="AU33" s="171"/>
      <c r="AV33" s="171" t="s">
        <v>114</v>
      </c>
      <c r="AW33" s="172" t="s">
        <v>114</v>
      </c>
      <c r="AX33" s="172" t="s">
        <v>114</v>
      </c>
      <c r="AY33" s="172" t="s">
        <v>114</v>
      </c>
      <c r="AZ33" s="172" t="s">
        <v>114</v>
      </c>
      <c r="BA33" s="172" t="s">
        <v>114</v>
      </c>
      <c r="BB33" s="172" t="s">
        <v>114</v>
      </c>
      <c r="BC33" s="172" t="s">
        <v>114</v>
      </c>
      <c r="BD33" s="135">
        <f t="shared" si="0"/>
        <v>0</v>
      </c>
      <c r="BE33" s="135" t="str">
        <f t="shared" si="1"/>
        <v>Débil</v>
      </c>
      <c r="BF33" s="134"/>
      <c r="BG33" s="173" t="s">
        <v>114</v>
      </c>
      <c r="BH33" s="135" t="str">
        <f t="shared" si="2"/>
        <v>Casilla formulada</v>
      </c>
      <c r="BI33" s="134"/>
      <c r="BJ33" s="135" t="str">
        <f t="shared" si="3"/>
        <v/>
      </c>
      <c r="BK33" s="135" t="str">
        <f t="shared" si="4"/>
        <v/>
      </c>
      <c r="BL33" s="135" t="str">
        <f t="shared" si="5"/>
        <v>SI</v>
      </c>
      <c r="BM33" s="434"/>
      <c r="BN33" s="437"/>
      <c r="BO33" s="440"/>
      <c r="BP33" s="443"/>
      <c r="BQ33" s="425"/>
      <c r="BR33" s="425"/>
      <c r="BS33" s="533"/>
    </row>
    <row r="34" spans="2:71" s="113" customFormat="1" ht="96" customHeight="1" x14ac:dyDescent="0.25">
      <c r="B34" s="463"/>
      <c r="C34" s="516"/>
      <c r="D34" s="518"/>
      <c r="E34" s="518"/>
      <c r="F34" s="522"/>
      <c r="G34" s="522"/>
      <c r="H34" s="522"/>
      <c r="I34" s="522"/>
      <c r="J34" s="455"/>
      <c r="K34" s="137">
        <v>3</v>
      </c>
      <c r="L34" s="174" t="s">
        <v>115</v>
      </c>
      <c r="M34" s="527"/>
      <c r="N34" s="530"/>
      <c r="O34" s="450"/>
      <c r="P34" s="443"/>
      <c r="Q34" s="525"/>
      <c r="R34" s="525"/>
      <c r="S34" s="525"/>
      <c r="T34" s="525"/>
      <c r="U34" s="525"/>
      <c r="V34" s="525"/>
      <c r="W34" s="525"/>
      <c r="X34" s="525"/>
      <c r="Y34" s="525"/>
      <c r="Z34" s="525"/>
      <c r="AA34" s="525"/>
      <c r="AB34" s="525"/>
      <c r="AC34" s="525"/>
      <c r="AD34" s="525"/>
      <c r="AE34" s="525"/>
      <c r="AF34" s="525"/>
      <c r="AG34" s="525"/>
      <c r="AH34" s="525"/>
      <c r="AI34" s="525"/>
      <c r="AJ34" s="425"/>
      <c r="AK34" s="425"/>
      <c r="AL34" s="425"/>
      <c r="AM34" s="536"/>
      <c r="AN34" s="139">
        <v>3</v>
      </c>
      <c r="AO34" s="175" t="s">
        <v>117</v>
      </c>
      <c r="AP34" s="175"/>
      <c r="AQ34" s="175" t="s">
        <v>114</v>
      </c>
      <c r="AR34" s="175"/>
      <c r="AS34" s="175"/>
      <c r="AT34" s="175"/>
      <c r="AU34" s="175"/>
      <c r="AV34" s="175" t="s">
        <v>114</v>
      </c>
      <c r="AW34" s="176" t="s">
        <v>114</v>
      </c>
      <c r="AX34" s="176" t="s">
        <v>114</v>
      </c>
      <c r="AY34" s="176" t="s">
        <v>114</v>
      </c>
      <c r="AZ34" s="176" t="s">
        <v>114</v>
      </c>
      <c r="BA34" s="176" t="s">
        <v>114</v>
      </c>
      <c r="BB34" s="176" t="s">
        <v>114</v>
      </c>
      <c r="BC34" s="176" t="s">
        <v>114</v>
      </c>
      <c r="BD34" s="167">
        <f t="shared" si="0"/>
        <v>0</v>
      </c>
      <c r="BE34" s="167" t="str">
        <f t="shared" si="1"/>
        <v>Débil</v>
      </c>
      <c r="BF34" s="140"/>
      <c r="BG34" s="177" t="s">
        <v>114</v>
      </c>
      <c r="BH34" s="167" t="str">
        <f t="shared" si="2"/>
        <v>Casilla formulada</v>
      </c>
      <c r="BI34" s="140"/>
      <c r="BJ34" s="167" t="str">
        <f t="shared" si="3"/>
        <v/>
      </c>
      <c r="BK34" s="167" t="str">
        <f t="shared" si="4"/>
        <v/>
      </c>
      <c r="BL34" s="167" t="str">
        <f t="shared" si="5"/>
        <v>SI</v>
      </c>
      <c r="BM34" s="434"/>
      <c r="BN34" s="437"/>
      <c r="BO34" s="440"/>
      <c r="BP34" s="443"/>
      <c r="BQ34" s="425"/>
      <c r="BR34" s="425"/>
      <c r="BS34" s="533"/>
    </row>
    <row r="35" spans="2:71" s="113" customFormat="1" ht="96" customHeight="1" x14ac:dyDescent="0.25">
      <c r="B35" s="463"/>
      <c r="C35" s="516"/>
      <c r="D35" s="518"/>
      <c r="E35" s="518"/>
      <c r="F35" s="522"/>
      <c r="G35" s="522"/>
      <c r="H35" s="522"/>
      <c r="I35" s="522"/>
      <c r="J35" s="455"/>
      <c r="K35" s="131">
        <v>4</v>
      </c>
      <c r="L35" s="170" t="s">
        <v>115</v>
      </c>
      <c r="M35" s="527"/>
      <c r="N35" s="530"/>
      <c r="O35" s="450"/>
      <c r="P35" s="443"/>
      <c r="Q35" s="525"/>
      <c r="R35" s="525"/>
      <c r="S35" s="525"/>
      <c r="T35" s="525"/>
      <c r="U35" s="525"/>
      <c r="V35" s="525"/>
      <c r="W35" s="525"/>
      <c r="X35" s="525"/>
      <c r="Y35" s="525"/>
      <c r="Z35" s="525"/>
      <c r="AA35" s="525"/>
      <c r="AB35" s="525"/>
      <c r="AC35" s="525"/>
      <c r="AD35" s="525"/>
      <c r="AE35" s="525"/>
      <c r="AF35" s="525"/>
      <c r="AG35" s="525"/>
      <c r="AH35" s="525"/>
      <c r="AI35" s="525"/>
      <c r="AJ35" s="425"/>
      <c r="AK35" s="425"/>
      <c r="AL35" s="425"/>
      <c r="AM35" s="536"/>
      <c r="AN35" s="133">
        <v>4</v>
      </c>
      <c r="AO35" s="171" t="s">
        <v>117</v>
      </c>
      <c r="AP35" s="171"/>
      <c r="AQ35" s="171" t="s">
        <v>114</v>
      </c>
      <c r="AR35" s="171"/>
      <c r="AS35" s="171"/>
      <c r="AT35" s="171"/>
      <c r="AU35" s="171"/>
      <c r="AV35" s="171" t="s">
        <v>114</v>
      </c>
      <c r="AW35" s="172" t="s">
        <v>114</v>
      </c>
      <c r="AX35" s="172" t="s">
        <v>114</v>
      </c>
      <c r="AY35" s="172" t="s">
        <v>114</v>
      </c>
      <c r="AZ35" s="172" t="s">
        <v>114</v>
      </c>
      <c r="BA35" s="172" t="s">
        <v>114</v>
      </c>
      <c r="BB35" s="172" t="s">
        <v>114</v>
      </c>
      <c r="BC35" s="172" t="s">
        <v>114</v>
      </c>
      <c r="BD35" s="135">
        <f t="shared" si="0"/>
        <v>0</v>
      </c>
      <c r="BE35" s="135" t="str">
        <f t="shared" si="1"/>
        <v>Débil</v>
      </c>
      <c r="BF35" s="134"/>
      <c r="BG35" s="173" t="s">
        <v>114</v>
      </c>
      <c r="BH35" s="135" t="str">
        <f t="shared" si="2"/>
        <v>Casilla formulada</v>
      </c>
      <c r="BI35" s="134"/>
      <c r="BJ35" s="135" t="str">
        <f t="shared" si="3"/>
        <v/>
      </c>
      <c r="BK35" s="135" t="str">
        <f t="shared" si="4"/>
        <v/>
      </c>
      <c r="BL35" s="135" t="str">
        <f t="shared" si="5"/>
        <v>SI</v>
      </c>
      <c r="BM35" s="434"/>
      <c r="BN35" s="437"/>
      <c r="BO35" s="440"/>
      <c r="BP35" s="443"/>
      <c r="BQ35" s="425"/>
      <c r="BR35" s="425"/>
      <c r="BS35" s="533"/>
    </row>
    <row r="36" spans="2:71" s="113" customFormat="1" ht="96" customHeight="1" x14ac:dyDescent="0.25">
      <c r="B36" s="463"/>
      <c r="C36" s="516"/>
      <c r="D36" s="518"/>
      <c r="E36" s="518"/>
      <c r="F36" s="522"/>
      <c r="G36" s="522"/>
      <c r="H36" s="522"/>
      <c r="I36" s="522"/>
      <c r="J36" s="455"/>
      <c r="K36" s="137">
        <v>5</v>
      </c>
      <c r="L36" s="174" t="s">
        <v>115</v>
      </c>
      <c r="M36" s="527"/>
      <c r="N36" s="530"/>
      <c r="O36" s="450"/>
      <c r="P36" s="443"/>
      <c r="Q36" s="525"/>
      <c r="R36" s="525"/>
      <c r="S36" s="525"/>
      <c r="T36" s="525"/>
      <c r="U36" s="525"/>
      <c r="V36" s="525"/>
      <c r="W36" s="525"/>
      <c r="X36" s="525"/>
      <c r="Y36" s="525"/>
      <c r="Z36" s="525"/>
      <c r="AA36" s="525"/>
      <c r="AB36" s="525"/>
      <c r="AC36" s="525"/>
      <c r="AD36" s="525"/>
      <c r="AE36" s="525"/>
      <c r="AF36" s="525"/>
      <c r="AG36" s="525"/>
      <c r="AH36" s="525"/>
      <c r="AI36" s="525"/>
      <c r="AJ36" s="425"/>
      <c r="AK36" s="425"/>
      <c r="AL36" s="425"/>
      <c r="AM36" s="536"/>
      <c r="AN36" s="139">
        <v>5</v>
      </c>
      <c r="AO36" s="175" t="s">
        <v>117</v>
      </c>
      <c r="AP36" s="175"/>
      <c r="AQ36" s="175" t="s">
        <v>114</v>
      </c>
      <c r="AR36" s="175"/>
      <c r="AS36" s="175"/>
      <c r="AT36" s="175"/>
      <c r="AU36" s="175"/>
      <c r="AV36" s="175" t="s">
        <v>114</v>
      </c>
      <c r="AW36" s="176" t="s">
        <v>114</v>
      </c>
      <c r="AX36" s="176" t="s">
        <v>114</v>
      </c>
      <c r="AY36" s="176" t="s">
        <v>114</v>
      </c>
      <c r="AZ36" s="176" t="s">
        <v>114</v>
      </c>
      <c r="BA36" s="176" t="s">
        <v>114</v>
      </c>
      <c r="BB36" s="176" t="s">
        <v>114</v>
      </c>
      <c r="BC36" s="176" t="s">
        <v>114</v>
      </c>
      <c r="BD36" s="167">
        <f t="shared" si="0"/>
        <v>0</v>
      </c>
      <c r="BE36" s="167" t="str">
        <f t="shared" si="1"/>
        <v>Débil</v>
      </c>
      <c r="BF36" s="140"/>
      <c r="BG36" s="177" t="s">
        <v>114</v>
      </c>
      <c r="BH36" s="167" t="str">
        <f t="shared" si="2"/>
        <v>Casilla formulada</v>
      </c>
      <c r="BI36" s="140"/>
      <c r="BJ36" s="167" t="str">
        <f t="shared" si="3"/>
        <v/>
      </c>
      <c r="BK36" s="167" t="str">
        <f t="shared" si="4"/>
        <v/>
      </c>
      <c r="BL36" s="167" t="str">
        <f t="shared" si="5"/>
        <v>SI</v>
      </c>
      <c r="BM36" s="434"/>
      <c r="BN36" s="437"/>
      <c r="BO36" s="440"/>
      <c r="BP36" s="443"/>
      <c r="BQ36" s="425"/>
      <c r="BR36" s="425"/>
      <c r="BS36" s="533"/>
    </row>
    <row r="37" spans="2:71" s="113" customFormat="1" ht="96" customHeight="1" x14ac:dyDescent="0.25">
      <c r="B37" s="463"/>
      <c r="C37" s="516"/>
      <c r="D37" s="518"/>
      <c r="E37" s="518"/>
      <c r="F37" s="522"/>
      <c r="G37" s="522"/>
      <c r="H37" s="522"/>
      <c r="I37" s="522"/>
      <c r="J37" s="455"/>
      <c r="K37" s="131">
        <v>6</v>
      </c>
      <c r="L37" s="170" t="s">
        <v>115</v>
      </c>
      <c r="M37" s="527"/>
      <c r="N37" s="530"/>
      <c r="O37" s="450"/>
      <c r="P37" s="443"/>
      <c r="Q37" s="525"/>
      <c r="R37" s="525"/>
      <c r="S37" s="525"/>
      <c r="T37" s="525"/>
      <c r="U37" s="525"/>
      <c r="V37" s="525"/>
      <c r="W37" s="525"/>
      <c r="X37" s="525"/>
      <c r="Y37" s="525"/>
      <c r="Z37" s="525"/>
      <c r="AA37" s="525"/>
      <c r="AB37" s="525"/>
      <c r="AC37" s="525"/>
      <c r="AD37" s="525"/>
      <c r="AE37" s="525"/>
      <c r="AF37" s="525"/>
      <c r="AG37" s="525"/>
      <c r="AH37" s="525"/>
      <c r="AI37" s="525"/>
      <c r="AJ37" s="425"/>
      <c r="AK37" s="425"/>
      <c r="AL37" s="425"/>
      <c r="AM37" s="536"/>
      <c r="AN37" s="133">
        <v>6</v>
      </c>
      <c r="AO37" s="171" t="s">
        <v>117</v>
      </c>
      <c r="AP37" s="171"/>
      <c r="AQ37" s="171" t="s">
        <v>114</v>
      </c>
      <c r="AR37" s="171"/>
      <c r="AS37" s="171"/>
      <c r="AT37" s="171"/>
      <c r="AU37" s="171"/>
      <c r="AV37" s="171" t="s">
        <v>114</v>
      </c>
      <c r="AW37" s="172" t="s">
        <v>114</v>
      </c>
      <c r="AX37" s="172" t="s">
        <v>114</v>
      </c>
      <c r="AY37" s="172" t="s">
        <v>114</v>
      </c>
      <c r="AZ37" s="172" t="s">
        <v>114</v>
      </c>
      <c r="BA37" s="172" t="s">
        <v>114</v>
      </c>
      <c r="BB37" s="172" t="s">
        <v>114</v>
      </c>
      <c r="BC37" s="172" t="s">
        <v>114</v>
      </c>
      <c r="BD37" s="135">
        <f t="shared" si="0"/>
        <v>0</v>
      </c>
      <c r="BE37" s="135" t="str">
        <f t="shared" si="1"/>
        <v>Débil</v>
      </c>
      <c r="BF37" s="134"/>
      <c r="BG37" s="173" t="s">
        <v>114</v>
      </c>
      <c r="BH37" s="135" t="str">
        <f t="shared" si="2"/>
        <v>Casilla formulada</v>
      </c>
      <c r="BI37" s="134"/>
      <c r="BJ37" s="135" t="str">
        <f t="shared" si="3"/>
        <v/>
      </c>
      <c r="BK37" s="135" t="str">
        <f t="shared" si="4"/>
        <v/>
      </c>
      <c r="BL37" s="135" t="str">
        <f t="shared" si="5"/>
        <v>SI</v>
      </c>
      <c r="BM37" s="434"/>
      <c r="BN37" s="437"/>
      <c r="BO37" s="440"/>
      <c r="BP37" s="443"/>
      <c r="BQ37" s="425"/>
      <c r="BR37" s="425"/>
      <c r="BS37" s="533"/>
    </row>
    <row r="38" spans="2:71" s="113" customFormat="1" ht="96" customHeight="1" x14ac:dyDescent="0.25">
      <c r="B38" s="463"/>
      <c r="C38" s="516"/>
      <c r="D38" s="518"/>
      <c r="E38" s="518"/>
      <c r="F38" s="522"/>
      <c r="G38" s="522"/>
      <c r="H38" s="522"/>
      <c r="I38" s="522"/>
      <c r="J38" s="455"/>
      <c r="K38" s="137">
        <v>7</v>
      </c>
      <c r="L38" s="174" t="s">
        <v>115</v>
      </c>
      <c r="M38" s="527"/>
      <c r="N38" s="530"/>
      <c r="O38" s="450"/>
      <c r="P38" s="443"/>
      <c r="Q38" s="525"/>
      <c r="R38" s="525"/>
      <c r="S38" s="525"/>
      <c r="T38" s="525"/>
      <c r="U38" s="525"/>
      <c r="V38" s="525"/>
      <c r="W38" s="525"/>
      <c r="X38" s="525"/>
      <c r="Y38" s="525"/>
      <c r="Z38" s="525"/>
      <c r="AA38" s="525"/>
      <c r="AB38" s="525"/>
      <c r="AC38" s="525"/>
      <c r="AD38" s="525"/>
      <c r="AE38" s="525"/>
      <c r="AF38" s="525"/>
      <c r="AG38" s="525"/>
      <c r="AH38" s="525"/>
      <c r="AI38" s="525"/>
      <c r="AJ38" s="425"/>
      <c r="AK38" s="425"/>
      <c r="AL38" s="425"/>
      <c r="AM38" s="536"/>
      <c r="AN38" s="139">
        <v>7</v>
      </c>
      <c r="AO38" s="175" t="s">
        <v>117</v>
      </c>
      <c r="AP38" s="175"/>
      <c r="AQ38" s="175" t="s">
        <v>114</v>
      </c>
      <c r="AR38" s="175"/>
      <c r="AS38" s="175"/>
      <c r="AT38" s="175"/>
      <c r="AU38" s="175"/>
      <c r="AV38" s="175" t="s">
        <v>114</v>
      </c>
      <c r="AW38" s="176" t="s">
        <v>114</v>
      </c>
      <c r="AX38" s="176" t="s">
        <v>114</v>
      </c>
      <c r="AY38" s="176" t="s">
        <v>114</v>
      </c>
      <c r="AZ38" s="176" t="s">
        <v>114</v>
      </c>
      <c r="BA38" s="176" t="s">
        <v>114</v>
      </c>
      <c r="BB38" s="176" t="s">
        <v>114</v>
      </c>
      <c r="BC38" s="176" t="s">
        <v>114</v>
      </c>
      <c r="BD38" s="167">
        <f t="shared" si="0"/>
        <v>0</v>
      </c>
      <c r="BE38" s="167" t="str">
        <f t="shared" si="1"/>
        <v>Débil</v>
      </c>
      <c r="BF38" s="140"/>
      <c r="BG38" s="177" t="s">
        <v>114</v>
      </c>
      <c r="BH38" s="167" t="str">
        <f t="shared" si="2"/>
        <v>Casilla formulada</v>
      </c>
      <c r="BI38" s="140"/>
      <c r="BJ38" s="167" t="str">
        <f t="shared" si="3"/>
        <v/>
      </c>
      <c r="BK38" s="167" t="str">
        <f t="shared" si="4"/>
        <v/>
      </c>
      <c r="BL38" s="167" t="str">
        <f t="shared" si="5"/>
        <v>SI</v>
      </c>
      <c r="BM38" s="434"/>
      <c r="BN38" s="437"/>
      <c r="BO38" s="440"/>
      <c r="BP38" s="443"/>
      <c r="BQ38" s="425"/>
      <c r="BR38" s="425"/>
      <c r="BS38" s="533"/>
    </row>
    <row r="39" spans="2:71" s="113" customFormat="1" ht="96" customHeight="1" x14ac:dyDescent="0.25">
      <c r="B39" s="463"/>
      <c r="C39" s="516"/>
      <c r="D39" s="518"/>
      <c r="E39" s="518"/>
      <c r="F39" s="522"/>
      <c r="G39" s="522"/>
      <c r="H39" s="522"/>
      <c r="I39" s="522"/>
      <c r="J39" s="455"/>
      <c r="K39" s="131">
        <v>8</v>
      </c>
      <c r="L39" s="170" t="s">
        <v>115</v>
      </c>
      <c r="M39" s="527"/>
      <c r="N39" s="530"/>
      <c r="O39" s="450"/>
      <c r="P39" s="443"/>
      <c r="Q39" s="525"/>
      <c r="R39" s="525"/>
      <c r="S39" s="525"/>
      <c r="T39" s="525"/>
      <c r="U39" s="525"/>
      <c r="V39" s="525"/>
      <c r="W39" s="525"/>
      <c r="X39" s="525"/>
      <c r="Y39" s="525"/>
      <c r="Z39" s="525"/>
      <c r="AA39" s="525"/>
      <c r="AB39" s="525"/>
      <c r="AC39" s="525"/>
      <c r="AD39" s="525"/>
      <c r="AE39" s="525"/>
      <c r="AF39" s="525"/>
      <c r="AG39" s="525"/>
      <c r="AH39" s="525"/>
      <c r="AI39" s="525"/>
      <c r="AJ39" s="425"/>
      <c r="AK39" s="425"/>
      <c r="AL39" s="425"/>
      <c r="AM39" s="536"/>
      <c r="AN39" s="133">
        <v>8</v>
      </c>
      <c r="AO39" s="171" t="s">
        <v>117</v>
      </c>
      <c r="AP39" s="171"/>
      <c r="AQ39" s="171" t="s">
        <v>114</v>
      </c>
      <c r="AR39" s="171"/>
      <c r="AS39" s="171"/>
      <c r="AT39" s="171"/>
      <c r="AU39" s="171"/>
      <c r="AV39" s="171" t="s">
        <v>114</v>
      </c>
      <c r="AW39" s="172" t="s">
        <v>114</v>
      </c>
      <c r="AX39" s="172" t="s">
        <v>114</v>
      </c>
      <c r="AY39" s="172" t="s">
        <v>114</v>
      </c>
      <c r="AZ39" s="172" t="s">
        <v>114</v>
      </c>
      <c r="BA39" s="172" t="s">
        <v>114</v>
      </c>
      <c r="BB39" s="172" t="s">
        <v>114</v>
      </c>
      <c r="BC39" s="172" t="s">
        <v>114</v>
      </c>
      <c r="BD39" s="135">
        <f t="shared" si="0"/>
        <v>0</v>
      </c>
      <c r="BE39" s="135" t="str">
        <f t="shared" si="1"/>
        <v>Débil</v>
      </c>
      <c r="BF39" s="134"/>
      <c r="BG39" s="173" t="s">
        <v>114</v>
      </c>
      <c r="BH39" s="135" t="str">
        <f t="shared" si="2"/>
        <v>Casilla formulada</v>
      </c>
      <c r="BI39" s="134"/>
      <c r="BJ39" s="135" t="str">
        <f t="shared" si="3"/>
        <v/>
      </c>
      <c r="BK39" s="135" t="str">
        <f t="shared" si="4"/>
        <v/>
      </c>
      <c r="BL39" s="135" t="str">
        <f t="shared" si="5"/>
        <v>SI</v>
      </c>
      <c r="BM39" s="434"/>
      <c r="BN39" s="437"/>
      <c r="BO39" s="440"/>
      <c r="BP39" s="443"/>
      <c r="BQ39" s="425"/>
      <c r="BR39" s="425"/>
      <c r="BS39" s="533"/>
    </row>
    <row r="40" spans="2:71" s="113" customFormat="1" ht="96" customHeight="1" x14ac:dyDescent="0.25">
      <c r="B40" s="463"/>
      <c r="C40" s="516"/>
      <c r="D40" s="518"/>
      <c r="E40" s="518"/>
      <c r="F40" s="522"/>
      <c r="G40" s="522"/>
      <c r="H40" s="522"/>
      <c r="I40" s="522"/>
      <c r="J40" s="455"/>
      <c r="K40" s="137">
        <v>9</v>
      </c>
      <c r="L40" s="178" t="s">
        <v>115</v>
      </c>
      <c r="M40" s="527"/>
      <c r="N40" s="530"/>
      <c r="O40" s="450"/>
      <c r="P40" s="443"/>
      <c r="Q40" s="525"/>
      <c r="R40" s="525"/>
      <c r="S40" s="525"/>
      <c r="T40" s="525"/>
      <c r="U40" s="525"/>
      <c r="V40" s="525"/>
      <c r="W40" s="525"/>
      <c r="X40" s="525"/>
      <c r="Y40" s="525"/>
      <c r="Z40" s="525"/>
      <c r="AA40" s="525"/>
      <c r="AB40" s="525"/>
      <c r="AC40" s="525"/>
      <c r="AD40" s="525"/>
      <c r="AE40" s="525"/>
      <c r="AF40" s="525"/>
      <c r="AG40" s="525"/>
      <c r="AH40" s="525"/>
      <c r="AI40" s="525"/>
      <c r="AJ40" s="425"/>
      <c r="AK40" s="425"/>
      <c r="AL40" s="425"/>
      <c r="AM40" s="536"/>
      <c r="AN40" s="139">
        <v>9</v>
      </c>
      <c r="AO40" s="175" t="s">
        <v>117</v>
      </c>
      <c r="AP40" s="175"/>
      <c r="AQ40" s="175" t="s">
        <v>114</v>
      </c>
      <c r="AR40" s="175"/>
      <c r="AS40" s="175"/>
      <c r="AT40" s="175"/>
      <c r="AU40" s="175"/>
      <c r="AV40" s="175" t="s">
        <v>114</v>
      </c>
      <c r="AW40" s="176" t="s">
        <v>114</v>
      </c>
      <c r="AX40" s="176" t="s">
        <v>114</v>
      </c>
      <c r="AY40" s="176" t="s">
        <v>114</v>
      </c>
      <c r="AZ40" s="176" t="s">
        <v>114</v>
      </c>
      <c r="BA40" s="176" t="s">
        <v>114</v>
      </c>
      <c r="BB40" s="176" t="s">
        <v>114</v>
      </c>
      <c r="BC40" s="176" t="s">
        <v>114</v>
      </c>
      <c r="BD40" s="167">
        <f t="shared" si="0"/>
        <v>0</v>
      </c>
      <c r="BE40" s="167" t="str">
        <f t="shared" si="1"/>
        <v>Débil</v>
      </c>
      <c r="BF40" s="140"/>
      <c r="BG40" s="177" t="s">
        <v>114</v>
      </c>
      <c r="BH40" s="167" t="str">
        <f t="shared" si="2"/>
        <v>Casilla formulada</v>
      </c>
      <c r="BI40" s="140"/>
      <c r="BJ40" s="167" t="str">
        <f t="shared" si="3"/>
        <v/>
      </c>
      <c r="BK40" s="167" t="str">
        <f t="shared" si="4"/>
        <v/>
      </c>
      <c r="BL40" s="167" t="str">
        <f t="shared" si="5"/>
        <v>SI</v>
      </c>
      <c r="BM40" s="434"/>
      <c r="BN40" s="437"/>
      <c r="BO40" s="440"/>
      <c r="BP40" s="443"/>
      <c r="BQ40" s="425"/>
      <c r="BR40" s="425"/>
      <c r="BS40" s="533"/>
    </row>
    <row r="41" spans="2:71" s="113" customFormat="1" ht="96" customHeight="1" thickBot="1" x14ac:dyDescent="0.3">
      <c r="B41" s="464"/>
      <c r="C41" s="517"/>
      <c r="D41" s="519"/>
      <c r="E41" s="519"/>
      <c r="F41" s="523"/>
      <c r="G41" s="523"/>
      <c r="H41" s="523"/>
      <c r="I41" s="523"/>
      <c r="J41" s="456"/>
      <c r="K41" s="144">
        <v>10</v>
      </c>
      <c r="L41" s="179" t="s">
        <v>115</v>
      </c>
      <c r="M41" s="528"/>
      <c r="N41" s="531"/>
      <c r="O41" s="451"/>
      <c r="P41" s="444"/>
      <c r="Q41" s="526"/>
      <c r="R41" s="526"/>
      <c r="S41" s="526"/>
      <c r="T41" s="526"/>
      <c r="U41" s="526"/>
      <c r="V41" s="526"/>
      <c r="W41" s="526"/>
      <c r="X41" s="526"/>
      <c r="Y41" s="526"/>
      <c r="Z41" s="526"/>
      <c r="AA41" s="526"/>
      <c r="AB41" s="526"/>
      <c r="AC41" s="526"/>
      <c r="AD41" s="526"/>
      <c r="AE41" s="526"/>
      <c r="AF41" s="526"/>
      <c r="AG41" s="526"/>
      <c r="AH41" s="526"/>
      <c r="AI41" s="526"/>
      <c r="AJ41" s="426"/>
      <c r="AK41" s="426"/>
      <c r="AL41" s="426"/>
      <c r="AM41" s="537"/>
      <c r="AN41" s="146">
        <v>10</v>
      </c>
      <c r="AO41" s="180" t="s">
        <v>117</v>
      </c>
      <c r="AP41" s="180"/>
      <c r="AQ41" s="180" t="s">
        <v>114</v>
      </c>
      <c r="AR41" s="180"/>
      <c r="AS41" s="180"/>
      <c r="AT41" s="180"/>
      <c r="AU41" s="180"/>
      <c r="AV41" s="180" t="s">
        <v>114</v>
      </c>
      <c r="AW41" s="181" t="s">
        <v>114</v>
      </c>
      <c r="AX41" s="181" t="s">
        <v>114</v>
      </c>
      <c r="AY41" s="181" t="s">
        <v>114</v>
      </c>
      <c r="AZ41" s="181" t="s">
        <v>114</v>
      </c>
      <c r="BA41" s="181" t="s">
        <v>114</v>
      </c>
      <c r="BB41" s="181" t="s">
        <v>114</v>
      </c>
      <c r="BC41" s="181" t="s">
        <v>114</v>
      </c>
      <c r="BD41" s="148">
        <f t="shared" si="0"/>
        <v>0</v>
      </c>
      <c r="BE41" s="148" t="str">
        <f t="shared" si="1"/>
        <v>Débil</v>
      </c>
      <c r="BF41" s="147"/>
      <c r="BG41" s="182" t="s">
        <v>114</v>
      </c>
      <c r="BH41" s="148" t="str">
        <f t="shared" si="2"/>
        <v>Casilla formulada</v>
      </c>
      <c r="BI41" s="147"/>
      <c r="BJ41" s="148" t="str">
        <f t="shared" si="3"/>
        <v/>
      </c>
      <c r="BK41" s="148" t="str">
        <f t="shared" si="4"/>
        <v/>
      </c>
      <c r="BL41" s="148" t="str">
        <f t="shared" si="5"/>
        <v>SI</v>
      </c>
      <c r="BM41" s="435"/>
      <c r="BN41" s="438"/>
      <c r="BO41" s="441"/>
      <c r="BP41" s="444"/>
      <c r="BQ41" s="426"/>
      <c r="BR41" s="426"/>
      <c r="BS41" s="534"/>
    </row>
    <row r="42" spans="2:71" s="113" customFormat="1" ht="96" customHeight="1" x14ac:dyDescent="0.25">
      <c r="B42" s="462">
        <v>4</v>
      </c>
      <c r="C42" s="515" t="s">
        <v>112</v>
      </c>
      <c r="D42" s="518" t="s">
        <v>113</v>
      </c>
      <c r="E42" s="518"/>
      <c r="F42" s="522" t="s">
        <v>114</v>
      </c>
      <c r="G42" s="522" t="s">
        <v>114</v>
      </c>
      <c r="H42" s="522" t="s">
        <v>114</v>
      </c>
      <c r="I42" s="522" t="s">
        <v>114</v>
      </c>
      <c r="J42" s="455" t="str">
        <f>IF(AND((F42="SI"),(G42="SI"),(H42="SI"),(I42="SI")),"Si es Riesgo de Corrupción","No es Riesgo de Corrupción")</f>
        <v>No es Riesgo de Corrupción</v>
      </c>
      <c r="K42" s="128">
        <v>1</v>
      </c>
      <c r="L42" s="169" t="s">
        <v>115</v>
      </c>
      <c r="M42" s="527" t="s">
        <v>502</v>
      </c>
      <c r="N42" s="52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524" t="s">
        <v>114</v>
      </c>
      <c r="R42" s="524" t="s">
        <v>114</v>
      </c>
      <c r="S42" s="524" t="s">
        <v>114</v>
      </c>
      <c r="T42" s="524" t="s">
        <v>114</v>
      </c>
      <c r="U42" s="524" t="s">
        <v>114</v>
      </c>
      <c r="V42" s="524" t="s">
        <v>114</v>
      </c>
      <c r="W42" s="524" t="s">
        <v>114</v>
      </c>
      <c r="X42" s="524" t="s">
        <v>114</v>
      </c>
      <c r="Y42" s="524" t="s">
        <v>114</v>
      </c>
      <c r="Z42" s="524" t="s">
        <v>114</v>
      </c>
      <c r="AA42" s="524" t="s">
        <v>114</v>
      </c>
      <c r="AB42" s="524" t="s">
        <v>114</v>
      </c>
      <c r="AC42" s="524" t="s">
        <v>114</v>
      </c>
      <c r="AD42" s="524" t="s">
        <v>114</v>
      </c>
      <c r="AE42" s="524" t="s">
        <v>114</v>
      </c>
      <c r="AF42" s="524" t="s">
        <v>114</v>
      </c>
      <c r="AG42" s="524" t="s">
        <v>114</v>
      </c>
      <c r="AH42" s="524" t="s">
        <v>114</v>
      </c>
      <c r="AI42" s="524"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535" t="s">
        <v>116</v>
      </c>
      <c r="AN42" s="117">
        <v>1</v>
      </c>
      <c r="AO42" s="118" t="s">
        <v>117</v>
      </c>
      <c r="AP42" s="118"/>
      <c r="AQ42" s="118" t="s">
        <v>114</v>
      </c>
      <c r="AR42" s="118"/>
      <c r="AS42" s="118"/>
      <c r="AT42" s="118"/>
      <c r="AU42" s="118"/>
      <c r="AV42" s="118" t="s">
        <v>114</v>
      </c>
      <c r="AW42" s="119" t="s">
        <v>114</v>
      </c>
      <c r="AX42" s="119" t="s">
        <v>114</v>
      </c>
      <c r="AY42" s="119" t="s">
        <v>114</v>
      </c>
      <c r="AZ42" s="119" t="s">
        <v>114</v>
      </c>
      <c r="BA42" s="119" t="s">
        <v>114</v>
      </c>
      <c r="BB42" s="119" t="s">
        <v>114</v>
      </c>
      <c r="BC42" s="119" t="s">
        <v>114</v>
      </c>
      <c r="BD42" s="166">
        <f t="shared" si="0"/>
        <v>0</v>
      </c>
      <c r="BE42" s="166" t="str">
        <f t="shared" si="1"/>
        <v>Débil</v>
      </c>
      <c r="BF42" s="121"/>
      <c r="BG42" s="122" t="s">
        <v>114</v>
      </c>
      <c r="BH42" s="166" t="str">
        <f t="shared" si="2"/>
        <v>Casilla formulada</v>
      </c>
      <c r="BI42" s="121"/>
      <c r="BJ42" s="166" t="str">
        <f t="shared" si="3"/>
        <v/>
      </c>
      <c r="BK42" s="166" t="str">
        <f t="shared" si="4"/>
        <v/>
      </c>
      <c r="BL42" s="166" t="str">
        <f t="shared" si="5"/>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532"/>
    </row>
    <row r="43" spans="2:71" s="113" customFormat="1" ht="96" customHeight="1" x14ac:dyDescent="0.25">
      <c r="B43" s="463"/>
      <c r="C43" s="516"/>
      <c r="D43" s="518"/>
      <c r="E43" s="518"/>
      <c r="F43" s="522"/>
      <c r="G43" s="522"/>
      <c r="H43" s="522"/>
      <c r="I43" s="522"/>
      <c r="J43" s="455"/>
      <c r="K43" s="131">
        <v>2</v>
      </c>
      <c r="L43" s="170" t="s">
        <v>115</v>
      </c>
      <c r="M43" s="527"/>
      <c r="N43" s="530"/>
      <c r="O43" s="450"/>
      <c r="P43" s="443"/>
      <c r="Q43" s="525"/>
      <c r="R43" s="525"/>
      <c r="S43" s="525"/>
      <c r="T43" s="525"/>
      <c r="U43" s="525"/>
      <c r="V43" s="525"/>
      <c r="W43" s="525"/>
      <c r="X43" s="525"/>
      <c r="Y43" s="525"/>
      <c r="Z43" s="525"/>
      <c r="AA43" s="525"/>
      <c r="AB43" s="525"/>
      <c r="AC43" s="525"/>
      <c r="AD43" s="525"/>
      <c r="AE43" s="525"/>
      <c r="AF43" s="525"/>
      <c r="AG43" s="525"/>
      <c r="AH43" s="525"/>
      <c r="AI43" s="525"/>
      <c r="AJ43" s="425"/>
      <c r="AK43" s="425"/>
      <c r="AL43" s="425"/>
      <c r="AM43" s="536"/>
      <c r="AN43" s="133">
        <v>2</v>
      </c>
      <c r="AO43" s="171" t="s">
        <v>117</v>
      </c>
      <c r="AP43" s="171"/>
      <c r="AQ43" s="171" t="s">
        <v>114</v>
      </c>
      <c r="AR43" s="171"/>
      <c r="AS43" s="171"/>
      <c r="AT43" s="171"/>
      <c r="AU43" s="171"/>
      <c r="AV43" s="171" t="s">
        <v>114</v>
      </c>
      <c r="AW43" s="172" t="s">
        <v>114</v>
      </c>
      <c r="AX43" s="172" t="s">
        <v>114</v>
      </c>
      <c r="AY43" s="172" t="s">
        <v>114</v>
      </c>
      <c r="AZ43" s="172" t="s">
        <v>114</v>
      </c>
      <c r="BA43" s="172" t="s">
        <v>114</v>
      </c>
      <c r="BB43" s="172" t="s">
        <v>114</v>
      </c>
      <c r="BC43" s="172" t="s">
        <v>114</v>
      </c>
      <c r="BD43" s="135">
        <f t="shared" si="0"/>
        <v>0</v>
      </c>
      <c r="BE43" s="135" t="str">
        <f t="shared" si="1"/>
        <v>Débil</v>
      </c>
      <c r="BF43" s="134"/>
      <c r="BG43" s="173" t="s">
        <v>114</v>
      </c>
      <c r="BH43" s="135" t="str">
        <f t="shared" si="2"/>
        <v>Casilla formulada</v>
      </c>
      <c r="BI43" s="134"/>
      <c r="BJ43" s="135" t="str">
        <f t="shared" si="3"/>
        <v/>
      </c>
      <c r="BK43" s="135" t="str">
        <f t="shared" si="4"/>
        <v/>
      </c>
      <c r="BL43" s="135" t="str">
        <f t="shared" si="5"/>
        <v>SI</v>
      </c>
      <c r="BM43" s="434"/>
      <c r="BN43" s="437"/>
      <c r="BO43" s="440"/>
      <c r="BP43" s="443"/>
      <c r="BQ43" s="425"/>
      <c r="BR43" s="425"/>
      <c r="BS43" s="533"/>
    </row>
    <row r="44" spans="2:71" s="113" customFormat="1" ht="96" customHeight="1" x14ac:dyDescent="0.25">
      <c r="B44" s="463"/>
      <c r="C44" s="516"/>
      <c r="D44" s="518"/>
      <c r="E44" s="518"/>
      <c r="F44" s="522"/>
      <c r="G44" s="522"/>
      <c r="H44" s="522"/>
      <c r="I44" s="522"/>
      <c r="J44" s="455"/>
      <c r="K44" s="137">
        <v>3</v>
      </c>
      <c r="L44" s="174" t="s">
        <v>115</v>
      </c>
      <c r="M44" s="527"/>
      <c r="N44" s="530"/>
      <c r="O44" s="450"/>
      <c r="P44" s="443"/>
      <c r="Q44" s="525"/>
      <c r="R44" s="525"/>
      <c r="S44" s="525"/>
      <c r="T44" s="525"/>
      <c r="U44" s="525"/>
      <c r="V44" s="525"/>
      <c r="W44" s="525"/>
      <c r="X44" s="525"/>
      <c r="Y44" s="525"/>
      <c r="Z44" s="525"/>
      <c r="AA44" s="525"/>
      <c r="AB44" s="525"/>
      <c r="AC44" s="525"/>
      <c r="AD44" s="525"/>
      <c r="AE44" s="525"/>
      <c r="AF44" s="525"/>
      <c r="AG44" s="525"/>
      <c r="AH44" s="525"/>
      <c r="AI44" s="525"/>
      <c r="AJ44" s="425"/>
      <c r="AK44" s="425"/>
      <c r="AL44" s="425"/>
      <c r="AM44" s="536"/>
      <c r="AN44" s="139">
        <v>3</v>
      </c>
      <c r="AO44" s="175" t="s">
        <v>117</v>
      </c>
      <c r="AP44" s="175"/>
      <c r="AQ44" s="175" t="s">
        <v>114</v>
      </c>
      <c r="AR44" s="175"/>
      <c r="AS44" s="175"/>
      <c r="AT44" s="175"/>
      <c r="AU44" s="175"/>
      <c r="AV44" s="175" t="s">
        <v>114</v>
      </c>
      <c r="AW44" s="176" t="s">
        <v>114</v>
      </c>
      <c r="AX44" s="176" t="s">
        <v>114</v>
      </c>
      <c r="AY44" s="176" t="s">
        <v>114</v>
      </c>
      <c r="AZ44" s="176" t="s">
        <v>114</v>
      </c>
      <c r="BA44" s="176" t="s">
        <v>114</v>
      </c>
      <c r="BB44" s="176" t="s">
        <v>114</v>
      </c>
      <c r="BC44" s="176" t="s">
        <v>114</v>
      </c>
      <c r="BD44" s="167">
        <f t="shared" si="0"/>
        <v>0</v>
      </c>
      <c r="BE44" s="167" t="str">
        <f t="shared" si="1"/>
        <v>Débil</v>
      </c>
      <c r="BF44" s="140"/>
      <c r="BG44" s="177" t="s">
        <v>114</v>
      </c>
      <c r="BH44" s="167" t="str">
        <f t="shared" si="2"/>
        <v>Casilla formulada</v>
      </c>
      <c r="BI44" s="140"/>
      <c r="BJ44" s="167" t="str">
        <f t="shared" si="3"/>
        <v/>
      </c>
      <c r="BK44" s="167" t="str">
        <f t="shared" si="4"/>
        <v/>
      </c>
      <c r="BL44" s="167" t="str">
        <f t="shared" si="5"/>
        <v>SI</v>
      </c>
      <c r="BM44" s="434"/>
      <c r="BN44" s="437"/>
      <c r="BO44" s="440"/>
      <c r="BP44" s="443"/>
      <c r="BQ44" s="425"/>
      <c r="BR44" s="425"/>
      <c r="BS44" s="533"/>
    </row>
    <row r="45" spans="2:71" s="113" customFormat="1" ht="96" customHeight="1" x14ac:dyDescent="0.25">
      <c r="B45" s="463"/>
      <c r="C45" s="516"/>
      <c r="D45" s="518"/>
      <c r="E45" s="518"/>
      <c r="F45" s="522"/>
      <c r="G45" s="522"/>
      <c r="H45" s="522"/>
      <c r="I45" s="522"/>
      <c r="J45" s="455"/>
      <c r="K45" s="131">
        <v>4</v>
      </c>
      <c r="L45" s="170" t="s">
        <v>115</v>
      </c>
      <c r="M45" s="527"/>
      <c r="N45" s="530"/>
      <c r="O45" s="450"/>
      <c r="P45" s="443"/>
      <c r="Q45" s="525"/>
      <c r="R45" s="525"/>
      <c r="S45" s="525"/>
      <c r="T45" s="525"/>
      <c r="U45" s="525"/>
      <c r="V45" s="525"/>
      <c r="W45" s="525"/>
      <c r="X45" s="525"/>
      <c r="Y45" s="525"/>
      <c r="Z45" s="525"/>
      <c r="AA45" s="525"/>
      <c r="AB45" s="525"/>
      <c r="AC45" s="525"/>
      <c r="AD45" s="525"/>
      <c r="AE45" s="525"/>
      <c r="AF45" s="525"/>
      <c r="AG45" s="525"/>
      <c r="AH45" s="525"/>
      <c r="AI45" s="525"/>
      <c r="AJ45" s="425"/>
      <c r="AK45" s="425"/>
      <c r="AL45" s="425"/>
      <c r="AM45" s="536"/>
      <c r="AN45" s="133">
        <v>4</v>
      </c>
      <c r="AO45" s="171" t="s">
        <v>117</v>
      </c>
      <c r="AP45" s="171"/>
      <c r="AQ45" s="171" t="s">
        <v>114</v>
      </c>
      <c r="AR45" s="171"/>
      <c r="AS45" s="171"/>
      <c r="AT45" s="171"/>
      <c r="AU45" s="171"/>
      <c r="AV45" s="171" t="s">
        <v>114</v>
      </c>
      <c r="AW45" s="172" t="s">
        <v>114</v>
      </c>
      <c r="AX45" s="172" t="s">
        <v>114</v>
      </c>
      <c r="AY45" s="172" t="s">
        <v>114</v>
      </c>
      <c r="AZ45" s="172" t="s">
        <v>114</v>
      </c>
      <c r="BA45" s="172" t="s">
        <v>114</v>
      </c>
      <c r="BB45" s="172" t="s">
        <v>114</v>
      </c>
      <c r="BC45" s="172" t="s">
        <v>114</v>
      </c>
      <c r="BD45" s="135">
        <f t="shared" si="0"/>
        <v>0</v>
      </c>
      <c r="BE45" s="135" t="str">
        <f t="shared" si="1"/>
        <v>Débil</v>
      </c>
      <c r="BF45" s="134"/>
      <c r="BG45" s="173" t="s">
        <v>114</v>
      </c>
      <c r="BH45" s="135" t="str">
        <f t="shared" si="2"/>
        <v>Casilla formulada</v>
      </c>
      <c r="BI45" s="134"/>
      <c r="BJ45" s="135" t="str">
        <f t="shared" si="3"/>
        <v/>
      </c>
      <c r="BK45" s="135" t="str">
        <f t="shared" si="4"/>
        <v/>
      </c>
      <c r="BL45" s="135" t="str">
        <f t="shared" si="5"/>
        <v>SI</v>
      </c>
      <c r="BM45" s="434"/>
      <c r="BN45" s="437"/>
      <c r="BO45" s="440"/>
      <c r="BP45" s="443"/>
      <c r="BQ45" s="425"/>
      <c r="BR45" s="425"/>
      <c r="BS45" s="533"/>
    </row>
    <row r="46" spans="2:71" s="113" customFormat="1" ht="96" customHeight="1" x14ac:dyDescent="0.25">
      <c r="B46" s="463"/>
      <c r="C46" s="516"/>
      <c r="D46" s="518"/>
      <c r="E46" s="518"/>
      <c r="F46" s="522"/>
      <c r="G46" s="522"/>
      <c r="H46" s="522"/>
      <c r="I46" s="522"/>
      <c r="J46" s="455"/>
      <c r="K46" s="137">
        <v>5</v>
      </c>
      <c r="L46" s="174" t="s">
        <v>115</v>
      </c>
      <c r="M46" s="527"/>
      <c r="N46" s="530"/>
      <c r="O46" s="450"/>
      <c r="P46" s="443"/>
      <c r="Q46" s="525"/>
      <c r="R46" s="525"/>
      <c r="S46" s="525"/>
      <c r="T46" s="525"/>
      <c r="U46" s="525"/>
      <c r="V46" s="525"/>
      <c r="W46" s="525"/>
      <c r="X46" s="525"/>
      <c r="Y46" s="525"/>
      <c r="Z46" s="525"/>
      <c r="AA46" s="525"/>
      <c r="AB46" s="525"/>
      <c r="AC46" s="525"/>
      <c r="AD46" s="525"/>
      <c r="AE46" s="525"/>
      <c r="AF46" s="525"/>
      <c r="AG46" s="525"/>
      <c r="AH46" s="525"/>
      <c r="AI46" s="525"/>
      <c r="AJ46" s="425"/>
      <c r="AK46" s="425"/>
      <c r="AL46" s="425"/>
      <c r="AM46" s="536"/>
      <c r="AN46" s="139">
        <v>5</v>
      </c>
      <c r="AO46" s="175" t="s">
        <v>117</v>
      </c>
      <c r="AP46" s="175"/>
      <c r="AQ46" s="175" t="s">
        <v>114</v>
      </c>
      <c r="AR46" s="175"/>
      <c r="AS46" s="175"/>
      <c r="AT46" s="175"/>
      <c r="AU46" s="175"/>
      <c r="AV46" s="175" t="s">
        <v>114</v>
      </c>
      <c r="AW46" s="176" t="s">
        <v>114</v>
      </c>
      <c r="AX46" s="176" t="s">
        <v>114</v>
      </c>
      <c r="AY46" s="176" t="s">
        <v>114</v>
      </c>
      <c r="AZ46" s="176" t="s">
        <v>114</v>
      </c>
      <c r="BA46" s="176" t="s">
        <v>114</v>
      </c>
      <c r="BB46" s="176" t="s">
        <v>114</v>
      </c>
      <c r="BC46" s="176" t="s">
        <v>114</v>
      </c>
      <c r="BD46" s="167">
        <f t="shared" si="0"/>
        <v>0</v>
      </c>
      <c r="BE46" s="167" t="str">
        <f t="shared" si="1"/>
        <v>Débil</v>
      </c>
      <c r="BF46" s="140"/>
      <c r="BG46" s="177" t="s">
        <v>114</v>
      </c>
      <c r="BH46" s="167" t="str">
        <f t="shared" si="2"/>
        <v>Casilla formulada</v>
      </c>
      <c r="BI46" s="140"/>
      <c r="BJ46" s="167" t="str">
        <f t="shared" si="3"/>
        <v/>
      </c>
      <c r="BK46" s="167" t="str">
        <f t="shared" si="4"/>
        <v/>
      </c>
      <c r="BL46" s="167" t="str">
        <f t="shared" si="5"/>
        <v>SI</v>
      </c>
      <c r="BM46" s="434"/>
      <c r="BN46" s="437"/>
      <c r="BO46" s="440"/>
      <c r="BP46" s="443"/>
      <c r="BQ46" s="425"/>
      <c r="BR46" s="425"/>
      <c r="BS46" s="533"/>
    </row>
    <row r="47" spans="2:71" s="113" customFormat="1" ht="96" customHeight="1" x14ac:dyDescent="0.25">
      <c r="B47" s="463"/>
      <c r="C47" s="516"/>
      <c r="D47" s="518"/>
      <c r="E47" s="518"/>
      <c r="F47" s="522"/>
      <c r="G47" s="522"/>
      <c r="H47" s="522"/>
      <c r="I47" s="522"/>
      <c r="J47" s="455"/>
      <c r="K47" s="131">
        <v>6</v>
      </c>
      <c r="L47" s="170" t="s">
        <v>115</v>
      </c>
      <c r="M47" s="527"/>
      <c r="N47" s="530"/>
      <c r="O47" s="450"/>
      <c r="P47" s="443"/>
      <c r="Q47" s="525"/>
      <c r="R47" s="525"/>
      <c r="S47" s="525"/>
      <c r="T47" s="525"/>
      <c r="U47" s="525"/>
      <c r="V47" s="525"/>
      <c r="W47" s="525"/>
      <c r="X47" s="525"/>
      <c r="Y47" s="525"/>
      <c r="Z47" s="525"/>
      <c r="AA47" s="525"/>
      <c r="AB47" s="525"/>
      <c r="AC47" s="525"/>
      <c r="AD47" s="525"/>
      <c r="AE47" s="525"/>
      <c r="AF47" s="525"/>
      <c r="AG47" s="525"/>
      <c r="AH47" s="525"/>
      <c r="AI47" s="525"/>
      <c r="AJ47" s="425"/>
      <c r="AK47" s="425"/>
      <c r="AL47" s="425"/>
      <c r="AM47" s="536"/>
      <c r="AN47" s="133">
        <v>6</v>
      </c>
      <c r="AO47" s="171" t="s">
        <v>117</v>
      </c>
      <c r="AP47" s="171"/>
      <c r="AQ47" s="171" t="s">
        <v>114</v>
      </c>
      <c r="AR47" s="171"/>
      <c r="AS47" s="171"/>
      <c r="AT47" s="171"/>
      <c r="AU47" s="171"/>
      <c r="AV47" s="171" t="s">
        <v>114</v>
      </c>
      <c r="AW47" s="172" t="s">
        <v>114</v>
      </c>
      <c r="AX47" s="172" t="s">
        <v>114</v>
      </c>
      <c r="AY47" s="172" t="s">
        <v>114</v>
      </c>
      <c r="AZ47" s="172" t="s">
        <v>114</v>
      </c>
      <c r="BA47" s="172" t="s">
        <v>114</v>
      </c>
      <c r="BB47" s="172" t="s">
        <v>114</v>
      </c>
      <c r="BC47" s="172" t="s">
        <v>114</v>
      </c>
      <c r="BD47" s="135">
        <f t="shared" si="0"/>
        <v>0</v>
      </c>
      <c r="BE47" s="135" t="str">
        <f t="shared" si="1"/>
        <v>Débil</v>
      </c>
      <c r="BF47" s="134"/>
      <c r="BG47" s="173" t="s">
        <v>114</v>
      </c>
      <c r="BH47" s="135" t="str">
        <f t="shared" si="2"/>
        <v>Casilla formulada</v>
      </c>
      <c r="BI47" s="134"/>
      <c r="BJ47" s="135" t="str">
        <f t="shared" si="3"/>
        <v/>
      </c>
      <c r="BK47" s="135" t="str">
        <f t="shared" si="4"/>
        <v/>
      </c>
      <c r="BL47" s="135" t="str">
        <f t="shared" si="5"/>
        <v>SI</v>
      </c>
      <c r="BM47" s="434"/>
      <c r="BN47" s="437"/>
      <c r="BO47" s="440"/>
      <c r="BP47" s="443"/>
      <c r="BQ47" s="425"/>
      <c r="BR47" s="425"/>
      <c r="BS47" s="533"/>
    </row>
    <row r="48" spans="2:71" s="113" customFormat="1" ht="96" customHeight="1" x14ac:dyDescent="0.25">
      <c r="B48" s="463"/>
      <c r="C48" s="516"/>
      <c r="D48" s="518"/>
      <c r="E48" s="518"/>
      <c r="F48" s="522"/>
      <c r="G48" s="522"/>
      <c r="H48" s="522"/>
      <c r="I48" s="522"/>
      <c r="J48" s="455"/>
      <c r="K48" s="137">
        <v>7</v>
      </c>
      <c r="L48" s="174" t="s">
        <v>115</v>
      </c>
      <c r="M48" s="527"/>
      <c r="N48" s="530"/>
      <c r="O48" s="450"/>
      <c r="P48" s="443"/>
      <c r="Q48" s="525"/>
      <c r="R48" s="525"/>
      <c r="S48" s="525"/>
      <c r="T48" s="525"/>
      <c r="U48" s="525"/>
      <c r="V48" s="525"/>
      <c r="W48" s="525"/>
      <c r="X48" s="525"/>
      <c r="Y48" s="525"/>
      <c r="Z48" s="525"/>
      <c r="AA48" s="525"/>
      <c r="AB48" s="525"/>
      <c r="AC48" s="525"/>
      <c r="AD48" s="525"/>
      <c r="AE48" s="525"/>
      <c r="AF48" s="525"/>
      <c r="AG48" s="525"/>
      <c r="AH48" s="525"/>
      <c r="AI48" s="525"/>
      <c r="AJ48" s="425"/>
      <c r="AK48" s="425"/>
      <c r="AL48" s="425"/>
      <c r="AM48" s="536"/>
      <c r="AN48" s="139">
        <v>7</v>
      </c>
      <c r="AO48" s="175" t="s">
        <v>117</v>
      </c>
      <c r="AP48" s="175"/>
      <c r="AQ48" s="175" t="s">
        <v>114</v>
      </c>
      <c r="AR48" s="175"/>
      <c r="AS48" s="175"/>
      <c r="AT48" s="175"/>
      <c r="AU48" s="175"/>
      <c r="AV48" s="175" t="s">
        <v>114</v>
      </c>
      <c r="AW48" s="176" t="s">
        <v>114</v>
      </c>
      <c r="AX48" s="176" t="s">
        <v>114</v>
      </c>
      <c r="AY48" s="176" t="s">
        <v>114</v>
      </c>
      <c r="AZ48" s="176" t="s">
        <v>114</v>
      </c>
      <c r="BA48" s="176" t="s">
        <v>114</v>
      </c>
      <c r="BB48" s="176" t="s">
        <v>114</v>
      </c>
      <c r="BC48" s="176" t="s">
        <v>114</v>
      </c>
      <c r="BD48" s="167">
        <f t="shared" si="0"/>
        <v>0</v>
      </c>
      <c r="BE48" s="167" t="str">
        <f t="shared" si="1"/>
        <v>Débil</v>
      </c>
      <c r="BF48" s="140"/>
      <c r="BG48" s="177" t="s">
        <v>114</v>
      </c>
      <c r="BH48" s="167" t="str">
        <f t="shared" si="2"/>
        <v>Casilla formulada</v>
      </c>
      <c r="BI48" s="140"/>
      <c r="BJ48" s="167" t="str">
        <f t="shared" si="3"/>
        <v/>
      </c>
      <c r="BK48" s="167" t="str">
        <f t="shared" si="4"/>
        <v/>
      </c>
      <c r="BL48" s="167" t="str">
        <f t="shared" si="5"/>
        <v>SI</v>
      </c>
      <c r="BM48" s="434"/>
      <c r="BN48" s="437"/>
      <c r="BO48" s="440"/>
      <c r="BP48" s="443"/>
      <c r="BQ48" s="425"/>
      <c r="BR48" s="425"/>
      <c r="BS48" s="533"/>
    </row>
    <row r="49" spans="2:71" s="113" customFormat="1" ht="96" customHeight="1" x14ac:dyDescent="0.25">
      <c r="B49" s="463"/>
      <c r="C49" s="516"/>
      <c r="D49" s="518"/>
      <c r="E49" s="518"/>
      <c r="F49" s="522"/>
      <c r="G49" s="522"/>
      <c r="H49" s="522"/>
      <c r="I49" s="522"/>
      <c r="J49" s="455"/>
      <c r="K49" s="131">
        <v>8</v>
      </c>
      <c r="L49" s="170" t="s">
        <v>115</v>
      </c>
      <c r="M49" s="527"/>
      <c r="N49" s="530"/>
      <c r="O49" s="450"/>
      <c r="P49" s="443"/>
      <c r="Q49" s="525"/>
      <c r="R49" s="525"/>
      <c r="S49" s="525"/>
      <c r="T49" s="525"/>
      <c r="U49" s="525"/>
      <c r="V49" s="525"/>
      <c r="W49" s="525"/>
      <c r="X49" s="525"/>
      <c r="Y49" s="525"/>
      <c r="Z49" s="525"/>
      <c r="AA49" s="525"/>
      <c r="AB49" s="525"/>
      <c r="AC49" s="525"/>
      <c r="AD49" s="525"/>
      <c r="AE49" s="525"/>
      <c r="AF49" s="525"/>
      <c r="AG49" s="525"/>
      <c r="AH49" s="525"/>
      <c r="AI49" s="525"/>
      <c r="AJ49" s="425"/>
      <c r="AK49" s="425"/>
      <c r="AL49" s="425"/>
      <c r="AM49" s="536"/>
      <c r="AN49" s="133">
        <v>8</v>
      </c>
      <c r="AO49" s="171" t="s">
        <v>117</v>
      </c>
      <c r="AP49" s="171"/>
      <c r="AQ49" s="171" t="s">
        <v>114</v>
      </c>
      <c r="AR49" s="171"/>
      <c r="AS49" s="171"/>
      <c r="AT49" s="171"/>
      <c r="AU49" s="171"/>
      <c r="AV49" s="171" t="s">
        <v>114</v>
      </c>
      <c r="AW49" s="172" t="s">
        <v>114</v>
      </c>
      <c r="AX49" s="172" t="s">
        <v>114</v>
      </c>
      <c r="AY49" s="172" t="s">
        <v>114</v>
      </c>
      <c r="AZ49" s="172" t="s">
        <v>114</v>
      </c>
      <c r="BA49" s="172" t="s">
        <v>114</v>
      </c>
      <c r="BB49" s="172" t="s">
        <v>114</v>
      </c>
      <c r="BC49" s="172" t="s">
        <v>114</v>
      </c>
      <c r="BD49" s="135">
        <f t="shared" si="0"/>
        <v>0</v>
      </c>
      <c r="BE49" s="135" t="str">
        <f t="shared" si="1"/>
        <v>Débil</v>
      </c>
      <c r="BF49" s="134"/>
      <c r="BG49" s="173" t="s">
        <v>114</v>
      </c>
      <c r="BH49" s="135" t="str">
        <f t="shared" si="2"/>
        <v>Casilla formulada</v>
      </c>
      <c r="BI49" s="134"/>
      <c r="BJ49" s="135" t="str">
        <f t="shared" si="3"/>
        <v/>
      </c>
      <c r="BK49" s="135" t="str">
        <f t="shared" si="4"/>
        <v/>
      </c>
      <c r="BL49" s="135" t="str">
        <f t="shared" si="5"/>
        <v>SI</v>
      </c>
      <c r="BM49" s="434"/>
      <c r="BN49" s="437"/>
      <c r="BO49" s="440"/>
      <c r="BP49" s="443"/>
      <c r="BQ49" s="425"/>
      <c r="BR49" s="425"/>
      <c r="BS49" s="533"/>
    </row>
    <row r="50" spans="2:71" s="113" customFormat="1" ht="96" customHeight="1" x14ac:dyDescent="0.25">
      <c r="B50" s="463"/>
      <c r="C50" s="516"/>
      <c r="D50" s="518"/>
      <c r="E50" s="518"/>
      <c r="F50" s="522"/>
      <c r="G50" s="522"/>
      <c r="H50" s="522"/>
      <c r="I50" s="522"/>
      <c r="J50" s="455"/>
      <c r="K50" s="137">
        <v>9</v>
      </c>
      <c r="L50" s="178" t="s">
        <v>115</v>
      </c>
      <c r="M50" s="527"/>
      <c r="N50" s="530"/>
      <c r="O50" s="450"/>
      <c r="P50" s="443"/>
      <c r="Q50" s="525"/>
      <c r="R50" s="525"/>
      <c r="S50" s="525"/>
      <c r="T50" s="525"/>
      <c r="U50" s="525"/>
      <c r="V50" s="525"/>
      <c r="W50" s="525"/>
      <c r="X50" s="525"/>
      <c r="Y50" s="525"/>
      <c r="Z50" s="525"/>
      <c r="AA50" s="525"/>
      <c r="AB50" s="525"/>
      <c r="AC50" s="525"/>
      <c r="AD50" s="525"/>
      <c r="AE50" s="525"/>
      <c r="AF50" s="525"/>
      <c r="AG50" s="525"/>
      <c r="AH50" s="525"/>
      <c r="AI50" s="525"/>
      <c r="AJ50" s="425"/>
      <c r="AK50" s="425"/>
      <c r="AL50" s="425"/>
      <c r="AM50" s="536"/>
      <c r="AN50" s="139">
        <v>9</v>
      </c>
      <c r="AO50" s="175" t="s">
        <v>117</v>
      </c>
      <c r="AP50" s="175"/>
      <c r="AQ50" s="175" t="s">
        <v>114</v>
      </c>
      <c r="AR50" s="175"/>
      <c r="AS50" s="175"/>
      <c r="AT50" s="175"/>
      <c r="AU50" s="175"/>
      <c r="AV50" s="175" t="s">
        <v>114</v>
      </c>
      <c r="AW50" s="176" t="s">
        <v>114</v>
      </c>
      <c r="AX50" s="176" t="s">
        <v>114</v>
      </c>
      <c r="AY50" s="176" t="s">
        <v>114</v>
      </c>
      <c r="AZ50" s="176" t="s">
        <v>114</v>
      </c>
      <c r="BA50" s="176" t="s">
        <v>114</v>
      </c>
      <c r="BB50" s="176" t="s">
        <v>114</v>
      </c>
      <c r="BC50" s="176" t="s">
        <v>114</v>
      </c>
      <c r="BD50" s="167">
        <f t="shared" si="0"/>
        <v>0</v>
      </c>
      <c r="BE50" s="167" t="str">
        <f t="shared" si="1"/>
        <v>Débil</v>
      </c>
      <c r="BF50" s="140"/>
      <c r="BG50" s="177" t="s">
        <v>114</v>
      </c>
      <c r="BH50" s="167" t="str">
        <f t="shared" si="2"/>
        <v>Casilla formulada</v>
      </c>
      <c r="BI50" s="140"/>
      <c r="BJ50" s="167" t="str">
        <f t="shared" si="3"/>
        <v/>
      </c>
      <c r="BK50" s="167" t="str">
        <f t="shared" si="4"/>
        <v/>
      </c>
      <c r="BL50" s="167" t="str">
        <f t="shared" si="5"/>
        <v>SI</v>
      </c>
      <c r="BM50" s="434"/>
      <c r="BN50" s="437"/>
      <c r="BO50" s="440"/>
      <c r="BP50" s="443"/>
      <c r="BQ50" s="425"/>
      <c r="BR50" s="425"/>
      <c r="BS50" s="533"/>
    </row>
    <row r="51" spans="2:71" s="113" customFormat="1" ht="96" customHeight="1" thickBot="1" x14ac:dyDescent="0.3">
      <c r="B51" s="464"/>
      <c r="C51" s="517"/>
      <c r="D51" s="519"/>
      <c r="E51" s="519"/>
      <c r="F51" s="523"/>
      <c r="G51" s="523"/>
      <c r="H51" s="523"/>
      <c r="I51" s="523"/>
      <c r="J51" s="456"/>
      <c r="K51" s="144">
        <v>10</v>
      </c>
      <c r="L51" s="179" t="s">
        <v>115</v>
      </c>
      <c r="M51" s="528"/>
      <c r="N51" s="531"/>
      <c r="O51" s="451"/>
      <c r="P51" s="444"/>
      <c r="Q51" s="526"/>
      <c r="R51" s="526"/>
      <c r="S51" s="526"/>
      <c r="T51" s="526"/>
      <c r="U51" s="526"/>
      <c r="V51" s="526"/>
      <c r="W51" s="526"/>
      <c r="X51" s="526"/>
      <c r="Y51" s="526"/>
      <c r="Z51" s="526"/>
      <c r="AA51" s="526"/>
      <c r="AB51" s="526"/>
      <c r="AC51" s="526"/>
      <c r="AD51" s="526"/>
      <c r="AE51" s="526"/>
      <c r="AF51" s="526"/>
      <c r="AG51" s="526"/>
      <c r="AH51" s="526"/>
      <c r="AI51" s="526"/>
      <c r="AJ51" s="426"/>
      <c r="AK51" s="426"/>
      <c r="AL51" s="426"/>
      <c r="AM51" s="537"/>
      <c r="AN51" s="146">
        <v>10</v>
      </c>
      <c r="AO51" s="180" t="s">
        <v>117</v>
      </c>
      <c r="AP51" s="180"/>
      <c r="AQ51" s="180" t="s">
        <v>114</v>
      </c>
      <c r="AR51" s="180"/>
      <c r="AS51" s="180"/>
      <c r="AT51" s="180"/>
      <c r="AU51" s="180"/>
      <c r="AV51" s="180" t="s">
        <v>114</v>
      </c>
      <c r="AW51" s="181" t="s">
        <v>114</v>
      </c>
      <c r="AX51" s="181" t="s">
        <v>114</v>
      </c>
      <c r="AY51" s="181" t="s">
        <v>114</v>
      </c>
      <c r="AZ51" s="181" t="s">
        <v>114</v>
      </c>
      <c r="BA51" s="181" t="s">
        <v>114</v>
      </c>
      <c r="BB51" s="181" t="s">
        <v>114</v>
      </c>
      <c r="BC51" s="181" t="s">
        <v>114</v>
      </c>
      <c r="BD51" s="148">
        <f t="shared" si="0"/>
        <v>0</v>
      </c>
      <c r="BE51" s="148" t="str">
        <f t="shared" si="1"/>
        <v>Débil</v>
      </c>
      <c r="BF51" s="147"/>
      <c r="BG51" s="182" t="s">
        <v>114</v>
      </c>
      <c r="BH51" s="148" t="str">
        <f t="shared" si="2"/>
        <v>Casilla formulada</v>
      </c>
      <c r="BI51" s="147"/>
      <c r="BJ51" s="148" t="str">
        <f t="shared" si="3"/>
        <v/>
      </c>
      <c r="BK51" s="148" t="str">
        <f t="shared" si="4"/>
        <v/>
      </c>
      <c r="BL51" s="148" t="str">
        <f t="shared" si="5"/>
        <v>SI</v>
      </c>
      <c r="BM51" s="435"/>
      <c r="BN51" s="438"/>
      <c r="BO51" s="441"/>
      <c r="BP51" s="444"/>
      <c r="BQ51" s="426"/>
      <c r="BR51" s="426"/>
      <c r="BS51" s="534"/>
    </row>
    <row r="52" spans="2:71" s="113" customFormat="1" ht="96" customHeight="1" x14ac:dyDescent="0.25">
      <c r="B52" s="462">
        <v>5</v>
      </c>
      <c r="C52" s="515" t="s">
        <v>112</v>
      </c>
      <c r="D52" s="518" t="s">
        <v>113</v>
      </c>
      <c r="E52" s="518"/>
      <c r="F52" s="522" t="s">
        <v>114</v>
      </c>
      <c r="G52" s="522" t="s">
        <v>114</v>
      </c>
      <c r="H52" s="522" t="s">
        <v>114</v>
      </c>
      <c r="I52" s="522" t="s">
        <v>114</v>
      </c>
      <c r="J52" s="455" t="str">
        <f>IF(AND((F52="SI"),(G52="SI"),(H52="SI"),(I52="SI")),"Si es Riesgo de Corrupción","No es Riesgo de Corrupción")</f>
        <v>No es Riesgo de Corrupción</v>
      </c>
      <c r="K52" s="128">
        <v>1</v>
      </c>
      <c r="L52" s="169" t="s">
        <v>115</v>
      </c>
      <c r="M52" s="527" t="s">
        <v>502</v>
      </c>
      <c r="N52" s="52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524" t="s">
        <v>114</v>
      </c>
      <c r="R52" s="524" t="s">
        <v>114</v>
      </c>
      <c r="S52" s="524" t="s">
        <v>114</v>
      </c>
      <c r="T52" s="524" t="s">
        <v>114</v>
      </c>
      <c r="U52" s="524" t="s">
        <v>114</v>
      </c>
      <c r="V52" s="524" t="s">
        <v>114</v>
      </c>
      <c r="W52" s="524" t="s">
        <v>114</v>
      </c>
      <c r="X52" s="524" t="s">
        <v>114</v>
      </c>
      <c r="Y52" s="524" t="s">
        <v>114</v>
      </c>
      <c r="Z52" s="524" t="s">
        <v>114</v>
      </c>
      <c r="AA52" s="524" t="s">
        <v>114</v>
      </c>
      <c r="AB52" s="524" t="s">
        <v>114</v>
      </c>
      <c r="AC52" s="524" t="s">
        <v>114</v>
      </c>
      <c r="AD52" s="524" t="s">
        <v>114</v>
      </c>
      <c r="AE52" s="524" t="s">
        <v>114</v>
      </c>
      <c r="AF52" s="524" t="s">
        <v>114</v>
      </c>
      <c r="AG52" s="524" t="s">
        <v>114</v>
      </c>
      <c r="AH52" s="524" t="s">
        <v>114</v>
      </c>
      <c r="AI52" s="524"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535" t="s">
        <v>116</v>
      </c>
      <c r="AN52" s="117">
        <v>1</v>
      </c>
      <c r="AO52" s="118" t="s">
        <v>117</v>
      </c>
      <c r="AP52" s="118"/>
      <c r="AQ52" s="118" t="s">
        <v>114</v>
      </c>
      <c r="AR52" s="118"/>
      <c r="AS52" s="118"/>
      <c r="AT52" s="118"/>
      <c r="AU52" s="118"/>
      <c r="AV52" s="118" t="s">
        <v>114</v>
      </c>
      <c r="AW52" s="119" t="s">
        <v>114</v>
      </c>
      <c r="AX52" s="119" t="s">
        <v>114</v>
      </c>
      <c r="AY52" s="119" t="s">
        <v>114</v>
      </c>
      <c r="AZ52" s="119" t="s">
        <v>114</v>
      </c>
      <c r="BA52" s="119" t="s">
        <v>114</v>
      </c>
      <c r="BB52" s="119" t="s">
        <v>114</v>
      </c>
      <c r="BC52" s="119" t="s">
        <v>114</v>
      </c>
      <c r="BD52" s="166">
        <f t="shared" si="0"/>
        <v>0</v>
      </c>
      <c r="BE52" s="166" t="str">
        <f t="shared" si="1"/>
        <v>Débil</v>
      </c>
      <c r="BF52" s="121"/>
      <c r="BG52" s="122" t="s">
        <v>114</v>
      </c>
      <c r="BH52" s="166" t="str">
        <f t="shared" si="2"/>
        <v>Casilla formulada</v>
      </c>
      <c r="BI52" s="121"/>
      <c r="BJ52" s="166" t="str">
        <f t="shared" si="3"/>
        <v/>
      </c>
      <c r="BK52" s="166" t="str">
        <f t="shared" si="4"/>
        <v/>
      </c>
      <c r="BL52" s="166" t="str">
        <f t="shared" si="5"/>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532"/>
    </row>
    <row r="53" spans="2:71" s="113" customFormat="1" ht="96" customHeight="1" x14ac:dyDescent="0.25">
      <c r="B53" s="463"/>
      <c r="C53" s="516"/>
      <c r="D53" s="518"/>
      <c r="E53" s="518"/>
      <c r="F53" s="522"/>
      <c r="G53" s="522"/>
      <c r="H53" s="522"/>
      <c r="I53" s="522"/>
      <c r="J53" s="455"/>
      <c r="K53" s="131">
        <v>2</v>
      </c>
      <c r="L53" s="170" t="s">
        <v>115</v>
      </c>
      <c r="M53" s="527"/>
      <c r="N53" s="530"/>
      <c r="O53" s="450"/>
      <c r="P53" s="443"/>
      <c r="Q53" s="525"/>
      <c r="R53" s="525"/>
      <c r="S53" s="525"/>
      <c r="T53" s="525"/>
      <c r="U53" s="525"/>
      <c r="V53" s="525"/>
      <c r="W53" s="525"/>
      <c r="X53" s="525"/>
      <c r="Y53" s="525"/>
      <c r="Z53" s="525"/>
      <c r="AA53" s="525"/>
      <c r="AB53" s="525"/>
      <c r="AC53" s="525"/>
      <c r="AD53" s="525"/>
      <c r="AE53" s="525"/>
      <c r="AF53" s="525"/>
      <c r="AG53" s="525"/>
      <c r="AH53" s="525"/>
      <c r="AI53" s="525"/>
      <c r="AJ53" s="425"/>
      <c r="AK53" s="425"/>
      <c r="AL53" s="425"/>
      <c r="AM53" s="536"/>
      <c r="AN53" s="133">
        <v>2</v>
      </c>
      <c r="AO53" s="171" t="s">
        <v>117</v>
      </c>
      <c r="AP53" s="171"/>
      <c r="AQ53" s="171" t="s">
        <v>114</v>
      </c>
      <c r="AR53" s="171"/>
      <c r="AS53" s="171"/>
      <c r="AT53" s="171"/>
      <c r="AU53" s="171"/>
      <c r="AV53" s="171" t="s">
        <v>114</v>
      </c>
      <c r="AW53" s="172" t="s">
        <v>114</v>
      </c>
      <c r="AX53" s="172" t="s">
        <v>114</v>
      </c>
      <c r="AY53" s="172" t="s">
        <v>114</v>
      </c>
      <c r="AZ53" s="172" t="s">
        <v>114</v>
      </c>
      <c r="BA53" s="172" t="s">
        <v>114</v>
      </c>
      <c r="BB53" s="172" t="s">
        <v>114</v>
      </c>
      <c r="BC53" s="172" t="s">
        <v>114</v>
      </c>
      <c r="BD53" s="135">
        <f t="shared" si="0"/>
        <v>0</v>
      </c>
      <c r="BE53" s="135" t="str">
        <f t="shared" si="1"/>
        <v>Débil</v>
      </c>
      <c r="BF53" s="134"/>
      <c r="BG53" s="173" t="s">
        <v>114</v>
      </c>
      <c r="BH53" s="135" t="str">
        <f t="shared" si="2"/>
        <v>Casilla formulada</v>
      </c>
      <c r="BI53" s="134"/>
      <c r="BJ53" s="135" t="str">
        <f t="shared" si="3"/>
        <v/>
      </c>
      <c r="BK53" s="135" t="str">
        <f t="shared" si="4"/>
        <v/>
      </c>
      <c r="BL53" s="135" t="str">
        <f t="shared" si="5"/>
        <v>SI</v>
      </c>
      <c r="BM53" s="434"/>
      <c r="BN53" s="437"/>
      <c r="BO53" s="440"/>
      <c r="BP53" s="443"/>
      <c r="BQ53" s="425"/>
      <c r="BR53" s="425"/>
      <c r="BS53" s="533"/>
    </row>
    <row r="54" spans="2:71" s="113" customFormat="1" ht="96" customHeight="1" x14ac:dyDescent="0.25">
      <c r="B54" s="463"/>
      <c r="C54" s="516"/>
      <c r="D54" s="518"/>
      <c r="E54" s="518"/>
      <c r="F54" s="522"/>
      <c r="G54" s="522"/>
      <c r="H54" s="522"/>
      <c r="I54" s="522"/>
      <c r="J54" s="455"/>
      <c r="K54" s="137">
        <v>3</v>
      </c>
      <c r="L54" s="174" t="s">
        <v>115</v>
      </c>
      <c r="M54" s="527"/>
      <c r="N54" s="530"/>
      <c r="O54" s="450"/>
      <c r="P54" s="443"/>
      <c r="Q54" s="525"/>
      <c r="R54" s="525"/>
      <c r="S54" s="525"/>
      <c r="T54" s="525"/>
      <c r="U54" s="525"/>
      <c r="V54" s="525"/>
      <c r="W54" s="525"/>
      <c r="X54" s="525"/>
      <c r="Y54" s="525"/>
      <c r="Z54" s="525"/>
      <c r="AA54" s="525"/>
      <c r="AB54" s="525"/>
      <c r="AC54" s="525"/>
      <c r="AD54" s="525"/>
      <c r="AE54" s="525"/>
      <c r="AF54" s="525"/>
      <c r="AG54" s="525"/>
      <c r="AH54" s="525"/>
      <c r="AI54" s="525"/>
      <c r="AJ54" s="425"/>
      <c r="AK54" s="425"/>
      <c r="AL54" s="425"/>
      <c r="AM54" s="536"/>
      <c r="AN54" s="139">
        <v>3</v>
      </c>
      <c r="AO54" s="175" t="s">
        <v>117</v>
      </c>
      <c r="AP54" s="175"/>
      <c r="AQ54" s="175" t="s">
        <v>114</v>
      </c>
      <c r="AR54" s="175"/>
      <c r="AS54" s="175"/>
      <c r="AT54" s="175"/>
      <c r="AU54" s="175"/>
      <c r="AV54" s="175" t="s">
        <v>114</v>
      </c>
      <c r="AW54" s="176" t="s">
        <v>114</v>
      </c>
      <c r="AX54" s="176" t="s">
        <v>114</v>
      </c>
      <c r="AY54" s="176" t="s">
        <v>114</v>
      </c>
      <c r="AZ54" s="176" t="s">
        <v>114</v>
      </c>
      <c r="BA54" s="176" t="s">
        <v>114</v>
      </c>
      <c r="BB54" s="176" t="s">
        <v>114</v>
      </c>
      <c r="BC54" s="176" t="s">
        <v>114</v>
      </c>
      <c r="BD54" s="167">
        <f t="shared" si="0"/>
        <v>0</v>
      </c>
      <c r="BE54" s="167" t="str">
        <f t="shared" si="1"/>
        <v>Débil</v>
      </c>
      <c r="BF54" s="140"/>
      <c r="BG54" s="177" t="s">
        <v>114</v>
      </c>
      <c r="BH54" s="167" t="str">
        <f t="shared" si="2"/>
        <v>Casilla formulada</v>
      </c>
      <c r="BI54" s="140"/>
      <c r="BJ54" s="167" t="str">
        <f t="shared" si="3"/>
        <v/>
      </c>
      <c r="BK54" s="167" t="str">
        <f t="shared" si="4"/>
        <v/>
      </c>
      <c r="BL54" s="167" t="str">
        <f t="shared" si="5"/>
        <v>SI</v>
      </c>
      <c r="BM54" s="434"/>
      <c r="BN54" s="437"/>
      <c r="BO54" s="440"/>
      <c r="BP54" s="443"/>
      <c r="BQ54" s="425"/>
      <c r="BR54" s="425"/>
      <c r="BS54" s="533"/>
    </row>
    <row r="55" spans="2:71" s="113" customFormat="1" ht="96" customHeight="1" x14ac:dyDescent="0.25">
      <c r="B55" s="463"/>
      <c r="C55" s="516"/>
      <c r="D55" s="518"/>
      <c r="E55" s="518"/>
      <c r="F55" s="522"/>
      <c r="G55" s="522"/>
      <c r="H55" s="522"/>
      <c r="I55" s="522"/>
      <c r="J55" s="455"/>
      <c r="K55" s="131">
        <v>4</v>
      </c>
      <c r="L55" s="170" t="s">
        <v>115</v>
      </c>
      <c r="M55" s="527"/>
      <c r="N55" s="530"/>
      <c r="O55" s="450"/>
      <c r="P55" s="443"/>
      <c r="Q55" s="525"/>
      <c r="R55" s="525"/>
      <c r="S55" s="525"/>
      <c r="T55" s="525"/>
      <c r="U55" s="525"/>
      <c r="V55" s="525"/>
      <c r="W55" s="525"/>
      <c r="X55" s="525"/>
      <c r="Y55" s="525"/>
      <c r="Z55" s="525"/>
      <c r="AA55" s="525"/>
      <c r="AB55" s="525"/>
      <c r="AC55" s="525"/>
      <c r="AD55" s="525"/>
      <c r="AE55" s="525"/>
      <c r="AF55" s="525"/>
      <c r="AG55" s="525"/>
      <c r="AH55" s="525"/>
      <c r="AI55" s="525"/>
      <c r="AJ55" s="425"/>
      <c r="AK55" s="425"/>
      <c r="AL55" s="425"/>
      <c r="AM55" s="536"/>
      <c r="AN55" s="133">
        <v>4</v>
      </c>
      <c r="AO55" s="171" t="s">
        <v>117</v>
      </c>
      <c r="AP55" s="171"/>
      <c r="AQ55" s="171" t="s">
        <v>114</v>
      </c>
      <c r="AR55" s="171"/>
      <c r="AS55" s="171"/>
      <c r="AT55" s="171"/>
      <c r="AU55" s="171"/>
      <c r="AV55" s="171" t="s">
        <v>114</v>
      </c>
      <c r="AW55" s="172" t="s">
        <v>114</v>
      </c>
      <c r="AX55" s="172" t="s">
        <v>114</v>
      </c>
      <c r="AY55" s="172" t="s">
        <v>114</v>
      </c>
      <c r="AZ55" s="172" t="s">
        <v>114</v>
      </c>
      <c r="BA55" s="172" t="s">
        <v>114</v>
      </c>
      <c r="BB55" s="172" t="s">
        <v>114</v>
      </c>
      <c r="BC55" s="172" t="s">
        <v>114</v>
      </c>
      <c r="BD55" s="135">
        <f t="shared" si="0"/>
        <v>0</v>
      </c>
      <c r="BE55" s="135" t="str">
        <f t="shared" si="1"/>
        <v>Débil</v>
      </c>
      <c r="BF55" s="134"/>
      <c r="BG55" s="173" t="s">
        <v>114</v>
      </c>
      <c r="BH55" s="135" t="str">
        <f t="shared" si="2"/>
        <v>Casilla formulada</v>
      </c>
      <c r="BI55" s="134"/>
      <c r="BJ55" s="135" t="str">
        <f t="shared" si="3"/>
        <v/>
      </c>
      <c r="BK55" s="135" t="str">
        <f t="shared" si="4"/>
        <v/>
      </c>
      <c r="BL55" s="135" t="str">
        <f t="shared" si="5"/>
        <v>SI</v>
      </c>
      <c r="BM55" s="434"/>
      <c r="BN55" s="437"/>
      <c r="BO55" s="440"/>
      <c r="BP55" s="443"/>
      <c r="BQ55" s="425"/>
      <c r="BR55" s="425"/>
      <c r="BS55" s="533"/>
    </row>
    <row r="56" spans="2:71" s="113" customFormat="1" ht="96" customHeight="1" x14ac:dyDescent="0.25">
      <c r="B56" s="463"/>
      <c r="C56" s="516"/>
      <c r="D56" s="518"/>
      <c r="E56" s="518"/>
      <c r="F56" s="522"/>
      <c r="G56" s="522"/>
      <c r="H56" s="522"/>
      <c r="I56" s="522"/>
      <c r="J56" s="455"/>
      <c r="K56" s="137">
        <v>5</v>
      </c>
      <c r="L56" s="174" t="s">
        <v>115</v>
      </c>
      <c r="M56" s="527"/>
      <c r="N56" s="530"/>
      <c r="O56" s="450"/>
      <c r="P56" s="443"/>
      <c r="Q56" s="525"/>
      <c r="R56" s="525"/>
      <c r="S56" s="525"/>
      <c r="T56" s="525"/>
      <c r="U56" s="525"/>
      <c r="V56" s="525"/>
      <c r="W56" s="525"/>
      <c r="X56" s="525"/>
      <c r="Y56" s="525"/>
      <c r="Z56" s="525"/>
      <c r="AA56" s="525"/>
      <c r="AB56" s="525"/>
      <c r="AC56" s="525"/>
      <c r="AD56" s="525"/>
      <c r="AE56" s="525"/>
      <c r="AF56" s="525"/>
      <c r="AG56" s="525"/>
      <c r="AH56" s="525"/>
      <c r="AI56" s="525"/>
      <c r="AJ56" s="425"/>
      <c r="AK56" s="425"/>
      <c r="AL56" s="425"/>
      <c r="AM56" s="536"/>
      <c r="AN56" s="139">
        <v>5</v>
      </c>
      <c r="AO56" s="175" t="s">
        <v>117</v>
      </c>
      <c r="AP56" s="175"/>
      <c r="AQ56" s="175" t="s">
        <v>114</v>
      </c>
      <c r="AR56" s="175"/>
      <c r="AS56" s="175"/>
      <c r="AT56" s="175"/>
      <c r="AU56" s="175"/>
      <c r="AV56" s="175" t="s">
        <v>114</v>
      </c>
      <c r="AW56" s="176" t="s">
        <v>114</v>
      </c>
      <c r="AX56" s="176" t="s">
        <v>114</v>
      </c>
      <c r="AY56" s="176" t="s">
        <v>114</v>
      </c>
      <c r="AZ56" s="176" t="s">
        <v>114</v>
      </c>
      <c r="BA56" s="176" t="s">
        <v>114</v>
      </c>
      <c r="BB56" s="176" t="s">
        <v>114</v>
      </c>
      <c r="BC56" s="176" t="s">
        <v>114</v>
      </c>
      <c r="BD56" s="167">
        <f t="shared" si="0"/>
        <v>0</v>
      </c>
      <c r="BE56" s="167" t="str">
        <f t="shared" si="1"/>
        <v>Débil</v>
      </c>
      <c r="BF56" s="140"/>
      <c r="BG56" s="177" t="s">
        <v>114</v>
      </c>
      <c r="BH56" s="167" t="str">
        <f t="shared" si="2"/>
        <v>Casilla formulada</v>
      </c>
      <c r="BI56" s="140"/>
      <c r="BJ56" s="167" t="str">
        <f t="shared" si="3"/>
        <v/>
      </c>
      <c r="BK56" s="167" t="str">
        <f t="shared" si="4"/>
        <v/>
      </c>
      <c r="BL56" s="167" t="str">
        <f t="shared" si="5"/>
        <v>SI</v>
      </c>
      <c r="BM56" s="434"/>
      <c r="BN56" s="437"/>
      <c r="BO56" s="440"/>
      <c r="BP56" s="443"/>
      <c r="BQ56" s="425"/>
      <c r="BR56" s="425"/>
      <c r="BS56" s="533"/>
    </row>
    <row r="57" spans="2:71" s="113" customFormat="1" ht="96" customHeight="1" x14ac:dyDescent="0.25">
      <c r="B57" s="463"/>
      <c r="C57" s="516"/>
      <c r="D57" s="518"/>
      <c r="E57" s="518"/>
      <c r="F57" s="522"/>
      <c r="G57" s="522"/>
      <c r="H57" s="522"/>
      <c r="I57" s="522"/>
      <c r="J57" s="455"/>
      <c r="K57" s="131">
        <v>6</v>
      </c>
      <c r="L57" s="170" t="s">
        <v>115</v>
      </c>
      <c r="M57" s="527"/>
      <c r="N57" s="530"/>
      <c r="O57" s="450"/>
      <c r="P57" s="443"/>
      <c r="Q57" s="525"/>
      <c r="R57" s="525"/>
      <c r="S57" s="525"/>
      <c r="T57" s="525"/>
      <c r="U57" s="525"/>
      <c r="V57" s="525"/>
      <c r="W57" s="525"/>
      <c r="X57" s="525"/>
      <c r="Y57" s="525"/>
      <c r="Z57" s="525"/>
      <c r="AA57" s="525"/>
      <c r="AB57" s="525"/>
      <c r="AC57" s="525"/>
      <c r="AD57" s="525"/>
      <c r="AE57" s="525"/>
      <c r="AF57" s="525"/>
      <c r="AG57" s="525"/>
      <c r="AH57" s="525"/>
      <c r="AI57" s="525"/>
      <c r="AJ57" s="425"/>
      <c r="AK57" s="425"/>
      <c r="AL57" s="425"/>
      <c r="AM57" s="536"/>
      <c r="AN57" s="133">
        <v>6</v>
      </c>
      <c r="AO57" s="171" t="s">
        <v>117</v>
      </c>
      <c r="AP57" s="171"/>
      <c r="AQ57" s="171" t="s">
        <v>114</v>
      </c>
      <c r="AR57" s="171"/>
      <c r="AS57" s="171"/>
      <c r="AT57" s="171"/>
      <c r="AU57" s="171"/>
      <c r="AV57" s="171" t="s">
        <v>114</v>
      </c>
      <c r="AW57" s="172" t="s">
        <v>114</v>
      </c>
      <c r="AX57" s="172" t="s">
        <v>114</v>
      </c>
      <c r="AY57" s="172" t="s">
        <v>114</v>
      </c>
      <c r="AZ57" s="172" t="s">
        <v>114</v>
      </c>
      <c r="BA57" s="172" t="s">
        <v>114</v>
      </c>
      <c r="BB57" s="172" t="s">
        <v>114</v>
      </c>
      <c r="BC57" s="172" t="s">
        <v>114</v>
      </c>
      <c r="BD57" s="135">
        <f t="shared" si="0"/>
        <v>0</v>
      </c>
      <c r="BE57" s="135" t="str">
        <f t="shared" si="1"/>
        <v>Débil</v>
      </c>
      <c r="BF57" s="134"/>
      <c r="BG57" s="173" t="s">
        <v>114</v>
      </c>
      <c r="BH57" s="135" t="str">
        <f t="shared" si="2"/>
        <v>Casilla formulada</v>
      </c>
      <c r="BI57" s="134"/>
      <c r="BJ57" s="135" t="str">
        <f t="shared" si="3"/>
        <v/>
      </c>
      <c r="BK57" s="135" t="str">
        <f t="shared" si="4"/>
        <v/>
      </c>
      <c r="BL57" s="135" t="str">
        <f t="shared" si="5"/>
        <v>SI</v>
      </c>
      <c r="BM57" s="434"/>
      <c r="BN57" s="437"/>
      <c r="BO57" s="440"/>
      <c r="BP57" s="443"/>
      <c r="BQ57" s="425"/>
      <c r="BR57" s="425"/>
      <c r="BS57" s="533"/>
    </row>
    <row r="58" spans="2:71" s="113" customFormat="1" ht="96" customHeight="1" x14ac:dyDescent="0.25">
      <c r="B58" s="463"/>
      <c r="C58" s="516"/>
      <c r="D58" s="518"/>
      <c r="E58" s="518"/>
      <c r="F58" s="522"/>
      <c r="G58" s="522"/>
      <c r="H58" s="522"/>
      <c r="I58" s="522"/>
      <c r="J58" s="455"/>
      <c r="K58" s="137">
        <v>7</v>
      </c>
      <c r="L58" s="174" t="s">
        <v>115</v>
      </c>
      <c r="M58" s="527"/>
      <c r="N58" s="530"/>
      <c r="O58" s="450"/>
      <c r="P58" s="443"/>
      <c r="Q58" s="525"/>
      <c r="R58" s="525"/>
      <c r="S58" s="525"/>
      <c r="T58" s="525"/>
      <c r="U58" s="525"/>
      <c r="V58" s="525"/>
      <c r="W58" s="525"/>
      <c r="X58" s="525"/>
      <c r="Y58" s="525"/>
      <c r="Z58" s="525"/>
      <c r="AA58" s="525"/>
      <c r="AB58" s="525"/>
      <c r="AC58" s="525"/>
      <c r="AD58" s="525"/>
      <c r="AE58" s="525"/>
      <c r="AF58" s="525"/>
      <c r="AG58" s="525"/>
      <c r="AH58" s="525"/>
      <c r="AI58" s="525"/>
      <c r="AJ58" s="425"/>
      <c r="AK58" s="425"/>
      <c r="AL58" s="425"/>
      <c r="AM58" s="536"/>
      <c r="AN58" s="139">
        <v>7</v>
      </c>
      <c r="AO58" s="175" t="s">
        <v>117</v>
      </c>
      <c r="AP58" s="175"/>
      <c r="AQ58" s="175" t="s">
        <v>114</v>
      </c>
      <c r="AR58" s="175"/>
      <c r="AS58" s="175"/>
      <c r="AT58" s="175"/>
      <c r="AU58" s="175"/>
      <c r="AV58" s="175" t="s">
        <v>114</v>
      </c>
      <c r="AW58" s="176" t="s">
        <v>114</v>
      </c>
      <c r="AX58" s="176" t="s">
        <v>114</v>
      </c>
      <c r="AY58" s="176" t="s">
        <v>114</v>
      </c>
      <c r="AZ58" s="176" t="s">
        <v>114</v>
      </c>
      <c r="BA58" s="176" t="s">
        <v>114</v>
      </c>
      <c r="BB58" s="176" t="s">
        <v>114</v>
      </c>
      <c r="BC58" s="176" t="s">
        <v>114</v>
      </c>
      <c r="BD58" s="167">
        <f t="shared" si="0"/>
        <v>0</v>
      </c>
      <c r="BE58" s="167" t="str">
        <f t="shared" si="1"/>
        <v>Débil</v>
      </c>
      <c r="BF58" s="140"/>
      <c r="BG58" s="177" t="s">
        <v>114</v>
      </c>
      <c r="BH58" s="167" t="str">
        <f t="shared" si="2"/>
        <v>Casilla formulada</v>
      </c>
      <c r="BI58" s="140"/>
      <c r="BJ58" s="167" t="str">
        <f t="shared" si="3"/>
        <v/>
      </c>
      <c r="BK58" s="167" t="str">
        <f t="shared" si="4"/>
        <v/>
      </c>
      <c r="BL58" s="167" t="str">
        <f t="shared" si="5"/>
        <v>SI</v>
      </c>
      <c r="BM58" s="434"/>
      <c r="BN58" s="437"/>
      <c r="BO58" s="440"/>
      <c r="BP58" s="443"/>
      <c r="BQ58" s="425"/>
      <c r="BR58" s="425"/>
      <c r="BS58" s="533"/>
    </row>
    <row r="59" spans="2:71" s="113" customFormat="1" ht="96" customHeight="1" x14ac:dyDescent="0.25">
      <c r="B59" s="463"/>
      <c r="C59" s="516"/>
      <c r="D59" s="518"/>
      <c r="E59" s="518"/>
      <c r="F59" s="522"/>
      <c r="G59" s="522"/>
      <c r="H59" s="522"/>
      <c r="I59" s="522"/>
      <c r="J59" s="455"/>
      <c r="K59" s="131">
        <v>8</v>
      </c>
      <c r="L59" s="170" t="s">
        <v>115</v>
      </c>
      <c r="M59" s="527"/>
      <c r="N59" s="530"/>
      <c r="O59" s="450"/>
      <c r="P59" s="443"/>
      <c r="Q59" s="525"/>
      <c r="R59" s="525"/>
      <c r="S59" s="525"/>
      <c r="T59" s="525"/>
      <c r="U59" s="525"/>
      <c r="V59" s="525"/>
      <c r="W59" s="525"/>
      <c r="X59" s="525"/>
      <c r="Y59" s="525"/>
      <c r="Z59" s="525"/>
      <c r="AA59" s="525"/>
      <c r="AB59" s="525"/>
      <c r="AC59" s="525"/>
      <c r="AD59" s="525"/>
      <c r="AE59" s="525"/>
      <c r="AF59" s="525"/>
      <c r="AG59" s="525"/>
      <c r="AH59" s="525"/>
      <c r="AI59" s="525"/>
      <c r="AJ59" s="425"/>
      <c r="AK59" s="425"/>
      <c r="AL59" s="425"/>
      <c r="AM59" s="536"/>
      <c r="AN59" s="133">
        <v>8</v>
      </c>
      <c r="AO59" s="171" t="s">
        <v>117</v>
      </c>
      <c r="AP59" s="171"/>
      <c r="AQ59" s="171" t="s">
        <v>114</v>
      </c>
      <c r="AR59" s="171"/>
      <c r="AS59" s="171"/>
      <c r="AT59" s="171"/>
      <c r="AU59" s="171"/>
      <c r="AV59" s="171" t="s">
        <v>114</v>
      </c>
      <c r="AW59" s="172" t="s">
        <v>114</v>
      </c>
      <c r="AX59" s="172" t="s">
        <v>114</v>
      </c>
      <c r="AY59" s="172" t="s">
        <v>114</v>
      </c>
      <c r="AZ59" s="172" t="s">
        <v>114</v>
      </c>
      <c r="BA59" s="172" t="s">
        <v>114</v>
      </c>
      <c r="BB59" s="172" t="s">
        <v>114</v>
      </c>
      <c r="BC59" s="172" t="s">
        <v>114</v>
      </c>
      <c r="BD59" s="135">
        <f t="shared" si="0"/>
        <v>0</v>
      </c>
      <c r="BE59" s="135" t="str">
        <f t="shared" si="1"/>
        <v>Débil</v>
      </c>
      <c r="BF59" s="134"/>
      <c r="BG59" s="173" t="s">
        <v>114</v>
      </c>
      <c r="BH59" s="135" t="str">
        <f t="shared" si="2"/>
        <v>Casilla formulada</v>
      </c>
      <c r="BI59" s="134"/>
      <c r="BJ59" s="135" t="str">
        <f t="shared" si="3"/>
        <v/>
      </c>
      <c r="BK59" s="135" t="str">
        <f t="shared" si="4"/>
        <v/>
      </c>
      <c r="BL59" s="135" t="str">
        <f t="shared" si="5"/>
        <v>SI</v>
      </c>
      <c r="BM59" s="434"/>
      <c r="BN59" s="437"/>
      <c r="BO59" s="440"/>
      <c r="BP59" s="443"/>
      <c r="BQ59" s="425"/>
      <c r="BR59" s="425"/>
      <c r="BS59" s="533"/>
    </row>
    <row r="60" spans="2:71" s="113" customFormat="1" ht="96" customHeight="1" x14ac:dyDescent="0.25">
      <c r="B60" s="463"/>
      <c r="C60" s="516"/>
      <c r="D60" s="518"/>
      <c r="E60" s="518"/>
      <c r="F60" s="522"/>
      <c r="G60" s="522"/>
      <c r="H60" s="522"/>
      <c r="I60" s="522"/>
      <c r="J60" s="455"/>
      <c r="K60" s="137">
        <v>9</v>
      </c>
      <c r="L60" s="178" t="s">
        <v>115</v>
      </c>
      <c r="M60" s="527"/>
      <c r="N60" s="530"/>
      <c r="O60" s="450"/>
      <c r="P60" s="443"/>
      <c r="Q60" s="525"/>
      <c r="R60" s="525"/>
      <c r="S60" s="525"/>
      <c r="T60" s="525"/>
      <c r="U60" s="525"/>
      <c r="V60" s="525"/>
      <c r="W60" s="525"/>
      <c r="X60" s="525"/>
      <c r="Y60" s="525"/>
      <c r="Z60" s="525"/>
      <c r="AA60" s="525"/>
      <c r="AB60" s="525"/>
      <c r="AC60" s="525"/>
      <c r="AD60" s="525"/>
      <c r="AE60" s="525"/>
      <c r="AF60" s="525"/>
      <c r="AG60" s="525"/>
      <c r="AH60" s="525"/>
      <c r="AI60" s="525"/>
      <c r="AJ60" s="425"/>
      <c r="AK60" s="425"/>
      <c r="AL60" s="425"/>
      <c r="AM60" s="536"/>
      <c r="AN60" s="139">
        <v>9</v>
      </c>
      <c r="AO60" s="175" t="s">
        <v>117</v>
      </c>
      <c r="AP60" s="175"/>
      <c r="AQ60" s="175" t="s">
        <v>114</v>
      </c>
      <c r="AR60" s="175"/>
      <c r="AS60" s="175"/>
      <c r="AT60" s="175"/>
      <c r="AU60" s="175"/>
      <c r="AV60" s="175" t="s">
        <v>114</v>
      </c>
      <c r="AW60" s="176" t="s">
        <v>114</v>
      </c>
      <c r="AX60" s="176" t="s">
        <v>114</v>
      </c>
      <c r="AY60" s="176" t="s">
        <v>114</v>
      </c>
      <c r="AZ60" s="176" t="s">
        <v>114</v>
      </c>
      <c r="BA60" s="176" t="s">
        <v>114</v>
      </c>
      <c r="BB60" s="176" t="s">
        <v>114</v>
      </c>
      <c r="BC60" s="176" t="s">
        <v>114</v>
      </c>
      <c r="BD60" s="167">
        <f t="shared" si="0"/>
        <v>0</v>
      </c>
      <c r="BE60" s="167" t="str">
        <f t="shared" si="1"/>
        <v>Débil</v>
      </c>
      <c r="BF60" s="140"/>
      <c r="BG60" s="177" t="s">
        <v>114</v>
      </c>
      <c r="BH60" s="167" t="str">
        <f t="shared" si="2"/>
        <v>Casilla formulada</v>
      </c>
      <c r="BI60" s="140"/>
      <c r="BJ60" s="167" t="str">
        <f t="shared" si="3"/>
        <v/>
      </c>
      <c r="BK60" s="167" t="str">
        <f t="shared" si="4"/>
        <v/>
      </c>
      <c r="BL60" s="167" t="str">
        <f t="shared" si="5"/>
        <v>SI</v>
      </c>
      <c r="BM60" s="434"/>
      <c r="BN60" s="437"/>
      <c r="BO60" s="440"/>
      <c r="BP60" s="443"/>
      <c r="BQ60" s="425"/>
      <c r="BR60" s="425"/>
      <c r="BS60" s="533"/>
    </row>
    <row r="61" spans="2:71" s="113" customFormat="1" ht="96" customHeight="1" thickBot="1" x14ac:dyDescent="0.3">
      <c r="B61" s="464"/>
      <c r="C61" s="517"/>
      <c r="D61" s="519"/>
      <c r="E61" s="519"/>
      <c r="F61" s="523"/>
      <c r="G61" s="523"/>
      <c r="H61" s="523"/>
      <c r="I61" s="523"/>
      <c r="J61" s="456"/>
      <c r="K61" s="144">
        <v>10</v>
      </c>
      <c r="L61" s="179" t="s">
        <v>115</v>
      </c>
      <c r="M61" s="528"/>
      <c r="N61" s="531"/>
      <c r="O61" s="451"/>
      <c r="P61" s="444"/>
      <c r="Q61" s="526"/>
      <c r="R61" s="526"/>
      <c r="S61" s="526"/>
      <c r="T61" s="526"/>
      <c r="U61" s="526"/>
      <c r="V61" s="526"/>
      <c r="W61" s="526"/>
      <c r="X61" s="526"/>
      <c r="Y61" s="526"/>
      <c r="Z61" s="526"/>
      <c r="AA61" s="526"/>
      <c r="AB61" s="526"/>
      <c r="AC61" s="526"/>
      <c r="AD61" s="526"/>
      <c r="AE61" s="526"/>
      <c r="AF61" s="526"/>
      <c r="AG61" s="526"/>
      <c r="AH61" s="526"/>
      <c r="AI61" s="526"/>
      <c r="AJ61" s="426"/>
      <c r="AK61" s="426"/>
      <c r="AL61" s="426"/>
      <c r="AM61" s="537"/>
      <c r="AN61" s="146">
        <v>10</v>
      </c>
      <c r="AO61" s="180" t="s">
        <v>117</v>
      </c>
      <c r="AP61" s="180"/>
      <c r="AQ61" s="180" t="s">
        <v>114</v>
      </c>
      <c r="AR61" s="180"/>
      <c r="AS61" s="180"/>
      <c r="AT61" s="180"/>
      <c r="AU61" s="180"/>
      <c r="AV61" s="180" t="s">
        <v>114</v>
      </c>
      <c r="AW61" s="181" t="s">
        <v>114</v>
      </c>
      <c r="AX61" s="181" t="s">
        <v>114</v>
      </c>
      <c r="AY61" s="181" t="s">
        <v>114</v>
      </c>
      <c r="AZ61" s="181" t="s">
        <v>114</v>
      </c>
      <c r="BA61" s="181" t="s">
        <v>114</v>
      </c>
      <c r="BB61" s="181" t="s">
        <v>114</v>
      </c>
      <c r="BC61" s="181" t="s">
        <v>114</v>
      </c>
      <c r="BD61" s="148">
        <f t="shared" si="0"/>
        <v>0</v>
      </c>
      <c r="BE61" s="148" t="str">
        <f t="shared" si="1"/>
        <v>Débil</v>
      </c>
      <c r="BF61" s="147"/>
      <c r="BG61" s="182" t="s">
        <v>114</v>
      </c>
      <c r="BH61" s="148" t="str">
        <f t="shared" si="2"/>
        <v>Casilla formulada</v>
      </c>
      <c r="BI61" s="147"/>
      <c r="BJ61" s="148" t="str">
        <f t="shared" si="3"/>
        <v/>
      </c>
      <c r="BK61" s="148" t="str">
        <f t="shared" si="4"/>
        <v/>
      </c>
      <c r="BL61" s="148" t="str">
        <f t="shared" si="5"/>
        <v>SI</v>
      </c>
      <c r="BM61" s="435"/>
      <c r="BN61" s="438"/>
      <c r="BO61" s="441"/>
      <c r="BP61" s="444"/>
      <c r="BQ61" s="426"/>
      <c r="BR61" s="426"/>
      <c r="BS61" s="534"/>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495" priority="19" operator="containsText" text="Si es Riesgo de Corrupción">
      <formula>NOT(ISERROR(SEARCH("Si es Riesgo de Corrupción",J12)))</formula>
    </cfRule>
    <cfRule type="containsText" dxfId="494" priority="20" operator="containsText" text="No es Riesgo de Corrupción">
      <formula>NOT(ISERROR(SEARCH("No es Riesgo de Corrupción",J12)))</formula>
    </cfRule>
  </conditionalFormatting>
  <conditionalFormatting sqref="L12:M61">
    <cfRule type="containsText" dxfId="493" priority="4" operator="containsText" text="Espacio para describir ">
      <formula>NOT(ISERROR(SEARCH("Espacio para describir ",L12)))</formula>
    </cfRule>
  </conditionalFormatting>
  <conditionalFormatting sqref="N12:N61 Q12:AI61 AQ12:AQ61 AV12:BC61 BG12:BG61 BO12:BO61">
    <cfRule type="containsText" dxfId="492" priority="18" operator="containsText" text="Escoger un dato de la lista desplegable">
      <formula>NOT(ISERROR(SEARCH("Escoger un dato de la lista desplegable",N12)))</formula>
    </cfRule>
  </conditionalFormatting>
  <conditionalFormatting sqref="AL12 BR12">
    <cfRule type="containsText" dxfId="491" priority="14" operator="containsText" text="Extremo">
      <formula>NOT(ISERROR(SEARCH("Extremo",AL12)))</formula>
    </cfRule>
    <cfRule type="containsText" dxfId="490" priority="15" operator="containsText" text="Alto">
      <formula>NOT(ISERROR(SEARCH("Alto",AL12)))</formula>
    </cfRule>
    <cfRule type="containsText" dxfId="489" priority="16" operator="containsText" text="Moderado">
      <formula>NOT(ISERROR(SEARCH("Moderado",AL12)))</formula>
    </cfRule>
  </conditionalFormatting>
  <conditionalFormatting sqref="AL22 BR22">
    <cfRule type="containsText" dxfId="488" priority="11" operator="containsText" text="Extremo">
      <formula>NOT(ISERROR(SEARCH("Extremo",AL22)))</formula>
    </cfRule>
    <cfRule type="containsText" dxfId="487" priority="12" operator="containsText" text="Alto">
      <formula>NOT(ISERROR(SEARCH("Alto",AL22)))</formula>
    </cfRule>
    <cfRule type="containsText" dxfId="486" priority="13" operator="containsText" text="Moderado">
      <formula>NOT(ISERROR(SEARCH("Moderado",AL22)))</formula>
    </cfRule>
  </conditionalFormatting>
  <conditionalFormatting sqref="AL32 BR32">
    <cfRule type="containsText" dxfId="485" priority="8" operator="containsText" text="Extremo">
      <formula>NOT(ISERROR(SEARCH("Extremo",AL32)))</formula>
    </cfRule>
    <cfRule type="containsText" dxfId="484" priority="9" operator="containsText" text="Alto">
      <formula>NOT(ISERROR(SEARCH("Alto",AL32)))</formula>
    </cfRule>
    <cfRule type="containsText" dxfId="483" priority="10" operator="containsText" text="Moderado">
      <formula>NOT(ISERROR(SEARCH("Moderado",AL32)))</formula>
    </cfRule>
  </conditionalFormatting>
  <conditionalFormatting sqref="AL42 BR42">
    <cfRule type="containsText" dxfId="482" priority="5" operator="containsText" text="Extremo">
      <formula>NOT(ISERROR(SEARCH("Extremo",AL42)))</formula>
    </cfRule>
    <cfRule type="containsText" dxfId="481" priority="6" operator="containsText" text="Alto">
      <formula>NOT(ISERROR(SEARCH("Alto",AL42)))</formula>
    </cfRule>
    <cfRule type="containsText" dxfId="480" priority="7" operator="containsText" text="Moderado">
      <formula>NOT(ISERROR(SEARCH("Moderado",AL42)))</formula>
    </cfRule>
  </conditionalFormatting>
  <conditionalFormatting sqref="AL52 BR52">
    <cfRule type="containsText" dxfId="479" priority="1" operator="containsText" text="Extremo">
      <formula>NOT(ISERROR(SEARCH("Extremo",AL52)))</formula>
    </cfRule>
    <cfRule type="containsText" dxfId="478" priority="2" operator="containsText" text="Alto">
      <formula>NOT(ISERROR(SEARCH("Alto",AL52)))</formula>
    </cfRule>
    <cfRule type="containsText" dxfId="477" priority="3" operator="containsText" text="Moderado">
      <formula>NOT(ISERROR(SEARCH("Moderado",AL52)))</formula>
    </cfRule>
  </conditionalFormatting>
  <conditionalFormatting sqref="AO12:AO61">
    <cfRule type="containsText" dxfId="476" priority="17" operator="containsText" text="REDACTAR CONTROL">
      <formula>NOT(ISERROR(SEARCH("REDACTAR CONTROL",AO12)))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8C2F2F18-8544-4A71-B8EE-2F9FADBEFEA9}"/>
    <dataValidation allowBlank="1" showInputMessage="1" showErrorMessage="1" prompt="¿Se deja evidencia o rastro de la ejecución del control, que permita a cualquier tercero con la evidencia, llegar a la misma conclusión?." sqref="BC11" xr:uid="{9821E809-9F62-40F0-837A-829C12FE5C34}"/>
    <dataValidation allowBlank="1" showInputMessage="1" showErrorMessage="1" prompt="¿Las observaciones, desviaciones o diferencias identificadas como resultados de la ejecución del control son investigadas y resueltas de manera oportuna?" sqref="BB11" xr:uid="{C750934B-01A8-46F6-B9D4-A4A6BBDC7BFB}"/>
    <dataValidation allowBlank="1" showInputMessage="1" showErrorMessage="1" prompt="¿La fuente de información que se utiliza en el desarrollo del control es información confiable que permita mitigar el riesgo?." sqref="BA11" xr:uid="{4C2705E7-FFDD-4D3A-AD42-9422609C0BC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0D2474EC-9F51-4114-8092-2BD1145604F8}"/>
    <dataValidation allowBlank="1" showInputMessage="1" showErrorMessage="1" prompt="¿La oportunidad en que se ejecuta el control ayuda a prevenir la mitigación del riesgo o a detectar la materialización del riesgo de manera oportuna?" sqref="AY11" xr:uid="{075ED808-4864-469C-ABA9-AAB043B6705B}"/>
    <dataValidation allowBlank="1" showInputMessage="1" showErrorMessage="1" prompt="El responsable tiene autoridad y adecuada segregación de funciones en la ejecución del control?" sqref="AX11" xr:uid="{F55BA8DB-EBDF-4ADC-B8BB-7721376A18BA}"/>
    <dataValidation allowBlank="1" showInputMessage="1" showErrorMessage="1" prompt="¿Existen un responsable asignado a la ejecución del control?" sqref="AW11" xr:uid="{4830FEBC-5D1C-4B1F-90D8-EF78E2BE9017}"/>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1B86F8C3-7C6B-4CC0-B9B2-B9188EA84681}"/>
    <dataValidation type="list" allowBlank="1" showInputMessage="1" showErrorMessage="1" prompt="¿Genera Impacto ambiental?" sqref="AI12:AI61" xr:uid="{AEF2B2B2-C0C9-4B20-BFC1-0BA8B24FFB94}">
      <formula1>"SI,NO,Escoger un dato de la lista desplegable"</formula1>
    </dataValidation>
    <dataValidation allowBlank="1" showInputMessage="1" showErrorMessage="1" prompt="¿Genera Impacto ambiental?" sqref="AI11" xr:uid="{FBBE92BF-2F20-4371-BB21-F31AF852F5BA}"/>
    <dataValidation type="list" allowBlank="1" showInputMessage="1" showErrorMessage="1" prompt="¿Afectar la imagen nacional?" sqref="AH12:AH61" xr:uid="{7B61D53F-9374-44D7-AEDF-3F0C18118A13}">
      <formula1>"SI,NO,Escoger un dato de la lista desplegable"</formula1>
    </dataValidation>
    <dataValidation allowBlank="1" showInputMessage="1" showErrorMessage="1" prompt="¿Afectar la imagen nacional?" sqref="AH11" xr:uid="{4E8F3450-BB16-4931-806D-3CB8710BA900}"/>
    <dataValidation type="list" allowBlank="1" showInputMessage="1" showErrorMessage="1" prompt="¿Afectar la imagen regional?" sqref="AG12:AG61" xr:uid="{56CC6F2C-1BEE-4BD2-ACE9-44ACCCF8F45E}">
      <formula1>"SI,NO,Escoger un dato de la lista desplegable"</formula1>
    </dataValidation>
    <dataValidation allowBlank="1" showInputMessage="1" showErrorMessage="1" prompt="¿Afectar la imagen regional?" sqref="AG11" xr:uid="{09DD1064-0023-4ADB-9223-113BF0529A00}"/>
    <dataValidation type="list" allowBlank="1" showInputMessage="1" showErrorMessage="1" prompt="¿Ocasionar lesiones físicas o pérdida de vidas humanas?_x000a_NOTA: si esta respuesta es afirmativa, el impacto sera considerado como catastrófico." sqref="AF12:AF61" xr:uid="{94099B6C-FB63-48A2-A452-600D940E64A7}">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B7B07206-D1A7-4A32-88E9-49AEA0FCCFB9}"/>
    <dataValidation type="list" allowBlank="1" showInputMessage="1" showErrorMessage="1" prompt="¿Generar pérdida de credibilidad del sector?" sqref="AE12:AE61" xr:uid="{46117520-E95A-4271-8A35-53FDDBDF29E1}">
      <formula1>"SI,NO,Escoger un dato de la lista desplegable"</formula1>
    </dataValidation>
    <dataValidation allowBlank="1" showInputMessage="1" showErrorMessage="1" prompt="¿Generar pérdida de credibilidad del sector?" sqref="AE11" xr:uid="{C4DF7B5A-AA44-45E8-A860-CD1293D40BF5}"/>
    <dataValidation type="list" allowBlank="1" showInputMessage="1" showErrorMessage="1" prompt="¿Dar lugar a procesos penales?" sqref="AD12:AD61" xr:uid="{B0C47E46-BA87-45A7-83C8-02AC29678D1B}">
      <formula1>"SI,NO,Escoger un dato de la lista desplegable"</formula1>
    </dataValidation>
    <dataValidation allowBlank="1" showInputMessage="1" showErrorMessage="1" prompt="¿Dar lugar a procesos penales?" sqref="AD11" xr:uid="{330D1F95-9609-4824-8CF9-F7508FE95B5E}"/>
    <dataValidation type="list" allowBlank="1" showInputMessage="1" showErrorMessage="1" prompt="¿Dar lugar a procesos fiscales?" sqref="AC12:AC61" xr:uid="{473DBC8A-9C9B-4053-B682-026A8848297C}">
      <formula1>"SI,NO,Escoger un dato de la lista desplegable"</formula1>
    </dataValidation>
    <dataValidation allowBlank="1" showInputMessage="1" showErrorMessage="1" prompt="¿Dar lugar a procesos fiscales?" sqref="AC11" xr:uid="{2C7DCC0F-65DD-4879-AF63-03E188C7B6DA}"/>
    <dataValidation type="list" allowBlank="1" showInputMessage="1" showErrorMessage="1" prompt="¿Dar lugar a procesos disciplinarios?" sqref="AB12:AB61" xr:uid="{1B3FEF31-8BCE-4182-BADD-923FC57A7860}">
      <formula1>"SI,NO,Escoger un dato de la lista desplegable"</formula1>
    </dataValidation>
    <dataValidation allowBlank="1" showInputMessage="1" showErrorMessage="1" prompt="¿Dar lugar a procesos disciplinarios?" sqref="AB11" xr:uid="{CDF43436-FEB2-48C3-9860-B32A61AE5936}"/>
    <dataValidation type="list" allowBlank="1" showInputMessage="1" showErrorMessage="1" prompt="¿Dar lugar a procesos sancionatorios?" sqref="AA12:AA61" xr:uid="{B8ED1B7D-8496-4C67-B8A6-5CC8F068D28E}">
      <formula1>"SI,NO,Escoger un dato de la lista desplegable"</formula1>
    </dataValidation>
    <dataValidation allowBlank="1" showInputMessage="1" showErrorMessage="1" prompt="¿Dar lugar a procesos sancionatorios?" sqref="AA11" xr:uid="{33A3BD2E-A43C-4C5C-9F51-451E7B990BFA}"/>
    <dataValidation type="list" allowBlank="1" showInputMessage="1" showErrorMessage="1" prompt="¿Generar intervención de los órganos de control, de la Fiscalía, u otro ente?" sqref="Z12:Z61" xr:uid="{2DBC140D-B288-423E-A141-7DE0472C6B85}">
      <formula1>"SI,NO,Escoger un dato de la lista desplegable"</formula1>
    </dataValidation>
    <dataValidation allowBlank="1" showInputMessage="1" showErrorMessage="1" prompt="¿Generar intervención de los órganos de control, de la Fiscalía, u otro ente?" sqref="Z11" xr:uid="{E9162E55-9E4B-43DF-A024-C0415FEBB160}"/>
    <dataValidation type="list" allowBlank="1" showInputMessage="1" showErrorMessage="1" prompt="¿Generar pérdida de información de la Entidad?" sqref="Y12:Y61" xr:uid="{08BFA7A7-30EE-4F42-8B44-7B8980595B02}">
      <formula1>"SI,NO,Escoger un dato de la lista desplegable"</formula1>
    </dataValidation>
    <dataValidation allowBlank="1" showInputMessage="1" showErrorMessage="1" prompt="¿Generar pérdida de información de la Entidad?" sqref="Y11" xr:uid="{76F17B71-44CE-4D10-9F8A-187888A2D19D}"/>
    <dataValidation type="list" allowBlank="1" showInputMessage="1" showErrorMessage="1" prompt="¿Dar lugar al detrimento de calidad de vida de la comunidad por la pérdida del bien o servicios o los recursos públicos?" sqref="X12:X61" xr:uid="{D37C80E3-61D4-4E30-A9FF-93CF054FB11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539851DE-5F26-4578-92F0-C90AA75F1516}"/>
    <dataValidation type="list" allowBlank="1" showInputMessage="1" showErrorMessage="1" prompt="¿Afectar la generación de los productos o la prestación de servicios?" sqref="W12:W61" xr:uid="{D4BB951A-C9D4-4E53-A11D-2109733C3F44}">
      <formula1>"SI,NO,Escoger un dato de la lista desplegable"</formula1>
    </dataValidation>
    <dataValidation allowBlank="1" showInputMessage="1" showErrorMessage="1" prompt="¿Afectar la generación de los productos o la prestación de servicios?" sqref="W11" xr:uid="{49FDD7C6-7175-4D75-8B98-ED00D72B1A9A}"/>
    <dataValidation type="list" allowBlank="1" showInputMessage="1" showErrorMessage="1" prompt="¿Generar pérdida de recursos económicos?" sqref="V12:V61" xr:uid="{A9382ED1-5A9D-48D4-B360-002628DFA951}">
      <formula1>"SI,NO,Escoger un dato de la lista desplegable"</formula1>
    </dataValidation>
    <dataValidation allowBlank="1" showInputMessage="1" showErrorMessage="1" prompt="¿Generar pérdida de recursos económicos?" sqref="V11" xr:uid="{FCC579B5-B0C6-4B17-9FB8-ECCC0D7243E7}"/>
    <dataValidation type="list" allowBlank="1" showInputMessage="1" showErrorMessage="1" prompt="¿Generar pérdida de confianza de la Entidad, afectando su reputación?" sqref="U12:U61" xr:uid="{8F431814-4DFB-469E-B5E8-31FD43D39AD8}">
      <formula1>"SI,NO,Escoger un dato de la lista desplegable"</formula1>
    </dataValidation>
    <dataValidation allowBlank="1" showInputMessage="1" showErrorMessage="1" prompt="¿Generar pérdida de confianza de la Entidad, afectando su reputación?" sqref="U11" xr:uid="{EAB439F4-8848-44C3-B247-CB8FA50DA065}"/>
    <dataValidation type="list" allowBlank="1" showInputMessage="1" showErrorMessage="1" prompt="¿Afectar el cumplimiento de la misión del sector al que pertenece la Entidad?" sqref="T12:T61" xr:uid="{C8A7E547-AF5B-4068-945A-105FA87C4625}">
      <formula1>"SI,NO,Escoger un dato de la lista desplegable"</formula1>
    </dataValidation>
    <dataValidation allowBlank="1" showInputMessage="1" showErrorMessage="1" prompt="¿Afectar el cumplimiento de la misión del sector al que pertenece la Entidad?" sqref="T11" xr:uid="{F117C0FF-3A1B-44AD-8E9C-5AE64F27BDBD}"/>
    <dataValidation type="list" allowBlank="1" showInputMessage="1" showErrorMessage="1" prompt="¿Afectar el cumplimiento de misión de la Entidad?" sqref="S12:S61" xr:uid="{A2EA4407-A947-439F-8650-04B0D177123E}">
      <formula1>"SI,NO,Escoger un dato de la lista desplegable"</formula1>
    </dataValidation>
    <dataValidation allowBlank="1" showInputMessage="1" showErrorMessage="1" prompt="¿Afectar el cumplimiento de misión de la Entidad?" sqref="S11" xr:uid="{3C95CBB1-AA3A-47BD-BD99-E65F26CC4174}"/>
    <dataValidation type="list" allowBlank="1" showInputMessage="1" showErrorMessage="1" prompt="¿Afectar el cumplimiento de metas y objetivos de la dependencia?" sqref="R12:R61" xr:uid="{DA293F1B-5060-4758-ABA5-2E92D6425FCE}">
      <formula1>"SI,NO,Escoger un dato de la lista desplegable"</formula1>
    </dataValidation>
    <dataValidation allowBlank="1" showInputMessage="1" showErrorMessage="1" prompt="¿Afectar el cumplimiento de metas y objetivos de la dependencia?" sqref="R11" xr:uid="{71DBF1F0-90E5-4D00-A705-E147FFB24E6F}"/>
    <dataValidation type="list" allowBlank="1" showInputMessage="1" showErrorMessage="1" prompt="¿Afectar al grupo de funcionarios del proceso?" sqref="Q12:Q61" xr:uid="{50DA092D-9E55-4FC5-B435-E05BF0F84CD9}">
      <formula1>"SI,NO,Escoger un dato de la lista desplegable"</formula1>
    </dataValidation>
    <dataValidation allowBlank="1" showInputMessage="1" showErrorMessage="1" prompt="¿Afectar al grupo de funcionarios del proceso?" sqref="Q11" xr:uid="{5A8788EA-D933-4F6E-884A-E35624A316E3}"/>
    <dataValidation allowBlank="1" showInputMessage="1" showErrorMessage="1" prompt="Son los efectos ocasionados por la ocurrencia de un riesgo que afecta los objetivos o procesos de la entidad. Pueden ser una pérdida, un daño, un perjuicio, un detrimento." sqref="M9:M11" xr:uid="{86EECCB9-3F78-420F-9870-F5F586469799}"/>
    <dataValidation type="list" allowBlank="1" showInputMessage="1" showErrorMessage="1" sqref="BG12:BG61" xr:uid="{45E046D4-9C50-450B-BED6-94A2685E9F6A}">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B6C6AD1E-B6A6-4310-868E-7F63885A2AB6}">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32C80E32-E664-4252-AE3C-F6000D564B6A}">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0A3E6995-FF2A-4362-845C-F2EBF7A8205B}">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EF0A1CF0-2F1E-41B0-9465-6A95ED644559}">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4EA80F82-D844-4750-B63E-EB6C39E8B1D9}">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A4172AD9-37C9-4D61-99D6-FB184B30A6C7}">
      <formula1>"Adecuado,Inadecuado,Escoger un dato de la lista desplegable"</formula1>
    </dataValidation>
    <dataValidation type="list" allowBlank="1" showInputMessage="1" showErrorMessage="1" prompt="¿Existen un responsable asignado a la ejecución del control?" sqref="AW12:AW61" xr:uid="{D4E81BEA-F32A-4F42-8272-71D879EA9D2A}">
      <formula1>"Asignado,No Asignado,Escoger un dato de la lista desplegable"</formula1>
    </dataValidation>
    <dataValidation type="list" allowBlank="1" showInputMessage="1" showErrorMessage="1" sqref="AV12:AV61" xr:uid="{C7BA6EF5-B9EB-48F3-97B7-D41C0E8CF669}">
      <formula1>"Escoger un dato de la lista desplegable,Preventivo,Detectivo"</formula1>
    </dataValidation>
    <dataValidation type="list" allowBlank="1" showInputMessage="1" showErrorMessage="1" sqref="AQ12:AQ61" xr:uid="{42AEB32B-DDE6-48B2-B035-5ABCF0827AC4}">
      <formula1>"Escoger un dato de la lista desplegable,Por Tramite, Diario, Semanal, Quincenal, Mensual, Bimestral, Trimestral, Semestral,Anual"</formula1>
    </dataValidation>
    <dataValidation type="list" allowBlank="1" showInputMessage="1" showErrorMessage="1" sqref="F12:I61" xr:uid="{2DEFC6EE-B3CE-4DCA-B679-62751ABBD0D8}">
      <formula1>"SI,NO,Escoger un dato de la lista desplegable"</formula1>
    </dataValidation>
    <dataValidation type="list" allowBlank="1" showInputMessage="1" showErrorMessage="1" sqref="N12:N61" xr:uid="{C75CEDD8-B4D0-4D53-8D43-125E541515C6}">
      <formula1>"Escoger un dato de la lista desplegable,5,4,3,2,1"</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CFA92-5A6E-4A7A-A766-49404D34728D}">
  <dimension ref="B2:BS64"/>
  <sheetViews>
    <sheetView topLeftCell="A3" workbookViewId="0">
      <selection activeCell="L15" sqref="L15"/>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491">
        <v>45279</v>
      </c>
      <c r="F6" s="492"/>
      <c r="G6" s="492"/>
      <c r="H6" s="492"/>
      <c r="I6" s="492"/>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493" t="s">
        <v>71</v>
      </c>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5"/>
      <c r="AN8" s="285" t="s">
        <v>365</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485"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497"/>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184</v>
      </c>
      <c r="K10" s="258"/>
      <c r="L10" s="258"/>
      <c r="M10" s="261"/>
      <c r="N10" s="485"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489"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486"/>
      <c r="O11" s="487"/>
      <c r="P11" s="487"/>
      <c r="Q11" s="165">
        <v>1</v>
      </c>
      <c r="R11" s="165">
        <v>2</v>
      </c>
      <c r="S11" s="165">
        <v>3</v>
      </c>
      <c r="T11" s="165">
        <v>4</v>
      </c>
      <c r="U11" s="165">
        <v>5</v>
      </c>
      <c r="V11" s="165">
        <v>6</v>
      </c>
      <c r="W11" s="165">
        <v>7</v>
      </c>
      <c r="X11" s="165">
        <v>8</v>
      </c>
      <c r="Y11" s="165">
        <v>9</v>
      </c>
      <c r="Z11" s="165">
        <v>10</v>
      </c>
      <c r="AA11" s="165">
        <v>11</v>
      </c>
      <c r="AB11" s="165">
        <v>12</v>
      </c>
      <c r="AC11" s="165">
        <v>13</v>
      </c>
      <c r="AD11" s="165">
        <v>14</v>
      </c>
      <c r="AE11" s="165">
        <v>15</v>
      </c>
      <c r="AF11" s="165">
        <v>16</v>
      </c>
      <c r="AG11" s="165">
        <v>17</v>
      </c>
      <c r="AH11" s="165">
        <v>18</v>
      </c>
      <c r="AI11" s="165">
        <v>19</v>
      </c>
      <c r="AJ11" s="488"/>
      <c r="AK11" s="488"/>
      <c r="AL11" s="488"/>
      <c r="AM11" s="490"/>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150.6" customHeight="1" x14ac:dyDescent="0.25">
      <c r="B12" s="462">
        <v>1</v>
      </c>
      <c r="C12" s="465" t="s">
        <v>192</v>
      </c>
      <c r="D12" s="455" t="s">
        <v>503</v>
      </c>
      <c r="E12" s="455" t="s">
        <v>504</v>
      </c>
      <c r="F12" s="455" t="s">
        <v>162</v>
      </c>
      <c r="G12" s="455" t="s">
        <v>162</v>
      </c>
      <c r="H12" s="455" t="s">
        <v>162</v>
      </c>
      <c r="I12" s="455" t="s">
        <v>162</v>
      </c>
      <c r="J12" s="455" t="str">
        <f>IF(AND((F12="SI"),(G12="SI"),(H12="SI"),(I12="SI")),"Si es Riesgo de Corrupción","No es Riesgo de Corrupción")</f>
        <v>Si es Riesgo de Corrupción</v>
      </c>
      <c r="K12" s="128">
        <v>1</v>
      </c>
      <c r="L12" s="129" t="s">
        <v>505</v>
      </c>
      <c r="M12" s="457" t="s">
        <v>506</v>
      </c>
      <c r="N12" s="471">
        <v>2</v>
      </c>
      <c r="O12" s="449" t="str">
        <f>IF(N12=1,"Rara vez",IF(N12=2,"Improbable",IF(N12=3,"Posible",IF(N12=4,"Probable",IF(N12=5,"Casi seguro","Definir el nivel de probabilidad")))))</f>
        <v>Improbable</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448" t="s">
        <v>162</v>
      </c>
      <c r="R12" s="448" t="s">
        <v>162</v>
      </c>
      <c r="S12" s="448" t="s">
        <v>162</v>
      </c>
      <c r="T12" s="448" t="s">
        <v>162</v>
      </c>
      <c r="U12" s="448" t="s">
        <v>162</v>
      </c>
      <c r="V12" s="448" t="s">
        <v>162</v>
      </c>
      <c r="W12" s="448" t="s">
        <v>162</v>
      </c>
      <c r="X12" s="448" t="s">
        <v>165</v>
      </c>
      <c r="Y12" s="448" t="s">
        <v>165</v>
      </c>
      <c r="Z12" s="448" t="s">
        <v>162</v>
      </c>
      <c r="AA12" s="448" t="s">
        <v>162</v>
      </c>
      <c r="AB12" s="448" t="s">
        <v>162</v>
      </c>
      <c r="AC12" s="448" t="s">
        <v>162</v>
      </c>
      <c r="AD12" s="448" t="s">
        <v>162</v>
      </c>
      <c r="AE12" s="448" t="s">
        <v>162</v>
      </c>
      <c r="AF12" s="448" t="s">
        <v>165</v>
      </c>
      <c r="AG12" s="448" t="s">
        <v>162</v>
      </c>
      <c r="AH12" s="448" t="s">
        <v>162</v>
      </c>
      <c r="AI12" s="448" t="s">
        <v>165</v>
      </c>
      <c r="AJ12" s="448">
        <f>IF(AF12="SI","Impacto Catastrófico por lesoines o perdida de vidas humanas",(COUNTIF(Q12:AE21,"SI")+COUNTIF(AG12:AI21,"SI")))</f>
        <v>15</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430" t="s">
        <v>159</v>
      </c>
      <c r="AN12" s="117">
        <v>1</v>
      </c>
      <c r="AO12" s="121" t="s">
        <v>507</v>
      </c>
      <c r="AP12" s="121" t="s">
        <v>508</v>
      </c>
      <c r="AQ12" s="121" t="s">
        <v>186</v>
      </c>
      <c r="AR12" s="121" t="s">
        <v>509</v>
      </c>
      <c r="AS12" s="121" t="s">
        <v>510</v>
      </c>
      <c r="AT12" s="121" t="s">
        <v>511</v>
      </c>
      <c r="AU12" s="121" t="s">
        <v>512</v>
      </c>
      <c r="AV12" s="121" t="s">
        <v>513</v>
      </c>
      <c r="AW12" s="166" t="s">
        <v>171</v>
      </c>
      <c r="AX12" s="166" t="s">
        <v>172</v>
      </c>
      <c r="AY12" s="166" t="s">
        <v>173</v>
      </c>
      <c r="AZ12" s="166" t="s">
        <v>514</v>
      </c>
      <c r="BA12" s="166" t="s">
        <v>175</v>
      </c>
      <c r="BB12" s="166" t="s">
        <v>176</v>
      </c>
      <c r="BC12" s="166" t="s">
        <v>187</v>
      </c>
      <c r="BD12" s="166">
        <f t="shared" ref="BD12:BD61" si="0">IF(AW12="Asignado",15,0)+IF(AX12="Adecuado",15,0)+IF(AY12="Oportuna",15,0)+IF(AZ12="Prevenir",15,IF(AZ12="Detectar",10,0))+IF(BA12="Confiable",15,0)+IF(BB12="Se investigan y resuelven oportunamente",15,0)+IF(BC12="Completa",10,IF(BC12="Incompleta",5,0))</f>
        <v>95</v>
      </c>
      <c r="BE12" s="166" t="str">
        <f t="shared" ref="BE12:BE61" si="1">IF(BD12&lt;=85,"Débil",IF(AND(BD12&gt;=86,BD12&lt;=94),"Moderado","Fuerte"))</f>
        <v>Fuerte</v>
      </c>
      <c r="BF12" s="121"/>
      <c r="BG12" s="130" t="s">
        <v>178</v>
      </c>
      <c r="BH12" s="166" t="str">
        <f t="shared" ref="BH12:BH61" si="2">IF(BG12="Débil","No se ejecuta",IF(BG12="Moderado","Algunas veces se ejecuta",IF(BG12="FUERTE","Siempre se ejecuta","Casilla formulada")))</f>
        <v>Siempre se ejecuta</v>
      </c>
      <c r="BI12" s="121"/>
      <c r="BJ12" s="1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61" si="4">IF(BJ12="DÉBIL",0,IF(BJ12="MODERADO",50,IF(BJ12="FUERTE",100,"")))</f>
        <v>100</v>
      </c>
      <c r="BL12" s="166" t="str">
        <f t="shared" ref="BL12:BL61" si="5">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NO DISMINUYE</v>
      </c>
      <c r="BO12" s="468">
        <f>IF(N12=1,1,IF(AND(N12=2,BM12="FUERTE",BN12="DIRECTAMENTE"),N12-1,IF(AND(N12&gt;2,BM12="FUERTE",BN12="DIRECTAMENTE"),N12-2,IF(AND(N12&gt;=2,BM12="MODERADA",BN12="DIRECTAMENTE"),N12-1,N12))))</f>
        <v>2</v>
      </c>
      <c r="BP12" s="442" t="str">
        <f>IF(BO12=1,"Rara vez",IF(BO12=2,"Improbable",IF(BO12=3,"Posible",IF(BO12=4,"Probable",IF(BO12=5,"Casi Seguro",0)))))</f>
        <v>Improbable</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427" t="s">
        <v>515</v>
      </c>
    </row>
    <row r="13" spans="2:71" s="113" customFormat="1" ht="150.6" customHeight="1" x14ac:dyDescent="0.25">
      <c r="B13" s="463"/>
      <c r="C13" s="466"/>
      <c r="D13" s="455"/>
      <c r="E13" s="455"/>
      <c r="F13" s="455"/>
      <c r="G13" s="455"/>
      <c r="H13" s="455"/>
      <c r="I13" s="455"/>
      <c r="J13" s="455"/>
      <c r="K13" s="131">
        <v>2</v>
      </c>
      <c r="L13" s="132" t="s">
        <v>516</v>
      </c>
      <c r="M13" s="457"/>
      <c r="N13" s="472"/>
      <c r="O13" s="450"/>
      <c r="P13" s="443"/>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31"/>
      <c r="AN13" s="133">
        <v>2</v>
      </c>
      <c r="AO13" s="134" t="s">
        <v>517</v>
      </c>
      <c r="AP13" s="134" t="s">
        <v>518</v>
      </c>
      <c r="AQ13" s="134" t="s">
        <v>186</v>
      </c>
      <c r="AR13" s="134" t="s">
        <v>519</v>
      </c>
      <c r="AS13" s="134" t="s">
        <v>520</v>
      </c>
      <c r="AT13" s="134" t="s">
        <v>521</v>
      </c>
      <c r="AU13" s="134" t="s">
        <v>522</v>
      </c>
      <c r="AV13" s="134" t="s">
        <v>513</v>
      </c>
      <c r="AW13" s="135" t="s">
        <v>171</v>
      </c>
      <c r="AX13" s="135" t="s">
        <v>172</v>
      </c>
      <c r="AY13" s="135" t="s">
        <v>173</v>
      </c>
      <c r="AZ13" s="135" t="s">
        <v>174</v>
      </c>
      <c r="BA13" s="135" t="s">
        <v>175</v>
      </c>
      <c r="BB13" s="135" t="s">
        <v>176</v>
      </c>
      <c r="BC13" s="135" t="s">
        <v>187</v>
      </c>
      <c r="BD13" s="135">
        <f t="shared" si="0"/>
        <v>100</v>
      </c>
      <c r="BE13" s="135" t="str">
        <f t="shared" si="1"/>
        <v>Fuerte</v>
      </c>
      <c r="BF13" s="134"/>
      <c r="BG13" s="136" t="s">
        <v>178</v>
      </c>
      <c r="BH13" s="135" t="str">
        <f t="shared" si="2"/>
        <v>Siempre se ejecuta</v>
      </c>
      <c r="BI13" s="134"/>
      <c r="BJ13" s="135" t="str">
        <f t="shared" si="3"/>
        <v>FUERTE</v>
      </c>
      <c r="BK13" s="135">
        <f t="shared" si="4"/>
        <v>100</v>
      </c>
      <c r="BL13" s="135" t="str">
        <f t="shared" si="5"/>
        <v>NO</v>
      </c>
      <c r="BM13" s="434"/>
      <c r="BN13" s="437"/>
      <c r="BO13" s="469"/>
      <c r="BP13" s="443"/>
      <c r="BQ13" s="425"/>
      <c r="BR13" s="425"/>
      <c r="BS13" s="428"/>
    </row>
    <row r="14" spans="2:71" s="113" customFormat="1" ht="6" customHeight="1" x14ac:dyDescent="0.25">
      <c r="B14" s="463"/>
      <c r="C14" s="466"/>
      <c r="D14" s="455"/>
      <c r="E14" s="455"/>
      <c r="F14" s="455"/>
      <c r="G14" s="455"/>
      <c r="H14" s="455"/>
      <c r="I14" s="455"/>
      <c r="J14" s="455"/>
      <c r="K14" s="137">
        <v>3</v>
      </c>
      <c r="L14" s="138" t="s">
        <v>115</v>
      </c>
      <c r="M14" s="457"/>
      <c r="N14" s="472"/>
      <c r="O14" s="450"/>
      <c r="P14" s="443"/>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31"/>
      <c r="AN14" s="139">
        <v>3</v>
      </c>
      <c r="AO14" s="140" t="s">
        <v>117</v>
      </c>
      <c r="AP14" s="140"/>
      <c r="AQ14" s="140" t="s">
        <v>114</v>
      </c>
      <c r="AR14" s="140"/>
      <c r="AS14" s="140"/>
      <c r="AT14" s="140"/>
      <c r="AU14" s="140"/>
      <c r="AV14" s="140" t="s">
        <v>114</v>
      </c>
      <c r="AW14" s="167" t="s">
        <v>114</v>
      </c>
      <c r="AX14" s="167" t="s">
        <v>114</v>
      </c>
      <c r="AY14" s="167" t="s">
        <v>114</v>
      </c>
      <c r="AZ14" s="167" t="s">
        <v>114</v>
      </c>
      <c r="BA14" s="167" t="s">
        <v>114</v>
      </c>
      <c r="BB14" s="167" t="s">
        <v>114</v>
      </c>
      <c r="BC14" s="167" t="s">
        <v>114</v>
      </c>
      <c r="BD14" s="167">
        <f t="shared" si="0"/>
        <v>0</v>
      </c>
      <c r="BE14" s="167" t="str">
        <f t="shared" si="1"/>
        <v>Débil</v>
      </c>
      <c r="BF14" s="140"/>
      <c r="BG14" s="142" t="s">
        <v>114</v>
      </c>
      <c r="BH14" s="167" t="str">
        <f t="shared" si="2"/>
        <v>Casilla formulada</v>
      </c>
      <c r="BI14" s="140"/>
      <c r="BJ14" s="167" t="str">
        <f t="shared" si="3"/>
        <v/>
      </c>
      <c r="BK14" s="167" t="str">
        <f t="shared" si="4"/>
        <v/>
      </c>
      <c r="BL14" s="167" t="str">
        <f t="shared" si="5"/>
        <v>SI</v>
      </c>
      <c r="BM14" s="434"/>
      <c r="BN14" s="437"/>
      <c r="BO14" s="469"/>
      <c r="BP14" s="443"/>
      <c r="BQ14" s="425"/>
      <c r="BR14" s="425"/>
      <c r="BS14" s="428"/>
    </row>
    <row r="15" spans="2:71" s="113" customFormat="1" ht="6" customHeight="1" x14ac:dyDescent="0.25">
      <c r="B15" s="463"/>
      <c r="C15" s="466"/>
      <c r="D15" s="455"/>
      <c r="E15" s="455"/>
      <c r="F15" s="455"/>
      <c r="G15" s="455"/>
      <c r="H15" s="455"/>
      <c r="I15" s="455"/>
      <c r="J15" s="455"/>
      <c r="K15" s="131">
        <v>4</v>
      </c>
      <c r="L15" s="132" t="s">
        <v>115</v>
      </c>
      <c r="M15" s="457"/>
      <c r="N15" s="472"/>
      <c r="O15" s="450"/>
      <c r="P15" s="443"/>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31"/>
      <c r="AN15" s="133">
        <v>4</v>
      </c>
      <c r="AO15" s="134" t="s">
        <v>117</v>
      </c>
      <c r="AP15" s="134"/>
      <c r="AQ15" s="134" t="s">
        <v>114</v>
      </c>
      <c r="AR15" s="134"/>
      <c r="AS15" s="134"/>
      <c r="AT15" s="134"/>
      <c r="AU15" s="134"/>
      <c r="AV15" s="134" t="s">
        <v>114</v>
      </c>
      <c r="AW15" s="135" t="s">
        <v>114</v>
      </c>
      <c r="AX15" s="135" t="s">
        <v>114</v>
      </c>
      <c r="AY15" s="135" t="s">
        <v>114</v>
      </c>
      <c r="AZ15" s="135" t="s">
        <v>114</v>
      </c>
      <c r="BA15" s="135" t="s">
        <v>114</v>
      </c>
      <c r="BB15" s="135" t="s">
        <v>114</v>
      </c>
      <c r="BC15" s="135" t="s">
        <v>114</v>
      </c>
      <c r="BD15" s="135">
        <f t="shared" si="0"/>
        <v>0</v>
      </c>
      <c r="BE15" s="135" t="str">
        <f t="shared" si="1"/>
        <v>Débil</v>
      </c>
      <c r="BF15" s="134"/>
      <c r="BG15" s="136" t="s">
        <v>114</v>
      </c>
      <c r="BH15" s="135" t="str">
        <f t="shared" si="2"/>
        <v>Casilla formulada</v>
      </c>
      <c r="BI15" s="134"/>
      <c r="BJ15" s="135" t="str">
        <f t="shared" si="3"/>
        <v/>
      </c>
      <c r="BK15" s="135" t="str">
        <f t="shared" si="4"/>
        <v/>
      </c>
      <c r="BL15" s="135" t="str">
        <f t="shared" si="5"/>
        <v>SI</v>
      </c>
      <c r="BM15" s="434"/>
      <c r="BN15" s="437"/>
      <c r="BO15" s="469"/>
      <c r="BP15" s="443"/>
      <c r="BQ15" s="425"/>
      <c r="BR15" s="425"/>
      <c r="BS15" s="428"/>
    </row>
    <row r="16" spans="2:71" s="113" customFormat="1" ht="6" customHeight="1" x14ac:dyDescent="0.25">
      <c r="B16" s="463"/>
      <c r="C16" s="466"/>
      <c r="D16" s="455"/>
      <c r="E16" s="455"/>
      <c r="F16" s="455"/>
      <c r="G16" s="455"/>
      <c r="H16" s="455"/>
      <c r="I16" s="455"/>
      <c r="J16" s="455"/>
      <c r="K16" s="137">
        <v>5</v>
      </c>
      <c r="L16" s="138" t="s">
        <v>115</v>
      </c>
      <c r="M16" s="457"/>
      <c r="N16" s="472"/>
      <c r="O16" s="450"/>
      <c r="P16" s="443"/>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31"/>
      <c r="AN16" s="139">
        <v>5</v>
      </c>
      <c r="AO16" s="140" t="s">
        <v>117</v>
      </c>
      <c r="AP16" s="140"/>
      <c r="AQ16" s="140" t="s">
        <v>114</v>
      </c>
      <c r="AR16" s="140"/>
      <c r="AS16" s="140"/>
      <c r="AT16" s="140"/>
      <c r="AU16" s="140"/>
      <c r="AV16" s="140" t="s">
        <v>114</v>
      </c>
      <c r="AW16" s="167" t="s">
        <v>114</v>
      </c>
      <c r="AX16" s="167" t="s">
        <v>114</v>
      </c>
      <c r="AY16" s="167" t="s">
        <v>114</v>
      </c>
      <c r="AZ16" s="167" t="s">
        <v>114</v>
      </c>
      <c r="BA16" s="167" t="s">
        <v>114</v>
      </c>
      <c r="BB16" s="167" t="s">
        <v>114</v>
      </c>
      <c r="BC16" s="167" t="s">
        <v>114</v>
      </c>
      <c r="BD16" s="167">
        <f t="shared" si="0"/>
        <v>0</v>
      </c>
      <c r="BE16" s="167" t="str">
        <f t="shared" si="1"/>
        <v>Débil</v>
      </c>
      <c r="BF16" s="140"/>
      <c r="BG16" s="142" t="s">
        <v>114</v>
      </c>
      <c r="BH16" s="167" t="str">
        <f t="shared" si="2"/>
        <v>Casilla formulada</v>
      </c>
      <c r="BI16" s="140"/>
      <c r="BJ16" s="167" t="str">
        <f t="shared" si="3"/>
        <v/>
      </c>
      <c r="BK16" s="167" t="str">
        <f t="shared" si="4"/>
        <v/>
      </c>
      <c r="BL16" s="167" t="str">
        <f t="shared" si="5"/>
        <v>SI</v>
      </c>
      <c r="BM16" s="434"/>
      <c r="BN16" s="437"/>
      <c r="BO16" s="469"/>
      <c r="BP16" s="443"/>
      <c r="BQ16" s="425"/>
      <c r="BR16" s="425"/>
      <c r="BS16" s="428"/>
    </row>
    <row r="17" spans="2:71" s="113" customFormat="1" ht="6" customHeight="1" x14ac:dyDescent="0.25">
      <c r="B17" s="463"/>
      <c r="C17" s="466"/>
      <c r="D17" s="455"/>
      <c r="E17" s="455"/>
      <c r="F17" s="455"/>
      <c r="G17" s="455"/>
      <c r="H17" s="455"/>
      <c r="I17" s="455"/>
      <c r="J17" s="455"/>
      <c r="K17" s="131">
        <v>6</v>
      </c>
      <c r="L17" s="132" t="s">
        <v>115</v>
      </c>
      <c r="M17" s="457"/>
      <c r="N17" s="472"/>
      <c r="O17" s="450"/>
      <c r="P17" s="443"/>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31"/>
      <c r="AN17" s="133">
        <v>6</v>
      </c>
      <c r="AO17" s="134" t="s">
        <v>117</v>
      </c>
      <c r="AP17" s="134"/>
      <c r="AQ17" s="134" t="s">
        <v>114</v>
      </c>
      <c r="AR17" s="134"/>
      <c r="AS17" s="134"/>
      <c r="AT17" s="134"/>
      <c r="AU17" s="134"/>
      <c r="AV17" s="134" t="s">
        <v>114</v>
      </c>
      <c r="AW17" s="135" t="s">
        <v>114</v>
      </c>
      <c r="AX17" s="135" t="s">
        <v>114</v>
      </c>
      <c r="AY17" s="135" t="s">
        <v>114</v>
      </c>
      <c r="AZ17" s="135" t="s">
        <v>114</v>
      </c>
      <c r="BA17" s="135" t="s">
        <v>114</v>
      </c>
      <c r="BB17" s="135" t="s">
        <v>114</v>
      </c>
      <c r="BC17" s="135" t="s">
        <v>114</v>
      </c>
      <c r="BD17" s="135">
        <f t="shared" si="0"/>
        <v>0</v>
      </c>
      <c r="BE17" s="135" t="str">
        <f t="shared" si="1"/>
        <v>Débil</v>
      </c>
      <c r="BF17" s="134"/>
      <c r="BG17" s="136" t="s">
        <v>114</v>
      </c>
      <c r="BH17" s="135" t="str">
        <f t="shared" si="2"/>
        <v>Casilla formulada</v>
      </c>
      <c r="BI17" s="134"/>
      <c r="BJ17" s="135" t="str">
        <f t="shared" si="3"/>
        <v/>
      </c>
      <c r="BK17" s="135" t="str">
        <f t="shared" si="4"/>
        <v/>
      </c>
      <c r="BL17" s="135" t="str">
        <f t="shared" si="5"/>
        <v>SI</v>
      </c>
      <c r="BM17" s="434"/>
      <c r="BN17" s="437"/>
      <c r="BO17" s="469"/>
      <c r="BP17" s="443"/>
      <c r="BQ17" s="425"/>
      <c r="BR17" s="425"/>
      <c r="BS17" s="428"/>
    </row>
    <row r="18" spans="2:71" s="113" customFormat="1" ht="6" customHeight="1" x14ac:dyDescent="0.25">
      <c r="B18" s="463"/>
      <c r="C18" s="466"/>
      <c r="D18" s="455"/>
      <c r="E18" s="455"/>
      <c r="F18" s="455"/>
      <c r="G18" s="455"/>
      <c r="H18" s="455"/>
      <c r="I18" s="455"/>
      <c r="J18" s="455"/>
      <c r="K18" s="137">
        <v>7</v>
      </c>
      <c r="L18" s="138" t="s">
        <v>115</v>
      </c>
      <c r="M18" s="457"/>
      <c r="N18" s="472"/>
      <c r="O18" s="450"/>
      <c r="P18" s="443"/>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31"/>
      <c r="AN18" s="139">
        <v>7</v>
      </c>
      <c r="AO18" s="140" t="s">
        <v>117</v>
      </c>
      <c r="AP18" s="140"/>
      <c r="AQ18" s="140" t="s">
        <v>114</v>
      </c>
      <c r="AR18" s="140"/>
      <c r="AS18" s="140"/>
      <c r="AT18" s="140"/>
      <c r="AU18" s="140"/>
      <c r="AV18" s="140" t="s">
        <v>114</v>
      </c>
      <c r="AW18" s="167" t="s">
        <v>114</v>
      </c>
      <c r="AX18" s="167" t="s">
        <v>114</v>
      </c>
      <c r="AY18" s="167" t="s">
        <v>114</v>
      </c>
      <c r="AZ18" s="167" t="s">
        <v>114</v>
      </c>
      <c r="BA18" s="167" t="s">
        <v>114</v>
      </c>
      <c r="BB18" s="167" t="s">
        <v>114</v>
      </c>
      <c r="BC18" s="167" t="s">
        <v>114</v>
      </c>
      <c r="BD18" s="167">
        <f t="shared" si="0"/>
        <v>0</v>
      </c>
      <c r="BE18" s="167" t="str">
        <f t="shared" si="1"/>
        <v>Débil</v>
      </c>
      <c r="BF18" s="140"/>
      <c r="BG18" s="142" t="s">
        <v>114</v>
      </c>
      <c r="BH18" s="167" t="str">
        <f t="shared" si="2"/>
        <v>Casilla formulada</v>
      </c>
      <c r="BI18" s="140"/>
      <c r="BJ18" s="167" t="str">
        <f t="shared" si="3"/>
        <v/>
      </c>
      <c r="BK18" s="167" t="str">
        <f t="shared" si="4"/>
        <v/>
      </c>
      <c r="BL18" s="167" t="str">
        <f t="shared" si="5"/>
        <v>SI</v>
      </c>
      <c r="BM18" s="434"/>
      <c r="BN18" s="437"/>
      <c r="BO18" s="469"/>
      <c r="BP18" s="443"/>
      <c r="BQ18" s="425"/>
      <c r="BR18" s="425"/>
      <c r="BS18" s="428"/>
    </row>
    <row r="19" spans="2:71" s="113" customFormat="1" ht="6" customHeight="1" x14ac:dyDescent="0.25">
      <c r="B19" s="463"/>
      <c r="C19" s="466"/>
      <c r="D19" s="455"/>
      <c r="E19" s="455"/>
      <c r="F19" s="455"/>
      <c r="G19" s="455"/>
      <c r="H19" s="455"/>
      <c r="I19" s="455"/>
      <c r="J19" s="455"/>
      <c r="K19" s="131">
        <v>8</v>
      </c>
      <c r="L19" s="132" t="s">
        <v>115</v>
      </c>
      <c r="M19" s="457"/>
      <c r="N19" s="472"/>
      <c r="O19" s="450"/>
      <c r="P19" s="443"/>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31"/>
      <c r="AN19" s="133">
        <v>8</v>
      </c>
      <c r="AO19" s="134" t="s">
        <v>117</v>
      </c>
      <c r="AP19" s="134"/>
      <c r="AQ19" s="134" t="s">
        <v>114</v>
      </c>
      <c r="AR19" s="134"/>
      <c r="AS19" s="134"/>
      <c r="AT19" s="134"/>
      <c r="AU19" s="134"/>
      <c r="AV19" s="134" t="s">
        <v>114</v>
      </c>
      <c r="AW19" s="135" t="s">
        <v>114</v>
      </c>
      <c r="AX19" s="135" t="s">
        <v>114</v>
      </c>
      <c r="AY19" s="135" t="s">
        <v>114</v>
      </c>
      <c r="AZ19" s="135" t="s">
        <v>114</v>
      </c>
      <c r="BA19" s="135" t="s">
        <v>114</v>
      </c>
      <c r="BB19" s="135" t="s">
        <v>114</v>
      </c>
      <c r="BC19" s="135" t="s">
        <v>114</v>
      </c>
      <c r="BD19" s="135">
        <f t="shared" si="0"/>
        <v>0</v>
      </c>
      <c r="BE19" s="135" t="str">
        <f t="shared" si="1"/>
        <v>Débil</v>
      </c>
      <c r="BF19" s="134"/>
      <c r="BG19" s="136" t="s">
        <v>114</v>
      </c>
      <c r="BH19" s="135" t="str">
        <f t="shared" si="2"/>
        <v>Casilla formulada</v>
      </c>
      <c r="BI19" s="134"/>
      <c r="BJ19" s="135" t="str">
        <f t="shared" si="3"/>
        <v/>
      </c>
      <c r="BK19" s="135" t="str">
        <f t="shared" si="4"/>
        <v/>
      </c>
      <c r="BL19" s="135" t="str">
        <f t="shared" si="5"/>
        <v>SI</v>
      </c>
      <c r="BM19" s="434"/>
      <c r="BN19" s="437"/>
      <c r="BO19" s="469"/>
      <c r="BP19" s="443"/>
      <c r="BQ19" s="425"/>
      <c r="BR19" s="425"/>
      <c r="BS19" s="428"/>
    </row>
    <row r="20" spans="2:71" s="113" customFormat="1" ht="6" customHeight="1" x14ac:dyDescent="0.25">
      <c r="B20" s="463"/>
      <c r="C20" s="466"/>
      <c r="D20" s="455"/>
      <c r="E20" s="455"/>
      <c r="F20" s="455"/>
      <c r="G20" s="455"/>
      <c r="H20" s="455"/>
      <c r="I20" s="455"/>
      <c r="J20" s="455"/>
      <c r="K20" s="137">
        <v>9</v>
      </c>
      <c r="L20" s="143" t="s">
        <v>115</v>
      </c>
      <c r="M20" s="457"/>
      <c r="N20" s="472"/>
      <c r="O20" s="450"/>
      <c r="P20" s="443"/>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31"/>
      <c r="AN20" s="139">
        <v>9</v>
      </c>
      <c r="AO20" s="140" t="s">
        <v>117</v>
      </c>
      <c r="AP20" s="140"/>
      <c r="AQ20" s="140" t="s">
        <v>114</v>
      </c>
      <c r="AR20" s="140"/>
      <c r="AS20" s="140"/>
      <c r="AT20" s="140"/>
      <c r="AU20" s="140"/>
      <c r="AV20" s="140" t="s">
        <v>114</v>
      </c>
      <c r="AW20" s="167" t="s">
        <v>114</v>
      </c>
      <c r="AX20" s="167" t="s">
        <v>114</v>
      </c>
      <c r="AY20" s="167" t="s">
        <v>114</v>
      </c>
      <c r="AZ20" s="167" t="s">
        <v>114</v>
      </c>
      <c r="BA20" s="167" t="s">
        <v>114</v>
      </c>
      <c r="BB20" s="167" t="s">
        <v>114</v>
      </c>
      <c r="BC20" s="167" t="s">
        <v>114</v>
      </c>
      <c r="BD20" s="167">
        <f t="shared" si="0"/>
        <v>0</v>
      </c>
      <c r="BE20" s="167" t="str">
        <f t="shared" si="1"/>
        <v>Débil</v>
      </c>
      <c r="BF20" s="140"/>
      <c r="BG20" s="142" t="s">
        <v>114</v>
      </c>
      <c r="BH20" s="167" t="str">
        <f t="shared" si="2"/>
        <v>Casilla formulada</v>
      </c>
      <c r="BI20" s="140"/>
      <c r="BJ20" s="167" t="str">
        <f t="shared" si="3"/>
        <v/>
      </c>
      <c r="BK20" s="167" t="str">
        <f t="shared" si="4"/>
        <v/>
      </c>
      <c r="BL20" s="167" t="str">
        <f t="shared" si="5"/>
        <v>SI</v>
      </c>
      <c r="BM20" s="434"/>
      <c r="BN20" s="437"/>
      <c r="BO20" s="469"/>
      <c r="BP20" s="443"/>
      <c r="BQ20" s="425"/>
      <c r="BR20" s="425"/>
      <c r="BS20" s="428"/>
    </row>
    <row r="21" spans="2:71" s="113" customFormat="1" ht="6" customHeight="1" thickBot="1" x14ac:dyDescent="0.3">
      <c r="B21" s="464"/>
      <c r="C21" s="467"/>
      <c r="D21" s="456"/>
      <c r="E21" s="456"/>
      <c r="F21" s="456"/>
      <c r="G21" s="456"/>
      <c r="H21" s="456"/>
      <c r="I21" s="456"/>
      <c r="J21" s="456"/>
      <c r="K21" s="144">
        <v>10</v>
      </c>
      <c r="L21" s="145" t="s">
        <v>115</v>
      </c>
      <c r="M21" s="458"/>
      <c r="N21" s="473"/>
      <c r="O21" s="451"/>
      <c r="P21" s="444"/>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32"/>
      <c r="AN21" s="146">
        <v>10</v>
      </c>
      <c r="AO21" s="147" t="s">
        <v>117</v>
      </c>
      <c r="AP21" s="147"/>
      <c r="AQ21" s="147" t="s">
        <v>114</v>
      </c>
      <c r="AR21" s="147"/>
      <c r="AS21" s="147"/>
      <c r="AT21" s="147"/>
      <c r="AU21" s="147"/>
      <c r="AV21" s="147" t="s">
        <v>114</v>
      </c>
      <c r="AW21" s="148" t="s">
        <v>114</v>
      </c>
      <c r="AX21" s="148" t="s">
        <v>114</v>
      </c>
      <c r="AY21" s="148" t="s">
        <v>114</v>
      </c>
      <c r="AZ21" s="148" t="s">
        <v>114</v>
      </c>
      <c r="BA21" s="148" t="s">
        <v>114</v>
      </c>
      <c r="BB21" s="148" t="s">
        <v>114</v>
      </c>
      <c r="BC21" s="148" t="s">
        <v>114</v>
      </c>
      <c r="BD21" s="148">
        <f t="shared" si="0"/>
        <v>0</v>
      </c>
      <c r="BE21" s="148" t="str">
        <f t="shared" si="1"/>
        <v>Débil</v>
      </c>
      <c r="BF21" s="147"/>
      <c r="BG21" s="149" t="s">
        <v>114</v>
      </c>
      <c r="BH21" s="148" t="str">
        <f t="shared" si="2"/>
        <v>Casilla formulada</v>
      </c>
      <c r="BI21" s="147"/>
      <c r="BJ21" s="148" t="str">
        <f t="shared" si="3"/>
        <v/>
      </c>
      <c r="BK21" s="148" t="str">
        <f t="shared" si="4"/>
        <v/>
      </c>
      <c r="BL21" s="148" t="str">
        <f t="shared" si="5"/>
        <v>SI</v>
      </c>
      <c r="BM21" s="435"/>
      <c r="BN21" s="438"/>
      <c r="BO21" s="470"/>
      <c r="BP21" s="444"/>
      <c r="BQ21" s="426"/>
      <c r="BR21" s="426"/>
      <c r="BS21" s="429"/>
    </row>
    <row r="22" spans="2:71" s="113" customFormat="1" ht="96" hidden="1" customHeight="1" x14ac:dyDescent="0.25">
      <c r="B22" s="462">
        <v>2</v>
      </c>
      <c r="C22" s="465" t="s">
        <v>112</v>
      </c>
      <c r="D22" s="455" t="s">
        <v>113</v>
      </c>
      <c r="E22" s="455"/>
      <c r="F22" s="455" t="s">
        <v>114</v>
      </c>
      <c r="G22" s="455" t="s">
        <v>114</v>
      </c>
      <c r="H22" s="455" t="s">
        <v>114</v>
      </c>
      <c r="I22" s="455" t="s">
        <v>114</v>
      </c>
      <c r="J22" s="455" t="str">
        <f>IF(AND((F22="SI"),(G22="SI"),(H22="SI"),(I22="SI")),"Si es Riesgo de Corrupción","No es Riesgo de Corrupción")</f>
        <v>No es Riesgo de Corrupción</v>
      </c>
      <c r="K22" s="128">
        <v>1</v>
      </c>
      <c r="L22" s="129" t="s">
        <v>115</v>
      </c>
      <c r="M22" s="457" t="s">
        <v>183</v>
      </c>
      <c r="N22" s="471"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448" t="s">
        <v>114</v>
      </c>
      <c r="R22" s="448" t="s">
        <v>114</v>
      </c>
      <c r="S22" s="448" t="s">
        <v>114</v>
      </c>
      <c r="T22" s="448" t="s">
        <v>114</v>
      </c>
      <c r="U22" s="448" t="s">
        <v>114</v>
      </c>
      <c r="V22" s="448" t="s">
        <v>114</v>
      </c>
      <c r="W22" s="448" t="s">
        <v>114</v>
      </c>
      <c r="X22" s="448" t="s">
        <v>114</v>
      </c>
      <c r="Y22" s="448" t="s">
        <v>114</v>
      </c>
      <c r="Z22" s="448" t="s">
        <v>114</v>
      </c>
      <c r="AA22" s="448" t="s">
        <v>114</v>
      </c>
      <c r="AB22" s="448" t="s">
        <v>114</v>
      </c>
      <c r="AC22" s="448" t="s">
        <v>114</v>
      </c>
      <c r="AD22" s="448" t="s">
        <v>114</v>
      </c>
      <c r="AE22" s="448" t="s">
        <v>114</v>
      </c>
      <c r="AF22" s="448" t="s">
        <v>114</v>
      </c>
      <c r="AG22" s="448" t="s">
        <v>114</v>
      </c>
      <c r="AH22" s="448" t="s">
        <v>114</v>
      </c>
      <c r="AI22" s="448" t="s">
        <v>114</v>
      </c>
      <c r="AJ22" s="448">
        <f>IF(AF22="SI","Impacto Catastrófico por lesoines o perdida de vidas humanas",(COUNTIF(Q22:AE31,"SI")+COUNTIF(AG22:AI31,"SI")))</f>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430" t="s">
        <v>116</v>
      </c>
      <c r="AN22" s="117">
        <v>1</v>
      </c>
      <c r="AO22" s="121" t="s">
        <v>117</v>
      </c>
      <c r="AP22" s="121"/>
      <c r="AQ22" s="121" t="s">
        <v>114</v>
      </c>
      <c r="AR22" s="121"/>
      <c r="AS22" s="121"/>
      <c r="AT22" s="121"/>
      <c r="AU22" s="121"/>
      <c r="AV22" s="121" t="s">
        <v>114</v>
      </c>
      <c r="AW22" s="166" t="s">
        <v>114</v>
      </c>
      <c r="AX22" s="166" t="s">
        <v>114</v>
      </c>
      <c r="AY22" s="166" t="s">
        <v>114</v>
      </c>
      <c r="AZ22" s="166" t="s">
        <v>114</v>
      </c>
      <c r="BA22" s="166" t="s">
        <v>114</v>
      </c>
      <c r="BB22" s="166" t="s">
        <v>114</v>
      </c>
      <c r="BC22" s="166" t="s">
        <v>114</v>
      </c>
      <c r="BD22" s="166">
        <f t="shared" si="0"/>
        <v>0</v>
      </c>
      <c r="BE22" s="166" t="str">
        <f t="shared" si="1"/>
        <v>Débil</v>
      </c>
      <c r="BF22" s="121"/>
      <c r="BG22" s="130" t="s">
        <v>114</v>
      </c>
      <c r="BH22" s="166" t="str">
        <f t="shared" si="2"/>
        <v>Casilla formulada</v>
      </c>
      <c r="BI22" s="121"/>
      <c r="BJ22" s="166" t="str">
        <f t="shared" si="3"/>
        <v/>
      </c>
      <c r="BK22" s="166" t="str">
        <f t="shared" si="4"/>
        <v/>
      </c>
      <c r="BL22" s="166" t="str">
        <f t="shared" si="5"/>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68"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427"/>
    </row>
    <row r="23" spans="2:71" s="113" customFormat="1" ht="96" hidden="1" customHeight="1" x14ac:dyDescent="0.25">
      <c r="B23" s="463"/>
      <c r="C23" s="466"/>
      <c r="D23" s="455"/>
      <c r="E23" s="455"/>
      <c r="F23" s="455"/>
      <c r="G23" s="455"/>
      <c r="H23" s="455"/>
      <c r="I23" s="455"/>
      <c r="J23" s="455"/>
      <c r="K23" s="131">
        <v>2</v>
      </c>
      <c r="L23" s="132" t="s">
        <v>115</v>
      </c>
      <c r="M23" s="457"/>
      <c r="N23" s="472"/>
      <c r="O23" s="450"/>
      <c r="P23" s="443"/>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31"/>
      <c r="AN23" s="133">
        <v>2</v>
      </c>
      <c r="AO23" s="134" t="s">
        <v>117</v>
      </c>
      <c r="AP23" s="134"/>
      <c r="AQ23" s="134" t="s">
        <v>114</v>
      </c>
      <c r="AR23" s="134"/>
      <c r="AS23" s="134"/>
      <c r="AT23" s="134"/>
      <c r="AU23" s="134"/>
      <c r="AV23" s="134" t="s">
        <v>114</v>
      </c>
      <c r="AW23" s="135" t="s">
        <v>114</v>
      </c>
      <c r="AX23" s="135" t="s">
        <v>114</v>
      </c>
      <c r="AY23" s="135" t="s">
        <v>114</v>
      </c>
      <c r="AZ23" s="135" t="s">
        <v>114</v>
      </c>
      <c r="BA23" s="135" t="s">
        <v>114</v>
      </c>
      <c r="BB23" s="135" t="s">
        <v>114</v>
      </c>
      <c r="BC23" s="135" t="s">
        <v>114</v>
      </c>
      <c r="BD23" s="135">
        <f t="shared" si="0"/>
        <v>0</v>
      </c>
      <c r="BE23" s="135" t="str">
        <f t="shared" si="1"/>
        <v>Débil</v>
      </c>
      <c r="BF23" s="134"/>
      <c r="BG23" s="136" t="s">
        <v>114</v>
      </c>
      <c r="BH23" s="135" t="str">
        <f t="shared" si="2"/>
        <v>Casilla formulada</v>
      </c>
      <c r="BI23" s="134"/>
      <c r="BJ23" s="135" t="str">
        <f t="shared" si="3"/>
        <v/>
      </c>
      <c r="BK23" s="135" t="str">
        <f t="shared" si="4"/>
        <v/>
      </c>
      <c r="BL23" s="135" t="str">
        <f t="shared" si="5"/>
        <v>SI</v>
      </c>
      <c r="BM23" s="434"/>
      <c r="BN23" s="437"/>
      <c r="BO23" s="469"/>
      <c r="BP23" s="443"/>
      <c r="BQ23" s="425"/>
      <c r="BR23" s="425"/>
      <c r="BS23" s="428"/>
    </row>
    <row r="24" spans="2:71" s="113" customFormat="1" ht="96" hidden="1" customHeight="1" x14ac:dyDescent="0.25">
      <c r="B24" s="463"/>
      <c r="C24" s="466"/>
      <c r="D24" s="455"/>
      <c r="E24" s="455"/>
      <c r="F24" s="455"/>
      <c r="G24" s="455"/>
      <c r="H24" s="455"/>
      <c r="I24" s="455"/>
      <c r="J24" s="455"/>
      <c r="K24" s="137">
        <v>3</v>
      </c>
      <c r="L24" s="138" t="s">
        <v>115</v>
      </c>
      <c r="M24" s="457"/>
      <c r="N24" s="472"/>
      <c r="O24" s="450"/>
      <c r="P24" s="443"/>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31"/>
      <c r="AN24" s="139">
        <v>3</v>
      </c>
      <c r="AO24" s="140" t="s">
        <v>117</v>
      </c>
      <c r="AP24" s="140"/>
      <c r="AQ24" s="140" t="s">
        <v>114</v>
      </c>
      <c r="AR24" s="140"/>
      <c r="AS24" s="140"/>
      <c r="AT24" s="140"/>
      <c r="AU24" s="140"/>
      <c r="AV24" s="140" t="s">
        <v>114</v>
      </c>
      <c r="AW24" s="167" t="s">
        <v>114</v>
      </c>
      <c r="AX24" s="167" t="s">
        <v>114</v>
      </c>
      <c r="AY24" s="167" t="s">
        <v>114</v>
      </c>
      <c r="AZ24" s="167" t="s">
        <v>114</v>
      </c>
      <c r="BA24" s="167" t="s">
        <v>114</v>
      </c>
      <c r="BB24" s="167" t="s">
        <v>114</v>
      </c>
      <c r="BC24" s="167" t="s">
        <v>114</v>
      </c>
      <c r="BD24" s="167">
        <f t="shared" si="0"/>
        <v>0</v>
      </c>
      <c r="BE24" s="167" t="str">
        <f t="shared" si="1"/>
        <v>Débil</v>
      </c>
      <c r="BF24" s="140"/>
      <c r="BG24" s="142" t="s">
        <v>114</v>
      </c>
      <c r="BH24" s="167" t="str">
        <f t="shared" si="2"/>
        <v>Casilla formulada</v>
      </c>
      <c r="BI24" s="140"/>
      <c r="BJ24" s="167" t="str">
        <f t="shared" si="3"/>
        <v/>
      </c>
      <c r="BK24" s="167" t="str">
        <f t="shared" si="4"/>
        <v/>
      </c>
      <c r="BL24" s="167" t="str">
        <f t="shared" si="5"/>
        <v>SI</v>
      </c>
      <c r="BM24" s="434"/>
      <c r="BN24" s="437"/>
      <c r="BO24" s="469"/>
      <c r="BP24" s="443"/>
      <c r="BQ24" s="425"/>
      <c r="BR24" s="425"/>
      <c r="BS24" s="428"/>
    </row>
    <row r="25" spans="2:71" s="113" customFormat="1" ht="96" hidden="1" customHeight="1" x14ac:dyDescent="0.25">
      <c r="B25" s="463"/>
      <c r="C25" s="466"/>
      <c r="D25" s="455"/>
      <c r="E25" s="455"/>
      <c r="F25" s="455"/>
      <c r="G25" s="455"/>
      <c r="H25" s="455"/>
      <c r="I25" s="455"/>
      <c r="J25" s="455"/>
      <c r="K25" s="131">
        <v>4</v>
      </c>
      <c r="L25" s="132" t="s">
        <v>115</v>
      </c>
      <c r="M25" s="457"/>
      <c r="N25" s="472"/>
      <c r="O25" s="450"/>
      <c r="P25" s="443"/>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31"/>
      <c r="AN25" s="133">
        <v>4</v>
      </c>
      <c r="AO25" s="134" t="s">
        <v>117</v>
      </c>
      <c r="AP25" s="134"/>
      <c r="AQ25" s="134" t="s">
        <v>114</v>
      </c>
      <c r="AR25" s="134"/>
      <c r="AS25" s="134"/>
      <c r="AT25" s="134"/>
      <c r="AU25" s="134"/>
      <c r="AV25" s="134" t="s">
        <v>114</v>
      </c>
      <c r="AW25" s="135" t="s">
        <v>114</v>
      </c>
      <c r="AX25" s="135" t="s">
        <v>114</v>
      </c>
      <c r="AY25" s="135" t="s">
        <v>114</v>
      </c>
      <c r="AZ25" s="135" t="s">
        <v>114</v>
      </c>
      <c r="BA25" s="135" t="s">
        <v>114</v>
      </c>
      <c r="BB25" s="135" t="s">
        <v>114</v>
      </c>
      <c r="BC25" s="135" t="s">
        <v>114</v>
      </c>
      <c r="BD25" s="135">
        <f t="shared" si="0"/>
        <v>0</v>
      </c>
      <c r="BE25" s="135" t="str">
        <f t="shared" si="1"/>
        <v>Débil</v>
      </c>
      <c r="BF25" s="134"/>
      <c r="BG25" s="136" t="s">
        <v>114</v>
      </c>
      <c r="BH25" s="135" t="str">
        <f t="shared" si="2"/>
        <v>Casilla formulada</v>
      </c>
      <c r="BI25" s="134"/>
      <c r="BJ25" s="135" t="str">
        <f t="shared" si="3"/>
        <v/>
      </c>
      <c r="BK25" s="135" t="str">
        <f t="shared" si="4"/>
        <v/>
      </c>
      <c r="BL25" s="135" t="str">
        <f t="shared" si="5"/>
        <v>SI</v>
      </c>
      <c r="BM25" s="434"/>
      <c r="BN25" s="437"/>
      <c r="BO25" s="469"/>
      <c r="BP25" s="443"/>
      <c r="BQ25" s="425"/>
      <c r="BR25" s="425"/>
      <c r="BS25" s="428"/>
    </row>
    <row r="26" spans="2:71" s="113" customFormat="1" ht="96" hidden="1" customHeight="1" x14ac:dyDescent="0.25">
      <c r="B26" s="463"/>
      <c r="C26" s="466"/>
      <c r="D26" s="455"/>
      <c r="E26" s="455"/>
      <c r="F26" s="455"/>
      <c r="G26" s="455"/>
      <c r="H26" s="455"/>
      <c r="I26" s="455"/>
      <c r="J26" s="455"/>
      <c r="K26" s="137">
        <v>5</v>
      </c>
      <c r="L26" s="138" t="s">
        <v>115</v>
      </c>
      <c r="M26" s="457"/>
      <c r="N26" s="472"/>
      <c r="O26" s="450"/>
      <c r="P26" s="443"/>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31"/>
      <c r="AN26" s="139">
        <v>5</v>
      </c>
      <c r="AO26" s="140" t="s">
        <v>117</v>
      </c>
      <c r="AP26" s="140"/>
      <c r="AQ26" s="140" t="s">
        <v>114</v>
      </c>
      <c r="AR26" s="140"/>
      <c r="AS26" s="140"/>
      <c r="AT26" s="140"/>
      <c r="AU26" s="140"/>
      <c r="AV26" s="140" t="s">
        <v>114</v>
      </c>
      <c r="AW26" s="167" t="s">
        <v>114</v>
      </c>
      <c r="AX26" s="167" t="s">
        <v>114</v>
      </c>
      <c r="AY26" s="167" t="s">
        <v>114</v>
      </c>
      <c r="AZ26" s="167" t="s">
        <v>114</v>
      </c>
      <c r="BA26" s="167" t="s">
        <v>114</v>
      </c>
      <c r="BB26" s="167" t="s">
        <v>114</v>
      </c>
      <c r="BC26" s="167" t="s">
        <v>114</v>
      </c>
      <c r="BD26" s="167">
        <f t="shared" si="0"/>
        <v>0</v>
      </c>
      <c r="BE26" s="167" t="str">
        <f t="shared" si="1"/>
        <v>Débil</v>
      </c>
      <c r="BF26" s="140"/>
      <c r="BG26" s="142" t="s">
        <v>114</v>
      </c>
      <c r="BH26" s="167" t="str">
        <f t="shared" si="2"/>
        <v>Casilla formulada</v>
      </c>
      <c r="BI26" s="140"/>
      <c r="BJ26" s="167" t="str">
        <f t="shared" si="3"/>
        <v/>
      </c>
      <c r="BK26" s="167" t="str">
        <f t="shared" si="4"/>
        <v/>
      </c>
      <c r="BL26" s="167" t="str">
        <f t="shared" si="5"/>
        <v>SI</v>
      </c>
      <c r="BM26" s="434"/>
      <c r="BN26" s="437"/>
      <c r="BO26" s="469"/>
      <c r="BP26" s="443"/>
      <c r="BQ26" s="425"/>
      <c r="BR26" s="425"/>
      <c r="BS26" s="428"/>
    </row>
    <row r="27" spans="2:71" s="113" customFormat="1" ht="96" hidden="1" customHeight="1" x14ac:dyDescent="0.25">
      <c r="B27" s="463"/>
      <c r="C27" s="466"/>
      <c r="D27" s="455"/>
      <c r="E27" s="455"/>
      <c r="F27" s="455"/>
      <c r="G27" s="455"/>
      <c r="H27" s="455"/>
      <c r="I27" s="455"/>
      <c r="J27" s="455"/>
      <c r="K27" s="131">
        <v>6</v>
      </c>
      <c r="L27" s="132" t="s">
        <v>115</v>
      </c>
      <c r="M27" s="457"/>
      <c r="N27" s="472"/>
      <c r="O27" s="450"/>
      <c r="P27" s="443"/>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31"/>
      <c r="AN27" s="133">
        <v>6</v>
      </c>
      <c r="AO27" s="134" t="s">
        <v>117</v>
      </c>
      <c r="AP27" s="134"/>
      <c r="AQ27" s="134" t="s">
        <v>114</v>
      </c>
      <c r="AR27" s="134"/>
      <c r="AS27" s="134"/>
      <c r="AT27" s="134"/>
      <c r="AU27" s="134"/>
      <c r="AV27" s="134" t="s">
        <v>114</v>
      </c>
      <c r="AW27" s="135" t="s">
        <v>114</v>
      </c>
      <c r="AX27" s="135" t="s">
        <v>114</v>
      </c>
      <c r="AY27" s="135" t="s">
        <v>114</v>
      </c>
      <c r="AZ27" s="135" t="s">
        <v>114</v>
      </c>
      <c r="BA27" s="135" t="s">
        <v>114</v>
      </c>
      <c r="BB27" s="135" t="s">
        <v>114</v>
      </c>
      <c r="BC27" s="135" t="s">
        <v>114</v>
      </c>
      <c r="BD27" s="135">
        <f t="shared" si="0"/>
        <v>0</v>
      </c>
      <c r="BE27" s="135" t="str">
        <f t="shared" si="1"/>
        <v>Débil</v>
      </c>
      <c r="BF27" s="134"/>
      <c r="BG27" s="136" t="s">
        <v>114</v>
      </c>
      <c r="BH27" s="135" t="str">
        <f t="shared" si="2"/>
        <v>Casilla formulada</v>
      </c>
      <c r="BI27" s="134"/>
      <c r="BJ27" s="135" t="str">
        <f t="shared" si="3"/>
        <v/>
      </c>
      <c r="BK27" s="135" t="str">
        <f t="shared" si="4"/>
        <v/>
      </c>
      <c r="BL27" s="135" t="str">
        <f t="shared" si="5"/>
        <v>SI</v>
      </c>
      <c r="BM27" s="434"/>
      <c r="BN27" s="437"/>
      <c r="BO27" s="469"/>
      <c r="BP27" s="443"/>
      <c r="BQ27" s="425"/>
      <c r="BR27" s="425"/>
      <c r="BS27" s="428"/>
    </row>
    <row r="28" spans="2:71" s="113" customFormat="1" ht="96" hidden="1" customHeight="1" x14ac:dyDescent="0.25">
      <c r="B28" s="463"/>
      <c r="C28" s="466"/>
      <c r="D28" s="455"/>
      <c r="E28" s="455"/>
      <c r="F28" s="455"/>
      <c r="G28" s="455"/>
      <c r="H28" s="455"/>
      <c r="I28" s="455"/>
      <c r="J28" s="455"/>
      <c r="K28" s="137">
        <v>7</v>
      </c>
      <c r="L28" s="138" t="s">
        <v>115</v>
      </c>
      <c r="M28" s="457"/>
      <c r="N28" s="472"/>
      <c r="O28" s="450"/>
      <c r="P28" s="443"/>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31"/>
      <c r="AN28" s="139">
        <v>7</v>
      </c>
      <c r="AO28" s="140" t="s">
        <v>117</v>
      </c>
      <c r="AP28" s="140"/>
      <c r="AQ28" s="140" t="s">
        <v>114</v>
      </c>
      <c r="AR28" s="140"/>
      <c r="AS28" s="140"/>
      <c r="AT28" s="140"/>
      <c r="AU28" s="140"/>
      <c r="AV28" s="140" t="s">
        <v>114</v>
      </c>
      <c r="AW28" s="167" t="s">
        <v>114</v>
      </c>
      <c r="AX28" s="167" t="s">
        <v>114</v>
      </c>
      <c r="AY28" s="167" t="s">
        <v>114</v>
      </c>
      <c r="AZ28" s="167" t="s">
        <v>114</v>
      </c>
      <c r="BA28" s="167" t="s">
        <v>114</v>
      </c>
      <c r="BB28" s="167" t="s">
        <v>114</v>
      </c>
      <c r="BC28" s="167" t="s">
        <v>114</v>
      </c>
      <c r="BD28" s="167">
        <f t="shared" si="0"/>
        <v>0</v>
      </c>
      <c r="BE28" s="167" t="str">
        <f t="shared" si="1"/>
        <v>Débil</v>
      </c>
      <c r="BF28" s="140"/>
      <c r="BG28" s="142" t="s">
        <v>114</v>
      </c>
      <c r="BH28" s="167" t="str">
        <f t="shared" si="2"/>
        <v>Casilla formulada</v>
      </c>
      <c r="BI28" s="140"/>
      <c r="BJ28" s="167" t="str">
        <f t="shared" si="3"/>
        <v/>
      </c>
      <c r="BK28" s="167" t="str">
        <f t="shared" si="4"/>
        <v/>
      </c>
      <c r="BL28" s="167" t="str">
        <f t="shared" si="5"/>
        <v>SI</v>
      </c>
      <c r="BM28" s="434"/>
      <c r="BN28" s="437"/>
      <c r="BO28" s="469"/>
      <c r="BP28" s="443"/>
      <c r="BQ28" s="425"/>
      <c r="BR28" s="425"/>
      <c r="BS28" s="428"/>
    </row>
    <row r="29" spans="2:71" s="113" customFormat="1" ht="96" hidden="1" customHeight="1" x14ac:dyDescent="0.25">
      <c r="B29" s="463"/>
      <c r="C29" s="466"/>
      <c r="D29" s="455"/>
      <c r="E29" s="455"/>
      <c r="F29" s="455"/>
      <c r="G29" s="455"/>
      <c r="H29" s="455"/>
      <c r="I29" s="455"/>
      <c r="J29" s="455"/>
      <c r="K29" s="131">
        <v>8</v>
      </c>
      <c r="L29" s="132" t="s">
        <v>115</v>
      </c>
      <c r="M29" s="457"/>
      <c r="N29" s="472"/>
      <c r="O29" s="450"/>
      <c r="P29" s="443"/>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31"/>
      <c r="AN29" s="133">
        <v>8</v>
      </c>
      <c r="AO29" s="134" t="s">
        <v>117</v>
      </c>
      <c r="AP29" s="134"/>
      <c r="AQ29" s="134" t="s">
        <v>114</v>
      </c>
      <c r="AR29" s="134"/>
      <c r="AS29" s="134"/>
      <c r="AT29" s="134"/>
      <c r="AU29" s="134"/>
      <c r="AV29" s="134" t="s">
        <v>114</v>
      </c>
      <c r="AW29" s="135" t="s">
        <v>114</v>
      </c>
      <c r="AX29" s="135" t="s">
        <v>114</v>
      </c>
      <c r="AY29" s="135" t="s">
        <v>114</v>
      </c>
      <c r="AZ29" s="135" t="s">
        <v>114</v>
      </c>
      <c r="BA29" s="135" t="s">
        <v>114</v>
      </c>
      <c r="BB29" s="135" t="s">
        <v>114</v>
      </c>
      <c r="BC29" s="135" t="s">
        <v>114</v>
      </c>
      <c r="BD29" s="135">
        <f t="shared" si="0"/>
        <v>0</v>
      </c>
      <c r="BE29" s="135" t="str">
        <f t="shared" si="1"/>
        <v>Débil</v>
      </c>
      <c r="BF29" s="134"/>
      <c r="BG29" s="136" t="s">
        <v>114</v>
      </c>
      <c r="BH29" s="135" t="str">
        <f t="shared" si="2"/>
        <v>Casilla formulada</v>
      </c>
      <c r="BI29" s="134"/>
      <c r="BJ29" s="135" t="str">
        <f t="shared" si="3"/>
        <v/>
      </c>
      <c r="BK29" s="135" t="str">
        <f t="shared" si="4"/>
        <v/>
      </c>
      <c r="BL29" s="135" t="str">
        <f t="shared" si="5"/>
        <v>SI</v>
      </c>
      <c r="BM29" s="434"/>
      <c r="BN29" s="437"/>
      <c r="BO29" s="469"/>
      <c r="BP29" s="443"/>
      <c r="BQ29" s="425"/>
      <c r="BR29" s="425"/>
      <c r="BS29" s="428"/>
    </row>
    <row r="30" spans="2:71" s="113" customFormat="1" ht="96" hidden="1" customHeight="1" x14ac:dyDescent="0.25">
      <c r="B30" s="463"/>
      <c r="C30" s="466"/>
      <c r="D30" s="455"/>
      <c r="E30" s="455"/>
      <c r="F30" s="455"/>
      <c r="G30" s="455"/>
      <c r="H30" s="455"/>
      <c r="I30" s="455"/>
      <c r="J30" s="455"/>
      <c r="K30" s="137">
        <v>9</v>
      </c>
      <c r="L30" s="143" t="s">
        <v>115</v>
      </c>
      <c r="M30" s="457"/>
      <c r="N30" s="472"/>
      <c r="O30" s="450"/>
      <c r="P30" s="443"/>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31"/>
      <c r="AN30" s="139">
        <v>9</v>
      </c>
      <c r="AO30" s="140" t="s">
        <v>117</v>
      </c>
      <c r="AP30" s="140"/>
      <c r="AQ30" s="140" t="s">
        <v>114</v>
      </c>
      <c r="AR30" s="140"/>
      <c r="AS30" s="140"/>
      <c r="AT30" s="140"/>
      <c r="AU30" s="140"/>
      <c r="AV30" s="140" t="s">
        <v>114</v>
      </c>
      <c r="AW30" s="167" t="s">
        <v>114</v>
      </c>
      <c r="AX30" s="167" t="s">
        <v>114</v>
      </c>
      <c r="AY30" s="167" t="s">
        <v>114</v>
      </c>
      <c r="AZ30" s="167" t="s">
        <v>114</v>
      </c>
      <c r="BA30" s="167" t="s">
        <v>114</v>
      </c>
      <c r="BB30" s="167" t="s">
        <v>114</v>
      </c>
      <c r="BC30" s="167" t="s">
        <v>114</v>
      </c>
      <c r="BD30" s="167">
        <f t="shared" si="0"/>
        <v>0</v>
      </c>
      <c r="BE30" s="167" t="str">
        <f t="shared" si="1"/>
        <v>Débil</v>
      </c>
      <c r="BF30" s="140"/>
      <c r="BG30" s="142" t="s">
        <v>114</v>
      </c>
      <c r="BH30" s="167" t="str">
        <f t="shared" si="2"/>
        <v>Casilla formulada</v>
      </c>
      <c r="BI30" s="140"/>
      <c r="BJ30" s="167" t="str">
        <f t="shared" si="3"/>
        <v/>
      </c>
      <c r="BK30" s="167" t="str">
        <f t="shared" si="4"/>
        <v/>
      </c>
      <c r="BL30" s="167" t="str">
        <f t="shared" si="5"/>
        <v>SI</v>
      </c>
      <c r="BM30" s="434"/>
      <c r="BN30" s="437"/>
      <c r="BO30" s="469"/>
      <c r="BP30" s="443"/>
      <c r="BQ30" s="425"/>
      <c r="BR30" s="425"/>
      <c r="BS30" s="428"/>
    </row>
    <row r="31" spans="2:71" s="113" customFormat="1" ht="96" hidden="1" customHeight="1" x14ac:dyDescent="0.25">
      <c r="B31" s="464"/>
      <c r="C31" s="467"/>
      <c r="D31" s="456"/>
      <c r="E31" s="456"/>
      <c r="F31" s="456"/>
      <c r="G31" s="456"/>
      <c r="H31" s="456"/>
      <c r="I31" s="456"/>
      <c r="J31" s="456"/>
      <c r="K31" s="144">
        <v>10</v>
      </c>
      <c r="L31" s="145" t="s">
        <v>115</v>
      </c>
      <c r="M31" s="458"/>
      <c r="N31" s="473"/>
      <c r="O31" s="451"/>
      <c r="P31" s="444"/>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32"/>
      <c r="AN31" s="146">
        <v>10</v>
      </c>
      <c r="AO31" s="147" t="s">
        <v>117</v>
      </c>
      <c r="AP31" s="147"/>
      <c r="AQ31" s="147" t="s">
        <v>114</v>
      </c>
      <c r="AR31" s="147"/>
      <c r="AS31" s="147"/>
      <c r="AT31" s="147"/>
      <c r="AU31" s="147"/>
      <c r="AV31" s="147" t="s">
        <v>114</v>
      </c>
      <c r="AW31" s="148" t="s">
        <v>114</v>
      </c>
      <c r="AX31" s="148" t="s">
        <v>114</v>
      </c>
      <c r="AY31" s="148" t="s">
        <v>114</v>
      </c>
      <c r="AZ31" s="148" t="s">
        <v>114</v>
      </c>
      <c r="BA31" s="148" t="s">
        <v>114</v>
      </c>
      <c r="BB31" s="148" t="s">
        <v>114</v>
      </c>
      <c r="BC31" s="148" t="s">
        <v>114</v>
      </c>
      <c r="BD31" s="148">
        <f t="shared" si="0"/>
        <v>0</v>
      </c>
      <c r="BE31" s="148" t="str">
        <f t="shared" si="1"/>
        <v>Débil</v>
      </c>
      <c r="BF31" s="147"/>
      <c r="BG31" s="149" t="s">
        <v>114</v>
      </c>
      <c r="BH31" s="148" t="str">
        <f t="shared" si="2"/>
        <v>Casilla formulada</v>
      </c>
      <c r="BI31" s="147"/>
      <c r="BJ31" s="148" t="str">
        <f t="shared" si="3"/>
        <v/>
      </c>
      <c r="BK31" s="148" t="str">
        <f t="shared" si="4"/>
        <v/>
      </c>
      <c r="BL31" s="148" t="str">
        <f t="shared" si="5"/>
        <v>SI</v>
      </c>
      <c r="BM31" s="435"/>
      <c r="BN31" s="438"/>
      <c r="BO31" s="470"/>
      <c r="BP31" s="444"/>
      <c r="BQ31" s="426"/>
      <c r="BR31" s="426"/>
      <c r="BS31" s="429"/>
    </row>
    <row r="32" spans="2:71" s="113" customFormat="1" ht="96" hidden="1" customHeight="1" x14ac:dyDescent="0.25">
      <c r="B32" s="462">
        <v>3</v>
      </c>
      <c r="C32" s="465" t="s">
        <v>112</v>
      </c>
      <c r="D32" s="455" t="s">
        <v>113</v>
      </c>
      <c r="E32" s="455"/>
      <c r="F32" s="453" t="s">
        <v>114</v>
      </c>
      <c r="G32" s="453" t="s">
        <v>114</v>
      </c>
      <c r="H32" s="453" t="s">
        <v>114</v>
      </c>
      <c r="I32" s="453" t="s">
        <v>114</v>
      </c>
      <c r="J32" s="455" t="str">
        <f>IF(AND((F32="SI"),(G32="SI"),(H32="SI"),(I32="SI")),"Si es Riesgo de Corrupción","No es Riesgo de Corrupción")</f>
        <v>No es Riesgo de Corrupción</v>
      </c>
      <c r="K32" s="128">
        <v>1</v>
      </c>
      <c r="L32" s="129" t="s">
        <v>115</v>
      </c>
      <c r="M32" s="457" t="s">
        <v>183</v>
      </c>
      <c r="N32" s="45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45" t="s">
        <v>114</v>
      </c>
      <c r="R32" s="445" t="s">
        <v>114</v>
      </c>
      <c r="S32" s="445" t="s">
        <v>114</v>
      </c>
      <c r="T32" s="445" t="s">
        <v>114</v>
      </c>
      <c r="U32" s="445" t="s">
        <v>114</v>
      </c>
      <c r="V32" s="445" t="s">
        <v>114</v>
      </c>
      <c r="W32" s="445" t="s">
        <v>114</v>
      </c>
      <c r="X32" s="445" t="s">
        <v>114</v>
      </c>
      <c r="Y32" s="445" t="s">
        <v>114</v>
      </c>
      <c r="Z32" s="445" t="s">
        <v>114</v>
      </c>
      <c r="AA32" s="445" t="s">
        <v>114</v>
      </c>
      <c r="AB32" s="445" t="s">
        <v>114</v>
      </c>
      <c r="AC32" s="445" t="s">
        <v>114</v>
      </c>
      <c r="AD32" s="445" t="s">
        <v>114</v>
      </c>
      <c r="AE32" s="445" t="s">
        <v>114</v>
      </c>
      <c r="AF32" s="445" t="s">
        <v>114</v>
      </c>
      <c r="AG32" s="445" t="s">
        <v>114</v>
      </c>
      <c r="AH32" s="445" t="s">
        <v>114</v>
      </c>
      <c r="AI32" s="445"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430" t="s">
        <v>116</v>
      </c>
      <c r="AN32" s="117">
        <v>1</v>
      </c>
      <c r="AO32" s="121" t="s">
        <v>117</v>
      </c>
      <c r="AP32" s="121"/>
      <c r="AQ32" s="121" t="s">
        <v>114</v>
      </c>
      <c r="AR32" s="121"/>
      <c r="AS32" s="121"/>
      <c r="AT32" s="121"/>
      <c r="AU32" s="121"/>
      <c r="AV32" s="121" t="s">
        <v>114</v>
      </c>
      <c r="AW32" s="166" t="s">
        <v>114</v>
      </c>
      <c r="AX32" s="166" t="s">
        <v>114</v>
      </c>
      <c r="AY32" s="166" t="s">
        <v>114</v>
      </c>
      <c r="AZ32" s="166" t="s">
        <v>114</v>
      </c>
      <c r="BA32" s="166" t="s">
        <v>114</v>
      </c>
      <c r="BB32" s="166" t="s">
        <v>114</v>
      </c>
      <c r="BC32" s="166" t="s">
        <v>114</v>
      </c>
      <c r="BD32" s="166">
        <f t="shared" si="0"/>
        <v>0</v>
      </c>
      <c r="BE32" s="166" t="str">
        <f t="shared" si="1"/>
        <v>Débil</v>
      </c>
      <c r="BF32" s="121"/>
      <c r="BG32" s="130" t="s">
        <v>114</v>
      </c>
      <c r="BH32" s="166" t="str">
        <f t="shared" si="2"/>
        <v>Casilla formulada</v>
      </c>
      <c r="BI32" s="121"/>
      <c r="BJ32" s="166" t="str">
        <f t="shared" si="3"/>
        <v/>
      </c>
      <c r="BK32" s="166" t="str">
        <f t="shared" si="4"/>
        <v/>
      </c>
      <c r="BL32" s="166" t="str">
        <f t="shared" si="5"/>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427"/>
    </row>
    <row r="33" spans="2:71" s="113" customFormat="1" ht="96" hidden="1" customHeight="1" x14ac:dyDescent="0.25">
      <c r="B33" s="463"/>
      <c r="C33" s="466"/>
      <c r="D33" s="455"/>
      <c r="E33" s="455"/>
      <c r="F33" s="453"/>
      <c r="G33" s="453"/>
      <c r="H33" s="453"/>
      <c r="I33" s="453"/>
      <c r="J33" s="455"/>
      <c r="K33" s="131">
        <v>2</v>
      </c>
      <c r="L33" s="132" t="s">
        <v>115</v>
      </c>
      <c r="M33" s="457"/>
      <c r="N33" s="460"/>
      <c r="O33" s="450"/>
      <c r="P33" s="443"/>
      <c r="Q33" s="446"/>
      <c r="R33" s="446"/>
      <c r="S33" s="446"/>
      <c r="T33" s="446"/>
      <c r="U33" s="446"/>
      <c r="V33" s="446"/>
      <c r="W33" s="446"/>
      <c r="X33" s="446"/>
      <c r="Y33" s="446"/>
      <c r="Z33" s="446"/>
      <c r="AA33" s="446"/>
      <c r="AB33" s="446"/>
      <c r="AC33" s="446"/>
      <c r="AD33" s="446"/>
      <c r="AE33" s="446"/>
      <c r="AF33" s="446"/>
      <c r="AG33" s="446"/>
      <c r="AH33" s="446"/>
      <c r="AI33" s="446"/>
      <c r="AJ33" s="425"/>
      <c r="AK33" s="425"/>
      <c r="AL33" s="425"/>
      <c r="AM33" s="431"/>
      <c r="AN33" s="133">
        <v>2</v>
      </c>
      <c r="AO33" s="134" t="s">
        <v>117</v>
      </c>
      <c r="AP33" s="134"/>
      <c r="AQ33" s="134" t="s">
        <v>114</v>
      </c>
      <c r="AR33" s="134"/>
      <c r="AS33" s="134"/>
      <c r="AT33" s="134"/>
      <c r="AU33" s="134"/>
      <c r="AV33" s="134" t="s">
        <v>114</v>
      </c>
      <c r="AW33" s="135" t="s">
        <v>114</v>
      </c>
      <c r="AX33" s="135" t="s">
        <v>114</v>
      </c>
      <c r="AY33" s="135" t="s">
        <v>114</v>
      </c>
      <c r="AZ33" s="135" t="s">
        <v>114</v>
      </c>
      <c r="BA33" s="135" t="s">
        <v>114</v>
      </c>
      <c r="BB33" s="135" t="s">
        <v>114</v>
      </c>
      <c r="BC33" s="135" t="s">
        <v>114</v>
      </c>
      <c r="BD33" s="135">
        <f t="shared" si="0"/>
        <v>0</v>
      </c>
      <c r="BE33" s="135" t="str">
        <f t="shared" si="1"/>
        <v>Débil</v>
      </c>
      <c r="BF33" s="134"/>
      <c r="BG33" s="136" t="s">
        <v>114</v>
      </c>
      <c r="BH33" s="135" t="str">
        <f t="shared" si="2"/>
        <v>Casilla formulada</v>
      </c>
      <c r="BI33" s="134"/>
      <c r="BJ33" s="135" t="str">
        <f t="shared" si="3"/>
        <v/>
      </c>
      <c r="BK33" s="135" t="str">
        <f t="shared" si="4"/>
        <v/>
      </c>
      <c r="BL33" s="135" t="str">
        <f t="shared" si="5"/>
        <v>SI</v>
      </c>
      <c r="BM33" s="434"/>
      <c r="BN33" s="437"/>
      <c r="BO33" s="440"/>
      <c r="BP33" s="443"/>
      <c r="BQ33" s="425"/>
      <c r="BR33" s="425"/>
      <c r="BS33" s="428"/>
    </row>
    <row r="34" spans="2:71" s="113" customFormat="1" ht="96" hidden="1" customHeight="1" x14ac:dyDescent="0.25">
      <c r="B34" s="463"/>
      <c r="C34" s="466"/>
      <c r="D34" s="455"/>
      <c r="E34" s="455"/>
      <c r="F34" s="453"/>
      <c r="G34" s="453"/>
      <c r="H34" s="453"/>
      <c r="I34" s="453"/>
      <c r="J34" s="455"/>
      <c r="K34" s="137">
        <v>3</v>
      </c>
      <c r="L34" s="138" t="s">
        <v>115</v>
      </c>
      <c r="M34" s="457"/>
      <c r="N34" s="460"/>
      <c r="O34" s="450"/>
      <c r="P34" s="443"/>
      <c r="Q34" s="446"/>
      <c r="R34" s="446"/>
      <c r="S34" s="446"/>
      <c r="T34" s="446"/>
      <c r="U34" s="446"/>
      <c r="V34" s="446"/>
      <c r="W34" s="446"/>
      <c r="X34" s="446"/>
      <c r="Y34" s="446"/>
      <c r="Z34" s="446"/>
      <c r="AA34" s="446"/>
      <c r="AB34" s="446"/>
      <c r="AC34" s="446"/>
      <c r="AD34" s="446"/>
      <c r="AE34" s="446"/>
      <c r="AF34" s="446"/>
      <c r="AG34" s="446"/>
      <c r="AH34" s="446"/>
      <c r="AI34" s="446"/>
      <c r="AJ34" s="425"/>
      <c r="AK34" s="425"/>
      <c r="AL34" s="425"/>
      <c r="AM34" s="431"/>
      <c r="AN34" s="139">
        <v>3</v>
      </c>
      <c r="AO34" s="140" t="s">
        <v>117</v>
      </c>
      <c r="AP34" s="140"/>
      <c r="AQ34" s="140" t="s">
        <v>114</v>
      </c>
      <c r="AR34" s="140"/>
      <c r="AS34" s="140"/>
      <c r="AT34" s="140"/>
      <c r="AU34" s="140"/>
      <c r="AV34" s="140" t="s">
        <v>114</v>
      </c>
      <c r="AW34" s="167" t="s">
        <v>114</v>
      </c>
      <c r="AX34" s="167" t="s">
        <v>114</v>
      </c>
      <c r="AY34" s="167" t="s">
        <v>114</v>
      </c>
      <c r="AZ34" s="167" t="s">
        <v>114</v>
      </c>
      <c r="BA34" s="167" t="s">
        <v>114</v>
      </c>
      <c r="BB34" s="167" t="s">
        <v>114</v>
      </c>
      <c r="BC34" s="167" t="s">
        <v>114</v>
      </c>
      <c r="BD34" s="167">
        <f t="shared" si="0"/>
        <v>0</v>
      </c>
      <c r="BE34" s="167" t="str">
        <f t="shared" si="1"/>
        <v>Débil</v>
      </c>
      <c r="BF34" s="140"/>
      <c r="BG34" s="142" t="s">
        <v>114</v>
      </c>
      <c r="BH34" s="167" t="str">
        <f t="shared" si="2"/>
        <v>Casilla formulada</v>
      </c>
      <c r="BI34" s="140"/>
      <c r="BJ34" s="167" t="str">
        <f t="shared" si="3"/>
        <v/>
      </c>
      <c r="BK34" s="167" t="str">
        <f t="shared" si="4"/>
        <v/>
      </c>
      <c r="BL34" s="167" t="str">
        <f t="shared" si="5"/>
        <v>SI</v>
      </c>
      <c r="BM34" s="434"/>
      <c r="BN34" s="437"/>
      <c r="BO34" s="440"/>
      <c r="BP34" s="443"/>
      <c r="BQ34" s="425"/>
      <c r="BR34" s="425"/>
      <c r="BS34" s="428"/>
    </row>
    <row r="35" spans="2:71" s="113" customFormat="1" ht="96" hidden="1" customHeight="1" x14ac:dyDescent="0.25">
      <c r="B35" s="463"/>
      <c r="C35" s="466"/>
      <c r="D35" s="455"/>
      <c r="E35" s="455"/>
      <c r="F35" s="453"/>
      <c r="G35" s="453"/>
      <c r="H35" s="453"/>
      <c r="I35" s="453"/>
      <c r="J35" s="455"/>
      <c r="K35" s="131">
        <v>4</v>
      </c>
      <c r="L35" s="132" t="s">
        <v>115</v>
      </c>
      <c r="M35" s="457"/>
      <c r="N35" s="460"/>
      <c r="O35" s="450"/>
      <c r="P35" s="443"/>
      <c r="Q35" s="446"/>
      <c r="R35" s="446"/>
      <c r="S35" s="446"/>
      <c r="T35" s="446"/>
      <c r="U35" s="446"/>
      <c r="V35" s="446"/>
      <c r="W35" s="446"/>
      <c r="X35" s="446"/>
      <c r="Y35" s="446"/>
      <c r="Z35" s="446"/>
      <c r="AA35" s="446"/>
      <c r="AB35" s="446"/>
      <c r="AC35" s="446"/>
      <c r="AD35" s="446"/>
      <c r="AE35" s="446"/>
      <c r="AF35" s="446"/>
      <c r="AG35" s="446"/>
      <c r="AH35" s="446"/>
      <c r="AI35" s="446"/>
      <c r="AJ35" s="425"/>
      <c r="AK35" s="425"/>
      <c r="AL35" s="425"/>
      <c r="AM35" s="431"/>
      <c r="AN35" s="133">
        <v>4</v>
      </c>
      <c r="AO35" s="134" t="s">
        <v>117</v>
      </c>
      <c r="AP35" s="134"/>
      <c r="AQ35" s="134" t="s">
        <v>114</v>
      </c>
      <c r="AR35" s="134"/>
      <c r="AS35" s="134"/>
      <c r="AT35" s="134"/>
      <c r="AU35" s="134"/>
      <c r="AV35" s="134" t="s">
        <v>114</v>
      </c>
      <c r="AW35" s="135" t="s">
        <v>114</v>
      </c>
      <c r="AX35" s="135" t="s">
        <v>114</v>
      </c>
      <c r="AY35" s="135" t="s">
        <v>114</v>
      </c>
      <c r="AZ35" s="135" t="s">
        <v>114</v>
      </c>
      <c r="BA35" s="135" t="s">
        <v>114</v>
      </c>
      <c r="BB35" s="135" t="s">
        <v>114</v>
      </c>
      <c r="BC35" s="135" t="s">
        <v>114</v>
      </c>
      <c r="BD35" s="135">
        <f t="shared" si="0"/>
        <v>0</v>
      </c>
      <c r="BE35" s="135" t="str">
        <f t="shared" si="1"/>
        <v>Débil</v>
      </c>
      <c r="BF35" s="134"/>
      <c r="BG35" s="136" t="s">
        <v>114</v>
      </c>
      <c r="BH35" s="135" t="str">
        <f t="shared" si="2"/>
        <v>Casilla formulada</v>
      </c>
      <c r="BI35" s="134"/>
      <c r="BJ35" s="135" t="str">
        <f t="shared" si="3"/>
        <v/>
      </c>
      <c r="BK35" s="135" t="str">
        <f t="shared" si="4"/>
        <v/>
      </c>
      <c r="BL35" s="135" t="str">
        <f t="shared" si="5"/>
        <v>SI</v>
      </c>
      <c r="BM35" s="434"/>
      <c r="BN35" s="437"/>
      <c r="BO35" s="440"/>
      <c r="BP35" s="443"/>
      <c r="BQ35" s="425"/>
      <c r="BR35" s="425"/>
      <c r="BS35" s="428"/>
    </row>
    <row r="36" spans="2:71" s="113" customFormat="1" ht="96" hidden="1" customHeight="1" x14ac:dyDescent="0.25">
      <c r="B36" s="463"/>
      <c r="C36" s="466"/>
      <c r="D36" s="455"/>
      <c r="E36" s="455"/>
      <c r="F36" s="453"/>
      <c r="G36" s="453"/>
      <c r="H36" s="453"/>
      <c r="I36" s="453"/>
      <c r="J36" s="455"/>
      <c r="K36" s="137">
        <v>5</v>
      </c>
      <c r="L36" s="138" t="s">
        <v>115</v>
      </c>
      <c r="M36" s="457"/>
      <c r="N36" s="460"/>
      <c r="O36" s="450"/>
      <c r="P36" s="443"/>
      <c r="Q36" s="446"/>
      <c r="R36" s="446"/>
      <c r="S36" s="446"/>
      <c r="T36" s="446"/>
      <c r="U36" s="446"/>
      <c r="V36" s="446"/>
      <c r="W36" s="446"/>
      <c r="X36" s="446"/>
      <c r="Y36" s="446"/>
      <c r="Z36" s="446"/>
      <c r="AA36" s="446"/>
      <c r="AB36" s="446"/>
      <c r="AC36" s="446"/>
      <c r="AD36" s="446"/>
      <c r="AE36" s="446"/>
      <c r="AF36" s="446"/>
      <c r="AG36" s="446"/>
      <c r="AH36" s="446"/>
      <c r="AI36" s="446"/>
      <c r="AJ36" s="425"/>
      <c r="AK36" s="425"/>
      <c r="AL36" s="425"/>
      <c r="AM36" s="431"/>
      <c r="AN36" s="139">
        <v>5</v>
      </c>
      <c r="AO36" s="140" t="s">
        <v>117</v>
      </c>
      <c r="AP36" s="140"/>
      <c r="AQ36" s="140" t="s">
        <v>114</v>
      </c>
      <c r="AR36" s="140"/>
      <c r="AS36" s="140"/>
      <c r="AT36" s="140"/>
      <c r="AU36" s="140"/>
      <c r="AV36" s="140" t="s">
        <v>114</v>
      </c>
      <c r="AW36" s="167" t="s">
        <v>114</v>
      </c>
      <c r="AX36" s="167" t="s">
        <v>114</v>
      </c>
      <c r="AY36" s="167" t="s">
        <v>114</v>
      </c>
      <c r="AZ36" s="167" t="s">
        <v>114</v>
      </c>
      <c r="BA36" s="167" t="s">
        <v>114</v>
      </c>
      <c r="BB36" s="167" t="s">
        <v>114</v>
      </c>
      <c r="BC36" s="167" t="s">
        <v>114</v>
      </c>
      <c r="BD36" s="167">
        <f t="shared" si="0"/>
        <v>0</v>
      </c>
      <c r="BE36" s="167" t="str">
        <f t="shared" si="1"/>
        <v>Débil</v>
      </c>
      <c r="BF36" s="140"/>
      <c r="BG36" s="142" t="s">
        <v>114</v>
      </c>
      <c r="BH36" s="167" t="str">
        <f t="shared" si="2"/>
        <v>Casilla formulada</v>
      </c>
      <c r="BI36" s="140"/>
      <c r="BJ36" s="167" t="str">
        <f t="shared" si="3"/>
        <v/>
      </c>
      <c r="BK36" s="167" t="str">
        <f t="shared" si="4"/>
        <v/>
      </c>
      <c r="BL36" s="167" t="str">
        <f t="shared" si="5"/>
        <v>SI</v>
      </c>
      <c r="BM36" s="434"/>
      <c r="BN36" s="437"/>
      <c r="BO36" s="440"/>
      <c r="BP36" s="443"/>
      <c r="BQ36" s="425"/>
      <c r="BR36" s="425"/>
      <c r="BS36" s="428"/>
    </row>
    <row r="37" spans="2:71" s="113" customFormat="1" ht="96" hidden="1" customHeight="1" x14ac:dyDescent="0.25">
      <c r="B37" s="463"/>
      <c r="C37" s="466"/>
      <c r="D37" s="455"/>
      <c r="E37" s="455"/>
      <c r="F37" s="453"/>
      <c r="G37" s="453"/>
      <c r="H37" s="453"/>
      <c r="I37" s="453"/>
      <c r="J37" s="455"/>
      <c r="K37" s="131">
        <v>6</v>
      </c>
      <c r="L37" s="132" t="s">
        <v>115</v>
      </c>
      <c r="M37" s="457"/>
      <c r="N37" s="460"/>
      <c r="O37" s="450"/>
      <c r="P37" s="443"/>
      <c r="Q37" s="446"/>
      <c r="R37" s="446"/>
      <c r="S37" s="446"/>
      <c r="T37" s="446"/>
      <c r="U37" s="446"/>
      <c r="V37" s="446"/>
      <c r="W37" s="446"/>
      <c r="X37" s="446"/>
      <c r="Y37" s="446"/>
      <c r="Z37" s="446"/>
      <c r="AA37" s="446"/>
      <c r="AB37" s="446"/>
      <c r="AC37" s="446"/>
      <c r="AD37" s="446"/>
      <c r="AE37" s="446"/>
      <c r="AF37" s="446"/>
      <c r="AG37" s="446"/>
      <c r="AH37" s="446"/>
      <c r="AI37" s="446"/>
      <c r="AJ37" s="425"/>
      <c r="AK37" s="425"/>
      <c r="AL37" s="425"/>
      <c r="AM37" s="431"/>
      <c r="AN37" s="133">
        <v>6</v>
      </c>
      <c r="AO37" s="134" t="s">
        <v>117</v>
      </c>
      <c r="AP37" s="134"/>
      <c r="AQ37" s="134" t="s">
        <v>114</v>
      </c>
      <c r="AR37" s="134"/>
      <c r="AS37" s="134"/>
      <c r="AT37" s="134"/>
      <c r="AU37" s="134"/>
      <c r="AV37" s="134" t="s">
        <v>114</v>
      </c>
      <c r="AW37" s="135" t="s">
        <v>114</v>
      </c>
      <c r="AX37" s="135" t="s">
        <v>114</v>
      </c>
      <c r="AY37" s="135" t="s">
        <v>114</v>
      </c>
      <c r="AZ37" s="135" t="s">
        <v>114</v>
      </c>
      <c r="BA37" s="135" t="s">
        <v>114</v>
      </c>
      <c r="BB37" s="135" t="s">
        <v>114</v>
      </c>
      <c r="BC37" s="135" t="s">
        <v>114</v>
      </c>
      <c r="BD37" s="135">
        <f t="shared" si="0"/>
        <v>0</v>
      </c>
      <c r="BE37" s="135" t="str">
        <f t="shared" si="1"/>
        <v>Débil</v>
      </c>
      <c r="BF37" s="134"/>
      <c r="BG37" s="136" t="s">
        <v>114</v>
      </c>
      <c r="BH37" s="135" t="str">
        <f t="shared" si="2"/>
        <v>Casilla formulada</v>
      </c>
      <c r="BI37" s="134"/>
      <c r="BJ37" s="135" t="str">
        <f t="shared" si="3"/>
        <v/>
      </c>
      <c r="BK37" s="135" t="str">
        <f t="shared" si="4"/>
        <v/>
      </c>
      <c r="BL37" s="135" t="str">
        <f t="shared" si="5"/>
        <v>SI</v>
      </c>
      <c r="BM37" s="434"/>
      <c r="BN37" s="437"/>
      <c r="BO37" s="440"/>
      <c r="BP37" s="443"/>
      <c r="BQ37" s="425"/>
      <c r="BR37" s="425"/>
      <c r="BS37" s="428"/>
    </row>
    <row r="38" spans="2:71" s="113" customFormat="1" ht="96" hidden="1" customHeight="1" x14ac:dyDescent="0.25">
      <c r="B38" s="463"/>
      <c r="C38" s="466"/>
      <c r="D38" s="455"/>
      <c r="E38" s="455"/>
      <c r="F38" s="453"/>
      <c r="G38" s="453"/>
      <c r="H38" s="453"/>
      <c r="I38" s="453"/>
      <c r="J38" s="455"/>
      <c r="K38" s="137">
        <v>7</v>
      </c>
      <c r="L38" s="138" t="s">
        <v>115</v>
      </c>
      <c r="M38" s="457"/>
      <c r="N38" s="460"/>
      <c r="O38" s="450"/>
      <c r="P38" s="443"/>
      <c r="Q38" s="446"/>
      <c r="R38" s="446"/>
      <c r="S38" s="446"/>
      <c r="T38" s="446"/>
      <c r="U38" s="446"/>
      <c r="V38" s="446"/>
      <c r="W38" s="446"/>
      <c r="X38" s="446"/>
      <c r="Y38" s="446"/>
      <c r="Z38" s="446"/>
      <c r="AA38" s="446"/>
      <c r="AB38" s="446"/>
      <c r="AC38" s="446"/>
      <c r="AD38" s="446"/>
      <c r="AE38" s="446"/>
      <c r="AF38" s="446"/>
      <c r="AG38" s="446"/>
      <c r="AH38" s="446"/>
      <c r="AI38" s="446"/>
      <c r="AJ38" s="425"/>
      <c r="AK38" s="425"/>
      <c r="AL38" s="425"/>
      <c r="AM38" s="431"/>
      <c r="AN38" s="139">
        <v>7</v>
      </c>
      <c r="AO38" s="140" t="s">
        <v>117</v>
      </c>
      <c r="AP38" s="140"/>
      <c r="AQ38" s="140" t="s">
        <v>114</v>
      </c>
      <c r="AR38" s="140"/>
      <c r="AS38" s="140"/>
      <c r="AT38" s="140"/>
      <c r="AU38" s="140"/>
      <c r="AV38" s="140" t="s">
        <v>114</v>
      </c>
      <c r="AW38" s="167" t="s">
        <v>114</v>
      </c>
      <c r="AX38" s="167" t="s">
        <v>114</v>
      </c>
      <c r="AY38" s="167" t="s">
        <v>114</v>
      </c>
      <c r="AZ38" s="167" t="s">
        <v>114</v>
      </c>
      <c r="BA38" s="167" t="s">
        <v>114</v>
      </c>
      <c r="BB38" s="167" t="s">
        <v>114</v>
      </c>
      <c r="BC38" s="167" t="s">
        <v>114</v>
      </c>
      <c r="BD38" s="167">
        <f t="shared" si="0"/>
        <v>0</v>
      </c>
      <c r="BE38" s="167" t="str">
        <f t="shared" si="1"/>
        <v>Débil</v>
      </c>
      <c r="BF38" s="140"/>
      <c r="BG38" s="142" t="s">
        <v>114</v>
      </c>
      <c r="BH38" s="167" t="str">
        <f t="shared" si="2"/>
        <v>Casilla formulada</v>
      </c>
      <c r="BI38" s="140"/>
      <c r="BJ38" s="167" t="str">
        <f t="shared" si="3"/>
        <v/>
      </c>
      <c r="BK38" s="167" t="str">
        <f t="shared" si="4"/>
        <v/>
      </c>
      <c r="BL38" s="167" t="str">
        <f t="shared" si="5"/>
        <v>SI</v>
      </c>
      <c r="BM38" s="434"/>
      <c r="BN38" s="437"/>
      <c r="BO38" s="440"/>
      <c r="BP38" s="443"/>
      <c r="BQ38" s="425"/>
      <c r="BR38" s="425"/>
      <c r="BS38" s="428"/>
    </row>
    <row r="39" spans="2:71" s="113" customFormat="1" ht="96" hidden="1" customHeight="1" x14ac:dyDescent="0.25">
      <c r="B39" s="463"/>
      <c r="C39" s="466"/>
      <c r="D39" s="455"/>
      <c r="E39" s="455"/>
      <c r="F39" s="453"/>
      <c r="G39" s="453"/>
      <c r="H39" s="453"/>
      <c r="I39" s="453"/>
      <c r="J39" s="455"/>
      <c r="K39" s="131">
        <v>8</v>
      </c>
      <c r="L39" s="132" t="s">
        <v>115</v>
      </c>
      <c r="M39" s="457"/>
      <c r="N39" s="460"/>
      <c r="O39" s="450"/>
      <c r="P39" s="443"/>
      <c r="Q39" s="446"/>
      <c r="R39" s="446"/>
      <c r="S39" s="446"/>
      <c r="T39" s="446"/>
      <c r="U39" s="446"/>
      <c r="V39" s="446"/>
      <c r="W39" s="446"/>
      <c r="X39" s="446"/>
      <c r="Y39" s="446"/>
      <c r="Z39" s="446"/>
      <c r="AA39" s="446"/>
      <c r="AB39" s="446"/>
      <c r="AC39" s="446"/>
      <c r="AD39" s="446"/>
      <c r="AE39" s="446"/>
      <c r="AF39" s="446"/>
      <c r="AG39" s="446"/>
      <c r="AH39" s="446"/>
      <c r="AI39" s="446"/>
      <c r="AJ39" s="425"/>
      <c r="AK39" s="425"/>
      <c r="AL39" s="425"/>
      <c r="AM39" s="431"/>
      <c r="AN39" s="133">
        <v>8</v>
      </c>
      <c r="AO39" s="134" t="s">
        <v>117</v>
      </c>
      <c r="AP39" s="134"/>
      <c r="AQ39" s="134" t="s">
        <v>114</v>
      </c>
      <c r="AR39" s="134"/>
      <c r="AS39" s="134"/>
      <c r="AT39" s="134"/>
      <c r="AU39" s="134"/>
      <c r="AV39" s="134" t="s">
        <v>114</v>
      </c>
      <c r="AW39" s="135" t="s">
        <v>114</v>
      </c>
      <c r="AX39" s="135" t="s">
        <v>114</v>
      </c>
      <c r="AY39" s="135" t="s">
        <v>114</v>
      </c>
      <c r="AZ39" s="135" t="s">
        <v>114</v>
      </c>
      <c r="BA39" s="135" t="s">
        <v>114</v>
      </c>
      <c r="BB39" s="135" t="s">
        <v>114</v>
      </c>
      <c r="BC39" s="135" t="s">
        <v>114</v>
      </c>
      <c r="BD39" s="135">
        <f t="shared" si="0"/>
        <v>0</v>
      </c>
      <c r="BE39" s="135" t="str">
        <f t="shared" si="1"/>
        <v>Débil</v>
      </c>
      <c r="BF39" s="134"/>
      <c r="BG39" s="136" t="s">
        <v>114</v>
      </c>
      <c r="BH39" s="135" t="str">
        <f t="shared" si="2"/>
        <v>Casilla formulada</v>
      </c>
      <c r="BI39" s="134"/>
      <c r="BJ39" s="135" t="str">
        <f t="shared" si="3"/>
        <v/>
      </c>
      <c r="BK39" s="135" t="str">
        <f t="shared" si="4"/>
        <v/>
      </c>
      <c r="BL39" s="135" t="str">
        <f t="shared" si="5"/>
        <v>SI</v>
      </c>
      <c r="BM39" s="434"/>
      <c r="BN39" s="437"/>
      <c r="BO39" s="440"/>
      <c r="BP39" s="443"/>
      <c r="BQ39" s="425"/>
      <c r="BR39" s="425"/>
      <c r="BS39" s="428"/>
    </row>
    <row r="40" spans="2:71" s="113" customFormat="1" ht="96" hidden="1" customHeight="1" x14ac:dyDescent="0.25">
      <c r="B40" s="463"/>
      <c r="C40" s="466"/>
      <c r="D40" s="455"/>
      <c r="E40" s="455"/>
      <c r="F40" s="453"/>
      <c r="G40" s="453"/>
      <c r="H40" s="453"/>
      <c r="I40" s="453"/>
      <c r="J40" s="455"/>
      <c r="K40" s="137">
        <v>9</v>
      </c>
      <c r="L40" s="143" t="s">
        <v>115</v>
      </c>
      <c r="M40" s="457"/>
      <c r="N40" s="460"/>
      <c r="O40" s="450"/>
      <c r="P40" s="443"/>
      <c r="Q40" s="446"/>
      <c r="R40" s="446"/>
      <c r="S40" s="446"/>
      <c r="T40" s="446"/>
      <c r="U40" s="446"/>
      <c r="V40" s="446"/>
      <c r="W40" s="446"/>
      <c r="X40" s="446"/>
      <c r="Y40" s="446"/>
      <c r="Z40" s="446"/>
      <c r="AA40" s="446"/>
      <c r="AB40" s="446"/>
      <c r="AC40" s="446"/>
      <c r="AD40" s="446"/>
      <c r="AE40" s="446"/>
      <c r="AF40" s="446"/>
      <c r="AG40" s="446"/>
      <c r="AH40" s="446"/>
      <c r="AI40" s="446"/>
      <c r="AJ40" s="425"/>
      <c r="AK40" s="425"/>
      <c r="AL40" s="425"/>
      <c r="AM40" s="431"/>
      <c r="AN40" s="139">
        <v>9</v>
      </c>
      <c r="AO40" s="140" t="s">
        <v>117</v>
      </c>
      <c r="AP40" s="140"/>
      <c r="AQ40" s="140" t="s">
        <v>114</v>
      </c>
      <c r="AR40" s="140"/>
      <c r="AS40" s="140"/>
      <c r="AT40" s="140"/>
      <c r="AU40" s="140"/>
      <c r="AV40" s="140" t="s">
        <v>114</v>
      </c>
      <c r="AW40" s="167" t="s">
        <v>114</v>
      </c>
      <c r="AX40" s="167" t="s">
        <v>114</v>
      </c>
      <c r="AY40" s="167" t="s">
        <v>114</v>
      </c>
      <c r="AZ40" s="167" t="s">
        <v>114</v>
      </c>
      <c r="BA40" s="167" t="s">
        <v>114</v>
      </c>
      <c r="BB40" s="167" t="s">
        <v>114</v>
      </c>
      <c r="BC40" s="167" t="s">
        <v>114</v>
      </c>
      <c r="BD40" s="167">
        <f t="shared" si="0"/>
        <v>0</v>
      </c>
      <c r="BE40" s="167" t="str">
        <f t="shared" si="1"/>
        <v>Débil</v>
      </c>
      <c r="BF40" s="140"/>
      <c r="BG40" s="142" t="s">
        <v>114</v>
      </c>
      <c r="BH40" s="167" t="str">
        <f t="shared" si="2"/>
        <v>Casilla formulada</v>
      </c>
      <c r="BI40" s="140"/>
      <c r="BJ40" s="167" t="str">
        <f t="shared" si="3"/>
        <v/>
      </c>
      <c r="BK40" s="167" t="str">
        <f t="shared" si="4"/>
        <v/>
      </c>
      <c r="BL40" s="167" t="str">
        <f t="shared" si="5"/>
        <v>SI</v>
      </c>
      <c r="BM40" s="434"/>
      <c r="BN40" s="437"/>
      <c r="BO40" s="440"/>
      <c r="BP40" s="443"/>
      <c r="BQ40" s="425"/>
      <c r="BR40" s="425"/>
      <c r="BS40" s="428"/>
    </row>
    <row r="41" spans="2:71" s="113" customFormat="1" ht="96" hidden="1" customHeight="1" x14ac:dyDescent="0.25">
      <c r="B41" s="464"/>
      <c r="C41" s="467"/>
      <c r="D41" s="456"/>
      <c r="E41" s="456"/>
      <c r="F41" s="454"/>
      <c r="G41" s="454"/>
      <c r="H41" s="454"/>
      <c r="I41" s="454"/>
      <c r="J41" s="456"/>
      <c r="K41" s="144">
        <v>10</v>
      </c>
      <c r="L41" s="145" t="s">
        <v>115</v>
      </c>
      <c r="M41" s="458"/>
      <c r="N41" s="461"/>
      <c r="O41" s="451"/>
      <c r="P41" s="444"/>
      <c r="Q41" s="447"/>
      <c r="R41" s="447"/>
      <c r="S41" s="447"/>
      <c r="T41" s="447"/>
      <c r="U41" s="447"/>
      <c r="V41" s="447"/>
      <c r="W41" s="447"/>
      <c r="X41" s="447"/>
      <c r="Y41" s="447"/>
      <c r="Z41" s="447"/>
      <c r="AA41" s="447"/>
      <c r="AB41" s="447"/>
      <c r="AC41" s="447"/>
      <c r="AD41" s="447"/>
      <c r="AE41" s="447"/>
      <c r="AF41" s="447"/>
      <c r="AG41" s="447"/>
      <c r="AH41" s="447"/>
      <c r="AI41" s="447"/>
      <c r="AJ41" s="426"/>
      <c r="AK41" s="426"/>
      <c r="AL41" s="426"/>
      <c r="AM41" s="432"/>
      <c r="AN41" s="146">
        <v>10</v>
      </c>
      <c r="AO41" s="147" t="s">
        <v>117</v>
      </c>
      <c r="AP41" s="147"/>
      <c r="AQ41" s="147" t="s">
        <v>114</v>
      </c>
      <c r="AR41" s="147"/>
      <c r="AS41" s="147"/>
      <c r="AT41" s="147"/>
      <c r="AU41" s="147"/>
      <c r="AV41" s="147" t="s">
        <v>114</v>
      </c>
      <c r="AW41" s="148" t="s">
        <v>114</v>
      </c>
      <c r="AX41" s="148" t="s">
        <v>114</v>
      </c>
      <c r="AY41" s="148" t="s">
        <v>114</v>
      </c>
      <c r="AZ41" s="148" t="s">
        <v>114</v>
      </c>
      <c r="BA41" s="148" t="s">
        <v>114</v>
      </c>
      <c r="BB41" s="148" t="s">
        <v>114</v>
      </c>
      <c r="BC41" s="148" t="s">
        <v>114</v>
      </c>
      <c r="BD41" s="148">
        <f t="shared" si="0"/>
        <v>0</v>
      </c>
      <c r="BE41" s="148" t="str">
        <f t="shared" si="1"/>
        <v>Débil</v>
      </c>
      <c r="BF41" s="147"/>
      <c r="BG41" s="149" t="s">
        <v>114</v>
      </c>
      <c r="BH41" s="148" t="str">
        <f t="shared" si="2"/>
        <v>Casilla formulada</v>
      </c>
      <c r="BI41" s="147"/>
      <c r="BJ41" s="148" t="str">
        <f t="shared" si="3"/>
        <v/>
      </c>
      <c r="BK41" s="148" t="str">
        <f t="shared" si="4"/>
        <v/>
      </c>
      <c r="BL41" s="148" t="str">
        <f t="shared" si="5"/>
        <v>SI</v>
      </c>
      <c r="BM41" s="435"/>
      <c r="BN41" s="438"/>
      <c r="BO41" s="441"/>
      <c r="BP41" s="444"/>
      <c r="BQ41" s="426"/>
      <c r="BR41" s="426"/>
      <c r="BS41" s="429"/>
    </row>
    <row r="42" spans="2:71" s="113" customFormat="1" ht="96" hidden="1" customHeight="1" x14ac:dyDescent="0.25">
      <c r="B42" s="462">
        <v>4</v>
      </c>
      <c r="C42" s="465" t="s">
        <v>112</v>
      </c>
      <c r="D42" s="455" t="s">
        <v>113</v>
      </c>
      <c r="E42" s="455"/>
      <c r="F42" s="453" t="s">
        <v>114</v>
      </c>
      <c r="G42" s="453" t="s">
        <v>114</v>
      </c>
      <c r="H42" s="453" t="s">
        <v>114</v>
      </c>
      <c r="I42" s="453" t="s">
        <v>114</v>
      </c>
      <c r="J42" s="455" t="str">
        <f>IF(AND((F42="SI"),(G42="SI"),(H42="SI"),(I42="SI")),"Si es Riesgo de Corrupción","No es Riesgo de Corrupción")</f>
        <v>No es Riesgo de Corrupción</v>
      </c>
      <c r="K42" s="128">
        <v>1</v>
      </c>
      <c r="L42" s="129" t="s">
        <v>115</v>
      </c>
      <c r="M42" s="457" t="s">
        <v>183</v>
      </c>
      <c r="N42" s="45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45" t="s">
        <v>114</v>
      </c>
      <c r="R42" s="445" t="s">
        <v>114</v>
      </c>
      <c r="S42" s="445" t="s">
        <v>114</v>
      </c>
      <c r="T42" s="445" t="s">
        <v>114</v>
      </c>
      <c r="U42" s="445" t="s">
        <v>114</v>
      </c>
      <c r="V42" s="445" t="s">
        <v>114</v>
      </c>
      <c r="W42" s="445" t="s">
        <v>114</v>
      </c>
      <c r="X42" s="445" t="s">
        <v>114</v>
      </c>
      <c r="Y42" s="445" t="s">
        <v>114</v>
      </c>
      <c r="Z42" s="445" t="s">
        <v>114</v>
      </c>
      <c r="AA42" s="445" t="s">
        <v>114</v>
      </c>
      <c r="AB42" s="445" t="s">
        <v>114</v>
      </c>
      <c r="AC42" s="445" t="s">
        <v>114</v>
      </c>
      <c r="AD42" s="445" t="s">
        <v>114</v>
      </c>
      <c r="AE42" s="445" t="s">
        <v>114</v>
      </c>
      <c r="AF42" s="445" t="s">
        <v>114</v>
      </c>
      <c r="AG42" s="445" t="s">
        <v>114</v>
      </c>
      <c r="AH42" s="445" t="s">
        <v>114</v>
      </c>
      <c r="AI42" s="445"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430" t="s">
        <v>116</v>
      </c>
      <c r="AN42" s="117">
        <v>1</v>
      </c>
      <c r="AO42" s="121" t="s">
        <v>117</v>
      </c>
      <c r="AP42" s="121"/>
      <c r="AQ42" s="121" t="s">
        <v>114</v>
      </c>
      <c r="AR42" s="121"/>
      <c r="AS42" s="121"/>
      <c r="AT42" s="121"/>
      <c r="AU42" s="121"/>
      <c r="AV42" s="121" t="s">
        <v>114</v>
      </c>
      <c r="AW42" s="166" t="s">
        <v>114</v>
      </c>
      <c r="AX42" s="166" t="s">
        <v>114</v>
      </c>
      <c r="AY42" s="166" t="s">
        <v>114</v>
      </c>
      <c r="AZ42" s="166" t="s">
        <v>114</v>
      </c>
      <c r="BA42" s="166" t="s">
        <v>114</v>
      </c>
      <c r="BB42" s="166" t="s">
        <v>114</v>
      </c>
      <c r="BC42" s="166" t="s">
        <v>114</v>
      </c>
      <c r="BD42" s="166">
        <f t="shared" si="0"/>
        <v>0</v>
      </c>
      <c r="BE42" s="166" t="str">
        <f t="shared" si="1"/>
        <v>Débil</v>
      </c>
      <c r="BF42" s="121"/>
      <c r="BG42" s="130" t="s">
        <v>114</v>
      </c>
      <c r="BH42" s="166" t="str">
        <f t="shared" si="2"/>
        <v>Casilla formulada</v>
      </c>
      <c r="BI42" s="121"/>
      <c r="BJ42" s="166" t="str">
        <f t="shared" si="3"/>
        <v/>
      </c>
      <c r="BK42" s="166" t="str">
        <f t="shared" si="4"/>
        <v/>
      </c>
      <c r="BL42" s="166" t="str">
        <f t="shared" si="5"/>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427"/>
    </row>
    <row r="43" spans="2:71" s="113" customFormat="1" ht="96" hidden="1" customHeight="1" x14ac:dyDescent="0.25">
      <c r="B43" s="463"/>
      <c r="C43" s="466"/>
      <c r="D43" s="455"/>
      <c r="E43" s="455"/>
      <c r="F43" s="453"/>
      <c r="G43" s="453"/>
      <c r="H43" s="453"/>
      <c r="I43" s="453"/>
      <c r="J43" s="455"/>
      <c r="K43" s="131">
        <v>2</v>
      </c>
      <c r="L43" s="132" t="s">
        <v>115</v>
      </c>
      <c r="M43" s="457"/>
      <c r="N43" s="460"/>
      <c r="O43" s="450"/>
      <c r="P43" s="443"/>
      <c r="Q43" s="446"/>
      <c r="R43" s="446"/>
      <c r="S43" s="446"/>
      <c r="T43" s="446"/>
      <c r="U43" s="446"/>
      <c r="V43" s="446"/>
      <c r="W43" s="446"/>
      <c r="X43" s="446"/>
      <c r="Y43" s="446"/>
      <c r="Z43" s="446"/>
      <c r="AA43" s="446"/>
      <c r="AB43" s="446"/>
      <c r="AC43" s="446"/>
      <c r="AD43" s="446"/>
      <c r="AE43" s="446"/>
      <c r="AF43" s="446"/>
      <c r="AG43" s="446"/>
      <c r="AH43" s="446"/>
      <c r="AI43" s="446"/>
      <c r="AJ43" s="425"/>
      <c r="AK43" s="425"/>
      <c r="AL43" s="425"/>
      <c r="AM43" s="431"/>
      <c r="AN43" s="133">
        <v>2</v>
      </c>
      <c r="AO43" s="134" t="s">
        <v>117</v>
      </c>
      <c r="AP43" s="134"/>
      <c r="AQ43" s="134" t="s">
        <v>114</v>
      </c>
      <c r="AR43" s="134"/>
      <c r="AS43" s="134"/>
      <c r="AT43" s="134"/>
      <c r="AU43" s="134"/>
      <c r="AV43" s="134" t="s">
        <v>114</v>
      </c>
      <c r="AW43" s="135" t="s">
        <v>114</v>
      </c>
      <c r="AX43" s="135" t="s">
        <v>114</v>
      </c>
      <c r="AY43" s="135" t="s">
        <v>114</v>
      </c>
      <c r="AZ43" s="135" t="s">
        <v>114</v>
      </c>
      <c r="BA43" s="135" t="s">
        <v>114</v>
      </c>
      <c r="BB43" s="135" t="s">
        <v>114</v>
      </c>
      <c r="BC43" s="135" t="s">
        <v>114</v>
      </c>
      <c r="BD43" s="135">
        <f t="shared" si="0"/>
        <v>0</v>
      </c>
      <c r="BE43" s="135" t="str">
        <f t="shared" si="1"/>
        <v>Débil</v>
      </c>
      <c r="BF43" s="134"/>
      <c r="BG43" s="136" t="s">
        <v>114</v>
      </c>
      <c r="BH43" s="135" t="str">
        <f t="shared" si="2"/>
        <v>Casilla formulada</v>
      </c>
      <c r="BI43" s="134"/>
      <c r="BJ43" s="135" t="str">
        <f t="shared" si="3"/>
        <v/>
      </c>
      <c r="BK43" s="135" t="str">
        <f t="shared" si="4"/>
        <v/>
      </c>
      <c r="BL43" s="135" t="str">
        <f t="shared" si="5"/>
        <v>SI</v>
      </c>
      <c r="BM43" s="434"/>
      <c r="BN43" s="437"/>
      <c r="BO43" s="440"/>
      <c r="BP43" s="443"/>
      <c r="BQ43" s="425"/>
      <c r="BR43" s="425"/>
      <c r="BS43" s="428"/>
    </row>
    <row r="44" spans="2:71" s="113" customFormat="1" ht="96" hidden="1" customHeight="1" x14ac:dyDescent="0.25">
      <c r="B44" s="463"/>
      <c r="C44" s="466"/>
      <c r="D44" s="455"/>
      <c r="E44" s="455"/>
      <c r="F44" s="453"/>
      <c r="G44" s="453"/>
      <c r="H44" s="453"/>
      <c r="I44" s="453"/>
      <c r="J44" s="455"/>
      <c r="K44" s="137">
        <v>3</v>
      </c>
      <c r="L44" s="138" t="s">
        <v>115</v>
      </c>
      <c r="M44" s="457"/>
      <c r="N44" s="460"/>
      <c r="O44" s="450"/>
      <c r="P44" s="443"/>
      <c r="Q44" s="446"/>
      <c r="R44" s="446"/>
      <c r="S44" s="446"/>
      <c r="T44" s="446"/>
      <c r="U44" s="446"/>
      <c r="V44" s="446"/>
      <c r="W44" s="446"/>
      <c r="X44" s="446"/>
      <c r="Y44" s="446"/>
      <c r="Z44" s="446"/>
      <c r="AA44" s="446"/>
      <c r="AB44" s="446"/>
      <c r="AC44" s="446"/>
      <c r="AD44" s="446"/>
      <c r="AE44" s="446"/>
      <c r="AF44" s="446"/>
      <c r="AG44" s="446"/>
      <c r="AH44" s="446"/>
      <c r="AI44" s="446"/>
      <c r="AJ44" s="425"/>
      <c r="AK44" s="425"/>
      <c r="AL44" s="425"/>
      <c r="AM44" s="431"/>
      <c r="AN44" s="139">
        <v>3</v>
      </c>
      <c r="AO44" s="140" t="s">
        <v>117</v>
      </c>
      <c r="AP44" s="140"/>
      <c r="AQ44" s="140" t="s">
        <v>114</v>
      </c>
      <c r="AR44" s="140"/>
      <c r="AS44" s="140"/>
      <c r="AT44" s="140"/>
      <c r="AU44" s="140"/>
      <c r="AV44" s="140" t="s">
        <v>114</v>
      </c>
      <c r="AW44" s="167" t="s">
        <v>114</v>
      </c>
      <c r="AX44" s="167" t="s">
        <v>114</v>
      </c>
      <c r="AY44" s="167" t="s">
        <v>114</v>
      </c>
      <c r="AZ44" s="167" t="s">
        <v>114</v>
      </c>
      <c r="BA44" s="167" t="s">
        <v>114</v>
      </c>
      <c r="BB44" s="167" t="s">
        <v>114</v>
      </c>
      <c r="BC44" s="167" t="s">
        <v>114</v>
      </c>
      <c r="BD44" s="167">
        <f t="shared" si="0"/>
        <v>0</v>
      </c>
      <c r="BE44" s="167" t="str">
        <f t="shared" si="1"/>
        <v>Débil</v>
      </c>
      <c r="BF44" s="140"/>
      <c r="BG44" s="142" t="s">
        <v>114</v>
      </c>
      <c r="BH44" s="167" t="str">
        <f t="shared" si="2"/>
        <v>Casilla formulada</v>
      </c>
      <c r="BI44" s="140"/>
      <c r="BJ44" s="167" t="str">
        <f t="shared" si="3"/>
        <v/>
      </c>
      <c r="BK44" s="167" t="str">
        <f t="shared" si="4"/>
        <v/>
      </c>
      <c r="BL44" s="167" t="str">
        <f t="shared" si="5"/>
        <v>SI</v>
      </c>
      <c r="BM44" s="434"/>
      <c r="BN44" s="437"/>
      <c r="BO44" s="440"/>
      <c r="BP44" s="443"/>
      <c r="BQ44" s="425"/>
      <c r="BR44" s="425"/>
      <c r="BS44" s="428"/>
    </row>
    <row r="45" spans="2:71" s="113" customFormat="1" ht="96" hidden="1" customHeight="1" x14ac:dyDescent="0.25">
      <c r="B45" s="463"/>
      <c r="C45" s="466"/>
      <c r="D45" s="455"/>
      <c r="E45" s="455"/>
      <c r="F45" s="453"/>
      <c r="G45" s="453"/>
      <c r="H45" s="453"/>
      <c r="I45" s="453"/>
      <c r="J45" s="455"/>
      <c r="K45" s="131">
        <v>4</v>
      </c>
      <c r="L45" s="132" t="s">
        <v>115</v>
      </c>
      <c r="M45" s="457"/>
      <c r="N45" s="460"/>
      <c r="O45" s="450"/>
      <c r="P45" s="443"/>
      <c r="Q45" s="446"/>
      <c r="R45" s="446"/>
      <c r="S45" s="446"/>
      <c r="T45" s="446"/>
      <c r="U45" s="446"/>
      <c r="V45" s="446"/>
      <c r="W45" s="446"/>
      <c r="X45" s="446"/>
      <c r="Y45" s="446"/>
      <c r="Z45" s="446"/>
      <c r="AA45" s="446"/>
      <c r="AB45" s="446"/>
      <c r="AC45" s="446"/>
      <c r="AD45" s="446"/>
      <c r="AE45" s="446"/>
      <c r="AF45" s="446"/>
      <c r="AG45" s="446"/>
      <c r="AH45" s="446"/>
      <c r="AI45" s="446"/>
      <c r="AJ45" s="425"/>
      <c r="AK45" s="425"/>
      <c r="AL45" s="425"/>
      <c r="AM45" s="431"/>
      <c r="AN45" s="133">
        <v>4</v>
      </c>
      <c r="AO45" s="134" t="s">
        <v>117</v>
      </c>
      <c r="AP45" s="134"/>
      <c r="AQ45" s="134" t="s">
        <v>114</v>
      </c>
      <c r="AR45" s="134"/>
      <c r="AS45" s="134"/>
      <c r="AT45" s="134"/>
      <c r="AU45" s="134"/>
      <c r="AV45" s="134" t="s">
        <v>114</v>
      </c>
      <c r="AW45" s="135" t="s">
        <v>114</v>
      </c>
      <c r="AX45" s="135" t="s">
        <v>114</v>
      </c>
      <c r="AY45" s="135" t="s">
        <v>114</v>
      </c>
      <c r="AZ45" s="135" t="s">
        <v>114</v>
      </c>
      <c r="BA45" s="135" t="s">
        <v>114</v>
      </c>
      <c r="BB45" s="135" t="s">
        <v>114</v>
      </c>
      <c r="BC45" s="135" t="s">
        <v>114</v>
      </c>
      <c r="BD45" s="135">
        <f t="shared" si="0"/>
        <v>0</v>
      </c>
      <c r="BE45" s="135" t="str">
        <f t="shared" si="1"/>
        <v>Débil</v>
      </c>
      <c r="BF45" s="134"/>
      <c r="BG45" s="136" t="s">
        <v>114</v>
      </c>
      <c r="BH45" s="135" t="str">
        <f t="shared" si="2"/>
        <v>Casilla formulada</v>
      </c>
      <c r="BI45" s="134"/>
      <c r="BJ45" s="135" t="str">
        <f t="shared" si="3"/>
        <v/>
      </c>
      <c r="BK45" s="135" t="str">
        <f t="shared" si="4"/>
        <v/>
      </c>
      <c r="BL45" s="135" t="str">
        <f t="shared" si="5"/>
        <v>SI</v>
      </c>
      <c r="BM45" s="434"/>
      <c r="BN45" s="437"/>
      <c r="BO45" s="440"/>
      <c r="BP45" s="443"/>
      <c r="BQ45" s="425"/>
      <c r="BR45" s="425"/>
      <c r="BS45" s="428"/>
    </row>
    <row r="46" spans="2:71" s="113" customFormat="1" ht="96" hidden="1" customHeight="1" x14ac:dyDescent="0.25">
      <c r="B46" s="463"/>
      <c r="C46" s="466"/>
      <c r="D46" s="455"/>
      <c r="E46" s="455"/>
      <c r="F46" s="453"/>
      <c r="G46" s="453"/>
      <c r="H46" s="453"/>
      <c r="I46" s="453"/>
      <c r="J46" s="455"/>
      <c r="K46" s="137">
        <v>5</v>
      </c>
      <c r="L46" s="138" t="s">
        <v>115</v>
      </c>
      <c r="M46" s="457"/>
      <c r="N46" s="460"/>
      <c r="O46" s="450"/>
      <c r="P46" s="443"/>
      <c r="Q46" s="446"/>
      <c r="R46" s="446"/>
      <c r="S46" s="446"/>
      <c r="T46" s="446"/>
      <c r="U46" s="446"/>
      <c r="V46" s="446"/>
      <c r="W46" s="446"/>
      <c r="X46" s="446"/>
      <c r="Y46" s="446"/>
      <c r="Z46" s="446"/>
      <c r="AA46" s="446"/>
      <c r="AB46" s="446"/>
      <c r="AC46" s="446"/>
      <c r="AD46" s="446"/>
      <c r="AE46" s="446"/>
      <c r="AF46" s="446"/>
      <c r="AG46" s="446"/>
      <c r="AH46" s="446"/>
      <c r="AI46" s="446"/>
      <c r="AJ46" s="425"/>
      <c r="AK46" s="425"/>
      <c r="AL46" s="425"/>
      <c r="AM46" s="431"/>
      <c r="AN46" s="139">
        <v>5</v>
      </c>
      <c r="AO46" s="140" t="s">
        <v>117</v>
      </c>
      <c r="AP46" s="140"/>
      <c r="AQ46" s="140" t="s">
        <v>114</v>
      </c>
      <c r="AR46" s="140"/>
      <c r="AS46" s="140"/>
      <c r="AT46" s="140"/>
      <c r="AU46" s="140"/>
      <c r="AV46" s="140" t="s">
        <v>114</v>
      </c>
      <c r="AW46" s="167" t="s">
        <v>114</v>
      </c>
      <c r="AX46" s="167" t="s">
        <v>114</v>
      </c>
      <c r="AY46" s="167" t="s">
        <v>114</v>
      </c>
      <c r="AZ46" s="167" t="s">
        <v>114</v>
      </c>
      <c r="BA46" s="167" t="s">
        <v>114</v>
      </c>
      <c r="BB46" s="167" t="s">
        <v>114</v>
      </c>
      <c r="BC46" s="167" t="s">
        <v>114</v>
      </c>
      <c r="BD46" s="167">
        <f t="shared" si="0"/>
        <v>0</v>
      </c>
      <c r="BE46" s="167" t="str">
        <f t="shared" si="1"/>
        <v>Débil</v>
      </c>
      <c r="BF46" s="140"/>
      <c r="BG46" s="142" t="s">
        <v>114</v>
      </c>
      <c r="BH46" s="167" t="str">
        <f t="shared" si="2"/>
        <v>Casilla formulada</v>
      </c>
      <c r="BI46" s="140"/>
      <c r="BJ46" s="167" t="str">
        <f t="shared" si="3"/>
        <v/>
      </c>
      <c r="BK46" s="167" t="str">
        <f t="shared" si="4"/>
        <v/>
      </c>
      <c r="BL46" s="167" t="str">
        <f t="shared" si="5"/>
        <v>SI</v>
      </c>
      <c r="BM46" s="434"/>
      <c r="BN46" s="437"/>
      <c r="BO46" s="440"/>
      <c r="BP46" s="443"/>
      <c r="BQ46" s="425"/>
      <c r="BR46" s="425"/>
      <c r="BS46" s="428"/>
    </row>
    <row r="47" spans="2:71" s="113" customFormat="1" ht="96" hidden="1" customHeight="1" x14ac:dyDescent="0.25">
      <c r="B47" s="463"/>
      <c r="C47" s="466"/>
      <c r="D47" s="455"/>
      <c r="E47" s="455"/>
      <c r="F47" s="453"/>
      <c r="G47" s="453"/>
      <c r="H47" s="453"/>
      <c r="I47" s="453"/>
      <c r="J47" s="455"/>
      <c r="K47" s="131">
        <v>6</v>
      </c>
      <c r="L47" s="132" t="s">
        <v>115</v>
      </c>
      <c r="M47" s="457"/>
      <c r="N47" s="460"/>
      <c r="O47" s="450"/>
      <c r="P47" s="443"/>
      <c r="Q47" s="446"/>
      <c r="R47" s="446"/>
      <c r="S47" s="446"/>
      <c r="T47" s="446"/>
      <c r="U47" s="446"/>
      <c r="V47" s="446"/>
      <c r="W47" s="446"/>
      <c r="X47" s="446"/>
      <c r="Y47" s="446"/>
      <c r="Z47" s="446"/>
      <c r="AA47" s="446"/>
      <c r="AB47" s="446"/>
      <c r="AC47" s="446"/>
      <c r="AD47" s="446"/>
      <c r="AE47" s="446"/>
      <c r="AF47" s="446"/>
      <c r="AG47" s="446"/>
      <c r="AH47" s="446"/>
      <c r="AI47" s="446"/>
      <c r="AJ47" s="425"/>
      <c r="AK47" s="425"/>
      <c r="AL47" s="425"/>
      <c r="AM47" s="431"/>
      <c r="AN47" s="133">
        <v>6</v>
      </c>
      <c r="AO47" s="134" t="s">
        <v>117</v>
      </c>
      <c r="AP47" s="134"/>
      <c r="AQ47" s="134" t="s">
        <v>114</v>
      </c>
      <c r="AR47" s="134"/>
      <c r="AS47" s="134"/>
      <c r="AT47" s="134"/>
      <c r="AU47" s="134"/>
      <c r="AV47" s="134" t="s">
        <v>114</v>
      </c>
      <c r="AW47" s="135" t="s">
        <v>114</v>
      </c>
      <c r="AX47" s="135" t="s">
        <v>114</v>
      </c>
      <c r="AY47" s="135" t="s">
        <v>114</v>
      </c>
      <c r="AZ47" s="135" t="s">
        <v>114</v>
      </c>
      <c r="BA47" s="135" t="s">
        <v>114</v>
      </c>
      <c r="BB47" s="135" t="s">
        <v>114</v>
      </c>
      <c r="BC47" s="135" t="s">
        <v>114</v>
      </c>
      <c r="BD47" s="135">
        <f t="shared" si="0"/>
        <v>0</v>
      </c>
      <c r="BE47" s="135" t="str">
        <f t="shared" si="1"/>
        <v>Débil</v>
      </c>
      <c r="BF47" s="134"/>
      <c r="BG47" s="136" t="s">
        <v>114</v>
      </c>
      <c r="BH47" s="135" t="str">
        <f t="shared" si="2"/>
        <v>Casilla formulada</v>
      </c>
      <c r="BI47" s="134"/>
      <c r="BJ47" s="135" t="str">
        <f t="shared" si="3"/>
        <v/>
      </c>
      <c r="BK47" s="135" t="str">
        <f t="shared" si="4"/>
        <v/>
      </c>
      <c r="BL47" s="135" t="str">
        <f t="shared" si="5"/>
        <v>SI</v>
      </c>
      <c r="BM47" s="434"/>
      <c r="BN47" s="437"/>
      <c r="BO47" s="440"/>
      <c r="BP47" s="443"/>
      <c r="BQ47" s="425"/>
      <c r="BR47" s="425"/>
      <c r="BS47" s="428"/>
    </row>
    <row r="48" spans="2:71" s="113" customFormat="1" ht="96" hidden="1" customHeight="1" x14ac:dyDescent="0.25">
      <c r="B48" s="463"/>
      <c r="C48" s="466"/>
      <c r="D48" s="455"/>
      <c r="E48" s="455"/>
      <c r="F48" s="453"/>
      <c r="G48" s="453"/>
      <c r="H48" s="453"/>
      <c r="I48" s="453"/>
      <c r="J48" s="455"/>
      <c r="K48" s="137">
        <v>7</v>
      </c>
      <c r="L48" s="138" t="s">
        <v>115</v>
      </c>
      <c r="M48" s="457"/>
      <c r="N48" s="460"/>
      <c r="O48" s="450"/>
      <c r="P48" s="443"/>
      <c r="Q48" s="446"/>
      <c r="R48" s="446"/>
      <c r="S48" s="446"/>
      <c r="T48" s="446"/>
      <c r="U48" s="446"/>
      <c r="V48" s="446"/>
      <c r="W48" s="446"/>
      <c r="X48" s="446"/>
      <c r="Y48" s="446"/>
      <c r="Z48" s="446"/>
      <c r="AA48" s="446"/>
      <c r="AB48" s="446"/>
      <c r="AC48" s="446"/>
      <c r="AD48" s="446"/>
      <c r="AE48" s="446"/>
      <c r="AF48" s="446"/>
      <c r="AG48" s="446"/>
      <c r="AH48" s="446"/>
      <c r="AI48" s="446"/>
      <c r="AJ48" s="425"/>
      <c r="AK48" s="425"/>
      <c r="AL48" s="425"/>
      <c r="AM48" s="431"/>
      <c r="AN48" s="139">
        <v>7</v>
      </c>
      <c r="AO48" s="140" t="s">
        <v>117</v>
      </c>
      <c r="AP48" s="140"/>
      <c r="AQ48" s="140" t="s">
        <v>114</v>
      </c>
      <c r="AR48" s="140"/>
      <c r="AS48" s="140"/>
      <c r="AT48" s="140"/>
      <c r="AU48" s="140"/>
      <c r="AV48" s="140" t="s">
        <v>114</v>
      </c>
      <c r="AW48" s="167" t="s">
        <v>114</v>
      </c>
      <c r="AX48" s="167" t="s">
        <v>114</v>
      </c>
      <c r="AY48" s="167" t="s">
        <v>114</v>
      </c>
      <c r="AZ48" s="167" t="s">
        <v>114</v>
      </c>
      <c r="BA48" s="167" t="s">
        <v>114</v>
      </c>
      <c r="BB48" s="167" t="s">
        <v>114</v>
      </c>
      <c r="BC48" s="167" t="s">
        <v>114</v>
      </c>
      <c r="BD48" s="167">
        <f t="shared" si="0"/>
        <v>0</v>
      </c>
      <c r="BE48" s="167" t="str">
        <f t="shared" si="1"/>
        <v>Débil</v>
      </c>
      <c r="BF48" s="140"/>
      <c r="BG48" s="142" t="s">
        <v>114</v>
      </c>
      <c r="BH48" s="167" t="str">
        <f t="shared" si="2"/>
        <v>Casilla formulada</v>
      </c>
      <c r="BI48" s="140"/>
      <c r="BJ48" s="167" t="str">
        <f t="shared" si="3"/>
        <v/>
      </c>
      <c r="BK48" s="167" t="str">
        <f t="shared" si="4"/>
        <v/>
      </c>
      <c r="BL48" s="167" t="str">
        <f t="shared" si="5"/>
        <v>SI</v>
      </c>
      <c r="BM48" s="434"/>
      <c r="BN48" s="437"/>
      <c r="BO48" s="440"/>
      <c r="BP48" s="443"/>
      <c r="BQ48" s="425"/>
      <c r="BR48" s="425"/>
      <c r="BS48" s="428"/>
    </row>
    <row r="49" spans="2:71" s="113" customFormat="1" ht="96" hidden="1" customHeight="1" x14ac:dyDescent="0.25">
      <c r="B49" s="463"/>
      <c r="C49" s="466"/>
      <c r="D49" s="455"/>
      <c r="E49" s="455"/>
      <c r="F49" s="453"/>
      <c r="G49" s="453"/>
      <c r="H49" s="453"/>
      <c r="I49" s="453"/>
      <c r="J49" s="455"/>
      <c r="K49" s="131">
        <v>8</v>
      </c>
      <c r="L49" s="132" t="s">
        <v>115</v>
      </c>
      <c r="M49" s="457"/>
      <c r="N49" s="460"/>
      <c r="O49" s="450"/>
      <c r="P49" s="443"/>
      <c r="Q49" s="446"/>
      <c r="R49" s="446"/>
      <c r="S49" s="446"/>
      <c r="T49" s="446"/>
      <c r="U49" s="446"/>
      <c r="V49" s="446"/>
      <c r="W49" s="446"/>
      <c r="X49" s="446"/>
      <c r="Y49" s="446"/>
      <c r="Z49" s="446"/>
      <c r="AA49" s="446"/>
      <c r="AB49" s="446"/>
      <c r="AC49" s="446"/>
      <c r="AD49" s="446"/>
      <c r="AE49" s="446"/>
      <c r="AF49" s="446"/>
      <c r="AG49" s="446"/>
      <c r="AH49" s="446"/>
      <c r="AI49" s="446"/>
      <c r="AJ49" s="425"/>
      <c r="AK49" s="425"/>
      <c r="AL49" s="425"/>
      <c r="AM49" s="431"/>
      <c r="AN49" s="133">
        <v>8</v>
      </c>
      <c r="AO49" s="134" t="s">
        <v>117</v>
      </c>
      <c r="AP49" s="134"/>
      <c r="AQ49" s="134" t="s">
        <v>114</v>
      </c>
      <c r="AR49" s="134"/>
      <c r="AS49" s="134"/>
      <c r="AT49" s="134"/>
      <c r="AU49" s="134"/>
      <c r="AV49" s="134" t="s">
        <v>114</v>
      </c>
      <c r="AW49" s="135" t="s">
        <v>114</v>
      </c>
      <c r="AX49" s="135" t="s">
        <v>114</v>
      </c>
      <c r="AY49" s="135" t="s">
        <v>114</v>
      </c>
      <c r="AZ49" s="135" t="s">
        <v>114</v>
      </c>
      <c r="BA49" s="135" t="s">
        <v>114</v>
      </c>
      <c r="BB49" s="135" t="s">
        <v>114</v>
      </c>
      <c r="BC49" s="135" t="s">
        <v>114</v>
      </c>
      <c r="BD49" s="135">
        <f t="shared" si="0"/>
        <v>0</v>
      </c>
      <c r="BE49" s="135" t="str">
        <f t="shared" si="1"/>
        <v>Débil</v>
      </c>
      <c r="BF49" s="134"/>
      <c r="BG49" s="136" t="s">
        <v>114</v>
      </c>
      <c r="BH49" s="135" t="str">
        <f t="shared" si="2"/>
        <v>Casilla formulada</v>
      </c>
      <c r="BI49" s="134"/>
      <c r="BJ49" s="135" t="str">
        <f t="shared" si="3"/>
        <v/>
      </c>
      <c r="BK49" s="135" t="str">
        <f t="shared" si="4"/>
        <v/>
      </c>
      <c r="BL49" s="135" t="str">
        <f t="shared" si="5"/>
        <v>SI</v>
      </c>
      <c r="BM49" s="434"/>
      <c r="BN49" s="437"/>
      <c r="BO49" s="440"/>
      <c r="BP49" s="443"/>
      <c r="BQ49" s="425"/>
      <c r="BR49" s="425"/>
      <c r="BS49" s="428"/>
    </row>
    <row r="50" spans="2:71" s="113" customFormat="1" ht="96" hidden="1" customHeight="1" x14ac:dyDescent="0.25">
      <c r="B50" s="463"/>
      <c r="C50" s="466"/>
      <c r="D50" s="455"/>
      <c r="E50" s="455"/>
      <c r="F50" s="453"/>
      <c r="G50" s="453"/>
      <c r="H50" s="453"/>
      <c r="I50" s="453"/>
      <c r="J50" s="455"/>
      <c r="K50" s="137">
        <v>9</v>
      </c>
      <c r="L50" s="143" t="s">
        <v>115</v>
      </c>
      <c r="M50" s="457"/>
      <c r="N50" s="460"/>
      <c r="O50" s="450"/>
      <c r="P50" s="443"/>
      <c r="Q50" s="446"/>
      <c r="R50" s="446"/>
      <c r="S50" s="446"/>
      <c r="T50" s="446"/>
      <c r="U50" s="446"/>
      <c r="V50" s="446"/>
      <c r="W50" s="446"/>
      <c r="X50" s="446"/>
      <c r="Y50" s="446"/>
      <c r="Z50" s="446"/>
      <c r="AA50" s="446"/>
      <c r="AB50" s="446"/>
      <c r="AC50" s="446"/>
      <c r="AD50" s="446"/>
      <c r="AE50" s="446"/>
      <c r="AF50" s="446"/>
      <c r="AG50" s="446"/>
      <c r="AH50" s="446"/>
      <c r="AI50" s="446"/>
      <c r="AJ50" s="425"/>
      <c r="AK50" s="425"/>
      <c r="AL50" s="425"/>
      <c r="AM50" s="431"/>
      <c r="AN50" s="139">
        <v>9</v>
      </c>
      <c r="AO50" s="140" t="s">
        <v>117</v>
      </c>
      <c r="AP50" s="140"/>
      <c r="AQ50" s="140" t="s">
        <v>114</v>
      </c>
      <c r="AR50" s="140"/>
      <c r="AS50" s="140"/>
      <c r="AT50" s="140"/>
      <c r="AU50" s="140"/>
      <c r="AV50" s="140" t="s">
        <v>114</v>
      </c>
      <c r="AW50" s="167" t="s">
        <v>114</v>
      </c>
      <c r="AX50" s="167" t="s">
        <v>114</v>
      </c>
      <c r="AY50" s="167" t="s">
        <v>114</v>
      </c>
      <c r="AZ50" s="167" t="s">
        <v>114</v>
      </c>
      <c r="BA50" s="167" t="s">
        <v>114</v>
      </c>
      <c r="BB50" s="167" t="s">
        <v>114</v>
      </c>
      <c r="BC50" s="167" t="s">
        <v>114</v>
      </c>
      <c r="BD50" s="167">
        <f t="shared" si="0"/>
        <v>0</v>
      </c>
      <c r="BE50" s="167" t="str">
        <f t="shared" si="1"/>
        <v>Débil</v>
      </c>
      <c r="BF50" s="140"/>
      <c r="BG50" s="142" t="s">
        <v>114</v>
      </c>
      <c r="BH50" s="167" t="str">
        <f t="shared" si="2"/>
        <v>Casilla formulada</v>
      </c>
      <c r="BI50" s="140"/>
      <c r="BJ50" s="167" t="str">
        <f t="shared" si="3"/>
        <v/>
      </c>
      <c r="BK50" s="167" t="str">
        <f t="shared" si="4"/>
        <v/>
      </c>
      <c r="BL50" s="167" t="str">
        <f t="shared" si="5"/>
        <v>SI</v>
      </c>
      <c r="BM50" s="434"/>
      <c r="BN50" s="437"/>
      <c r="BO50" s="440"/>
      <c r="BP50" s="443"/>
      <c r="BQ50" s="425"/>
      <c r="BR50" s="425"/>
      <c r="BS50" s="428"/>
    </row>
    <row r="51" spans="2:71" s="113" customFormat="1" ht="96" hidden="1" customHeight="1" x14ac:dyDescent="0.25">
      <c r="B51" s="464"/>
      <c r="C51" s="467"/>
      <c r="D51" s="456"/>
      <c r="E51" s="456"/>
      <c r="F51" s="454"/>
      <c r="G51" s="454"/>
      <c r="H51" s="454"/>
      <c r="I51" s="454"/>
      <c r="J51" s="456"/>
      <c r="K51" s="144">
        <v>10</v>
      </c>
      <c r="L51" s="145" t="s">
        <v>115</v>
      </c>
      <c r="M51" s="458"/>
      <c r="N51" s="461"/>
      <c r="O51" s="451"/>
      <c r="P51" s="444"/>
      <c r="Q51" s="447"/>
      <c r="R51" s="447"/>
      <c r="S51" s="447"/>
      <c r="T51" s="447"/>
      <c r="U51" s="447"/>
      <c r="V51" s="447"/>
      <c r="W51" s="447"/>
      <c r="X51" s="447"/>
      <c r="Y51" s="447"/>
      <c r="Z51" s="447"/>
      <c r="AA51" s="447"/>
      <c r="AB51" s="447"/>
      <c r="AC51" s="447"/>
      <c r="AD51" s="447"/>
      <c r="AE51" s="447"/>
      <c r="AF51" s="447"/>
      <c r="AG51" s="447"/>
      <c r="AH51" s="447"/>
      <c r="AI51" s="447"/>
      <c r="AJ51" s="426"/>
      <c r="AK51" s="426"/>
      <c r="AL51" s="426"/>
      <c r="AM51" s="432"/>
      <c r="AN51" s="146">
        <v>10</v>
      </c>
      <c r="AO51" s="147" t="s">
        <v>117</v>
      </c>
      <c r="AP51" s="147"/>
      <c r="AQ51" s="147" t="s">
        <v>114</v>
      </c>
      <c r="AR51" s="147"/>
      <c r="AS51" s="147"/>
      <c r="AT51" s="147"/>
      <c r="AU51" s="147"/>
      <c r="AV51" s="147" t="s">
        <v>114</v>
      </c>
      <c r="AW51" s="148" t="s">
        <v>114</v>
      </c>
      <c r="AX51" s="148" t="s">
        <v>114</v>
      </c>
      <c r="AY51" s="148" t="s">
        <v>114</v>
      </c>
      <c r="AZ51" s="148" t="s">
        <v>114</v>
      </c>
      <c r="BA51" s="148" t="s">
        <v>114</v>
      </c>
      <c r="BB51" s="148" t="s">
        <v>114</v>
      </c>
      <c r="BC51" s="148" t="s">
        <v>114</v>
      </c>
      <c r="BD51" s="148">
        <f t="shared" si="0"/>
        <v>0</v>
      </c>
      <c r="BE51" s="148" t="str">
        <f t="shared" si="1"/>
        <v>Débil</v>
      </c>
      <c r="BF51" s="147"/>
      <c r="BG51" s="149" t="s">
        <v>114</v>
      </c>
      <c r="BH51" s="148" t="str">
        <f t="shared" si="2"/>
        <v>Casilla formulada</v>
      </c>
      <c r="BI51" s="147"/>
      <c r="BJ51" s="148" t="str">
        <f t="shared" si="3"/>
        <v/>
      </c>
      <c r="BK51" s="148" t="str">
        <f t="shared" si="4"/>
        <v/>
      </c>
      <c r="BL51" s="148" t="str">
        <f t="shared" si="5"/>
        <v>SI</v>
      </c>
      <c r="BM51" s="435"/>
      <c r="BN51" s="438"/>
      <c r="BO51" s="441"/>
      <c r="BP51" s="444"/>
      <c r="BQ51" s="426"/>
      <c r="BR51" s="426"/>
      <c r="BS51" s="429"/>
    </row>
    <row r="52" spans="2:71" s="113" customFormat="1" ht="96" hidden="1" customHeight="1" x14ac:dyDescent="0.25">
      <c r="B52" s="462">
        <v>5</v>
      </c>
      <c r="C52" s="465" t="s">
        <v>112</v>
      </c>
      <c r="D52" s="455" t="s">
        <v>113</v>
      </c>
      <c r="E52" s="455"/>
      <c r="F52" s="453" t="s">
        <v>114</v>
      </c>
      <c r="G52" s="453" t="s">
        <v>114</v>
      </c>
      <c r="H52" s="453" t="s">
        <v>114</v>
      </c>
      <c r="I52" s="453" t="s">
        <v>114</v>
      </c>
      <c r="J52" s="455" t="str">
        <f>IF(AND((F52="SI"),(G52="SI"),(H52="SI"),(I52="SI")),"Si es Riesgo de Corrupción","No es Riesgo de Corrupción")</f>
        <v>No es Riesgo de Corrupción</v>
      </c>
      <c r="K52" s="128">
        <v>1</v>
      </c>
      <c r="L52" s="129" t="s">
        <v>115</v>
      </c>
      <c r="M52" s="457" t="s">
        <v>183</v>
      </c>
      <c r="N52" s="45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45" t="s">
        <v>114</v>
      </c>
      <c r="R52" s="445" t="s">
        <v>114</v>
      </c>
      <c r="S52" s="445" t="s">
        <v>114</v>
      </c>
      <c r="T52" s="445" t="s">
        <v>114</v>
      </c>
      <c r="U52" s="445" t="s">
        <v>114</v>
      </c>
      <c r="V52" s="445" t="s">
        <v>114</v>
      </c>
      <c r="W52" s="445" t="s">
        <v>114</v>
      </c>
      <c r="X52" s="445" t="s">
        <v>114</v>
      </c>
      <c r="Y52" s="445" t="s">
        <v>114</v>
      </c>
      <c r="Z52" s="445" t="s">
        <v>114</v>
      </c>
      <c r="AA52" s="445" t="s">
        <v>114</v>
      </c>
      <c r="AB52" s="445" t="s">
        <v>114</v>
      </c>
      <c r="AC52" s="445" t="s">
        <v>114</v>
      </c>
      <c r="AD52" s="445" t="s">
        <v>114</v>
      </c>
      <c r="AE52" s="445" t="s">
        <v>114</v>
      </c>
      <c r="AF52" s="445" t="s">
        <v>114</v>
      </c>
      <c r="AG52" s="445" t="s">
        <v>114</v>
      </c>
      <c r="AH52" s="445" t="s">
        <v>114</v>
      </c>
      <c r="AI52" s="445"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430" t="s">
        <v>116</v>
      </c>
      <c r="AN52" s="117">
        <v>1</v>
      </c>
      <c r="AO52" s="121" t="s">
        <v>117</v>
      </c>
      <c r="AP52" s="121"/>
      <c r="AQ52" s="121" t="s">
        <v>114</v>
      </c>
      <c r="AR52" s="121"/>
      <c r="AS52" s="121"/>
      <c r="AT52" s="121"/>
      <c r="AU52" s="121"/>
      <c r="AV52" s="121" t="s">
        <v>114</v>
      </c>
      <c r="AW52" s="166" t="s">
        <v>114</v>
      </c>
      <c r="AX52" s="166" t="s">
        <v>114</v>
      </c>
      <c r="AY52" s="166" t="s">
        <v>114</v>
      </c>
      <c r="AZ52" s="166" t="s">
        <v>114</v>
      </c>
      <c r="BA52" s="166" t="s">
        <v>114</v>
      </c>
      <c r="BB52" s="166" t="s">
        <v>114</v>
      </c>
      <c r="BC52" s="166" t="s">
        <v>114</v>
      </c>
      <c r="BD52" s="166">
        <f t="shared" si="0"/>
        <v>0</v>
      </c>
      <c r="BE52" s="166" t="str">
        <f t="shared" si="1"/>
        <v>Débil</v>
      </c>
      <c r="BF52" s="121"/>
      <c r="BG52" s="130" t="s">
        <v>114</v>
      </c>
      <c r="BH52" s="166" t="str">
        <f t="shared" si="2"/>
        <v>Casilla formulada</v>
      </c>
      <c r="BI52" s="121"/>
      <c r="BJ52" s="166" t="str">
        <f t="shared" si="3"/>
        <v/>
      </c>
      <c r="BK52" s="166" t="str">
        <f t="shared" si="4"/>
        <v/>
      </c>
      <c r="BL52" s="166" t="str">
        <f t="shared" si="5"/>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427"/>
    </row>
    <row r="53" spans="2:71" s="113" customFormat="1" ht="96" hidden="1" customHeight="1" x14ac:dyDescent="0.25">
      <c r="B53" s="463"/>
      <c r="C53" s="466"/>
      <c r="D53" s="455"/>
      <c r="E53" s="455"/>
      <c r="F53" s="453"/>
      <c r="G53" s="453"/>
      <c r="H53" s="453"/>
      <c r="I53" s="453"/>
      <c r="J53" s="455"/>
      <c r="K53" s="131">
        <v>2</v>
      </c>
      <c r="L53" s="132" t="s">
        <v>115</v>
      </c>
      <c r="M53" s="457"/>
      <c r="N53" s="460"/>
      <c r="O53" s="450"/>
      <c r="P53" s="443"/>
      <c r="Q53" s="446"/>
      <c r="R53" s="446"/>
      <c r="S53" s="446"/>
      <c r="T53" s="446"/>
      <c r="U53" s="446"/>
      <c r="V53" s="446"/>
      <c r="W53" s="446"/>
      <c r="X53" s="446"/>
      <c r="Y53" s="446"/>
      <c r="Z53" s="446"/>
      <c r="AA53" s="446"/>
      <c r="AB53" s="446"/>
      <c r="AC53" s="446"/>
      <c r="AD53" s="446"/>
      <c r="AE53" s="446"/>
      <c r="AF53" s="446"/>
      <c r="AG53" s="446"/>
      <c r="AH53" s="446"/>
      <c r="AI53" s="446"/>
      <c r="AJ53" s="425"/>
      <c r="AK53" s="425"/>
      <c r="AL53" s="425"/>
      <c r="AM53" s="431"/>
      <c r="AN53" s="133">
        <v>2</v>
      </c>
      <c r="AO53" s="134" t="s">
        <v>117</v>
      </c>
      <c r="AP53" s="134"/>
      <c r="AQ53" s="134" t="s">
        <v>114</v>
      </c>
      <c r="AR53" s="134"/>
      <c r="AS53" s="134"/>
      <c r="AT53" s="134"/>
      <c r="AU53" s="134"/>
      <c r="AV53" s="134" t="s">
        <v>114</v>
      </c>
      <c r="AW53" s="135" t="s">
        <v>114</v>
      </c>
      <c r="AX53" s="135" t="s">
        <v>114</v>
      </c>
      <c r="AY53" s="135" t="s">
        <v>114</v>
      </c>
      <c r="AZ53" s="135" t="s">
        <v>114</v>
      </c>
      <c r="BA53" s="135" t="s">
        <v>114</v>
      </c>
      <c r="BB53" s="135" t="s">
        <v>114</v>
      </c>
      <c r="BC53" s="135" t="s">
        <v>114</v>
      </c>
      <c r="BD53" s="135">
        <f t="shared" si="0"/>
        <v>0</v>
      </c>
      <c r="BE53" s="135" t="str">
        <f t="shared" si="1"/>
        <v>Débil</v>
      </c>
      <c r="BF53" s="134"/>
      <c r="BG53" s="136" t="s">
        <v>114</v>
      </c>
      <c r="BH53" s="135" t="str">
        <f t="shared" si="2"/>
        <v>Casilla formulada</v>
      </c>
      <c r="BI53" s="134"/>
      <c r="BJ53" s="135" t="str">
        <f t="shared" si="3"/>
        <v/>
      </c>
      <c r="BK53" s="135" t="str">
        <f t="shared" si="4"/>
        <v/>
      </c>
      <c r="BL53" s="135" t="str">
        <f t="shared" si="5"/>
        <v>SI</v>
      </c>
      <c r="BM53" s="434"/>
      <c r="BN53" s="437"/>
      <c r="BO53" s="440"/>
      <c r="BP53" s="443"/>
      <c r="BQ53" s="425"/>
      <c r="BR53" s="425"/>
      <c r="BS53" s="428"/>
    </row>
    <row r="54" spans="2:71" s="113" customFormat="1" ht="96" hidden="1" customHeight="1" x14ac:dyDescent="0.25">
      <c r="B54" s="463"/>
      <c r="C54" s="466"/>
      <c r="D54" s="455"/>
      <c r="E54" s="455"/>
      <c r="F54" s="453"/>
      <c r="G54" s="453"/>
      <c r="H54" s="453"/>
      <c r="I54" s="453"/>
      <c r="J54" s="455"/>
      <c r="K54" s="137">
        <v>3</v>
      </c>
      <c r="L54" s="138" t="s">
        <v>115</v>
      </c>
      <c r="M54" s="457"/>
      <c r="N54" s="460"/>
      <c r="O54" s="450"/>
      <c r="P54" s="443"/>
      <c r="Q54" s="446"/>
      <c r="R54" s="446"/>
      <c r="S54" s="446"/>
      <c r="T54" s="446"/>
      <c r="U54" s="446"/>
      <c r="V54" s="446"/>
      <c r="W54" s="446"/>
      <c r="X54" s="446"/>
      <c r="Y54" s="446"/>
      <c r="Z54" s="446"/>
      <c r="AA54" s="446"/>
      <c r="AB54" s="446"/>
      <c r="AC54" s="446"/>
      <c r="AD54" s="446"/>
      <c r="AE54" s="446"/>
      <c r="AF54" s="446"/>
      <c r="AG54" s="446"/>
      <c r="AH54" s="446"/>
      <c r="AI54" s="446"/>
      <c r="AJ54" s="425"/>
      <c r="AK54" s="425"/>
      <c r="AL54" s="425"/>
      <c r="AM54" s="431"/>
      <c r="AN54" s="139">
        <v>3</v>
      </c>
      <c r="AO54" s="140" t="s">
        <v>117</v>
      </c>
      <c r="AP54" s="140"/>
      <c r="AQ54" s="140" t="s">
        <v>114</v>
      </c>
      <c r="AR54" s="140"/>
      <c r="AS54" s="140"/>
      <c r="AT54" s="140"/>
      <c r="AU54" s="140"/>
      <c r="AV54" s="140" t="s">
        <v>114</v>
      </c>
      <c r="AW54" s="167" t="s">
        <v>114</v>
      </c>
      <c r="AX54" s="167" t="s">
        <v>114</v>
      </c>
      <c r="AY54" s="167" t="s">
        <v>114</v>
      </c>
      <c r="AZ54" s="167" t="s">
        <v>114</v>
      </c>
      <c r="BA54" s="167" t="s">
        <v>114</v>
      </c>
      <c r="BB54" s="167" t="s">
        <v>114</v>
      </c>
      <c r="BC54" s="167" t="s">
        <v>114</v>
      </c>
      <c r="BD54" s="167">
        <f t="shared" si="0"/>
        <v>0</v>
      </c>
      <c r="BE54" s="167" t="str">
        <f t="shared" si="1"/>
        <v>Débil</v>
      </c>
      <c r="BF54" s="140"/>
      <c r="BG54" s="142" t="s">
        <v>114</v>
      </c>
      <c r="BH54" s="167" t="str">
        <f t="shared" si="2"/>
        <v>Casilla formulada</v>
      </c>
      <c r="BI54" s="140"/>
      <c r="BJ54" s="167" t="str">
        <f t="shared" si="3"/>
        <v/>
      </c>
      <c r="BK54" s="167" t="str">
        <f t="shared" si="4"/>
        <v/>
      </c>
      <c r="BL54" s="167" t="str">
        <f t="shared" si="5"/>
        <v>SI</v>
      </c>
      <c r="BM54" s="434"/>
      <c r="BN54" s="437"/>
      <c r="BO54" s="440"/>
      <c r="BP54" s="443"/>
      <c r="BQ54" s="425"/>
      <c r="BR54" s="425"/>
      <c r="BS54" s="428"/>
    </row>
    <row r="55" spans="2:71" s="113" customFormat="1" ht="96" hidden="1" customHeight="1" x14ac:dyDescent="0.25">
      <c r="B55" s="463"/>
      <c r="C55" s="466"/>
      <c r="D55" s="455"/>
      <c r="E55" s="455"/>
      <c r="F55" s="453"/>
      <c r="G55" s="453"/>
      <c r="H55" s="453"/>
      <c r="I55" s="453"/>
      <c r="J55" s="455"/>
      <c r="K55" s="131">
        <v>4</v>
      </c>
      <c r="L55" s="132" t="s">
        <v>115</v>
      </c>
      <c r="M55" s="457"/>
      <c r="N55" s="460"/>
      <c r="O55" s="450"/>
      <c r="P55" s="443"/>
      <c r="Q55" s="446"/>
      <c r="R55" s="446"/>
      <c r="S55" s="446"/>
      <c r="T55" s="446"/>
      <c r="U55" s="446"/>
      <c r="V55" s="446"/>
      <c r="W55" s="446"/>
      <c r="X55" s="446"/>
      <c r="Y55" s="446"/>
      <c r="Z55" s="446"/>
      <c r="AA55" s="446"/>
      <c r="AB55" s="446"/>
      <c r="AC55" s="446"/>
      <c r="AD55" s="446"/>
      <c r="AE55" s="446"/>
      <c r="AF55" s="446"/>
      <c r="AG55" s="446"/>
      <c r="AH55" s="446"/>
      <c r="AI55" s="446"/>
      <c r="AJ55" s="425"/>
      <c r="AK55" s="425"/>
      <c r="AL55" s="425"/>
      <c r="AM55" s="431"/>
      <c r="AN55" s="133">
        <v>4</v>
      </c>
      <c r="AO55" s="134" t="s">
        <v>117</v>
      </c>
      <c r="AP55" s="134"/>
      <c r="AQ55" s="134" t="s">
        <v>114</v>
      </c>
      <c r="AR55" s="134"/>
      <c r="AS55" s="134"/>
      <c r="AT55" s="134"/>
      <c r="AU55" s="134"/>
      <c r="AV55" s="134" t="s">
        <v>114</v>
      </c>
      <c r="AW55" s="135" t="s">
        <v>114</v>
      </c>
      <c r="AX55" s="135" t="s">
        <v>114</v>
      </c>
      <c r="AY55" s="135" t="s">
        <v>114</v>
      </c>
      <c r="AZ55" s="135" t="s">
        <v>114</v>
      </c>
      <c r="BA55" s="135" t="s">
        <v>114</v>
      </c>
      <c r="BB55" s="135" t="s">
        <v>114</v>
      </c>
      <c r="BC55" s="135" t="s">
        <v>114</v>
      </c>
      <c r="BD55" s="135">
        <f t="shared" si="0"/>
        <v>0</v>
      </c>
      <c r="BE55" s="135" t="str">
        <f t="shared" si="1"/>
        <v>Débil</v>
      </c>
      <c r="BF55" s="134"/>
      <c r="BG55" s="136" t="s">
        <v>114</v>
      </c>
      <c r="BH55" s="135" t="str">
        <f t="shared" si="2"/>
        <v>Casilla formulada</v>
      </c>
      <c r="BI55" s="134"/>
      <c r="BJ55" s="135" t="str">
        <f t="shared" si="3"/>
        <v/>
      </c>
      <c r="BK55" s="135" t="str">
        <f t="shared" si="4"/>
        <v/>
      </c>
      <c r="BL55" s="135" t="str">
        <f t="shared" si="5"/>
        <v>SI</v>
      </c>
      <c r="BM55" s="434"/>
      <c r="BN55" s="437"/>
      <c r="BO55" s="440"/>
      <c r="BP55" s="443"/>
      <c r="BQ55" s="425"/>
      <c r="BR55" s="425"/>
      <c r="BS55" s="428"/>
    </row>
    <row r="56" spans="2:71" s="113" customFormat="1" ht="96" hidden="1" customHeight="1" x14ac:dyDescent="0.25">
      <c r="B56" s="463"/>
      <c r="C56" s="466"/>
      <c r="D56" s="455"/>
      <c r="E56" s="455"/>
      <c r="F56" s="453"/>
      <c r="G56" s="453"/>
      <c r="H56" s="453"/>
      <c r="I56" s="453"/>
      <c r="J56" s="455"/>
      <c r="K56" s="137">
        <v>5</v>
      </c>
      <c r="L56" s="138" t="s">
        <v>115</v>
      </c>
      <c r="M56" s="457"/>
      <c r="N56" s="460"/>
      <c r="O56" s="450"/>
      <c r="P56" s="443"/>
      <c r="Q56" s="446"/>
      <c r="R56" s="446"/>
      <c r="S56" s="446"/>
      <c r="T56" s="446"/>
      <c r="U56" s="446"/>
      <c r="V56" s="446"/>
      <c r="W56" s="446"/>
      <c r="X56" s="446"/>
      <c r="Y56" s="446"/>
      <c r="Z56" s="446"/>
      <c r="AA56" s="446"/>
      <c r="AB56" s="446"/>
      <c r="AC56" s="446"/>
      <c r="AD56" s="446"/>
      <c r="AE56" s="446"/>
      <c r="AF56" s="446"/>
      <c r="AG56" s="446"/>
      <c r="AH56" s="446"/>
      <c r="AI56" s="446"/>
      <c r="AJ56" s="425"/>
      <c r="AK56" s="425"/>
      <c r="AL56" s="425"/>
      <c r="AM56" s="431"/>
      <c r="AN56" s="139">
        <v>5</v>
      </c>
      <c r="AO56" s="140" t="s">
        <v>117</v>
      </c>
      <c r="AP56" s="140"/>
      <c r="AQ56" s="140" t="s">
        <v>114</v>
      </c>
      <c r="AR56" s="140"/>
      <c r="AS56" s="140"/>
      <c r="AT56" s="140"/>
      <c r="AU56" s="140"/>
      <c r="AV56" s="140" t="s">
        <v>114</v>
      </c>
      <c r="AW56" s="167" t="s">
        <v>114</v>
      </c>
      <c r="AX56" s="167" t="s">
        <v>114</v>
      </c>
      <c r="AY56" s="167" t="s">
        <v>114</v>
      </c>
      <c r="AZ56" s="167" t="s">
        <v>114</v>
      </c>
      <c r="BA56" s="167" t="s">
        <v>114</v>
      </c>
      <c r="BB56" s="167" t="s">
        <v>114</v>
      </c>
      <c r="BC56" s="167" t="s">
        <v>114</v>
      </c>
      <c r="BD56" s="167">
        <f t="shared" si="0"/>
        <v>0</v>
      </c>
      <c r="BE56" s="167" t="str">
        <f t="shared" si="1"/>
        <v>Débil</v>
      </c>
      <c r="BF56" s="140"/>
      <c r="BG56" s="142" t="s">
        <v>114</v>
      </c>
      <c r="BH56" s="167" t="str">
        <f t="shared" si="2"/>
        <v>Casilla formulada</v>
      </c>
      <c r="BI56" s="140"/>
      <c r="BJ56" s="167" t="str">
        <f t="shared" si="3"/>
        <v/>
      </c>
      <c r="BK56" s="167" t="str">
        <f t="shared" si="4"/>
        <v/>
      </c>
      <c r="BL56" s="167" t="str">
        <f t="shared" si="5"/>
        <v>SI</v>
      </c>
      <c r="BM56" s="434"/>
      <c r="BN56" s="437"/>
      <c r="BO56" s="440"/>
      <c r="BP56" s="443"/>
      <c r="BQ56" s="425"/>
      <c r="BR56" s="425"/>
      <c r="BS56" s="428"/>
    </row>
    <row r="57" spans="2:71" s="113" customFormat="1" ht="96" hidden="1" customHeight="1" x14ac:dyDescent="0.25">
      <c r="B57" s="463"/>
      <c r="C57" s="466"/>
      <c r="D57" s="455"/>
      <c r="E57" s="455"/>
      <c r="F57" s="453"/>
      <c r="G57" s="453"/>
      <c r="H57" s="453"/>
      <c r="I57" s="453"/>
      <c r="J57" s="455"/>
      <c r="K57" s="131">
        <v>6</v>
      </c>
      <c r="L57" s="132" t="s">
        <v>115</v>
      </c>
      <c r="M57" s="457"/>
      <c r="N57" s="460"/>
      <c r="O57" s="450"/>
      <c r="P57" s="443"/>
      <c r="Q57" s="446"/>
      <c r="R57" s="446"/>
      <c r="S57" s="446"/>
      <c r="T57" s="446"/>
      <c r="U57" s="446"/>
      <c r="V57" s="446"/>
      <c r="W57" s="446"/>
      <c r="X57" s="446"/>
      <c r="Y57" s="446"/>
      <c r="Z57" s="446"/>
      <c r="AA57" s="446"/>
      <c r="AB57" s="446"/>
      <c r="AC57" s="446"/>
      <c r="AD57" s="446"/>
      <c r="AE57" s="446"/>
      <c r="AF57" s="446"/>
      <c r="AG57" s="446"/>
      <c r="AH57" s="446"/>
      <c r="AI57" s="446"/>
      <c r="AJ57" s="425"/>
      <c r="AK57" s="425"/>
      <c r="AL57" s="425"/>
      <c r="AM57" s="431"/>
      <c r="AN57" s="133">
        <v>6</v>
      </c>
      <c r="AO57" s="134" t="s">
        <v>117</v>
      </c>
      <c r="AP57" s="134"/>
      <c r="AQ57" s="134" t="s">
        <v>114</v>
      </c>
      <c r="AR57" s="134"/>
      <c r="AS57" s="134"/>
      <c r="AT57" s="134"/>
      <c r="AU57" s="134"/>
      <c r="AV57" s="134" t="s">
        <v>114</v>
      </c>
      <c r="AW57" s="135" t="s">
        <v>114</v>
      </c>
      <c r="AX57" s="135" t="s">
        <v>114</v>
      </c>
      <c r="AY57" s="135" t="s">
        <v>114</v>
      </c>
      <c r="AZ57" s="135" t="s">
        <v>114</v>
      </c>
      <c r="BA57" s="135" t="s">
        <v>114</v>
      </c>
      <c r="BB57" s="135" t="s">
        <v>114</v>
      </c>
      <c r="BC57" s="135" t="s">
        <v>114</v>
      </c>
      <c r="BD57" s="135">
        <f t="shared" si="0"/>
        <v>0</v>
      </c>
      <c r="BE57" s="135" t="str">
        <f t="shared" si="1"/>
        <v>Débil</v>
      </c>
      <c r="BF57" s="134"/>
      <c r="BG57" s="136" t="s">
        <v>114</v>
      </c>
      <c r="BH57" s="135" t="str">
        <f t="shared" si="2"/>
        <v>Casilla formulada</v>
      </c>
      <c r="BI57" s="134"/>
      <c r="BJ57" s="135" t="str">
        <f t="shared" si="3"/>
        <v/>
      </c>
      <c r="BK57" s="135" t="str">
        <f t="shared" si="4"/>
        <v/>
      </c>
      <c r="BL57" s="135" t="str">
        <f t="shared" si="5"/>
        <v>SI</v>
      </c>
      <c r="BM57" s="434"/>
      <c r="BN57" s="437"/>
      <c r="BO57" s="440"/>
      <c r="BP57" s="443"/>
      <c r="BQ57" s="425"/>
      <c r="BR57" s="425"/>
      <c r="BS57" s="428"/>
    </row>
    <row r="58" spans="2:71" s="113" customFormat="1" ht="96" hidden="1" customHeight="1" x14ac:dyDescent="0.25">
      <c r="B58" s="463"/>
      <c r="C58" s="466"/>
      <c r="D58" s="455"/>
      <c r="E58" s="455"/>
      <c r="F58" s="453"/>
      <c r="G58" s="453"/>
      <c r="H58" s="453"/>
      <c r="I58" s="453"/>
      <c r="J58" s="455"/>
      <c r="K58" s="137">
        <v>7</v>
      </c>
      <c r="L58" s="138" t="s">
        <v>115</v>
      </c>
      <c r="M58" s="457"/>
      <c r="N58" s="460"/>
      <c r="O58" s="450"/>
      <c r="P58" s="443"/>
      <c r="Q58" s="446"/>
      <c r="R58" s="446"/>
      <c r="S58" s="446"/>
      <c r="T58" s="446"/>
      <c r="U58" s="446"/>
      <c r="V58" s="446"/>
      <c r="W58" s="446"/>
      <c r="X58" s="446"/>
      <c r="Y58" s="446"/>
      <c r="Z58" s="446"/>
      <c r="AA58" s="446"/>
      <c r="AB58" s="446"/>
      <c r="AC58" s="446"/>
      <c r="AD58" s="446"/>
      <c r="AE58" s="446"/>
      <c r="AF58" s="446"/>
      <c r="AG58" s="446"/>
      <c r="AH58" s="446"/>
      <c r="AI58" s="446"/>
      <c r="AJ58" s="425"/>
      <c r="AK58" s="425"/>
      <c r="AL58" s="425"/>
      <c r="AM58" s="431"/>
      <c r="AN58" s="139">
        <v>7</v>
      </c>
      <c r="AO58" s="140" t="s">
        <v>117</v>
      </c>
      <c r="AP58" s="140"/>
      <c r="AQ58" s="140" t="s">
        <v>114</v>
      </c>
      <c r="AR58" s="140"/>
      <c r="AS58" s="140"/>
      <c r="AT58" s="140"/>
      <c r="AU58" s="140"/>
      <c r="AV58" s="140" t="s">
        <v>114</v>
      </c>
      <c r="AW58" s="167" t="s">
        <v>114</v>
      </c>
      <c r="AX58" s="167" t="s">
        <v>114</v>
      </c>
      <c r="AY58" s="167" t="s">
        <v>114</v>
      </c>
      <c r="AZ58" s="167" t="s">
        <v>114</v>
      </c>
      <c r="BA58" s="167" t="s">
        <v>114</v>
      </c>
      <c r="BB58" s="167" t="s">
        <v>114</v>
      </c>
      <c r="BC58" s="167" t="s">
        <v>114</v>
      </c>
      <c r="BD58" s="167">
        <f t="shared" si="0"/>
        <v>0</v>
      </c>
      <c r="BE58" s="167" t="str">
        <f t="shared" si="1"/>
        <v>Débil</v>
      </c>
      <c r="BF58" s="140"/>
      <c r="BG58" s="142" t="s">
        <v>114</v>
      </c>
      <c r="BH58" s="167" t="str">
        <f t="shared" si="2"/>
        <v>Casilla formulada</v>
      </c>
      <c r="BI58" s="140"/>
      <c r="BJ58" s="167" t="str">
        <f t="shared" si="3"/>
        <v/>
      </c>
      <c r="BK58" s="167" t="str">
        <f t="shared" si="4"/>
        <v/>
      </c>
      <c r="BL58" s="167" t="str">
        <f t="shared" si="5"/>
        <v>SI</v>
      </c>
      <c r="BM58" s="434"/>
      <c r="BN58" s="437"/>
      <c r="BO58" s="440"/>
      <c r="BP58" s="443"/>
      <c r="BQ58" s="425"/>
      <c r="BR58" s="425"/>
      <c r="BS58" s="428"/>
    </row>
    <row r="59" spans="2:71" s="113" customFormat="1" ht="96" hidden="1" customHeight="1" x14ac:dyDescent="0.25">
      <c r="B59" s="463"/>
      <c r="C59" s="466"/>
      <c r="D59" s="455"/>
      <c r="E59" s="455"/>
      <c r="F59" s="453"/>
      <c r="G59" s="453"/>
      <c r="H59" s="453"/>
      <c r="I59" s="453"/>
      <c r="J59" s="455"/>
      <c r="K59" s="131">
        <v>8</v>
      </c>
      <c r="L59" s="132" t="s">
        <v>115</v>
      </c>
      <c r="M59" s="457"/>
      <c r="N59" s="460"/>
      <c r="O59" s="450"/>
      <c r="P59" s="443"/>
      <c r="Q59" s="446"/>
      <c r="R59" s="446"/>
      <c r="S59" s="446"/>
      <c r="T59" s="446"/>
      <c r="U59" s="446"/>
      <c r="V59" s="446"/>
      <c r="W59" s="446"/>
      <c r="X59" s="446"/>
      <c r="Y59" s="446"/>
      <c r="Z59" s="446"/>
      <c r="AA59" s="446"/>
      <c r="AB59" s="446"/>
      <c r="AC59" s="446"/>
      <c r="AD59" s="446"/>
      <c r="AE59" s="446"/>
      <c r="AF59" s="446"/>
      <c r="AG59" s="446"/>
      <c r="AH59" s="446"/>
      <c r="AI59" s="446"/>
      <c r="AJ59" s="425"/>
      <c r="AK59" s="425"/>
      <c r="AL59" s="425"/>
      <c r="AM59" s="431"/>
      <c r="AN59" s="133">
        <v>8</v>
      </c>
      <c r="AO59" s="134" t="s">
        <v>117</v>
      </c>
      <c r="AP59" s="134"/>
      <c r="AQ59" s="134" t="s">
        <v>114</v>
      </c>
      <c r="AR59" s="134"/>
      <c r="AS59" s="134"/>
      <c r="AT59" s="134"/>
      <c r="AU59" s="134"/>
      <c r="AV59" s="134" t="s">
        <v>114</v>
      </c>
      <c r="AW59" s="135" t="s">
        <v>114</v>
      </c>
      <c r="AX59" s="135" t="s">
        <v>114</v>
      </c>
      <c r="AY59" s="135" t="s">
        <v>114</v>
      </c>
      <c r="AZ59" s="135" t="s">
        <v>114</v>
      </c>
      <c r="BA59" s="135" t="s">
        <v>114</v>
      </c>
      <c r="BB59" s="135" t="s">
        <v>114</v>
      </c>
      <c r="BC59" s="135" t="s">
        <v>114</v>
      </c>
      <c r="BD59" s="135">
        <f t="shared" si="0"/>
        <v>0</v>
      </c>
      <c r="BE59" s="135" t="str">
        <f t="shared" si="1"/>
        <v>Débil</v>
      </c>
      <c r="BF59" s="134"/>
      <c r="BG59" s="136" t="s">
        <v>114</v>
      </c>
      <c r="BH59" s="135" t="str">
        <f t="shared" si="2"/>
        <v>Casilla formulada</v>
      </c>
      <c r="BI59" s="134"/>
      <c r="BJ59" s="135" t="str">
        <f t="shared" si="3"/>
        <v/>
      </c>
      <c r="BK59" s="135" t="str">
        <f t="shared" si="4"/>
        <v/>
      </c>
      <c r="BL59" s="135" t="str">
        <f t="shared" si="5"/>
        <v>SI</v>
      </c>
      <c r="BM59" s="434"/>
      <c r="BN59" s="437"/>
      <c r="BO59" s="440"/>
      <c r="BP59" s="443"/>
      <c r="BQ59" s="425"/>
      <c r="BR59" s="425"/>
      <c r="BS59" s="428"/>
    </row>
    <row r="60" spans="2:71" s="113" customFormat="1" ht="96" hidden="1" customHeight="1" x14ac:dyDescent="0.25">
      <c r="B60" s="463"/>
      <c r="C60" s="466"/>
      <c r="D60" s="455"/>
      <c r="E60" s="455"/>
      <c r="F60" s="453"/>
      <c r="G60" s="453"/>
      <c r="H60" s="453"/>
      <c r="I60" s="453"/>
      <c r="J60" s="455"/>
      <c r="K60" s="137">
        <v>9</v>
      </c>
      <c r="L60" s="143" t="s">
        <v>115</v>
      </c>
      <c r="M60" s="457"/>
      <c r="N60" s="460"/>
      <c r="O60" s="450"/>
      <c r="P60" s="443"/>
      <c r="Q60" s="446"/>
      <c r="R60" s="446"/>
      <c r="S60" s="446"/>
      <c r="T60" s="446"/>
      <c r="U60" s="446"/>
      <c r="V60" s="446"/>
      <c r="W60" s="446"/>
      <c r="X60" s="446"/>
      <c r="Y60" s="446"/>
      <c r="Z60" s="446"/>
      <c r="AA60" s="446"/>
      <c r="AB60" s="446"/>
      <c r="AC60" s="446"/>
      <c r="AD60" s="446"/>
      <c r="AE60" s="446"/>
      <c r="AF60" s="446"/>
      <c r="AG60" s="446"/>
      <c r="AH60" s="446"/>
      <c r="AI60" s="446"/>
      <c r="AJ60" s="425"/>
      <c r="AK60" s="425"/>
      <c r="AL60" s="425"/>
      <c r="AM60" s="431"/>
      <c r="AN60" s="139">
        <v>9</v>
      </c>
      <c r="AO60" s="140" t="s">
        <v>117</v>
      </c>
      <c r="AP60" s="140"/>
      <c r="AQ60" s="140" t="s">
        <v>114</v>
      </c>
      <c r="AR60" s="140"/>
      <c r="AS60" s="140"/>
      <c r="AT60" s="140"/>
      <c r="AU60" s="140"/>
      <c r="AV60" s="140" t="s">
        <v>114</v>
      </c>
      <c r="AW60" s="167" t="s">
        <v>114</v>
      </c>
      <c r="AX60" s="167" t="s">
        <v>114</v>
      </c>
      <c r="AY60" s="167" t="s">
        <v>114</v>
      </c>
      <c r="AZ60" s="167" t="s">
        <v>114</v>
      </c>
      <c r="BA60" s="167" t="s">
        <v>114</v>
      </c>
      <c r="BB60" s="167" t="s">
        <v>114</v>
      </c>
      <c r="BC60" s="167" t="s">
        <v>114</v>
      </c>
      <c r="BD60" s="167">
        <f t="shared" si="0"/>
        <v>0</v>
      </c>
      <c r="BE60" s="167" t="str">
        <f t="shared" si="1"/>
        <v>Débil</v>
      </c>
      <c r="BF60" s="140"/>
      <c r="BG60" s="142" t="s">
        <v>114</v>
      </c>
      <c r="BH60" s="167" t="str">
        <f t="shared" si="2"/>
        <v>Casilla formulada</v>
      </c>
      <c r="BI60" s="140"/>
      <c r="BJ60" s="167" t="str">
        <f t="shared" si="3"/>
        <v/>
      </c>
      <c r="BK60" s="167" t="str">
        <f t="shared" si="4"/>
        <v/>
      </c>
      <c r="BL60" s="167" t="str">
        <f t="shared" si="5"/>
        <v>SI</v>
      </c>
      <c r="BM60" s="434"/>
      <c r="BN60" s="437"/>
      <c r="BO60" s="440"/>
      <c r="BP60" s="443"/>
      <c r="BQ60" s="425"/>
      <c r="BR60" s="425"/>
      <c r="BS60" s="428"/>
    </row>
    <row r="61" spans="2:71" s="113" customFormat="1" ht="96" hidden="1" customHeight="1" x14ac:dyDescent="0.25">
      <c r="B61" s="464"/>
      <c r="C61" s="467"/>
      <c r="D61" s="456"/>
      <c r="E61" s="456"/>
      <c r="F61" s="454"/>
      <c r="G61" s="454"/>
      <c r="H61" s="454"/>
      <c r="I61" s="454"/>
      <c r="J61" s="456"/>
      <c r="K61" s="144">
        <v>10</v>
      </c>
      <c r="L61" s="145" t="s">
        <v>115</v>
      </c>
      <c r="M61" s="458"/>
      <c r="N61" s="461"/>
      <c r="O61" s="451"/>
      <c r="P61" s="444"/>
      <c r="Q61" s="447"/>
      <c r="R61" s="447"/>
      <c r="S61" s="447"/>
      <c r="T61" s="447"/>
      <c r="U61" s="447"/>
      <c r="V61" s="447"/>
      <c r="W61" s="447"/>
      <c r="X61" s="447"/>
      <c r="Y61" s="447"/>
      <c r="Z61" s="447"/>
      <c r="AA61" s="447"/>
      <c r="AB61" s="447"/>
      <c r="AC61" s="447"/>
      <c r="AD61" s="447"/>
      <c r="AE61" s="447"/>
      <c r="AF61" s="447"/>
      <c r="AG61" s="447"/>
      <c r="AH61" s="447"/>
      <c r="AI61" s="447"/>
      <c r="AJ61" s="426"/>
      <c r="AK61" s="426"/>
      <c r="AL61" s="426"/>
      <c r="AM61" s="432"/>
      <c r="AN61" s="146">
        <v>10</v>
      </c>
      <c r="AO61" s="147" t="s">
        <v>117</v>
      </c>
      <c r="AP61" s="147"/>
      <c r="AQ61" s="147" t="s">
        <v>114</v>
      </c>
      <c r="AR61" s="147"/>
      <c r="AS61" s="147"/>
      <c r="AT61" s="147"/>
      <c r="AU61" s="147"/>
      <c r="AV61" s="147" t="s">
        <v>114</v>
      </c>
      <c r="AW61" s="148" t="s">
        <v>114</v>
      </c>
      <c r="AX61" s="148" t="s">
        <v>114</v>
      </c>
      <c r="AY61" s="148" t="s">
        <v>114</v>
      </c>
      <c r="AZ61" s="148" t="s">
        <v>114</v>
      </c>
      <c r="BA61" s="148" t="s">
        <v>114</v>
      </c>
      <c r="BB61" s="148" t="s">
        <v>114</v>
      </c>
      <c r="BC61" s="148" t="s">
        <v>114</v>
      </c>
      <c r="BD61" s="148">
        <f t="shared" si="0"/>
        <v>0</v>
      </c>
      <c r="BE61" s="148" t="str">
        <f t="shared" si="1"/>
        <v>Débil</v>
      </c>
      <c r="BF61" s="147"/>
      <c r="BG61" s="149" t="s">
        <v>114</v>
      </c>
      <c r="BH61" s="148" t="str">
        <f t="shared" si="2"/>
        <v>Casilla formulada</v>
      </c>
      <c r="BI61" s="147"/>
      <c r="BJ61" s="148" t="str">
        <f t="shared" si="3"/>
        <v/>
      </c>
      <c r="BK61" s="148" t="str">
        <f t="shared" si="4"/>
        <v/>
      </c>
      <c r="BL61" s="148" t="str">
        <f t="shared" si="5"/>
        <v>SI</v>
      </c>
      <c r="BM61" s="435"/>
      <c r="BN61" s="438"/>
      <c r="BO61" s="441"/>
      <c r="BP61" s="444"/>
      <c r="BQ61" s="426"/>
      <c r="BR61" s="426"/>
      <c r="BS61" s="429"/>
    </row>
    <row r="62" spans="2:71" hidden="1" x14ac:dyDescent="0.2"/>
    <row r="63" spans="2:71" hidden="1" x14ac:dyDescent="0.2"/>
    <row r="64" spans="2:71" hidden="1" x14ac:dyDescent="0.2"/>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475" priority="23" operator="containsText" text="Si es Riesgo de Corrupción">
      <formula>NOT(ISERROR(SEARCH("Si es Riesgo de Corrupción",J12)))</formula>
    </cfRule>
    <cfRule type="containsText" dxfId="474" priority="24" operator="containsText" text="No es Riesgo de Corrupción">
      <formula>NOT(ISERROR(SEARCH("No es Riesgo de Corrupción",J12)))</formula>
    </cfRule>
  </conditionalFormatting>
  <conditionalFormatting sqref="L12:M21">
    <cfRule type="containsText" dxfId="473" priority="22" operator="containsText" text="Espacio para describir ">
      <formula>NOT(ISERROR(SEARCH("Espacio para describir ",L12)))</formula>
    </cfRule>
  </conditionalFormatting>
  <conditionalFormatting sqref="Q12:AI61 AQ12:AQ61 AV12:BC61 BG12:BG61 BO12:BO61 N12:N61">
    <cfRule type="containsText" dxfId="472" priority="21" operator="containsText" text="Escoger un dato de la lista desplegable">
      <formula>NOT(ISERROR(SEARCH("Escoger un dato de la lista desplegable",N12)))</formula>
    </cfRule>
  </conditionalFormatting>
  <conditionalFormatting sqref="AO12:AO61">
    <cfRule type="containsText" dxfId="471" priority="20" operator="containsText" text="REDACTAR CONTROL">
      <formula>NOT(ISERROR(SEARCH("REDACTAR CONTROL",AO12)))</formula>
    </cfRule>
  </conditionalFormatting>
  <conditionalFormatting sqref="AL12 BR12">
    <cfRule type="containsText" dxfId="470" priority="17" operator="containsText" text="Extremo">
      <formula>NOT(ISERROR(SEARCH("Extremo",AL12)))</formula>
    </cfRule>
    <cfRule type="containsText" dxfId="469" priority="18" operator="containsText" text="Alto">
      <formula>NOT(ISERROR(SEARCH("Alto",AL12)))</formula>
    </cfRule>
    <cfRule type="containsText" dxfId="468" priority="19" operator="containsText" text="Moderado">
      <formula>NOT(ISERROR(SEARCH("Moderado",AL12)))</formula>
    </cfRule>
  </conditionalFormatting>
  <conditionalFormatting sqref="L22:M31">
    <cfRule type="containsText" dxfId="467" priority="16" operator="containsText" text="Espacio para describir ">
      <formula>NOT(ISERROR(SEARCH("Espacio para describir ",L22)))</formula>
    </cfRule>
  </conditionalFormatting>
  <conditionalFormatting sqref="AL22 BR22">
    <cfRule type="containsText" dxfId="466" priority="13" operator="containsText" text="Extremo">
      <formula>NOT(ISERROR(SEARCH("Extremo",AL22)))</formula>
    </cfRule>
    <cfRule type="containsText" dxfId="465" priority="14" operator="containsText" text="Alto">
      <formula>NOT(ISERROR(SEARCH("Alto",AL22)))</formula>
    </cfRule>
    <cfRule type="containsText" dxfId="464" priority="15" operator="containsText" text="Moderado">
      <formula>NOT(ISERROR(SEARCH("Moderado",AL22)))</formula>
    </cfRule>
  </conditionalFormatting>
  <conditionalFormatting sqref="L32:M41">
    <cfRule type="containsText" dxfId="463" priority="12" operator="containsText" text="Espacio para describir ">
      <formula>NOT(ISERROR(SEARCH("Espacio para describir ",L32)))</formula>
    </cfRule>
  </conditionalFormatting>
  <conditionalFormatting sqref="AL32 BR32">
    <cfRule type="containsText" dxfId="462" priority="9" operator="containsText" text="Extremo">
      <formula>NOT(ISERROR(SEARCH("Extremo",AL32)))</formula>
    </cfRule>
    <cfRule type="containsText" dxfId="461" priority="10" operator="containsText" text="Alto">
      <formula>NOT(ISERROR(SEARCH("Alto",AL32)))</formula>
    </cfRule>
    <cfRule type="containsText" dxfId="460" priority="11" operator="containsText" text="Moderado">
      <formula>NOT(ISERROR(SEARCH("Moderado",AL32)))</formula>
    </cfRule>
  </conditionalFormatting>
  <conditionalFormatting sqref="L42:M51">
    <cfRule type="containsText" dxfId="459" priority="8" operator="containsText" text="Espacio para describir ">
      <formula>NOT(ISERROR(SEARCH("Espacio para describir ",L42)))</formula>
    </cfRule>
  </conditionalFormatting>
  <conditionalFormatting sqref="AL42 BR42">
    <cfRule type="containsText" dxfId="458" priority="5" operator="containsText" text="Extremo">
      <formula>NOT(ISERROR(SEARCH("Extremo",AL42)))</formula>
    </cfRule>
    <cfRule type="containsText" dxfId="457" priority="6" operator="containsText" text="Alto">
      <formula>NOT(ISERROR(SEARCH("Alto",AL42)))</formula>
    </cfRule>
    <cfRule type="containsText" dxfId="456" priority="7" operator="containsText" text="Moderado">
      <formula>NOT(ISERROR(SEARCH("Moderado",AL42)))</formula>
    </cfRule>
  </conditionalFormatting>
  <conditionalFormatting sqref="L52:M61">
    <cfRule type="containsText" dxfId="455" priority="4" operator="containsText" text="Espacio para describir ">
      <formula>NOT(ISERROR(SEARCH("Espacio para describir ",L52)))</formula>
    </cfRule>
  </conditionalFormatting>
  <conditionalFormatting sqref="AL52 BR52">
    <cfRule type="containsText" dxfId="454" priority="1" operator="containsText" text="Extremo">
      <formula>NOT(ISERROR(SEARCH("Extremo",AL52)))</formula>
    </cfRule>
    <cfRule type="containsText" dxfId="453" priority="2" operator="containsText" text="Alto">
      <formula>NOT(ISERROR(SEARCH("Alto",AL52)))</formula>
    </cfRule>
    <cfRule type="containsText" dxfId="452" priority="3" operator="containsText" text="Moderado">
      <formula>NOT(ISERROR(SEARCH("Moderado",AL52)))</formula>
    </cfRule>
  </conditionalFormatting>
  <dataValidations count="61">
    <dataValidation type="list" allowBlank="1" showInputMessage="1" showErrorMessage="1" sqref="AM12:AM61" xr:uid="{D89A5E44-F346-4E25-9A51-75B1269F8A5F}">
      <formula1>#REF!</formula1>
    </dataValidation>
    <dataValidation type="list" allowBlank="1" showInputMessage="1" showErrorMessage="1" sqref="N12:N61" xr:uid="{1E4553A2-7D9E-478A-924C-D94B7132CA5D}">
      <formula1>"Escoger un dato de la lista desplegable,5,4,3,2,1"</formula1>
    </dataValidation>
    <dataValidation type="list" allowBlank="1" showInputMessage="1" showErrorMessage="1" sqref="F12:I61" xr:uid="{A17CAB77-C571-40A1-8524-13146BDC9E6E}">
      <formula1>"SI,NO,Escoger un dato de la lista desplegable"</formula1>
    </dataValidation>
    <dataValidation type="list" allowBlank="1" showInputMessage="1" showErrorMessage="1" sqref="AQ12:AQ61" xr:uid="{B44094E9-C404-4597-A2D6-D1C12BAAB3C5}">
      <formula1>"Escoger un dato de la lista desplegable,Por Tramite, Diario, Semanal, Quincenal, Mensual, Bimestral, Trimestral, Semestral,Anual"</formula1>
    </dataValidation>
    <dataValidation type="list" allowBlank="1" showInputMessage="1" showErrorMessage="1" sqref="AV12:AV61" xr:uid="{E251B501-6638-4608-905B-B5D2CD011893}">
      <formula1>"Escoger un dato de la lista desplegable,Preventivo,Detectivo"</formula1>
    </dataValidation>
    <dataValidation type="list" allowBlank="1" showInputMessage="1" showErrorMessage="1" prompt="¿Existen un responsable asignado a la ejecución del control?" sqref="AW12:AW61" xr:uid="{707D0FCC-E70C-45CA-98EE-9B2B98CB49F1}">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F2B94B13-0EAF-46AE-AB6F-00CB01D27909}">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CEFBBB47-BEF0-4643-805E-24F7FFAB9A1B}">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60BE4C19-8B47-411F-8BF8-C51C4F701892}">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0E40219B-4B9B-4299-8593-CD59439EB7EF}">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8D76DADF-1224-4D78-8CC3-173124E77E84}">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91717D39-9173-4C91-A4A6-0E5690190E22}">
      <formula1>"Escoger un dato de la lista desplegable,Completa,Incompleta,No existe"</formula1>
    </dataValidation>
    <dataValidation type="list" allowBlank="1" showInputMessage="1" showErrorMessage="1" sqref="BG12:BG61" xr:uid="{763D1283-2B25-4704-942B-4D5642BF3AFB}">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CDA1E3B7-549E-4F3A-A1AA-0444ABFF7CB2}"/>
    <dataValidation allowBlank="1" showInputMessage="1" showErrorMessage="1" prompt="¿Afectar al grupo de funcionarios del proceso?" sqref="Q11" xr:uid="{273388E8-5FDC-4E83-BF8A-A6E6134E77A6}"/>
    <dataValidation type="list" allowBlank="1" showInputMessage="1" showErrorMessage="1" prompt="¿Afectar al grupo de funcionarios del proceso?" sqref="Q12:Q61" xr:uid="{FDEDB0BA-2735-4D75-B695-F9775C97AD93}">
      <formula1>"SI,NO,Escoger un dato de la lista desplegable"</formula1>
    </dataValidation>
    <dataValidation allowBlank="1" showInputMessage="1" showErrorMessage="1" prompt="¿Afectar el cumplimiento de metas y objetivos de la dependencia?" sqref="R11" xr:uid="{24423F6D-B1B2-4650-AE0C-20E2CD0553DA}"/>
    <dataValidation type="list" allowBlank="1" showInputMessage="1" showErrorMessage="1" prompt="¿Afectar el cumplimiento de metas y objetivos de la dependencia?" sqref="R12:R61" xr:uid="{B180F3F1-843C-4EBE-911E-EE0CA0558E1E}">
      <formula1>"SI,NO,Escoger un dato de la lista desplegable"</formula1>
    </dataValidation>
    <dataValidation allowBlank="1" showInputMessage="1" showErrorMessage="1" prompt="¿Afectar el cumplimiento de misión de la Entidad?" sqref="S11" xr:uid="{CB7A25A2-0B6C-44E2-AC0D-A012502D163D}"/>
    <dataValidation type="list" allowBlank="1" showInputMessage="1" showErrorMessage="1" prompt="¿Afectar el cumplimiento de misión de la Entidad?" sqref="S12:S61" xr:uid="{CE86AE4E-5893-4809-84E1-59EB8D6953F0}">
      <formula1>"SI,NO,Escoger un dato de la lista desplegable"</formula1>
    </dataValidation>
    <dataValidation allowBlank="1" showInputMessage="1" showErrorMessage="1" prompt="¿Afectar el cumplimiento de la misión del sector al que pertenece la Entidad?" sqref="T11" xr:uid="{4EC916D4-961A-4891-9B02-375A79F1B817}"/>
    <dataValidation type="list" allowBlank="1" showInputMessage="1" showErrorMessage="1" prompt="¿Afectar el cumplimiento de la misión del sector al que pertenece la Entidad?" sqref="T12:T61" xr:uid="{0B56E2AA-C93B-4520-A89B-8421A9E3EE16}">
      <formula1>"SI,NO,Escoger un dato de la lista desplegable"</formula1>
    </dataValidation>
    <dataValidation allowBlank="1" showInputMessage="1" showErrorMessage="1" prompt="¿Generar pérdida de confianza de la Entidad, afectando su reputación?" sqref="U11" xr:uid="{5F4E333E-48DF-45C2-B7FB-545D790E7012}"/>
    <dataValidation type="list" allowBlank="1" showInputMessage="1" showErrorMessage="1" prompt="¿Generar pérdida de confianza de la Entidad, afectando su reputación?" sqref="U12:U61" xr:uid="{5FBEECE3-222C-4B7E-AE8C-74D017D942B5}">
      <formula1>"SI,NO,Escoger un dato de la lista desplegable"</formula1>
    </dataValidation>
    <dataValidation allowBlank="1" showInputMessage="1" showErrorMessage="1" prompt="¿Generar pérdida de recursos económicos?" sqref="V11" xr:uid="{3B84EECF-569A-46EC-B1BE-FD61BE31FFCE}"/>
    <dataValidation type="list" allowBlank="1" showInputMessage="1" showErrorMessage="1" prompt="¿Generar pérdida de recursos económicos?" sqref="V12:V61" xr:uid="{F72895D1-9E3F-4729-8890-F1D6E6E16BD1}">
      <formula1>"SI,NO,Escoger un dato de la lista desplegable"</formula1>
    </dataValidation>
    <dataValidation allowBlank="1" showInputMessage="1" showErrorMessage="1" prompt="¿Afectar la generación de los productos o la prestación de servicios?" sqref="W11" xr:uid="{5E001054-BB62-4044-A6A5-9DAF1C464CE3}"/>
    <dataValidation type="list" allowBlank="1" showInputMessage="1" showErrorMessage="1" prompt="¿Afectar la generación de los productos o la prestación de servicios?" sqref="W12:W61" xr:uid="{CCFAF028-9D27-48A6-938A-1268B508188C}">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D85ECFF-D23F-4B70-9B05-7CB81845FFC9}"/>
    <dataValidation type="list" allowBlank="1" showInputMessage="1" showErrorMessage="1" prompt="¿Dar lugar al detrimento de calidad de vida de la comunidad por la pérdida del bien o servicios o los recursos públicos?" sqref="X12:X61" xr:uid="{C2EDD238-1DB8-40E4-9C14-E0D04E7802A6}">
      <formula1>"SI,NO,Escoger un dato de la lista desplegable"</formula1>
    </dataValidation>
    <dataValidation allowBlank="1" showInputMessage="1" showErrorMessage="1" prompt="¿Generar pérdida de información de la Entidad?" sqref="Y11" xr:uid="{6B20A34B-5504-42FB-A30C-89A3B53C8930}"/>
    <dataValidation type="list" allowBlank="1" showInputMessage="1" showErrorMessage="1" prompt="¿Generar pérdida de información de la Entidad?" sqref="Y12:Y61" xr:uid="{D2974610-169F-4135-B311-02F65F1E9ED7}">
      <formula1>"SI,NO,Escoger un dato de la lista desplegable"</formula1>
    </dataValidation>
    <dataValidation allowBlank="1" showInputMessage="1" showErrorMessage="1" prompt="¿Generar intervención de los órganos de control, de la Fiscalía, u otro ente?" sqref="Z11" xr:uid="{3D8E872A-89F2-4FDF-BF3D-B7D88C87E913}"/>
    <dataValidation type="list" allowBlank="1" showInputMessage="1" showErrorMessage="1" prompt="¿Generar intervención de los órganos de control, de la Fiscalía, u otro ente?" sqref="Z12:Z61" xr:uid="{2E208783-0A14-46CA-AF40-8740AF3EE41A}">
      <formula1>"SI,NO,Escoger un dato de la lista desplegable"</formula1>
    </dataValidation>
    <dataValidation allowBlank="1" showInputMessage="1" showErrorMessage="1" prompt="¿Dar lugar a procesos sancionatorios?" sqref="AA11" xr:uid="{EFF34EBC-E918-4930-A44F-36F8A34DD4EF}"/>
    <dataValidation type="list" allowBlank="1" showInputMessage="1" showErrorMessage="1" prompt="¿Dar lugar a procesos sancionatorios?" sqref="AA12:AA61" xr:uid="{449328BE-4890-4991-A9C7-D1988D84AAAF}">
      <formula1>"SI,NO,Escoger un dato de la lista desplegable"</formula1>
    </dataValidation>
    <dataValidation allowBlank="1" showInputMessage="1" showErrorMessage="1" prompt="¿Dar lugar a procesos disciplinarios?" sqref="AB11" xr:uid="{3792D42B-1D04-42AC-9BD3-6BD292CDB7EF}"/>
    <dataValidation type="list" allowBlank="1" showInputMessage="1" showErrorMessage="1" prompt="¿Dar lugar a procesos disciplinarios?" sqref="AB12:AB61" xr:uid="{7161818E-3333-44E6-84A9-CEF1630C2CDB}">
      <formula1>"SI,NO,Escoger un dato de la lista desplegable"</formula1>
    </dataValidation>
    <dataValidation allowBlank="1" showInputMessage="1" showErrorMessage="1" prompt="¿Dar lugar a procesos fiscales?" sqref="AC11" xr:uid="{3ECE7020-5E1E-4336-A89E-09E2E9105AC0}"/>
    <dataValidation type="list" allowBlank="1" showInputMessage="1" showErrorMessage="1" prompt="¿Dar lugar a procesos fiscales?" sqref="AC12:AC61" xr:uid="{BEFE15B9-0BD3-4CFE-91A9-BD20343CCF31}">
      <formula1>"SI,NO,Escoger un dato de la lista desplegable"</formula1>
    </dataValidation>
    <dataValidation allowBlank="1" showInputMessage="1" showErrorMessage="1" prompt="¿Dar lugar a procesos penales?" sqref="AD11" xr:uid="{C77B0783-2997-4B15-839E-212ABDFA4F0E}"/>
    <dataValidation type="list" allowBlank="1" showInputMessage="1" showErrorMessage="1" prompt="¿Dar lugar a procesos penales?" sqref="AD12:AD61" xr:uid="{5ECB9A1E-8081-4444-862F-0C541F7E57DE}">
      <formula1>"SI,NO,Escoger un dato de la lista desplegable"</formula1>
    </dataValidation>
    <dataValidation allowBlank="1" showInputMessage="1" showErrorMessage="1" prompt="¿Generar pérdida de credibilidad del sector?" sqref="AE11" xr:uid="{4F658E53-766C-4C61-B70C-4410A668D431}"/>
    <dataValidation type="list" allowBlank="1" showInputMessage="1" showErrorMessage="1" prompt="¿Generar pérdida de credibilidad del sector?" sqref="AE12:AE61" xr:uid="{00534F3C-C3A9-4384-9D09-A688CDF00152}">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90CA8119-AA33-4EF7-B4D9-8D9C3CA798EA}"/>
    <dataValidation type="list" allowBlank="1" showInputMessage="1" showErrorMessage="1" prompt="¿Ocasionar lesiones físicas o pérdida de vidas humanas?_x000a_NOTA: si esta respuesta es afirmativa, el impacto sera considerado como catastrófico." sqref="AF12:AF61" xr:uid="{CC3FFC6B-9D61-4290-B21F-989DE4121AEE}">
      <formula1>"SI,NO,Escoger un dato de la lista desplegable"</formula1>
    </dataValidation>
    <dataValidation allowBlank="1" showInputMessage="1" showErrorMessage="1" prompt="¿Afectar la imagen regional?" sqref="AG11" xr:uid="{BFD4C4CD-8BF1-429B-8CEC-B69E7AB84875}"/>
    <dataValidation type="list" allowBlank="1" showInputMessage="1" showErrorMessage="1" prompt="¿Afectar la imagen regional?" sqref="AG12:AG61" xr:uid="{2159C124-1BB0-4068-B49F-F9117B2C0987}">
      <formula1>"SI,NO,Escoger un dato de la lista desplegable"</formula1>
    </dataValidation>
    <dataValidation allowBlank="1" showInputMessage="1" showErrorMessage="1" prompt="¿Afectar la imagen nacional?" sqref="AH11" xr:uid="{E7DC617F-E8B2-4396-BF0E-AEEE13788F51}"/>
    <dataValidation type="list" allowBlank="1" showInputMessage="1" showErrorMessage="1" prompt="¿Afectar la imagen nacional?" sqref="AH12:AH61" xr:uid="{6F9F9673-AA9C-44A7-81A9-CF9E5E0115AF}">
      <formula1>"SI,NO,Escoger un dato de la lista desplegable"</formula1>
    </dataValidation>
    <dataValidation allowBlank="1" showInputMessage="1" showErrorMessage="1" prompt="¿Genera Impacto ambiental?" sqref="AI11" xr:uid="{F24C06DA-3547-4B11-AB3A-E5648864C158}"/>
    <dataValidation type="list" allowBlank="1" showInputMessage="1" showErrorMessage="1" prompt="¿Genera Impacto ambiental?" sqref="AI12:AI61" xr:uid="{46ACF851-2047-4F11-ADAC-97F1D5D274A4}">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DB029A81-C7F3-432E-BE3B-F64CEECE1B91}"/>
    <dataValidation allowBlank="1" showInputMessage="1" showErrorMessage="1" prompt="¿Existen un responsable asignado a la ejecución del control?" sqref="AW11" xr:uid="{26347C2C-9FAF-4377-9621-377782006BE2}"/>
    <dataValidation allowBlank="1" showInputMessage="1" showErrorMessage="1" prompt="El responsable tiene autoridad y adecuada segregación de funciones en la ejecución del control?" sqref="AX11" xr:uid="{42B1EFD6-2655-4C23-9FEF-DA7C5AADF6F0}"/>
    <dataValidation allowBlank="1" showInputMessage="1" showErrorMessage="1" prompt="¿La oportunidad en que se ejecuta el control ayuda a prevenir la mitigación del riesgo o a detectar la materialización del riesgo de manera oportuna?" sqref="AY11" xr:uid="{3F625C0A-78A5-47B7-8CD9-11F00BB937CB}"/>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C2E635EA-7970-4D84-A1C3-D7EF2073CB5A}"/>
    <dataValidation allowBlank="1" showInputMessage="1" showErrorMessage="1" prompt="¿La fuente de información que se utiliza en el desarrollo del control es información confiable que permita mitigar el riesgo?." sqref="BA11" xr:uid="{47293BE9-9249-46F3-B9CD-51EEA0FD941B}"/>
    <dataValidation allowBlank="1" showInputMessage="1" showErrorMessage="1" prompt="¿Las observaciones, desviaciones o diferencias identificadas como resultados de la ejecución del control son investigadas y resueltas de manera oportuna?" sqref="BB11" xr:uid="{6403721C-C060-4EFA-B14D-1E5A1D32290C}"/>
    <dataValidation allowBlank="1" showInputMessage="1" showErrorMessage="1" prompt="¿Se deja evidencia o rastro de la ejecución del control, que permita a cualquier tercero con la evidencia, llegar a la misma conclusión?." sqref="BC11" xr:uid="{39EC5EA8-F684-422A-A780-E9429799C51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68EBEBDF-DA91-4BFC-9CDD-35BF4E1B89D8}"/>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79433-04A3-44AA-BD8B-9E0A9DB272B0}">
  <dimension ref="B2:BS46"/>
  <sheetViews>
    <sheetView topLeftCell="A8" workbookViewId="0"/>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18"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34.5"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18"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12.75" x14ac:dyDescent="0.25">
      <c r="C6" s="279" t="s">
        <v>69</v>
      </c>
      <c r="D6" s="279"/>
      <c r="E6" s="491">
        <v>45275</v>
      </c>
      <c r="F6" s="492"/>
      <c r="G6" s="492"/>
      <c r="H6" s="492"/>
      <c r="I6" s="492"/>
      <c r="BH6" s="88"/>
      <c r="BJ6" s="88"/>
      <c r="BK6" s="88"/>
    </row>
    <row r="7" spans="2:71" s="25" customFormat="1" ht="13.5" thickBot="1" x14ac:dyDescent="0.25">
      <c r="BH7" s="87"/>
      <c r="BJ7" s="87"/>
      <c r="BK7" s="87"/>
    </row>
    <row r="8" spans="2:71" s="26" customFormat="1" ht="12.75" x14ac:dyDescent="0.25">
      <c r="B8" s="282" t="s">
        <v>70</v>
      </c>
      <c r="C8" s="283"/>
      <c r="D8" s="283"/>
      <c r="E8" s="283"/>
      <c r="F8" s="283"/>
      <c r="G8" s="283"/>
      <c r="H8" s="283"/>
      <c r="I8" s="283"/>
      <c r="J8" s="283"/>
      <c r="K8" s="283"/>
      <c r="L8" s="283"/>
      <c r="M8" s="284"/>
      <c r="N8" s="493" t="s">
        <v>71</v>
      </c>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5"/>
      <c r="AN8" s="285" t="s">
        <v>365</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2.75" x14ac:dyDescent="0.25">
      <c r="B9" s="251" t="s">
        <v>76</v>
      </c>
      <c r="C9" s="253" t="s">
        <v>77</v>
      </c>
      <c r="D9" s="255" t="s">
        <v>78</v>
      </c>
      <c r="E9" s="255" t="s">
        <v>79</v>
      </c>
      <c r="F9" s="255" t="s">
        <v>80</v>
      </c>
      <c r="G9" s="255"/>
      <c r="H9" s="255"/>
      <c r="I9" s="255"/>
      <c r="J9" s="255"/>
      <c r="K9" s="257" t="s">
        <v>81</v>
      </c>
      <c r="L9" s="258"/>
      <c r="M9" s="260" t="s">
        <v>82</v>
      </c>
      <c r="N9" s="485"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497"/>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2.75" x14ac:dyDescent="0.25">
      <c r="B10" s="251"/>
      <c r="C10" s="253"/>
      <c r="D10" s="255"/>
      <c r="E10" s="255"/>
      <c r="F10" s="275" t="s">
        <v>100</v>
      </c>
      <c r="G10" s="275" t="s">
        <v>101</v>
      </c>
      <c r="H10" s="275" t="s">
        <v>102</v>
      </c>
      <c r="I10" s="275" t="s">
        <v>103</v>
      </c>
      <c r="J10" s="275" t="s">
        <v>184</v>
      </c>
      <c r="K10" s="258"/>
      <c r="L10" s="258"/>
      <c r="M10" s="261"/>
      <c r="N10" s="485"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489"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26.25" thickBot="1" x14ac:dyDescent="0.3">
      <c r="B11" s="252"/>
      <c r="C11" s="254"/>
      <c r="D11" s="256"/>
      <c r="E11" s="256"/>
      <c r="F11" s="276"/>
      <c r="G11" s="276"/>
      <c r="H11" s="276"/>
      <c r="I11" s="276"/>
      <c r="J11" s="276"/>
      <c r="K11" s="259"/>
      <c r="L11" s="259"/>
      <c r="M11" s="496"/>
      <c r="N11" s="486"/>
      <c r="O11" s="487"/>
      <c r="P11" s="487"/>
      <c r="Q11" s="165">
        <v>1</v>
      </c>
      <c r="R11" s="165">
        <v>2</v>
      </c>
      <c r="S11" s="165">
        <v>3</v>
      </c>
      <c r="T11" s="165">
        <v>4</v>
      </c>
      <c r="U11" s="165">
        <v>5</v>
      </c>
      <c r="V11" s="165">
        <v>6</v>
      </c>
      <c r="W11" s="165">
        <v>7</v>
      </c>
      <c r="X11" s="165">
        <v>8</v>
      </c>
      <c r="Y11" s="165">
        <v>9</v>
      </c>
      <c r="Z11" s="165">
        <v>10</v>
      </c>
      <c r="AA11" s="165">
        <v>11</v>
      </c>
      <c r="AB11" s="165">
        <v>12</v>
      </c>
      <c r="AC11" s="165">
        <v>13</v>
      </c>
      <c r="AD11" s="165">
        <v>14</v>
      </c>
      <c r="AE11" s="165">
        <v>15</v>
      </c>
      <c r="AF11" s="165">
        <v>16</v>
      </c>
      <c r="AG11" s="165">
        <v>17</v>
      </c>
      <c r="AH11" s="165">
        <v>18</v>
      </c>
      <c r="AI11" s="165">
        <v>19</v>
      </c>
      <c r="AJ11" s="488"/>
      <c r="AK11" s="488"/>
      <c r="AL11" s="488"/>
      <c r="AM11" s="490"/>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318.75" x14ac:dyDescent="0.25">
      <c r="B12" s="462">
        <v>1</v>
      </c>
      <c r="C12" s="465" t="s">
        <v>523</v>
      </c>
      <c r="D12" s="538" t="s">
        <v>524</v>
      </c>
      <c r="E12" s="541" t="s">
        <v>525</v>
      </c>
      <c r="F12" s="544" t="s">
        <v>162</v>
      </c>
      <c r="G12" s="544" t="s">
        <v>162</v>
      </c>
      <c r="H12" s="544" t="s">
        <v>162</v>
      </c>
      <c r="I12" s="544" t="s">
        <v>162</v>
      </c>
      <c r="J12" s="544" t="str">
        <f>IF(AND((F12="SI"),(G12="SI"),(H12="SI"),(I12="SI")),"Si es Riesgo de Corrupción","No es Riesgo de Corrupción")</f>
        <v>Si es Riesgo de Corrupción</v>
      </c>
      <c r="K12" s="183">
        <v>1</v>
      </c>
      <c r="L12" s="184" t="s">
        <v>526</v>
      </c>
      <c r="M12" s="545" t="s">
        <v>527</v>
      </c>
      <c r="N12" s="471">
        <v>1</v>
      </c>
      <c r="O12" s="449" t="str">
        <f>IF(N12=1,"Rara vez",IF(N12=2,"Improbable",IF(N12=3,"Posible",IF(N12=4,"Probable",IF(N12=5,"Casi seguro","Definir el nivel de probabilidad")))))</f>
        <v>Rara vez</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448" t="s">
        <v>162</v>
      </c>
      <c r="R12" s="448" t="s">
        <v>162</v>
      </c>
      <c r="S12" s="448" t="s">
        <v>165</v>
      </c>
      <c r="T12" s="448" t="s">
        <v>165</v>
      </c>
      <c r="U12" s="448" t="s">
        <v>162</v>
      </c>
      <c r="V12" s="448" t="s">
        <v>162</v>
      </c>
      <c r="W12" s="448" t="s">
        <v>165</v>
      </c>
      <c r="X12" s="448" t="s">
        <v>165</v>
      </c>
      <c r="Y12" s="448" t="s">
        <v>165</v>
      </c>
      <c r="Z12" s="448" t="s">
        <v>162</v>
      </c>
      <c r="AA12" s="448" t="s">
        <v>162</v>
      </c>
      <c r="AB12" s="448" t="s">
        <v>162</v>
      </c>
      <c r="AC12" s="448" t="s">
        <v>162</v>
      </c>
      <c r="AD12" s="448" t="s">
        <v>165</v>
      </c>
      <c r="AE12" s="448" t="s">
        <v>162</v>
      </c>
      <c r="AF12" s="448" t="s">
        <v>165</v>
      </c>
      <c r="AG12" s="448" t="s">
        <v>162</v>
      </c>
      <c r="AH12" s="448" t="s">
        <v>162</v>
      </c>
      <c r="AI12" s="448" t="s">
        <v>165</v>
      </c>
      <c r="AJ12" s="448">
        <f>IF(AF12="SI","Impacto Catastrófico por lesoines o perdida de vidas humanas",(COUNTIF(Q12:AE14,"SI")+COUNTIF(AG12:AI14,"SI")))</f>
        <v>11</v>
      </c>
      <c r="AK12" s="448" t="str">
        <f>IF(AJ12=0,"",IF(AND(AJ12&gt;0,AJ12&lt;=5),"Moderado",IF(AND(AJ12&gt;5,AJ12&lt;=11),"Mayor","Catastrófico")))</f>
        <v>Mayor</v>
      </c>
      <c r="AL12" s="448" t="str">
        <f>IF(AND(O12="Rara Vez",AK12="Moderado"),"Moderado",IF(AND(O12="Rara Vez",AK12="Mayor"),"Alto",IF(AND(O12="Improbable",AK12="Moderado"),"Moderado",IF(AND(O12="Improbable",AK12="Mayor"),"Alto",IF(AND(O12="Posible",AK12="Moderado"),"Alto",IF(AND(O12="Probable",AK12="Moderado"),"Alto","Extremo"))))))</f>
        <v>Alto</v>
      </c>
      <c r="AM12" s="430" t="s">
        <v>159</v>
      </c>
      <c r="AN12" s="117">
        <v>1</v>
      </c>
      <c r="AO12" s="121" t="s">
        <v>528</v>
      </c>
      <c r="AP12" s="121" t="s">
        <v>529</v>
      </c>
      <c r="AQ12" s="121" t="s">
        <v>186</v>
      </c>
      <c r="AR12" s="121" t="s">
        <v>530</v>
      </c>
      <c r="AS12" s="121" t="s">
        <v>531</v>
      </c>
      <c r="AT12" s="121" t="s">
        <v>532</v>
      </c>
      <c r="AU12" s="121" t="s">
        <v>533</v>
      </c>
      <c r="AV12" s="121" t="s">
        <v>170</v>
      </c>
      <c r="AW12" s="166" t="s">
        <v>171</v>
      </c>
      <c r="AX12" s="166" t="s">
        <v>172</v>
      </c>
      <c r="AY12" s="166" t="s">
        <v>173</v>
      </c>
      <c r="AZ12" s="166" t="s">
        <v>174</v>
      </c>
      <c r="BA12" s="166" t="s">
        <v>175</v>
      </c>
      <c r="BB12" s="166" t="s">
        <v>176</v>
      </c>
      <c r="BC12" s="166" t="s">
        <v>187</v>
      </c>
      <c r="BD12" s="166">
        <f t="shared" ref="BD12:BD42" si="0">IF(AW12="Asignado",15,0)+IF(AX12="Adecuado",15,0)+IF(AY12="Oportuna",15,0)+IF(AZ12="Prevenir",15,IF(AZ12="Detectar",10,0))+IF(BA12="Confiable",15,0)+IF(BB12="Se investigan y resuelven oportunamente",15,0)+IF(BC12="Completa",10,IF(BC12="Incompleta",5,0))</f>
        <v>100</v>
      </c>
      <c r="BE12" s="166" t="str">
        <f t="shared" ref="BE12:BE42" si="1">IF(BD12&lt;=85,"Débil",IF(AND(BD12&gt;=86,BD12&lt;=94),"Moderado","Fuerte"))</f>
        <v>Fuerte</v>
      </c>
      <c r="BF12" s="121"/>
      <c r="BG12" s="130" t="s">
        <v>178</v>
      </c>
      <c r="BH12" s="166" t="str">
        <f t="shared" ref="BH12:BH42" si="2">IF(BG12="Débil","No se ejecuta",IF(BG12="Moderado","Algunas veces se ejecuta",IF(BG12="FUERTE","Siempre se ejecuta","Casilla formulada")))</f>
        <v>Siempre se ejecuta</v>
      </c>
      <c r="BI12" s="121"/>
      <c r="BJ12" s="166" t="str">
        <f t="shared" ref="BJ12:BJ42"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42" si="4">IF(BJ12="DÉBIL",0,IF(BJ12="MODERADO",50,IF(BJ12="FUERTE",100,"")))</f>
        <v>100</v>
      </c>
      <c r="BL12" s="166" t="str">
        <f t="shared" ref="BL12:BL42" si="5">IF(AND(BG12="Fuerte",BE12="Fuerte"),"NO","SI")</f>
        <v>NO</v>
      </c>
      <c r="BM12" s="433" t="str">
        <f>IF(AVERAGE(BK12:BK14)=100,"FUERTE",IF(AND(AVERAGE(BK12:BK14)&lt;=99,AVERAGE(BK12:BK14)&gt;=50),"MODERADA",IF(AVERAGE(BK12:BK14)&lt;50,"DÉBIL",0)))</f>
        <v>FUERTE</v>
      </c>
      <c r="BN12" s="436" t="str">
        <f>IFERROR(IF(BM12="DÉBIL","NO DISMINUYE",IF(AVERAGEIF(AV12:AV14,"Preventivo",BK12:BK14)&gt;=50,"DIRECTAMENTE","NO DISMINUYE")),"NO DISMINUYE")</f>
        <v>DIRECTAMENTE</v>
      </c>
      <c r="BO12" s="468">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Mayor</v>
      </c>
      <c r="BR12" s="424" t="str">
        <f>IF(AND(BP12="Rara Vez",BQ12="Moderado"),"Moderado",IF(AND(BP12="Rara Vez",BQ12="Mayor"),"Alto",IF(AND(BP12="Improbable",BQ12="Moderado"),"Moderado",IF(AND(BP12="Improbable",BQ12="Mayor"),"Alto",IF(AND(BP12="Posible",BQ12="Moderado"),"Alto",IF(AND(BP12="Probable",BQ12="Moderado"),"Alto","Extremo"))))))</f>
        <v>Alto</v>
      </c>
      <c r="BS12" s="427" t="s">
        <v>534</v>
      </c>
    </row>
    <row r="13" spans="2:71" s="113" customFormat="1" ht="216.75" x14ac:dyDescent="0.25">
      <c r="B13" s="463"/>
      <c r="C13" s="466"/>
      <c r="D13" s="539"/>
      <c r="E13" s="542"/>
      <c r="F13" s="455"/>
      <c r="G13" s="455"/>
      <c r="H13" s="455"/>
      <c r="I13" s="455"/>
      <c r="J13" s="455"/>
      <c r="K13" s="131">
        <v>2</v>
      </c>
      <c r="L13" s="132" t="s">
        <v>535</v>
      </c>
      <c r="M13" s="457"/>
      <c r="N13" s="472"/>
      <c r="O13" s="450"/>
      <c r="P13" s="443"/>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31"/>
      <c r="AN13" s="133">
        <v>2</v>
      </c>
      <c r="AO13" s="134" t="s">
        <v>536</v>
      </c>
      <c r="AP13" s="134" t="s">
        <v>529</v>
      </c>
      <c r="AQ13" s="134" t="s">
        <v>186</v>
      </c>
      <c r="AR13" s="134" t="s">
        <v>537</v>
      </c>
      <c r="AS13" s="134" t="s">
        <v>538</v>
      </c>
      <c r="AT13" s="134" t="s">
        <v>539</v>
      </c>
      <c r="AU13" s="134" t="s">
        <v>540</v>
      </c>
      <c r="AV13" s="134" t="s">
        <v>170</v>
      </c>
      <c r="AW13" s="135" t="s">
        <v>171</v>
      </c>
      <c r="AX13" s="135" t="s">
        <v>172</v>
      </c>
      <c r="AY13" s="135" t="s">
        <v>173</v>
      </c>
      <c r="AZ13" s="135" t="s">
        <v>174</v>
      </c>
      <c r="BA13" s="135" t="s">
        <v>175</v>
      </c>
      <c r="BB13" s="135" t="s">
        <v>176</v>
      </c>
      <c r="BC13" s="135" t="s">
        <v>187</v>
      </c>
      <c r="BD13" s="135">
        <f t="shared" si="0"/>
        <v>100</v>
      </c>
      <c r="BE13" s="135" t="str">
        <f t="shared" si="1"/>
        <v>Fuerte</v>
      </c>
      <c r="BF13" s="134"/>
      <c r="BG13" s="136" t="s">
        <v>178</v>
      </c>
      <c r="BH13" s="135" t="str">
        <f t="shared" si="2"/>
        <v>Siempre se ejecuta</v>
      </c>
      <c r="BI13" s="134"/>
      <c r="BJ13" s="135" t="str">
        <f t="shared" si="3"/>
        <v>FUERTE</v>
      </c>
      <c r="BK13" s="135">
        <f t="shared" si="4"/>
        <v>100</v>
      </c>
      <c r="BL13" s="135" t="str">
        <f t="shared" si="5"/>
        <v>NO</v>
      </c>
      <c r="BM13" s="434"/>
      <c r="BN13" s="437"/>
      <c r="BO13" s="469"/>
      <c r="BP13" s="443"/>
      <c r="BQ13" s="425"/>
      <c r="BR13" s="425"/>
      <c r="BS13" s="428"/>
    </row>
    <row r="14" spans="2:71" s="113" customFormat="1" ht="102.75" thickBot="1" x14ac:dyDescent="0.3">
      <c r="B14" s="463"/>
      <c r="C14" s="466"/>
      <c r="D14" s="540"/>
      <c r="E14" s="543"/>
      <c r="F14" s="424"/>
      <c r="G14" s="424"/>
      <c r="H14" s="424"/>
      <c r="I14" s="424"/>
      <c r="J14" s="424"/>
      <c r="K14" s="185">
        <v>3</v>
      </c>
      <c r="L14" s="186" t="s">
        <v>541</v>
      </c>
      <c r="M14" s="427"/>
      <c r="N14" s="472"/>
      <c r="O14" s="450"/>
      <c r="P14" s="443"/>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31"/>
      <c r="AN14" s="139">
        <v>3</v>
      </c>
      <c r="AO14" s="140" t="s">
        <v>542</v>
      </c>
      <c r="AP14" s="140" t="s">
        <v>543</v>
      </c>
      <c r="AQ14" s="140" t="s">
        <v>191</v>
      </c>
      <c r="AR14" s="140" t="s">
        <v>544</v>
      </c>
      <c r="AS14" s="140" t="s">
        <v>545</v>
      </c>
      <c r="AT14" s="140" t="s">
        <v>546</v>
      </c>
      <c r="AU14" s="140" t="s">
        <v>547</v>
      </c>
      <c r="AV14" s="140" t="s">
        <v>170</v>
      </c>
      <c r="AW14" s="167" t="s">
        <v>171</v>
      </c>
      <c r="AX14" s="167" t="s">
        <v>172</v>
      </c>
      <c r="AY14" s="167" t="s">
        <v>173</v>
      </c>
      <c r="AZ14" s="167" t="s">
        <v>174</v>
      </c>
      <c r="BA14" s="167" t="s">
        <v>175</v>
      </c>
      <c r="BB14" s="167" t="s">
        <v>176</v>
      </c>
      <c r="BC14" s="167" t="s">
        <v>187</v>
      </c>
      <c r="BD14" s="167">
        <f t="shared" si="0"/>
        <v>100</v>
      </c>
      <c r="BE14" s="167" t="str">
        <f t="shared" si="1"/>
        <v>Fuerte</v>
      </c>
      <c r="BF14" s="140"/>
      <c r="BG14" s="142" t="s">
        <v>178</v>
      </c>
      <c r="BH14" s="167" t="str">
        <f t="shared" si="2"/>
        <v>Siempre se ejecuta</v>
      </c>
      <c r="BI14" s="140"/>
      <c r="BJ14" s="167" t="str">
        <f t="shared" si="3"/>
        <v>FUERTE</v>
      </c>
      <c r="BK14" s="167">
        <f t="shared" si="4"/>
        <v>100</v>
      </c>
      <c r="BL14" s="167" t="str">
        <f t="shared" si="5"/>
        <v>NO</v>
      </c>
      <c r="BM14" s="434"/>
      <c r="BN14" s="437"/>
      <c r="BO14" s="469"/>
      <c r="BP14" s="443"/>
      <c r="BQ14" s="425"/>
      <c r="BR14" s="425"/>
      <c r="BS14" s="428"/>
    </row>
    <row r="15" spans="2:71" s="113" customFormat="1" ht="127.5" x14ac:dyDescent="0.25">
      <c r="B15" s="462">
        <v>2</v>
      </c>
      <c r="C15" s="465" t="s">
        <v>523</v>
      </c>
      <c r="D15" s="546" t="s">
        <v>524</v>
      </c>
      <c r="E15" s="513" t="s">
        <v>548</v>
      </c>
      <c r="F15" s="455" t="s">
        <v>162</v>
      </c>
      <c r="G15" s="455" t="s">
        <v>162</v>
      </c>
      <c r="H15" s="455" t="s">
        <v>162</v>
      </c>
      <c r="I15" s="455" t="s">
        <v>162</v>
      </c>
      <c r="J15" s="455" t="str">
        <f>IF(AND((F15="SI"),(G15="SI"),(H15="SI"),(I15="SI")),"Si es Riesgo de Corrupción","No es Riesgo de Corrupción")</f>
        <v>Si es Riesgo de Corrupción</v>
      </c>
      <c r="K15" s="128">
        <v>1</v>
      </c>
      <c r="L15" s="129" t="s">
        <v>526</v>
      </c>
      <c r="M15" s="457" t="s">
        <v>549</v>
      </c>
      <c r="N15" s="471">
        <v>1</v>
      </c>
      <c r="O15" s="449" t="str">
        <f>IF(N15=1,"Rara vez",IF(N15=2,"Improbable",IF(N15=3,"Posible",IF(N15=4,"Probable",IF(N15=5,"Casi seguro","Definir el nivel de probabilidad")))))</f>
        <v>Rara vez</v>
      </c>
      <c r="P15" s="452" t="str">
        <f>IF(N15=5,"Descripción:
Se espera que el evento ocurra en la mayoría de las circunstancias
Frecuencia:
Más de 1 vez al año",IF(N15=4,"Descripción:
Es viable que el evento ocurra en la mayoría de las circunstancias
Frecuencia:
Al menos 1 vez en el último año",IF(N15=3,"Descripción:
El evento podrá ocurrir en algún momento
Frecuencia:
Al menos 1 vez en los últimos 2 años",IF(N15=2,"Descripción:
El evento puede ocurrir en algún momento
Frecuencia:
Al menos 1 vez en los últimos 5 años",IF(N15=1,"Descripción: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5" s="448" t="s">
        <v>162</v>
      </c>
      <c r="R15" s="448" t="s">
        <v>162</v>
      </c>
      <c r="S15" s="448" t="s">
        <v>165</v>
      </c>
      <c r="T15" s="448" t="s">
        <v>165</v>
      </c>
      <c r="U15" s="448" t="s">
        <v>162</v>
      </c>
      <c r="V15" s="448" t="s">
        <v>165</v>
      </c>
      <c r="W15" s="448" t="s">
        <v>165</v>
      </c>
      <c r="X15" s="448" t="s">
        <v>165</v>
      </c>
      <c r="Y15" s="448" t="s">
        <v>162</v>
      </c>
      <c r="Z15" s="448" t="s">
        <v>162</v>
      </c>
      <c r="AA15" s="448" t="s">
        <v>162</v>
      </c>
      <c r="AB15" s="448" t="s">
        <v>162</v>
      </c>
      <c r="AC15" s="448" t="s">
        <v>165</v>
      </c>
      <c r="AD15" s="448" t="s">
        <v>165</v>
      </c>
      <c r="AE15" s="448" t="s">
        <v>162</v>
      </c>
      <c r="AF15" s="448" t="s">
        <v>165</v>
      </c>
      <c r="AG15" s="448" t="s">
        <v>162</v>
      </c>
      <c r="AH15" s="448" t="s">
        <v>162</v>
      </c>
      <c r="AI15" s="448" t="s">
        <v>165</v>
      </c>
      <c r="AJ15" s="448">
        <f>IF(AF15="SI","Impacto Catastrófico por lesoines o perdida de vidas humanas",(COUNTIF(Q15:AE17,"SI")+COUNTIF(AG15:AI17,"SI")))</f>
        <v>10</v>
      </c>
      <c r="AK15" s="448" t="str">
        <f>IF(AJ15=0,"",IF(AND(AJ15&gt;0,AJ15&lt;=5),"Moderado",IF(AND(AJ15&gt;5,AJ15&lt;=11),"Mayor","Catastrófico")))</f>
        <v>Mayor</v>
      </c>
      <c r="AL15" s="448" t="str">
        <f>IF(AND(O15="Rara Vez",AK15="Moderado"),"Moderado",IF(AND(O15="Rara Vez",AK15="Mayor"),"Alto",IF(AND(O15="Improbable",AK15="Moderado"),"Moderado",IF(AND(O15="Improbable",AK15="Mayor"),"Alto",IF(AND(O15="Posible",AK15="Moderado"),"Alto",IF(AND(O15="Probable",AK15="Moderado"),"Alto","Extremo"))))))</f>
        <v>Alto</v>
      </c>
      <c r="AM15" s="430" t="s">
        <v>159</v>
      </c>
      <c r="AN15" s="117">
        <v>1</v>
      </c>
      <c r="AO15" s="121" t="s">
        <v>550</v>
      </c>
      <c r="AP15" s="121" t="s">
        <v>529</v>
      </c>
      <c r="AQ15" s="121" t="s">
        <v>186</v>
      </c>
      <c r="AR15" s="121" t="s">
        <v>551</v>
      </c>
      <c r="AS15" s="121" t="s">
        <v>552</v>
      </c>
      <c r="AT15" s="121" t="s">
        <v>553</v>
      </c>
      <c r="AU15" s="121" t="s">
        <v>554</v>
      </c>
      <c r="AV15" s="121" t="s">
        <v>170</v>
      </c>
      <c r="AW15" s="166" t="s">
        <v>171</v>
      </c>
      <c r="AX15" s="166" t="s">
        <v>172</v>
      </c>
      <c r="AY15" s="166" t="s">
        <v>173</v>
      </c>
      <c r="AZ15" s="166" t="s">
        <v>174</v>
      </c>
      <c r="BA15" s="166" t="s">
        <v>175</v>
      </c>
      <c r="BB15" s="166" t="s">
        <v>176</v>
      </c>
      <c r="BC15" s="166" t="s">
        <v>187</v>
      </c>
      <c r="BD15" s="166">
        <f t="shared" si="0"/>
        <v>100</v>
      </c>
      <c r="BE15" s="166" t="str">
        <f t="shared" si="1"/>
        <v>Fuerte</v>
      </c>
      <c r="BF15" s="121"/>
      <c r="BG15" s="130" t="s">
        <v>178</v>
      </c>
      <c r="BH15" s="166" t="str">
        <f t="shared" si="2"/>
        <v>Siempre se ejecuta</v>
      </c>
      <c r="BI15" s="121"/>
      <c r="BJ15" s="166" t="str">
        <f t="shared" si="3"/>
        <v>FUERTE</v>
      </c>
      <c r="BK15" s="166">
        <f t="shared" si="4"/>
        <v>100</v>
      </c>
      <c r="BL15" s="166" t="str">
        <f t="shared" si="5"/>
        <v>NO</v>
      </c>
      <c r="BM15" s="433" t="str">
        <f>IF(AVERAGE(BK15:BK17)=100,"FUERTE",IF(AND(AVERAGE(BK15:BK17)&lt;=99,AVERAGE(BK15:BK17)&gt;=50),"MODERADA",IF(AVERAGE(BK15:BK17)&lt;50,"DÉBIL",0)))</f>
        <v>FUERTE</v>
      </c>
      <c r="BN15" s="436" t="str">
        <f>IFERROR(IF(BM15="DÉBIL","NO DISMINUYE",IF(AVERAGEIF(AV15:AV17,"Preventivo",BK15:BK17)&gt;=50,"DIRECTAMENTE","NO DISMINUYE")),"NO DISMINUYE")</f>
        <v>DIRECTAMENTE</v>
      </c>
      <c r="BO15" s="468">
        <f>IF(N15=1,1,IF(AND(N15=2,BM15="FUERTE",BN15="DIRECTAMENTE"),N15-1,IF(AND(N15&gt;2,BM15="FUERTE",BN15="DIRECTAMENTE"),N15-2,IF(AND(N15&gt;=2,BM15="MODERADA",BN15="DIRECTAMENTE"),N15-1,N15))))</f>
        <v>1</v>
      </c>
      <c r="BP15" s="442" t="str">
        <f>IF(BO15=1,"Rara vez",IF(BO15=2,"Improbable",IF(BO15=3,"Posible",IF(BO15=4,"Probable",IF(BO15=5,"Casi Seguro",0)))))</f>
        <v>Rara vez</v>
      </c>
      <c r="BQ15" s="424" t="str">
        <f>AK15</f>
        <v>Mayor</v>
      </c>
      <c r="BR15" s="424" t="str">
        <f>IF(AND(BP15="Rara Vez",BQ15="Moderado"),"Moderado",IF(AND(BP15="Rara Vez",BQ15="Mayor"),"Alto",IF(AND(BP15="Improbable",BQ15="Moderado"),"Moderado",IF(AND(BP15="Improbable",BQ15="Mayor"),"Alto",IF(AND(BP15="Posible",BQ15="Moderado"),"Alto",IF(AND(BP15="Probable",BQ15="Moderado"),"Alto","Extremo"))))))</f>
        <v>Alto</v>
      </c>
      <c r="BS15" s="427" t="s">
        <v>534</v>
      </c>
    </row>
    <row r="16" spans="2:71" s="113" customFormat="1" ht="76.5" x14ac:dyDescent="0.25">
      <c r="B16" s="463"/>
      <c r="C16" s="466"/>
      <c r="D16" s="546"/>
      <c r="E16" s="513"/>
      <c r="F16" s="455"/>
      <c r="G16" s="455"/>
      <c r="H16" s="455"/>
      <c r="I16" s="455"/>
      <c r="J16" s="455"/>
      <c r="K16" s="131">
        <v>2</v>
      </c>
      <c r="L16" s="132" t="s">
        <v>555</v>
      </c>
      <c r="M16" s="457"/>
      <c r="N16" s="472"/>
      <c r="O16" s="450"/>
      <c r="P16" s="443"/>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31"/>
      <c r="AN16" s="133">
        <v>2</v>
      </c>
      <c r="AO16" s="134" t="s">
        <v>556</v>
      </c>
      <c r="AP16" s="134" t="s">
        <v>543</v>
      </c>
      <c r="AQ16" s="134" t="s">
        <v>186</v>
      </c>
      <c r="AR16" s="134" t="s">
        <v>557</v>
      </c>
      <c r="AS16" s="134" t="s">
        <v>558</v>
      </c>
      <c r="AT16" s="134" t="s">
        <v>553</v>
      </c>
      <c r="AU16" s="134" t="s">
        <v>559</v>
      </c>
      <c r="AV16" s="134" t="s">
        <v>170</v>
      </c>
      <c r="AW16" s="135" t="s">
        <v>171</v>
      </c>
      <c r="AX16" s="135" t="s">
        <v>172</v>
      </c>
      <c r="AY16" s="135" t="s">
        <v>173</v>
      </c>
      <c r="AZ16" s="135" t="s">
        <v>174</v>
      </c>
      <c r="BA16" s="135" t="s">
        <v>175</v>
      </c>
      <c r="BB16" s="135" t="s">
        <v>176</v>
      </c>
      <c r="BC16" s="135" t="s">
        <v>187</v>
      </c>
      <c r="BD16" s="135">
        <f t="shared" si="0"/>
        <v>100</v>
      </c>
      <c r="BE16" s="135" t="str">
        <f t="shared" si="1"/>
        <v>Fuerte</v>
      </c>
      <c r="BF16" s="134"/>
      <c r="BG16" s="136" t="s">
        <v>178</v>
      </c>
      <c r="BH16" s="135" t="str">
        <f t="shared" si="2"/>
        <v>Siempre se ejecuta</v>
      </c>
      <c r="BI16" s="134"/>
      <c r="BJ16" s="135" t="str">
        <f t="shared" si="3"/>
        <v>FUERTE</v>
      </c>
      <c r="BK16" s="135">
        <f t="shared" si="4"/>
        <v>100</v>
      </c>
      <c r="BL16" s="135" t="str">
        <f t="shared" si="5"/>
        <v>NO</v>
      </c>
      <c r="BM16" s="434"/>
      <c r="BN16" s="437"/>
      <c r="BO16" s="469"/>
      <c r="BP16" s="443"/>
      <c r="BQ16" s="425"/>
      <c r="BR16" s="425"/>
      <c r="BS16" s="428"/>
    </row>
    <row r="17" spans="2:71" s="113" customFormat="1" ht="102" x14ac:dyDescent="0.25">
      <c r="B17" s="463"/>
      <c r="C17" s="466"/>
      <c r="D17" s="547"/>
      <c r="E17" s="548"/>
      <c r="F17" s="424"/>
      <c r="G17" s="424"/>
      <c r="H17" s="424"/>
      <c r="I17" s="424"/>
      <c r="J17" s="424"/>
      <c r="K17" s="185">
        <v>3</v>
      </c>
      <c r="L17" s="186" t="s">
        <v>560</v>
      </c>
      <c r="M17" s="427"/>
      <c r="N17" s="472"/>
      <c r="O17" s="450"/>
      <c r="P17" s="443"/>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31"/>
      <c r="AN17" s="139">
        <v>3</v>
      </c>
      <c r="AO17" s="140" t="s">
        <v>561</v>
      </c>
      <c r="AP17" s="140" t="s">
        <v>543</v>
      </c>
      <c r="AQ17" s="140" t="s">
        <v>191</v>
      </c>
      <c r="AR17" s="140" t="s">
        <v>544</v>
      </c>
      <c r="AS17" s="140" t="s">
        <v>562</v>
      </c>
      <c r="AT17" s="140" t="s">
        <v>546</v>
      </c>
      <c r="AU17" s="140" t="s">
        <v>563</v>
      </c>
      <c r="AV17" s="140" t="s">
        <v>170</v>
      </c>
      <c r="AW17" s="167" t="s">
        <v>171</v>
      </c>
      <c r="AX17" s="167" t="s">
        <v>172</v>
      </c>
      <c r="AY17" s="167" t="s">
        <v>173</v>
      </c>
      <c r="AZ17" s="167" t="s">
        <v>174</v>
      </c>
      <c r="BA17" s="167" t="s">
        <v>175</v>
      </c>
      <c r="BB17" s="167" t="s">
        <v>176</v>
      </c>
      <c r="BC17" s="167" t="s">
        <v>187</v>
      </c>
      <c r="BD17" s="167">
        <f t="shared" si="0"/>
        <v>100</v>
      </c>
      <c r="BE17" s="167" t="str">
        <f t="shared" si="1"/>
        <v>Fuerte</v>
      </c>
      <c r="BF17" s="140"/>
      <c r="BG17" s="142" t="s">
        <v>178</v>
      </c>
      <c r="BH17" s="167" t="str">
        <f t="shared" si="2"/>
        <v>Siempre se ejecuta</v>
      </c>
      <c r="BI17" s="140"/>
      <c r="BJ17" s="167" t="str">
        <f t="shared" si="3"/>
        <v>FUERTE</v>
      </c>
      <c r="BK17" s="167">
        <f t="shared" si="4"/>
        <v>100</v>
      </c>
      <c r="BL17" s="167" t="str">
        <f t="shared" si="5"/>
        <v>NO</v>
      </c>
      <c r="BM17" s="434"/>
      <c r="BN17" s="437"/>
      <c r="BO17" s="469"/>
      <c r="BP17" s="443"/>
      <c r="BQ17" s="425"/>
      <c r="BR17" s="425"/>
      <c r="BS17" s="428"/>
    </row>
    <row r="18" spans="2:71" s="113" customFormat="1" ht="179.25" hidden="1" x14ac:dyDescent="0.25">
      <c r="B18" s="463"/>
      <c r="C18" s="466"/>
      <c r="D18" s="455"/>
      <c r="E18" s="455"/>
      <c r="F18" s="453"/>
      <c r="G18" s="453"/>
      <c r="H18" s="453"/>
      <c r="I18" s="453"/>
      <c r="J18" s="455"/>
      <c r="K18" s="187">
        <v>6</v>
      </c>
      <c r="L18" s="188" t="s">
        <v>115</v>
      </c>
      <c r="M18" s="457"/>
      <c r="N18" s="460"/>
      <c r="O18" s="450"/>
      <c r="P18" s="443"/>
      <c r="Q18" s="446"/>
      <c r="R18" s="446"/>
      <c r="S18" s="446"/>
      <c r="T18" s="446"/>
      <c r="U18" s="446"/>
      <c r="V18" s="446"/>
      <c r="W18" s="446"/>
      <c r="X18" s="446"/>
      <c r="Y18" s="446"/>
      <c r="Z18" s="446"/>
      <c r="AA18" s="446"/>
      <c r="AB18" s="446"/>
      <c r="AC18" s="446"/>
      <c r="AD18" s="446"/>
      <c r="AE18" s="446"/>
      <c r="AF18" s="446"/>
      <c r="AG18" s="446"/>
      <c r="AH18" s="446"/>
      <c r="AI18" s="446"/>
      <c r="AJ18" s="425"/>
      <c r="AK18" s="425"/>
      <c r="AL18" s="425"/>
      <c r="AM18" s="431"/>
      <c r="AN18" s="133">
        <v>6</v>
      </c>
      <c r="AO18" s="134" t="s">
        <v>117</v>
      </c>
      <c r="AP18" s="134"/>
      <c r="AQ18" s="134" t="s">
        <v>114</v>
      </c>
      <c r="AR18" s="134"/>
      <c r="AS18" s="134"/>
      <c r="AT18" s="134"/>
      <c r="AU18" s="134"/>
      <c r="AV18" s="134" t="s">
        <v>114</v>
      </c>
      <c r="AW18" s="135" t="s">
        <v>114</v>
      </c>
      <c r="AX18" s="135" t="s">
        <v>114</v>
      </c>
      <c r="AY18" s="135" t="s">
        <v>114</v>
      </c>
      <c r="AZ18" s="135" t="s">
        <v>114</v>
      </c>
      <c r="BA18" s="135" t="s">
        <v>114</v>
      </c>
      <c r="BB18" s="135" t="s">
        <v>114</v>
      </c>
      <c r="BC18" s="135" t="s">
        <v>114</v>
      </c>
      <c r="BD18" s="135">
        <f t="shared" si="0"/>
        <v>0</v>
      </c>
      <c r="BE18" s="135" t="str">
        <f t="shared" si="1"/>
        <v>Débil</v>
      </c>
      <c r="BF18" s="134"/>
      <c r="BG18" s="136" t="s">
        <v>114</v>
      </c>
      <c r="BH18" s="135" t="str">
        <f t="shared" si="2"/>
        <v>Casilla formulada</v>
      </c>
      <c r="BI18" s="134"/>
      <c r="BJ18" s="135" t="str">
        <f t="shared" si="3"/>
        <v/>
      </c>
      <c r="BK18" s="135" t="str">
        <f t="shared" si="4"/>
        <v/>
      </c>
      <c r="BL18" s="135" t="str">
        <f t="shared" si="5"/>
        <v>SI</v>
      </c>
      <c r="BM18" s="434"/>
      <c r="BN18" s="437"/>
      <c r="BO18" s="440"/>
      <c r="BP18" s="443"/>
      <c r="BQ18" s="425"/>
      <c r="BR18" s="425"/>
      <c r="BS18" s="428"/>
    </row>
    <row r="19" spans="2:71" s="113" customFormat="1" ht="179.25" hidden="1" x14ac:dyDescent="0.25">
      <c r="B19" s="463"/>
      <c r="C19" s="466"/>
      <c r="D19" s="455"/>
      <c r="E19" s="455"/>
      <c r="F19" s="453"/>
      <c r="G19" s="453"/>
      <c r="H19" s="453"/>
      <c r="I19" s="453"/>
      <c r="J19" s="455"/>
      <c r="K19" s="137">
        <v>7</v>
      </c>
      <c r="L19" s="138" t="s">
        <v>115</v>
      </c>
      <c r="M19" s="457"/>
      <c r="N19" s="460"/>
      <c r="O19" s="450"/>
      <c r="P19" s="443"/>
      <c r="Q19" s="446"/>
      <c r="R19" s="446"/>
      <c r="S19" s="446"/>
      <c r="T19" s="446"/>
      <c r="U19" s="446"/>
      <c r="V19" s="446"/>
      <c r="W19" s="446"/>
      <c r="X19" s="446"/>
      <c r="Y19" s="446"/>
      <c r="Z19" s="446"/>
      <c r="AA19" s="446"/>
      <c r="AB19" s="446"/>
      <c r="AC19" s="446"/>
      <c r="AD19" s="446"/>
      <c r="AE19" s="446"/>
      <c r="AF19" s="446"/>
      <c r="AG19" s="446"/>
      <c r="AH19" s="446"/>
      <c r="AI19" s="446"/>
      <c r="AJ19" s="425"/>
      <c r="AK19" s="425"/>
      <c r="AL19" s="425"/>
      <c r="AM19" s="431"/>
      <c r="AN19" s="139">
        <v>7</v>
      </c>
      <c r="AO19" s="140" t="s">
        <v>117</v>
      </c>
      <c r="AP19" s="140"/>
      <c r="AQ19" s="140" t="s">
        <v>114</v>
      </c>
      <c r="AR19" s="140"/>
      <c r="AS19" s="140"/>
      <c r="AT19" s="140"/>
      <c r="AU19" s="140"/>
      <c r="AV19" s="140" t="s">
        <v>114</v>
      </c>
      <c r="AW19" s="167" t="s">
        <v>114</v>
      </c>
      <c r="AX19" s="167" t="s">
        <v>114</v>
      </c>
      <c r="AY19" s="167" t="s">
        <v>114</v>
      </c>
      <c r="AZ19" s="167" t="s">
        <v>114</v>
      </c>
      <c r="BA19" s="167" t="s">
        <v>114</v>
      </c>
      <c r="BB19" s="167" t="s">
        <v>114</v>
      </c>
      <c r="BC19" s="167" t="s">
        <v>114</v>
      </c>
      <c r="BD19" s="167">
        <f t="shared" si="0"/>
        <v>0</v>
      </c>
      <c r="BE19" s="167" t="str">
        <f t="shared" si="1"/>
        <v>Débil</v>
      </c>
      <c r="BF19" s="140"/>
      <c r="BG19" s="142" t="s">
        <v>114</v>
      </c>
      <c r="BH19" s="167" t="str">
        <f t="shared" si="2"/>
        <v>Casilla formulada</v>
      </c>
      <c r="BI19" s="140"/>
      <c r="BJ19" s="167" t="str">
        <f t="shared" si="3"/>
        <v/>
      </c>
      <c r="BK19" s="167" t="str">
        <f t="shared" si="4"/>
        <v/>
      </c>
      <c r="BL19" s="167" t="str">
        <f t="shared" si="5"/>
        <v>SI</v>
      </c>
      <c r="BM19" s="434"/>
      <c r="BN19" s="437"/>
      <c r="BO19" s="440"/>
      <c r="BP19" s="443"/>
      <c r="BQ19" s="425"/>
      <c r="BR19" s="425"/>
      <c r="BS19" s="428"/>
    </row>
    <row r="20" spans="2:71" s="113" customFormat="1" ht="179.25" hidden="1" x14ac:dyDescent="0.25">
      <c r="B20" s="463"/>
      <c r="C20" s="466"/>
      <c r="D20" s="455"/>
      <c r="E20" s="455"/>
      <c r="F20" s="453"/>
      <c r="G20" s="453"/>
      <c r="H20" s="453"/>
      <c r="I20" s="453"/>
      <c r="J20" s="455"/>
      <c r="K20" s="131">
        <v>8</v>
      </c>
      <c r="L20" s="132" t="s">
        <v>115</v>
      </c>
      <c r="M20" s="457"/>
      <c r="N20" s="460"/>
      <c r="O20" s="450"/>
      <c r="P20" s="443"/>
      <c r="Q20" s="446"/>
      <c r="R20" s="446"/>
      <c r="S20" s="446"/>
      <c r="T20" s="446"/>
      <c r="U20" s="446"/>
      <c r="V20" s="446"/>
      <c r="W20" s="446"/>
      <c r="X20" s="446"/>
      <c r="Y20" s="446"/>
      <c r="Z20" s="446"/>
      <c r="AA20" s="446"/>
      <c r="AB20" s="446"/>
      <c r="AC20" s="446"/>
      <c r="AD20" s="446"/>
      <c r="AE20" s="446"/>
      <c r="AF20" s="446"/>
      <c r="AG20" s="446"/>
      <c r="AH20" s="446"/>
      <c r="AI20" s="446"/>
      <c r="AJ20" s="425"/>
      <c r="AK20" s="425"/>
      <c r="AL20" s="425"/>
      <c r="AM20" s="431"/>
      <c r="AN20" s="133">
        <v>8</v>
      </c>
      <c r="AO20" s="134" t="s">
        <v>117</v>
      </c>
      <c r="AP20" s="134"/>
      <c r="AQ20" s="134" t="s">
        <v>114</v>
      </c>
      <c r="AR20" s="134"/>
      <c r="AS20" s="134"/>
      <c r="AT20" s="134"/>
      <c r="AU20" s="134"/>
      <c r="AV20" s="134" t="s">
        <v>114</v>
      </c>
      <c r="AW20" s="135" t="s">
        <v>114</v>
      </c>
      <c r="AX20" s="135" t="s">
        <v>114</v>
      </c>
      <c r="AY20" s="135" t="s">
        <v>114</v>
      </c>
      <c r="AZ20" s="135" t="s">
        <v>114</v>
      </c>
      <c r="BA20" s="135" t="s">
        <v>114</v>
      </c>
      <c r="BB20" s="135" t="s">
        <v>114</v>
      </c>
      <c r="BC20" s="135" t="s">
        <v>114</v>
      </c>
      <c r="BD20" s="135">
        <f t="shared" si="0"/>
        <v>0</v>
      </c>
      <c r="BE20" s="135" t="str">
        <f t="shared" si="1"/>
        <v>Débil</v>
      </c>
      <c r="BF20" s="134"/>
      <c r="BG20" s="136" t="s">
        <v>114</v>
      </c>
      <c r="BH20" s="135" t="str">
        <f t="shared" si="2"/>
        <v>Casilla formulada</v>
      </c>
      <c r="BI20" s="134"/>
      <c r="BJ20" s="135" t="str">
        <f t="shared" si="3"/>
        <v/>
      </c>
      <c r="BK20" s="135" t="str">
        <f t="shared" si="4"/>
        <v/>
      </c>
      <c r="BL20" s="135" t="str">
        <f t="shared" si="5"/>
        <v>SI</v>
      </c>
      <c r="BM20" s="434"/>
      <c r="BN20" s="437"/>
      <c r="BO20" s="440"/>
      <c r="BP20" s="443"/>
      <c r="BQ20" s="425"/>
      <c r="BR20" s="425"/>
      <c r="BS20" s="428"/>
    </row>
    <row r="21" spans="2:71" s="113" customFormat="1" ht="179.25" hidden="1" x14ac:dyDescent="0.25">
      <c r="B21" s="463"/>
      <c r="C21" s="466"/>
      <c r="D21" s="455"/>
      <c r="E21" s="455"/>
      <c r="F21" s="453"/>
      <c r="G21" s="453"/>
      <c r="H21" s="453"/>
      <c r="I21" s="453"/>
      <c r="J21" s="455"/>
      <c r="K21" s="137">
        <v>9</v>
      </c>
      <c r="L21" s="143" t="s">
        <v>115</v>
      </c>
      <c r="M21" s="457"/>
      <c r="N21" s="460"/>
      <c r="O21" s="450"/>
      <c r="P21" s="443"/>
      <c r="Q21" s="446"/>
      <c r="R21" s="446"/>
      <c r="S21" s="446"/>
      <c r="T21" s="446"/>
      <c r="U21" s="446"/>
      <c r="V21" s="446"/>
      <c r="W21" s="446"/>
      <c r="X21" s="446"/>
      <c r="Y21" s="446"/>
      <c r="Z21" s="446"/>
      <c r="AA21" s="446"/>
      <c r="AB21" s="446"/>
      <c r="AC21" s="446"/>
      <c r="AD21" s="446"/>
      <c r="AE21" s="446"/>
      <c r="AF21" s="446"/>
      <c r="AG21" s="446"/>
      <c r="AH21" s="446"/>
      <c r="AI21" s="446"/>
      <c r="AJ21" s="425"/>
      <c r="AK21" s="425"/>
      <c r="AL21" s="425"/>
      <c r="AM21" s="431"/>
      <c r="AN21" s="139">
        <v>9</v>
      </c>
      <c r="AO21" s="140" t="s">
        <v>117</v>
      </c>
      <c r="AP21" s="140"/>
      <c r="AQ21" s="140" t="s">
        <v>114</v>
      </c>
      <c r="AR21" s="140"/>
      <c r="AS21" s="140"/>
      <c r="AT21" s="140"/>
      <c r="AU21" s="140"/>
      <c r="AV21" s="140" t="s">
        <v>114</v>
      </c>
      <c r="AW21" s="167" t="s">
        <v>114</v>
      </c>
      <c r="AX21" s="167" t="s">
        <v>114</v>
      </c>
      <c r="AY21" s="167" t="s">
        <v>114</v>
      </c>
      <c r="AZ21" s="167" t="s">
        <v>114</v>
      </c>
      <c r="BA21" s="167" t="s">
        <v>114</v>
      </c>
      <c r="BB21" s="167" t="s">
        <v>114</v>
      </c>
      <c r="BC21" s="167" t="s">
        <v>114</v>
      </c>
      <c r="BD21" s="167">
        <f t="shared" si="0"/>
        <v>0</v>
      </c>
      <c r="BE21" s="167" t="str">
        <f t="shared" si="1"/>
        <v>Débil</v>
      </c>
      <c r="BF21" s="140"/>
      <c r="BG21" s="142" t="s">
        <v>114</v>
      </c>
      <c r="BH21" s="167" t="str">
        <f t="shared" si="2"/>
        <v>Casilla formulada</v>
      </c>
      <c r="BI21" s="140"/>
      <c r="BJ21" s="167" t="str">
        <f t="shared" si="3"/>
        <v/>
      </c>
      <c r="BK21" s="167" t="str">
        <f t="shared" si="4"/>
        <v/>
      </c>
      <c r="BL21" s="167" t="str">
        <f t="shared" si="5"/>
        <v>SI</v>
      </c>
      <c r="BM21" s="434"/>
      <c r="BN21" s="437"/>
      <c r="BO21" s="440"/>
      <c r="BP21" s="443"/>
      <c r="BQ21" s="425"/>
      <c r="BR21" s="425"/>
      <c r="BS21" s="428"/>
    </row>
    <row r="22" spans="2:71" s="113" customFormat="1" ht="180" hidden="1" thickBot="1" x14ac:dyDescent="0.3">
      <c r="B22" s="464"/>
      <c r="C22" s="467"/>
      <c r="D22" s="456"/>
      <c r="E22" s="456"/>
      <c r="F22" s="454"/>
      <c r="G22" s="454"/>
      <c r="H22" s="454"/>
      <c r="I22" s="454"/>
      <c r="J22" s="456"/>
      <c r="K22" s="144">
        <v>10</v>
      </c>
      <c r="L22" s="145" t="s">
        <v>115</v>
      </c>
      <c r="M22" s="458"/>
      <c r="N22" s="461"/>
      <c r="O22" s="451"/>
      <c r="P22" s="444"/>
      <c r="Q22" s="447"/>
      <c r="R22" s="447"/>
      <c r="S22" s="447"/>
      <c r="T22" s="447"/>
      <c r="U22" s="447"/>
      <c r="V22" s="447"/>
      <c r="W22" s="447"/>
      <c r="X22" s="447"/>
      <c r="Y22" s="447"/>
      <c r="Z22" s="447"/>
      <c r="AA22" s="447"/>
      <c r="AB22" s="447"/>
      <c r="AC22" s="447"/>
      <c r="AD22" s="447"/>
      <c r="AE22" s="447"/>
      <c r="AF22" s="447"/>
      <c r="AG22" s="447"/>
      <c r="AH22" s="447"/>
      <c r="AI22" s="447"/>
      <c r="AJ22" s="426"/>
      <c r="AK22" s="426"/>
      <c r="AL22" s="426"/>
      <c r="AM22" s="432"/>
      <c r="AN22" s="146">
        <v>10</v>
      </c>
      <c r="AO22" s="147" t="s">
        <v>117</v>
      </c>
      <c r="AP22" s="147"/>
      <c r="AQ22" s="147" t="s">
        <v>114</v>
      </c>
      <c r="AR22" s="147"/>
      <c r="AS22" s="147"/>
      <c r="AT22" s="147"/>
      <c r="AU22" s="147"/>
      <c r="AV22" s="147" t="s">
        <v>114</v>
      </c>
      <c r="AW22" s="148" t="s">
        <v>114</v>
      </c>
      <c r="AX22" s="148" t="s">
        <v>114</v>
      </c>
      <c r="AY22" s="148" t="s">
        <v>114</v>
      </c>
      <c r="AZ22" s="148" t="s">
        <v>114</v>
      </c>
      <c r="BA22" s="148" t="s">
        <v>114</v>
      </c>
      <c r="BB22" s="148" t="s">
        <v>114</v>
      </c>
      <c r="BC22" s="148" t="s">
        <v>114</v>
      </c>
      <c r="BD22" s="148">
        <f t="shared" si="0"/>
        <v>0</v>
      </c>
      <c r="BE22" s="148" t="str">
        <f t="shared" si="1"/>
        <v>Débil</v>
      </c>
      <c r="BF22" s="147"/>
      <c r="BG22" s="149" t="s">
        <v>114</v>
      </c>
      <c r="BH22" s="148" t="str">
        <f t="shared" si="2"/>
        <v>Casilla formulada</v>
      </c>
      <c r="BI22" s="147"/>
      <c r="BJ22" s="148" t="str">
        <f t="shared" si="3"/>
        <v/>
      </c>
      <c r="BK22" s="148" t="str">
        <f t="shared" si="4"/>
        <v/>
      </c>
      <c r="BL22" s="148" t="str">
        <f t="shared" si="5"/>
        <v>SI</v>
      </c>
      <c r="BM22" s="435"/>
      <c r="BN22" s="438"/>
      <c r="BO22" s="441"/>
      <c r="BP22" s="444"/>
      <c r="BQ22" s="426"/>
      <c r="BR22" s="426"/>
      <c r="BS22" s="429"/>
    </row>
    <row r="23" spans="2:71" s="113" customFormat="1" ht="179.25" hidden="1" x14ac:dyDescent="0.25">
      <c r="B23" s="462">
        <v>4</v>
      </c>
      <c r="C23" s="465" t="s">
        <v>112</v>
      </c>
      <c r="D23" s="455" t="s">
        <v>113</v>
      </c>
      <c r="E23" s="455"/>
      <c r="F23" s="453" t="s">
        <v>114</v>
      </c>
      <c r="G23" s="453" t="s">
        <v>114</v>
      </c>
      <c r="H23" s="453" t="s">
        <v>114</v>
      </c>
      <c r="I23" s="453" t="s">
        <v>114</v>
      </c>
      <c r="J23" s="455" t="str">
        <f>IF(AND((F23="SI"),(G23="SI"),(H23="SI"),(I23="SI")),"Si es Riesgo de Corrupción","No es Riesgo de Corrupción")</f>
        <v>No es Riesgo de Corrupción</v>
      </c>
      <c r="K23" s="128">
        <v>1</v>
      </c>
      <c r="L23" s="129" t="s">
        <v>115</v>
      </c>
      <c r="M23" s="457" t="s">
        <v>183</v>
      </c>
      <c r="N23" s="459" t="s">
        <v>114</v>
      </c>
      <c r="O23" s="449" t="str">
        <f>IF(N23=1,"Rara vez",IF(N23=2,"Improbable",IF(N23=3,"Posible",IF(N23=4,"Probable",IF(N23=5,"Casi seguro","Definir el nivel de probabilidad")))))</f>
        <v>Definir el nivel de probabilidad</v>
      </c>
      <c r="P23" s="452" t="str">
        <f>IF(N23=5,"Descripción:
Se espera que el evento ocurra en la mayoría de las circunstancias
Frecuencia:
Más de 1 vez al año",IF(N23=4,"Descripción:
Es viable que el evento ocurra en la mayoría de las circunstancias
Frecuencia:
Al menos 1 vez en el último año",IF(N23=3,"Descripción:
El evento podrá ocurrir en algún momento
Frecuencia:
Al menos 1 vez en los últimos 2 años",IF(N23=2,"Descripción:
El evento puede ocurrir en algún momento
Frecuencia:
Al menos 1 vez en los últimos 5 años",IF(N23=1,"Descripción:
El evento puede ocurrir solo en circunstancias excepcionales (poco comunes o anormales)
Frecuencia:
No se ha presentado en los últimos 5 años","← ← 
Definir el nivel de probabilidad")))))</f>
        <v>← ← 
Definir el nivel de probabilidad</v>
      </c>
      <c r="Q23" s="445" t="s">
        <v>114</v>
      </c>
      <c r="R23" s="445" t="s">
        <v>114</v>
      </c>
      <c r="S23" s="445" t="s">
        <v>114</v>
      </c>
      <c r="T23" s="445" t="s">
        <v>114</v>
      </c>
      <c r="U23" s="445" t="s">
        <v>114</v>
      </c>
      <c r="V23" s="445" t="s">
        <v>114</v>
      </c>
      <c r="W23" s="445" t="s">
        <v>114</v>
      </c>
      <c r="X23" s="445" t="s">
        <v>114</v>
      </c>
      <c r="Y23" s="445" t="s">
        <v>114</v>
      </c>
      <c r="Z23" s="445" t="s">
        <v>114</v>
      </c>
      <c r="AA23" s="445" t="s">
        <v>114</v>
      </c>
      <c r="AB23" s="445" t="s">
        <v>114</v>
      </c>
      <c r="AC23" s="445" t="s">
        <v>114</v>
      </c>
      <c r="AD23" s="445" t="s">
        <v>114</v>
      </c>
      <c r="AE23" s="445" t="s">
        <v>114</v>
      </c>
      <c r="AF23" s="445" t="s">
        <v>114</v>
      </c>
      <c r="AG23" s="445" t="s">
        <v>114</v>
      </c>
      <c r="AH23" s="445" t="s">
        <v>114</v>
      </c>
      <c r="AI23" s="445" t="s">
        <v>114</v>
      </c>
      <c r="AJ23" s="448">
        <f>IF(AF23="SI","Impacto Catastrófico por lesoines o perdida de vidas humanas",(COUNTIF(Q23:AE32,"SI")+COUNTIF(AG23:AI32,"SI")))</f>
        <v>0</v>
      </c>
      <c r="AK23" s="448" t="str">
        <f>IF(AJ23=0,"",IF(AND(AJ23&gt;0,AJ23&lt;=5),"Moderado",IF(AND(AJ23&gt;5,AJ23&lt;=11),"Mayor","Catastrófico")))</f>
        <v/>
      </c>
      <c r="AL23" s="448" t="str">
        <f>IF(AND(O23="Rara Vez",AK23="Moderado"),"Moderado",IF(AND(O23="Rara Vez",AK23="Mayor"),"Alto",IF(AND(O23="Improbable",AK23="Moderado"),"Moderado",IF(AND(O23="Improbable",AK23="Mayor"),"Alto",IF(AND(O23="Posible",AK23="Moderado"),"Alto",IF(AND(O23="Probable",AK23="Moderado"),"Alto","Extremo"))))))</f>
        <v>Extremo</v>
      </c>
      <c r="AM23" s="430" t="s">
        <v>116</v>
      </c>
      <c r="AN23" s="117">
        <v>1</v>
      </c>
      <c r="AO23" s="121" t="s">
        <v>117</v>
      </c>
      <c r="AP23" s="121"/>
      <c r="AQ23" s="121" t="s">
        <v>114</v>
      </c>
      <c r="AR23" s="121"/>
      <c r="AS23" s="121"/>
      <c r="AT23" s="121"/>
      <c r="AU23" s="121"/>
      <c r="AV23" s="121" t="s">
        <v>114</v>
      </c>
      <c r="AW23" s="166" t="s">
        <v>114</v>
      </c>
      <c r="AX23" s="166" t="s">
        <v>114</v>
      </c>
      <c r="AY23" s="166" t="s">
        <v>114</v>
      </c>
      <c r="AZ23" s="166" t="s">
        <v>114</v>
      </c>
      <c r="BA23" s="166" t="s">
        <v>114</v>
      </c>
      <c r="BB23" s="166" t="s">
        <v>114</v>
      </c>
      <c r="BC23" s="166" t="s">
        <v>114</v>
      </c>
      <c r="BD23" s="166">
        <f t="shared" si="0"/>
        <v>0</v>
      </c>
      <c r="BE23" s="166" t="str">
        <f t="shared" si="1"/>
        <v>Débil</v>
      </c>
      <c r="BF23" s="121"/>
      <c r="BG23" s="130" t="s">
        <v>114</v>
      </c>
      <c r="BH23" s="166" t="str">
        <f t="shared" si="2"/>
        <v>Casilla formulada</v>
      </c>
      <c r="BI23" s="121"/>
      <c r="BJ23" s="166" t="str">
        <f t="shared" si="3"/>
        <v/>
      </c>
      <c r="BK23" s="166" t="str">
        <f t="shared" si="4"/>
        <v/>
      </c>
      <c r="BL23" s="166" t="str">
        <f t="shared" si="5"/>
        <v>SI</v>
      </c>
      <c r="BM23" s="433" t="e">
        <f>IF(AVERAGE(BK23:BK32)=100,"FUERTE",IF(AND(AVERAGE(BK23:BK32)&lt;=99,AVERAGE(BK23:BK32)&gt;=50),"MODERADA",IF(AVERAGE(BK23:BK32)&lt;50,"DÉBIL",0)))</f>
        <v>#DIV/0!</v>
      </c>
      <c r="BN23" s="436" t="str">
        <f>IFERROR(IF(BM23="DÉBIL","NO DISMINUYE",IF(AVERAGEIF(AV23:AV32,"Preventivo",BK23:BK32)&gt;=50,"DIRECTAMENTE","NO DISMINUYE")),"NO DISMINUYE")</f>
        <v>NO DISMINUYE</v>
      </c>
      <c r="BO23" s="439" t="e">
        <f>IF(N23=1,1,IF(AND(N23=2,BM23="FUERTE",BN23="DIRECTAMENTE"),N23-1,IF(AND(N23&gt;2,BM23="FUERTE",BN23="DIRECTAMENTE"),N23-2,IF(AND(N23&gt;=2,BM23="MODERADA",BN23="DIRECTAMENTE"),N23-1,N23))))</f>
        <v>#DIV/0!</v>
      </c>
      <c r="BP23" s="442" t="e">
        <f>IF(BO23=1,"Rara vez",IF(BO23=2,"Improbable",IF(BO23=3,"Posible",IF(BO23=4,"Probable",IF(BO23=5,"Casi Seguro",0)))))</f>
        <v>#DIV/0!</v>
      </c>
      <c r="BQ23" s="424" t="str">
        <f>AK23</f>
        <v/>
      </c>
      <c r="BR23" s="424" t="e">
        <f>IF(AND(BP23="Rara Vez",BQ23="Moderado"),"Moderado",IF(AND(BP23="Rara Vez",BQ23="Mayor"),"Alto",IF(AND(BP23="Improbable",BQ23="Moderado"),"Moderado",IF(AND(BP23="Improbable",BQ23="Mayor"),"Alto",IF(AND(BP23="Posible",BQ23="Moderado"),"Alto",IF(AND(BP23="Probable",BQ23="Moderado"),"Alto","Extremo"))))))</f>
        <v>#DIV/0!</v>
      </c>
      <c r="BS23" s="427"/>
    </row>
    <row r="24" spans="2:71" s="113" customFormat="1" ht="179.25" hidden="1" x14ac:dyDescent="0.25">
      <c r="B24" s="463"/>
      <c r="C24" s="466"/>
      <c r="D24" s="455"/>
      <c r="E24" s="455"/>
      <c r="F24" s="453"/>
      <c r="G24" s="453"/>
      <c r="H24" s="453"/>
      <c r="I24" s="453"/>
      <c r="J24" s="455"/>
      <c r="K24" s="131">
        <v>2</v>
      </c>
      <c r="L24" s="132" t="s">
        <v>115</v>
      </c>
      <c r="M24" s="457"/>
      <c r="N24" s="460"/>
      <c r="O24" s="450"/>
      <c r="P24" s="443"/>
      <c r="Q24" s="446"/>
      <c r="R24" s="446"/>
      <c r="S24" s="446"/>
      <c r="T24" s="446"/>
      <c r="U24" s="446"/>
      <c r="V24" s="446"/>
      <c r="W24" s="446"/>
      <c r="X24" s="446"/>
      <c r="Y24" s="446"/>
      <c r="Z24" s="446"/>
      <c r="AA24" s="446"/>
      <c r="AB24" s="446"/>
      <c r="AC24" s="446"/>
      <c r="AD24" s="446"/>
      <c r="AE24" s="446"/>
      <c r="AF24" s="446"/>
      <c r="AG24" s="446"/>
      <c r="AH24" s="446"/>
      <c r="AI24" s="446"/>
      <c r="AJ24" s="425"/>
      <c r="AK24" s="425"/>
      <c r="AL24" s="425"/>
      <c r="AM24" s="431"/>
      <c r="AN24" s="133">
        <v>2</v>
      </c>
      <c r="AO24" s="134" t="s">
        <v>117</v>
      </c>
      <c r="AP24" s="134"/>
      <c r="AQ24" s="134" t="s">
        <v>114</v>
      </c>
      <c r="AR24" s="134"/>
      <c r="AS24" s="134"/>
      <c r="AT24" s="134"/>
      <c r="AU24" s="134"/>
      <c r="AV24" s="134" t="s">
        <v>114</v>
      </c>
      <c r="AW24" s="135" t="s">
        <v>114</v>
      </c>
      <c r="AX24" s="135" t="s">
        <v>114</v>
      </c>
      <c r="AY24" s="135" t="s">
        <v>114</v>
      </c>
      <c r="AZ24" s="135" t="s">
        <v>114</v>
      </c>
      <c r="BA24" s="135" t="s">
        <v>114</v>
      </c>
      <c r="BB24" s="135" t="s">
        <v>114</v>
      </c>
      <c r="BC24" s="135" t="s">
        <v>114</v>
      </c>
      <c r="BD24" s="135">
        <f t="shared" si="0"/>
        <v>0</v>
      </c>
      <c r="BE24" s="135" t="str">
        <f t="shared" si="1"/>
        <v>Débil</v>
      </c>
      <c r="BF24" s="134"/>
      <c r="BG24" s="136" t="s">
        <v>114</v>
      </c>
      <c r="BH24" s="135" t="str">
        <f t="shared" si="2"/>
        <v>Casilla formulada</v>
      </c>
      <c r="BI24" s="134"/>
      <c r="BJ24" s="135" t="str">
        <f t="shared" si="3"/>
        <v/>
      </c>
      <c r="BK24" s="135" t="str">
        <f t="shared" si="4"/>
        <v/>
      </c>
      <c r="BL24" s="135" t="str">
        <f t="shared" si="5"/>
        <v>SI</v>
      </c>
      <c r="BM24" s="434"/>
      <c r="BN24" s="437"/>
      <c r="BO24" s="440"/>
      <c r="BP24" s="443"/>
      <c r="BQ24" s="425"/>
      <c r="BR24" s="425"/>
      <c r="BS24" s="428"/>
    </row>
    <row r="25" spans="2:71" s="113" customFormat="1" ht="179.25" hidden="1" x14ac:dyDescent="0.25">
      <c r="B25" s="463"/>
      <c r="C25" s="466"/>
      <c r="D25" s="455"/>
      <c r="E25" s="455"/>
      <c r="F25" s="453"/>
      <c r="G25" s="453"/>
      <c r="H25" s="453"/>
      <c r="I25" s="453"/>
      <c r="J25" s="455"/>
      <c r="K25" s="137">
        <v>3</v>
      </c>
      <c r="L25" s="138" t="s">
        <v>115</v>
      </c>
      <c r="M25" s="457"/>
      <c r="N25" s="460"/>
      <c r="O25" s="450"/>
      <c r="P25" s="443"/>
      <c r="Q25" s="446"/>
      <c r="R25" s="446"/>
      <c r="S25" s="446"/>
      <c r="T25" s="446"/>
      <c r="U25" s="446"/>
      <c r="V25" s="446"/>
      <c r="W25" s="446"/>
      <c r="X25" s="446"/>
      <c r="Y25" s="446"/>
      <c r="Z25" s="446"/>
      <c r="AA25" s="446"/>
      <c r="AB25" s="446"/>
      <c r="AC25" s="446"/>
      <c r="AD25" s="446"/>
      <c r="AE25" s="446"/>
      <c r="AF25" s="446"/>
      <c r="AG25" s="446"/>
      <c r="AH25" s="446"/>
      <c r="AI25" s="446"/>
      <c r="AJ25" s="425"/>
      <c r="AK25" s="425"/>
      <c r="AL25" s="425"/>
      <c r="AM25" s="431"/>
      <c r="AN25" s="139">
        <v>3</v>
      </c>
      <c r="AO25" s="140" t="s">
        <v>117</v>
      </c>
      <c r="AP25" s="140"/>
      <c r="AQ25" s="140" t="s">
        <v>114</v>
      </c>
      <c r="AR25" s="140"/>
      <c r="AS25" s="140"/>
      <c r="AT25" s="140"/>
      <c r="AU25" s="140"/>
      <c r="AV25" s="140" t="s">
        <v>114</v>
      </c>
      <c r="AW25" s="167" t="s">
        <v>114</v>
      </c>
      <c r="AX25" s="167" t="s">
        <v>114</v>
      </c>
      <c r="AY25" s="167" t="s">
        <v>114</v>
      </c>
      <c r="AZ25" s="167" t="s">
        <v>114</v>
      </c>
      <c r="BA25" s="167" t="s">
        <v>114</v>
      </c>
      <c r="BB25" s="167" t="s">
        <v>114</v>
      </c>
      <c r="BC25" s="167" t="s">
        <v>114</v>
      </c>
      <c r="BD25" s="167">
        <f t="shared" si="0"/>
        <v>0</v>
      </c>
      <c r="BE25" s="167" t="str">
        <f t="shared" si="1"/>
        <v>Débil</v>
      </c>
      <c r="BF25" s="140"/>
      <c r="BG25" s="142" t="s">
        <v>114</v>
      </c>
      <c r="BH25" s="167" t="str">
        <f t="shared" si="2"/>
        <v>Casilla formulada</v>
      </c>
      <c r="BI25" s="140"/>
      <c r="BJ25" s="167" t="str">
        <f t="shared" si="3"/>
        <v/>
      </c>
      <c r="BK25" s="167" t="str">
        <f t="shared" si="4"/>
        <v/>
      </c>
      <c r="BL25" s="167" t="str">
        <f t="shared" si="5"/>
        <v>SI</v>
      </c>
      <c r="BM25" s="434"/>
      <c r="BN25" s="437"/>
      <c r="BO25" s="440"/>
      <c r="BP25" s="443"/>
      <c r="BQ25" s="425"/>
      <c r="BR25" s="425"/>
      <c r="BS25" s="428"/>
    </row>
    <row r="26" spans="2:71" s="113" customFormat="1" ht="179.25" hidden="1" x14ac:dyDescent="0.25">
      <c r="B26" s="463"/>
      <c r="C26" s="466"/>
      <c r="D26" s="455"/>
      <c r="E26" s="455"/>
      <c r="F26" s="453"/>
      <c r="G26" s="453"/>
      <c r="H26" s="453"/>
      <c r="I26" s="453"/>
      <c r="J26" s="455"/>
      <c r="K26" s="131">
        <v>4</v>
      </c>
      <c r="L26" s="132" t="s">
        <v>115</v>
      </c>
      <c r="M26" s="457"/>
      <c r="N26" s="460"/>
      <c r="O26" s="450"/>
      <c r="P26" s="443"/>
      <c r="Q26" s="446"/>
      <c r="R26" s="446"/>
      <c r="S26" s="446"/>
      <c r="T26" s="446"/>
      <c r="U26" s="446"/>
      <c r="V26" s="446"/>
      <c r="W26" s="446"/>
      <c r="X26" s="446"/>
      <c r="Y26" s="446"/>
      <c r="Z26" s="446"/>
      <c r="AA26" s="446"/>
      <c r="AB26" s="446"/>
      <c r="AC26" s="446"/>
      <c r="AD26" s="446"/>
      <c r="AE26" s="446"/>
      <c r="AF26" s="446"/>
      <c r="AG26" s="446"/>
      <c r="AH26" s="446"/>
      <c r="AI26" s="446"/>
      <c r="AJ26" s="425"/>
      <c r="AK26" s="425"/>
      <c r="AL26" s="425"/>
      <c r="AM26" s="431"/>
      <c r="AN26" s="133">
        <v>4</v>
      </c>
      <c r="AO26" s="134" t="s">
        <v>117</v>
      </c>
      <c r="AP26" s="134"/>
      <c r="AQ26" s="134" t="s">
        <v>114</v>
      </c>
      <c r="AR26" s="134"/>
      <c r="AS26" s="134"/>
      <c r="AT26" s="134"/>
      <c r="AU26" s="134"/>
      <c r="AV26" s="134" t="s">
        <v>114</v>
      </c>
      <c r="AW26" s="135" t="s">
        <v>114</v>
      </c>
      <c r="AX26" s="135" t="s">
        <v>114</v>
      </c>
      <c r="AY26" s="135" t="s">
        <v>114</v>
      </c>
      <c r="AZ26" s="135" t="s">
        <v>114</v>
      </c>
      <c r="BA26" s="135" t="s">
        <v>114</v>
      </c>
      <c r="BB26" s="135" t="s">
        <v>114</v>
      </c>
      <c r="BC26" s="135" t="s">
        <v>114</v>
      </c>
      <c r="BD26" s="135">
        <f t="shared" si="0"/>
        <v>0</v>
      </c>
      <c r="BE26" s="135" t="str">
        <f t="shared" si="1"/>
        <v>Débil</v>
      </c>
      <c r="BF26" s="134"/>
      <c r="BG26" s="136" t="s">
        <v>114</v>
      </c>
      <c r="BH26" s="135" t="str">
        <f t="shared" si="2"/>
        <v>Casilla formulada</v>
      </c>
      <c r="BI26" s="134"/>
      <c r="BJ26" s="135" t="str">
        <f t="shared" si="3"/>
        <v/>
      </c>
      <c r="BK26" s="135" t="str">
        <f t="shared" si="4"/>
        <v/>
      </c>
      <c r="BL26" s="135" t="str">
        <f t="shared" si="5"/>
        <v>SI</v>
      </c>
      <c r="BM26" s="434"/>
      <c r="BN26" s="437"/>
      <c r="BO26" s="440"/>
      <c r="BP26" s="443"/>
      <c r="BQ26" s="425"/>
      <c r="BR26" s="425"/>
      <c r="BS26" s="428"/>
    </row>
    <row r="27" spans="2:71" s="113" customFormat="1" ht="179.25" hidden="1" x14ac:dyDescent="0.25">
      <c r="B27" s="463"/>
      <c r="C27" s="466"/>
      <c r="D27" s="455"/>
      <c r="E27" s="455"/>
      <c r="F27" s="453"/>
      <c r="G27" s="453"/>
      <c r="H27" s="453"/>
      <c r="I27" s="453"/>
      <c r="J27" s="455"/>
      <c r="K27" s="137">
        <v>5</v>
      </c>
      <c r="L27" s="138" t="s">
        <v>115</v>
      </c>
      <c r="M27" s="457"/>
      <c r="N27" s="460"/>
      <c r="O27" s="450"/>
      <c r="P27" s="443"/>
      <c r="Q27" s="446"/>
      <c r="R27" s="446"/>
      <c r="S27" s="446"/>
      <c r="T27" s="446"/>
      <c r="U27" s="446"/>
      <c r="V27" s="446"/>
      <c r="W27" s="446"/>
      <c r="X27" s="446"/>
      <c r="Y27" s="446"/>
      <c r="Z27" s="446"/>
      <c r="AA27" s="446"/>
      <c r="AB27" s="446"/>
      <c r="AC27" s="446"/>
      <c r="AD27" s="446"/>
      <c r="AE27" s="446"/>
      <c r="AF27" s="446"/>
      <c r="AG27" s="446"/>
      <c r="AH27" s="446"/>
      <c r="AI27" s="446"/>
      <c r="AJ27" s="425"/>
      <c r="AK27" s="425"/>
      <c r="AL27" s="425"/>
      <c r="AM27" s="431"/>
      <c r="AN27" s="139">
        <v>5</v>
      </c>
      <c r="AO27" s="140" t="s">
        <v>117</v>
      </c>
      <c r="AP27" s="140"/>
      <c r="AQ27" s="140" t="s">
        <v>114</v>
      </c>
      <c r="AR27" s="140"/>
      <c r="AS27" s="140"/>
      <c r="AT27" s="140"/>
      <c r="AU27" s="140"/>
      <c r="AV27" s="140" t="s">
        <v>114</v>
      </c>
      <c r="AW27" s="167" t="s">
        <v>114</v>
      </c>
      <c r="AX27" s="167" t="s">
        <v>114</v>
      </c>
      <c r="AY27" s="167" t="s">
        <v>114</v>
      </c>
      <c r="AZ27" s="167" t="s">
        <v>114</v>
      </c>
      <c r="BA27" s="167" t="s">
        <v>114</v>
      </c>
      <c r="BB27" s="167" t="s">
        <v>114</v>
      </c>
      <c r="BC27" s="167" t="s">
        <v>114</v>
      </c>
      <c r="BD27" s="167">
        <f t="shared" si="0"/>
        <v>0</v>
      </c>
      <c r="BE27" s="167" t="str">
        <f t="shared" si="1"/>
        <v>Débil</v>
      </c>
      <c r="BF27" s="140"/>
      <c r="BG27" s="142" t="s">
        <v>114</v>
      </c>
      <c r="BH27" s="167" t="str">
        <f t="shared" si="2"/>
        <v>Casilla formulada</v>
      </c>
      <c r="BI27" s="140"/>
      <c r="BJ27" s="167" t="str">
        <f t="shared" si="3"/>
        <v/>
      </c>
      <c r="BK27" s="167" t="str">
        <f t="shared" si="4"/>
        <v/>
      </c>
      <c r="BL27" s="167" t="str">
        <f t="shared" si="5"/>
        <v>SI</v>
      </c>
      <c r="BM27" s="434"/>
      <c r="BN27" s="437"/>
      <c r="BO27" s="440"/>
      <c r="BP27" s="443"/>
      <c r="BQ27" s="425"/>
      <c r="BR27" s="425"/>
      <c r="BS27" s="428"/>
    </row>
    <row r="28" spans="2:71" s="113" customFormat="1" ht="179.25" hidden="1" x14ac:dyDescent="0.25">
      <c r="B28" s="463"/>
      <c r="C28" s="466"/>
      <c r="D28" s="455"/>
      <c r="E28" s="455"/>
      <c r="F28" s="453"/>
      <c r="G28" s="453"/>
      <c r="H28" s="453"/>
      <c r="I28" s="453"/>
      <c r="J28" s="455"/>
      <c r="K28" s="131">
        <v>6</v>
      </c>
      <c r="L28" s="132" t="s">
        <v>115</v>
      </c>
      <c r="M28" s="457"/>
      <c r="N28" s="460"/>
      <c r="O28" s="450"/>
      <c r="P28" s="443"/>
      <c r="Q28" s="446"/>
      <c r="R28" s="446"/>
      <c r="S28" s="446"/>
      <c r="T28" s="446"/>
      <c r="U28" s="446"/>
      <c r="V28" s="446"/>
      <c r="W28" s="446"/>
      <c r="X28" s="446"/>
      <c r="Y28" s="446"/>
      <c r="Z28" s="446"/>
      <c r="AA28" s="446"/>
      <c r="AB28" s="446"/>
      <c r="AC28" s="446"/>
      <c r="AD28" s="446"/>
      <c r="AE28" s="446"/>
      <c r="AF28" s="446"/>
      <c r="AG28" s="446"/>
      <c r="AH28" s="446"/>
      <c r="AI28" s="446"/>
      <c r="AJ28" s="425"/>
      <c r="AK28" s="425"/>
      <c r="AL28" s="425"/>
      <c r="AM28" s="431"/>
      <c r="AN28" s="133">
        <v>6</v>
      </c>
      <c r="AO28" s="134" t="s">
        <v>117</v>
      </c>
      <c r="AP28" s="134"/>
      <c r="AQ28" s="134" t="s">
        <v>114</v>
      </c>
      <c r="AR28" s="134"/>
      <c r="AS28" s="134"/>
      <c r="AT28" s="134"/>
      <c r="AU28" s="134"/>
      <c r="AV28" s="134" t="s">
        <v>114</v>
      </c>
      <c r="AW28" s="135" t="s">
        <v>114</v>
      </c>
      <c r="AX28" s="135" t="s">
        <v>114</v>
      </c>
      <c r="AY28" s="135" t="s">
        <v>114</v>
      </c>
      <c r="AZ28" s="135" t="s">
        <v>114</v>
      </c>
      <c r="BA28" s="135" t="s">
        <v>114</v>
      </c>
      <c r="BB28" s="135" t="s">
        <v>114</v>
      </c>
      <c r="BC28" s="135" t="s">
        <v>114</v>
      </c>
      <c r="BD28" s="135">
        <f t="shared" si="0"/>
        <v>0</v>
      </c>
      <c r="BE28" s="135" t="str">
        <f t="shared" si="1"/>
        <v>Débil</v>
      </c>
      <c r="BF28" s="134"/>
      <c r="BG28" s="136" t="s">
        <v>114</v>
      </c>
      <c r="BH28" s="135" t="str">
        <f t="shared" si="2"/>
        <v>Casilla formulada</v>
      </c>
      <c r="BI28" s="134"/>
      <c r="BJ28" s="135" t="str">
        <f t="shared" si="3"/>
        <v/>
      </c>
      <c r="BK28" s="135" t="str">
        <f t="shared" si="4"/>
        <v/>
      </c>
      <c r="BL28" s="135" t="str">
        <f t="shared" si="5"/>
        <v>SI</v>
      </c>
      <c r="BM28" s="434"/>
      <c r="BN28" s="437"/>
      <c r="BO28" s="440"/>
      <c r="BP28" s="443"/>
      <c r="BQ28" s="425"/>
      <c r="BR28" s="425"/>
      <c r="BS28" s="428"/>
    </row>
    <row r="29" spans="2:71" s="113" customFormat="1" ht="179.25" hidden="1" x14ac:dyDescent="0.25">
      <c r="B29" s="463"/>
      <c r="C29" s="466"/>
      <c r="D29" s="455"/>
      <c r="E29" s="455"/>
      <c r="F29" s="453"/>
      <c r="G29" s="453"/>
      <c r="H29" s="453"/>
      <c r="I29" s="453"/>
      <c r="J29" s="455"/>
      <c r="K29" s="137">
        <v>7</v>
      </c>
      <c r="L29" s="138" t="s">
        <v>115</v>
      </c>
      <c r="M29" s="457"/>
      <c r="N29" s="460"/>
      <c r="O29" s="450"/>
      <c r="P29" s="443"/>
      <c r="Q29" s="446"/>
      <c r="R29" s="446"/>
      <c r="S29" s="446"/>
      <c r="T29" s="446"/>
      <c r="U29" s="446"/>
      <c r="V29" s="446"/>
      <c r="W29" s="446"/>
      <c r="X29" s="446"/>
      <c r="Y29" s="446"/>
      <c r="Z29" s="446"/>
      <c r="AA29" s="446"/>
      <c r="AB29" s="446"/>
      <c r="AC29" s="446"/>
      <c r="AD29" s="446"/>
      <c r="AE29" s="446"/>
      <c r="AF29" s="446"/>
      <c r="AG29" s="446"/>
      <c r="AH29" s="446"/>
      <c r="AI29" s="446"/>
      <c r="AJ29" s="425"/>
      <c r="AK29" s="425"/>
      <c r="AL29" s="425"/>
      <c r="AM29" s="431"/>
      <c r="AN29" s="139">
        <v>7</v>
      </c>
      <c r="AO29" s="140" t="s">
        <v>117</v>
      </c>
      <c r="AP29" s="140"/>
      <c r="AQ29" s="140" t="s">
        <v>114</v>
      </c>
      <c r="AR29" s="140"/>
      <c r="AS29" s="140"/>
      <c r="AT29" s="140"/>
      <c r="AU29" s="140"/>
      <c r="AV29" s="140" t="s">
        <v>114</v>
      </c>
      <c r="AW29" s="167" t="s">
        <v>114</v>
      </c>
      <c r="AX29" s="167" t="s">
        <v>114</v>
      </c>
      <c r="AY29" s="167" t="s">
        <v>114</v>
      </c>
      <c r="AZ29" s="167" t="s">
        <v>114</v>
      </c>
      <c r="BA29" s="167" t="s">
        <v>114</v>
      </c>
      <c r="BB29" s="167" t="s">
        <v>114</v>
      </c>
      <c r="BC29" s="167" t="s">
        <v>114</v>
      </c>
      <c r="BD29" s="167">
        <f t="shared" si="0"/>
        <v>0</v>
      </c>
      <c r="BE29" s="167" t="str">
        <f t="shared" si="1"/>
        <v>Débil</v>
      </c>
      <c r="BF29" s="140"/>
      <c r="BG29" s="142" t="s">
        <v>114</v>
      </c>
      <c r="BH29" s="167" t="str">
        <f t="shared" si="2"/>
        <v>Casilla formulada</v>
      </c>
      <c r="BI29" s="140"/>
      <c r="BJ29" s="167" t="str">
        <f t="shared" si="3"/>
        <v/>
      </c>
      <c r="BK29" s="167" t="str">
        <f t="shared" si="4"/>
        <v/>
      </c>
      <c r="BL29" s="167" t="str">
        <f t="shared" si="5"/>
        <v>SI</v>
      </c>
      <c r="BM29" s="434"/>
      <c r="BN29" s="437"/>
      <c r="BO29" s="440"/>
      <c r="BP29" s="443"/>
      <c r="BQ29" s="425"/>
      <c r="BR29" s="425"/>
      <c r="BS29" s="428"/>
    </row>
    <row r="30" spans="2:71" s="113" customFormat="1" ht="179.25" hidden="1" x14ac:dyDescent="0.25">
      <c r="B30" s="463"/>
      <c r="C30" s="466"/>
      <c r="D30" s="455"/>
      <c r="E30" s="455"/>
      <c r="F30" s="453"/>
      <c r="G30" s="453"/>
      <c r="H30" s="453"/>
      <c r="I30" s="453"/>
      <c r="J30" s="455"/>
      <c r="K30" s="131">
        <v>8</v>
      </c>
      <c r="L30" s="132" t="s">
        <v>115</v>
      </c>
      <c r="M30" s="457"/>
      <c r="N30" s="460"/>
      <c r="O30" s="450"/>
      <c r="P30" s="443"/>
      <c r="Q30" s="446"/>
      <c r="R30" s="446"/>
      <c r="S30" s="446"/>
      <c r="T30" s="446"/>
      <c r="U30" s="446"/>
      <c r="V30" s="446"/>
      <c r="W30" s="446"/>
      <c r="X30" s="446"/>
      <c r="Y30" s="446"/>
      <c r="Z30" s="446"/>
      <c r="AA30" s="446"/>
      <c r="AB30" s="446"/>
      <c r="AC30" s="446"/>
      <c r="AD30" s="446"/>
      <c r="AE30" s="446"/>
      <c r="AF30" s="446"/>
      <c r="AG30" s="446"/>
      <c r="AH30" s="446"/>
      <c r="AI30" s="446"/>
      <c r="AJ30" s="425"/>
      <c r="AK30" s="425"/>
      <c r="AL30" s="425"/>
      <c r="AM30" s="431"/>
      <c r="AN30" s="133">
        <v>8</v>
      </c>
      <c r="AO30" s="134" t="s">
        <v>117</v>
      </c>
      <c r="AP30" s="134"/>
      <c r="AQ30" s="134" t="s">
        <v>114</v>
      </c>
      <c r="AR30" s="134"/>
      <c r="AS30" s="134"/>
      <c r="AT30" s="134"/>
      <c r="AU30" s="134"/>
      <c r="AV30" s="134" t="s">
        <v>114</v>
      </c>
      <c r="AW30" s="135" t="s">
        <v>114</v>
      </c>
      <c r="AX30" s="135" t="s">
        <v>114</v>
      </c>
      <c r="AY30" s="135" t="s">
        <v>114</v>
      </c>
      <c r="AZ30" s="135" t="s">
        <v>114</v>
      </c>
      <c r="BA30" s="135" t="s">
        <v>114</v>
      </c>
      <c r="BB30" s="135" t="s">
        <v>114</v>
      </c>
      <c r="BC30" s="135" t="s">
        <v>114</v>
      </c>
      <c r="BD30" s="135">
        <f t="shared" si="0"/>
        <v>0</v>
      </c>
      <c r="BE30" s="135" t="str">
        <f t="shared" si="1"/>
        <v>Débil</v>
      </c>
      <c r="BF30" s="134"/>
      <c r="BG30" s="136" t="s">
        <v>114</v>
      </c>
      <c r="BH30" s="135" t="str">
        <f t="shared" si="2"/>
        <v>Casilla formulada</v>
      </c>
      <c r="BI30" s="134"/>
      <c r="BJ30" s="135" t="str">
        <f t="shared" si="3"/>
        <v/>
      </c>
      <c r="BK30" s="135" t="str">
        <f t="shared" si="4"/>
        <v/>
      </c>
      <c r="BL30" s="135" t="str">
        <f t="shared" si="5"/>
        <v>SI</v>
      </c>
      <c r="BM30" s="434"/>
      <c r="BN30" s="437"/>
      <c r="BO30" s="440"/>
      <c r="BP30" s="443"/>
      <c r="BQ30" s="425"/>
      <c r="BR30" s="425"/>
      <c r="BS30" s="428"/>
    </row>
    <row r="31" spans="2:71" s="113" customFormat="1" ht="179.25" hidden="1" x14ac:dyDescent="0.25">
      <c r="B31" s="463"/>
      <c r="C31" s="466"/>
      <c r="D31" s="455"/>
      <c r="E31" s="455"/>
      <c r="F31" s="453"/>
      <c r="G31" s="453"/>
      <c r="H31" s="453"/>
      <c r="I31" s="453"/>
      <c r="J31" s="455"/>
      <c r="K31" s="137">
        <v>9</v>
      </c>
      <c r="L31" s="143" t="s">
        <v>115</v>
      </c>
      <c r="M31" s="457"/>
      <c r="N31" s="460"/>
      <c r="O31" s="450"/>
      <c r="P31" s="443"/>
      <c r="Q31" s="446"/>
      <c r="R31" s="446"/>
      <c r="S31" s="446"/>
      <c r="T31" s="446"/>
      <c r="U31" s="446"/>
      <c r="V31" s="446"/>
      <c r="W31" s="446"/>
      <c r="X31" s="446"/>
      <c r="Y31" s="446"/>
      <c r="Z31" s="446"/>
      <c r="AA31" s="446"/>
      <c r="AB31" s="446"/>
      <c r="AC31" s="446"/>
      <c r="AD31" s="446"/>
      <c r="AE31" s="446"/>
      <c r="AF31" s="446"/>
      <c r="AG31" s="446"/>
      <c r="AH31" s="446"/>
      <c r="AI31" s="446"/>
      <c r="AJ31" s="425"/>
      <c r="AK31" s="425"/>
      <c r="AL31" s="425"/>
      <c r="AM31" s="431"/>
      <c r="AN31" s="139">
        <v>9</v>
      </c>
      <c r="AO31" s="140" t="s">
        <v>117</v>
      </c>
      <c r="AP31" s="140"/>
      <c r="AQ31" s="140" t="s">
        <v>114</v>
      </c>
      <c r="AR31" s="140"/>
      <c r="AS31" s="140"/>
      <c r="AT31" s="140"/>
      <c r="AU31" s="140"/>
      <c r="AV31" s="140" t="s">
        <v>114</v>
      </c>
      <c r="AW31" s="167" t="s">
        <v>114</v>
      </c>
      <c r="AX31" s="167" t="s">
        <v>114</v>
      </c>
      <c r="AY31" s="167" t="s">
        <v>114</v>
      </c>
      <c r="AZ31" s="167" t="s">
        <v>114</v>
      </c>
      <c r="BA31" s="167" t="s">
        <v>114</v>
      </c>
      <c r="BB31" s="167" t="s">
        <v>114</v>
      </c>
      <c r="BC31" s="167" t="s">
        <v>114</v>
      </c>
      <c r="BD31" s="167">
        <f t="shared" si="0"/>
        <v>0</v>
      </c>
      <c r="BE31" s="167" t="str">
        <f t="shared" si="1"/>
        <v>Débil</v>
      </c>
      <c r="BF31" s="140"/>
      <c r="BG31" s="142" t="s">
        <v>114</v>
      </c>
      <c r="BH31" s="167" t="str">
        <f t="shared" si="2"/>
        <v>Casilla formulada</v>
      </c>
      <c r="BI31" s="140"/>
      <c r="BJ31" s="167" t="str">
        <f t="shared" si="3"/>
        <v/>
      </c>
      <c r="BK31" s="167" t="str">
        <f t="shared" si="4"/>
        <v/>
      </c>
      <c r="BL31" s="167" t="str">
        <f t="shared" si="5"/>
        <v>SI</v>
      </c>
      <c r="BM31" s="434"/>
      <c r="BN31" s="437"/>
      <c r="BO31" s="440"/>
      <c r="BP31" s="443"/>
      <c r="BQ31" s="425"/>
      <c r="BR31" s="425"/>
      <c r="BS31" s="428"/>
    </row>
    <row r="32" spans="2:71" s="113" customFormat="1" ht="180" hidden="1" thickBot="1" x14ac:dyDescent="0.3">
      <c r="B32" s="464"/>
      <c r="C32" s="467"/>
      <c r="D32" s="456"/>
      <c r="E32" s="456"/>
      <c r="F32" s="454"/>
      <c r="G32" s="454"/>
      <c r="H32" s="454"/>
      <c r="I32" s="454"/>
      <c r="J32" s="456"/>
      <c r="K32" s="144">
        <v>10</v>
      </c>
      <c r="L32" s="145" t="s">
        <v>115</v>
      </c>
      <c r="M32" s="458"/>
      <c r="N32" s="461"/>
      <c r="O32" s="451"/>
      <c r="P32" s="444"/>
      <c r="Q32" s="447"/>
      <c r="R32" s="447"/>
      <c r="S32" s="447"/>
      <c r="T32" s="447"/>
      <c r="U32" s="447"/>
      <c r="V32" s="447"/>
      <c r="W32" s="447"/>
      <c r="X32" s="447"/>
      <c r="Y32" s="447"/>
      <c r="Z32" s="447"/>
      <c r="AA32" s="447"/>
      <c r="AB32" s="447"/>
      <c r="AC32" s="447"/>
      <c r="AD32" s="447"/>
      <c r="AE32" s="447"/>
      <c r="AF32" s="447"/>
      <c r="AG32" s="447"/>
      <c r="AH32" s="447"/>
      <c r="AI32" s="447"/>
      <c r="AJ32" s="426"/>
      <c r="AK32" s="426"/>
      <c r="AL32" s="426"/>
      <c r="AM32" s="432"/>
      <c r="AN32" s="146">
        <v>10</v>
      </c>
      <c r="AO32" s="147" t="s">
        <v>117</v>
      </c>
      <c r="AP32" s="147"/>
      <c r="AQ32" s="147" t="s">
        <v>114</v>
      </c>
      <c r="AR32" s="147"/>
      <c r="AS32" s="147"/>
      <c r="AT32" s="147"/>
      <c r="AU32" s="147"/>
      <c r="AV32" s="147" t="s">
        <v>114</v>
      </c>
      <c r="AW32" s="148" t="s">
        <v>114</v>
      </c>
      <c r="AX32" s="148" t="s">
        <v>114</v>
      </c>
      <c r="AY32" s="148" t="s">
        <v>114</v>
      </c>
      <c r="AZ32" s="148" t="s">
        <v>114</v>
      </c>
      <c r="BA32" s="148" t="s">
        <v>114</v>
      </c>
      <c r="BB32" s="148" t="s">
        <v>114</v>
      </c>
      <c r="BC32" s="148" t="s">
        <v>114</v>
      </c>
      <c r="BD32" s="148">
        <f t="shared" si="0"/>
        <v>0</v>
      </c>
      <c r="BE32" s="148" t="str">
        <f t="shared" si="1"/>
        <v>Débil</v>
      </c>
      <c r="BF32" s="147"/>
      <c r="BG32" s="149" t="s">
        <v>114</v>
      </c>
      <c r="BH32" s="148" t="str">
        <f t="shared" si="2"/>
        <v>Casilla formulada</v>
      </c>
      <c r="BI32" s="147"/>
      <c r="BJ32" s="148" t="str">
        <f t="shared" si="3"/>
        <v/>
      </c>
      <c r="BK32" s="148" t="str">
        <f t="shared" si="4"/>
        <v/>
      </c>
      <c r="BL32" s="148" t="str">
        <f t="shared" si="5"/>
        <v>SI</v>
      </c>
      <c r="BM32" s="435"/>
      <c r="BN32" s="438"/>
      <c r="BO32" s="441"/>
      <c r="BP32" s="444"/>
      <c r="BQ32" s="426"/>
      <c r="BR32" s="426"/>
      <c r="BS32" s="429"/>
    </row>
    <row r="33" spans="2:71" s="113" customFormat="1" ht="179.25" hidden="1" x14ac:dyDescent="0.25">
      <c r="B33" s="462">
        <v>5</v>
      </c>
      <c r="C33" s="465" t="s">
        <v>112</v>
      </c>
      <c r="D33" s="455" t="s">
        <v>113</v>
      </c>
      <c r="E33" s="455"/>
      <c r="F33" s="453" t="s">
        <v>114</v>
      </c>
      <c r="G33" s="453" t="s">
        <v>114</v>
      </c>
      <c r="H33" s="453" t="s">
        <v>114</v>
      </c>
      <c r="I33" s="453" t="s">
        <v>114</v>
      </c>
      <c r="J33" s="455" t="str">
        <f>IF(AND((F33="SI"),(G33="SI"),(H33="SI"),(I33="SI")),"Si es Riesgo de Corrupción","No es Riesgo de Corrupción")</f>
        <v>No es Riesgo de Corrupción</v>
      </c>
      <c r="K33" s="128">
        <v>1</v>
      </c>
      <c r="L33" s="129" t="s">
        <v>115</v>
      </c>
      <c r="M33" s="457" t="s">
        <v>183</v>
      </c>
      <c r="N33" s="459" t="s">
        <v>114</v>
      </c>
      <c r="O33" s="449" t="str">
        <f>IF(N33=1,"Rara vez",IF(N33=2,"Improbable",IF(N33=3,"Posible",IF(N33=4,"Probable",IF(N33=5,"Casi seguro","Definir el nivel de probabilidad")))))</f>
        <v>Definir el nivel de probabilidad</v>
      </c>
      <c r="P33" s="452" t="str">
        <f>IF(N33=5,"Descripción:
Se espera que el evento ocurra en la mayoría de las circunstancias
Frecuencia:
Más de 1 vez al año",IF(N33=4,"Descripción:
Es viable que el evento ocurra en la mayoría de las circunstancias
Frecuencia:
Al menos 1 vez en el último año",IF(N33=3,"Descripción:
El evento podrá ocurrir en algún momento
Frecuencia:
Al menos 1 vez en los últimos 2 años",IF(N33=2,"Descripción:
El evento puede ocurrir en algún momento
Frecuencia:
Al menos 1 vez en los últimos 5 años",IF(N33=1,"Descripción:
El evento puede ocurrir solo en circunstancias excepcionales (poco comunes o anormales)
Frecuencia:
No se ha presentado en los últimos 5 años","← ← 
Definir el nivel de probabilidad")))))</f>
        <v>← ← 
Definir el nivel de probabilidad</v>
      </c>
      <c r="Q33" s="445" t="s">
        <v>114</v>
      </c>
      <c r="R33" s="445" t="s">
        <v>114</v>
      </c>
      <c r="S33" s="445" t="s">
        <v>114</v>
      </c>
      <c r="T33" s="445" t="s">
        <v>114</v>
      </c>
      <c r="U33" s="445" t="s">
        <v>114</v>
      </c>
      <c r="V33" s="445" t="s">
        <v>114</v>
      </c>
      <c r="W33" s="445" t="s">
        <v>114</v>
      </c>
      <c r="X33" s="445" t="s">
        <v>114</v>
      </c>
      <c r="Y33" s="445" t="s">
        <v>114</v>
      </c>
      <c r="Z33" s="445" t="s">
        <v>114</v>
      </c>
      <c r="AA33" s="445" t="s">
        <v>114</v>
      </c>
      <c r="AB33" s="445" t="s">
        <v>114</v>
      </c>
      <c r="AC33" s="445" t="s">
        <v>114</v>
      </c>
      <c r="AD33" s="445" t="s">
        <v>114</v>
      </c>
      <c r="AE33" s="445" t="s">
        <v>114</v>
      </c>
      <c r="AF33" s="445" t="s">
        <v>114</v>
      </c>
      <c r="AG33" s="445" t="s">
        <v>114</v>
      </c>
      <c r="AH33" s="445" t="s">
        <v>114</v>
      </c>
      <c r="AI33" s="445" t="s">
        <v>114</v>
      </c>
      <c r="AJ33" s="448">
        <f>IF(AF33="SI","Impacto Catastrófico por lesoines o perdida de vidas humanas",(COUNTIF(Q33:AE42,"SI")+COUNTIF(AG33:AI42,"SI")))</f>
        <v>0</v>
      </c>
      <c r="AK33" s="448" t="str">
        <f>IF(AJ33=0,"",IF(AND(AJ33&gt;0,AJ33&lt;=5),"Moderado",IF(AND(AJ33&gt;5,AJ33&lt;=11),"Mayor","Catastrófico")))</f>
        <v/>
      </c>
      <c r="AL33" s="448" t="str">
        <f>IF(AND(O33="Rara Vez",AK33="Moderado"),"Moderado",IF(AND(O33="Rara Vez",AK33="Mayor"),"Alto",IF(AND(O33="Improbable",AK33="Moderado"),"Moderado",IF(AND(O33="Improbable",AK33="Mayor"),"Alto",IF(AND(O33="Posible",AK33="Moderado"),"Alto",IF(AND(O33="Probable",AK33="Moderado"),"Alto","Extremo"))))))</f>
        <v>Extremo</v>
      </c>
      <c r="AM33" s="430" t="s">
        <v>116</v>
      </c>
      <c r="AN33" s="117">
        <v>1</v>
      </c>
      <c r="AO33" s="121" t="s">
        <v>117</v>
      </c>
      <c r="AP33" s="121"/>
      <c r="AQ33" s="121" t="s">
        <v>114</v>
      </c>
      <c r="AR33" s="121"/>
      <c r="AS33" s="121"/>
      <c r="AT33" s="121"/>
      <c r="AU33" s="121"/>
      <c r="AV33" s="121" t="s">
        <v>114</v>
      </c>
      <c r="AW33" s="166" t="s">
        <v>114</v>
      </c>
      <c r="AX33" s="166" t="s">
        <v>114</v>
      </c>
      <c r="AY33" s="166" t="s">
        <v>114</v>
      </c>
      <c r="AZ33" s="166" t="s">
        <v>114</v>
      </c>
      <c r="BA33" s="166" t="s">
        <v>114</v>
      </c>
      <c r="BB33" s="166" t="s">
        <v>114</v>
      </c>
      <c r="BC33" s="166" t="s">
        <v>114</v>
      </c>
      <c r="BD33" s="166">
        <f t="shared" si="0"/>
        <v>0</v>
      </c>
      <c r="BE33" s="166" t="str">
        <f t="shared" si="1"/>
        <v>Débil</v>
      </c>
      <c r="BF33" s="121"/>
      <c r="BG33" s="130" t="s">
        <v>114</v>
      </c>
      <c r="BH33" s="166" t="str">
        <f t="shared" si="2"/>
        <v>Casilla formulada</v>
      </c>
      <c r="BI33" s="121"/>
      <c r="BJ33" s="166" t="str">
        <f t="shared" si="3"/>
        <v/>
      </c>
      <c r="BK33" s="166" t="str">
        <f t="shared" si="4"/>
        <v/>
      </c>
      <c r="BL33" s="166" t="str">
        <f t="shared" si="5"/>
        <v>SI</v>
      </c>
      <c r="BM33" s="433" t="e">
        <f>IF(AVERAGE(BK33:BK42)=100,"FUERTE",IF(AND(AVERAGE(BK33:BK42)&lt;=99,AVERAGE(BK33:BK42)&gt;=50),"MODERADA",IF(AVERAGE(BK33:BK42)&lt;50,"DÉBIL",0)))</f>
        <v>#DIV/0!</v>
      </c>
      <c r="BN33" s="436" t="str">
        <f>IFERROR(IF(BM33="DÉBIL","NO DISMINUYE",IF(AVERAGEIF(AV33:AV42,"Preventivo",BK33:BK42)&gt;=50,"DIRECTAMENTE","NO DISMINUYE")),"NO DISMINUYE")</f>
        <v>NO DISMINUYE</v>
      </c>
      <c r="BO33" s="439" t="e">
        <f>IF(N33=1,1,IF(AND(N33=2,BM33="FUERTE",BN33="DIRECTAMENTE"),N33-1,IF(AND(N33&gt;2,BM33="FUERTE",BN33="DIRECTAMENTE"),N33-2,IF(AND(N33&gt;=2,BM33="MODERADA",BN33="DIRECTAMENTE"),N33-1,N33))))</f>
        <v>#DIV/0!</v>
      </c>
      <c r="BP33" s="442" t="e">
        <f>IF(BO33=1,"Rara vez",IF(BO33=2,"Improbable",IF(BO33=3,"Posible",IF(BO33=4,"Probable",IF(BO33=5,"Casi Seguro",0)))))</f>
        <v>#DIV/0!</v>
      </c>
      <c r="BQ33" s="424" t="str">
        <f>AK33</f>
        <v/>
      </c>
      <c r="BR33" s="424" t="e">
        <f>IF(AND(BP33="Rara Vez",BQ33="Moderado"),"Moderado",IF(AND(BP33="Rara Vez",BQ33="Mayor"),"Alto",IF(AND(BP33="Improbable",BQ33="Moderado"),"Moderado",IF(AND(BP33="Improbable",BQ33="Mayor"),"Alto",IF(AND(BP33="Posible",BQ33="Moderado"),"Alto",IF(AND(BP33="Probable",BQ33="Moderado"),"Alto","Extremo"))))))</f>
        <v>#DIV/0!</v>
      </c>
      <c r="BS33" s="427"/>
    </row>
    <row r="34" spans="2:71" s="113" customFormat="1" ht="179.25" hidden="1" x14ac:dyDescent="0.25">
      <c r="B34" s="463"/>
      <c r="C34" s="466"/>
      <c r="D34" s="455"/>
      <c r="E34" s="455"/>
      <c r="F34" s="453"/>
      <c r="G34" s="453"/>
      <c r="H34" s="453"/>
      <c r="I34" s="453"/>
      <c r="J34" s="455"/>
      <c r="K34" s="131">
        <v>2</v>
      </c>
      <c r="L34" s="132" t="s">
        <v>115</v>
      </c>
      <c r="M34" s="457"/>
      <c r="N34" s="460"/>
      <c r="O34" s="450"/>
      <c r="P34" s="443"/>
      <c r="Q34" s="446"/>
      <c r="R34" s="446"/>
      <c r="S34" s="446"/>
      <c r="T34" s="446"/>
      <c r="U34" s="446"/>
      <c r="V34" s="446"/>
      <c r="W34" s="446"/>
      <c r="X34" s="446"/>
      <c r="Y34" s="446"/>
      <c r="Z34" s="446"/>
      <c r="AA34" s="446"/>
      <c r="AB34" s="446"/>
      <c r="AC34" s="446"/>
      <c r="AD34" s="446"/>
      <c r="AE34" s="446"/>
      <c r="AF34" s="446"/>
      <c r="AG34" s="446"/>
      <c r="AH34" s="446"/>
      <c r="AI34" s="446"/>
      <c r="AJ34" s="425"/>
      <c r="AK34" s="425"/>
      <c r="AL34" s="425"/>
      <c r="AM34" s="431"/>
      <c r="AN34" s="133">
        <v>2</v>
      </c>
      <c r="AO34" s="134" t="s">
        <v>117</v>
      </c>
      <c r="AP34" s="134"/>
      <c r="AQ34" s="134" t="s">
        <v>114</v>
      </c>
      <c r="AR34" s="134"/>
      <c r="AS34" s="134"/>
      <c r="AT34" s="134"/>
      <c r="AU34" s="134"/>
      <c r="AV34" s="134" t="s">
        <v>114</v>
      </c>
      <c r="AW34" s="135" t="s">
        <v>114</v>
      </c>
      <c r="AX34" s="135" t="s">
        <v>114</v>
      </c>
      <c r="AY34" s="135" t="s">
        <v>114</v>
      </c>
      <c r="AZ34" s="135" t="s">
        <v>114</v>
      </c>
      <c r="BA34" s="135" t="s">
        <v>114</v>
      </c>
      <c r="BB34" s="135" t="s">
        <v>114</v>
      </c>
      <c r="BC34" s="135" t="s">
        <v>114</v>
      </c>
      <c r="BD34" s="135">
        <f t="shared" si="0"/>
        <v>0</v>
      </c>
      <c r="BE34" s="135" t="str">
        <f t="shared" si="1"/>
        <v>Débil</v>
      </c>
      <c r="BF34" s="134"/>
      <c r="BG34" s="136" t="s">
        <v>114</v>
      </c>
      <c r="BH34" s="135" t="str">
        <f t="shared" si="2"/>
        <v>Casilla formulada</v>
      </c>
      <c r="BI34" s="134"/>
      <c r="BJ34" s="135" t="str">
        <f t="shared" si="3"/>
        <v/>
      </c>
      <c r="BK34" s="135" t="str">
        <f t="shared" si="4"/>
        <v/>
      </c>
      <c r="BL34" s="135" t="str">
        <f t="shared" si="5"/>
        <v>SI</v>
      </c>
      <c r="BM34" s="434"/>
      <c r="BN34" s="437"/>
      <c r="BO34" s="440"/>
      <c r="BP34" s="443"/>
      <c r="BQ34" s="425"/>
      <c r="BR34" s="425"/>
      <c r="BS34" s="428"/>
    </row>
    <row r="35" spans="2:71" s="113" customFormat="1" ht="179.25" hidden="1" x14ac:dyDescent="0.25">
      <c r="B35" s="463"/>
      <c r="C35" s="466"/>
      <c r="D35" s="455"/>
      <c r="E35" s="455"/>
      <c r="F35" s="453"/>
      <c r="G35" s="453"/>
      <c r="H35" s="453"/>
      <c r="I35" s="453"/>
      <c r="J35" s="455"/>
      <c r="K35" s="137">
        <v>3</v>
      </c>
      <c r="L35" s="138" t="s">
        <v>115</v>
      </c>
      <c r="M35" s="457"/>
      <c r="N35" s="460"/>
      <c r="O35" s="450"/>
      <c r="P35" s="443"/>
      <c r="Q35" s="446"/>
      <c r="R35" s="446"/>
      <c r="S35" s="446"/>
      <c r="T35" s="446"/>
      <c r="U35" s="446"/>
      <c r="V35" s="446"/>
      <c r="W35" s="446"/>
      <c r="X35" s="446"/>
      <c r="Y35" s="446"/>
      <c r="Z35" s="446"/>
      <c r="AA35" s="446"/>
      <c r="AB35" s="446"/>
      <c r="AC35" s="446"/>
      <c r="AD35" s="446"/>
      <c r="AE35" s="446"/>
      <c r="AF35" s="446"/>
      <c r="AG35" s="446"/>
      <c r="AH35" s="446"/>
      <c r="AI35" s="446"/>
      <c r="AJ35" s="425"/>
      <c r="AK35" s="425"/>
      <c r="AL35" s="425"/>
      <c r="AM35" s="431"/>
      <c r="AN35" s="139">
        <v>3</v>
      </c>
      <c r="AO35" s="140" t="s">
        <v>117</v>
      </c>
      <c r="AP35" s="140"/>
      <c r="AQ35" s="140" t="s">
        <v>114</v>
      </c>
      <c r="AR35" s="140"/>
      <c r="AS35" s="140"/>
      <c r="AT35" s="140"/>
      <c r="AU35" s="140"/>
      <c r="AV35" s="140" t="s">
        <v>114</v>
      </c>
      <c r="AW35" s="167" t="s">
        <v>114</v>
      </c>
      <c r="AX35" s="167" t="s">
        <v>114</v>
      </c>
      <c r="AY35" s="167" t="s">
        <v>114</v>
      </c>
      <c r="AZ35" s="167" t="s">
        <v>114</v>
      </c>
      <c r="BA35" s="167" t="s">
        <v>114</v>
      </c>
      <c r="BB35" s="167" t="s">
        <v>114</v>
      </c>
      <c r="BC35" s="167" t="s">
        <v>114</v>
      </c>
      <c r="BD35" s="167">
        <f t="shared" si="0"/>
        <v>0</v>
      </c>
      <c r="BE35" s="167" t="str">
        <f t="shared" si="1"/>
        <v>Débil</v>
      </c>
      <c r="BF35" s="140"/>
      <c r="BG35" s="142" t="s">
        <v>114</v>
      </c>
      <c r="BH35" s="167" t="str">
        <f t="shared" si="2"/>
        <v>Casilla formulada</v>
      </c>
      <c r="BI35" s="140"/>
      <c r="BJ35" s="167" t="str">
        <f t="shared" si="3"/>
        <v/>
      </c>
      <c r="BK35" s="167" t="str">
        <f t="shared" si="4"/>
        <v/>
      </c>
      <c r="BL35" s="167" t="str">
        <f t="shared" si="5"/>
        <v>SI</v>
      </c>
      <c r="BM35" s="434"/>
      <c r="BN35" s="437"/>
      <c r="BO35" s="440"/>
      <c r="BP35" s="443"/>
      <c r="BQ35" s="425"/>
      <c r="BR35" s="425"/>
      <c r="BS35" s="428"/>
    </row>
    <row r="36" spans="2:71" s="113" customFormat="1" ht="179.25" hidden="1" x14ac:dyDescent="0.25">
      <c r="B36" s="463"/>
      <c r="C36" s="466"/>
      <c r="D36" s="455"/>
      <c r="E36" s="455"/>
      <c r="F36" s="453"/>
      <c r="G36" s="453"/>
      <c r="H36" s="453"/>
      <c r="I36" s="453"/>
      <c r="J36" s="455"/>
      <c r="K36" s="131">
        <v>4</v>
      </c>
      <c r="L36" s="132" t="s">
        <v>115</v>
      </c>
      <c r="M36" s="457"/>
      <c r="N36" s="460"/>
      <c r="O36" s="450"/>
      <c r="P36" s="443"/>
      <c r="Q36" s="446"/>
      <c r="R36" s="446"/>
      <c r="S36" s="446"/>
      <c r="T36" s="446"/>
      <c r="U36" s="446"/>
      <c r="V36" s="446"/>
      <c r="W36" s="446"/>
      <c r="X36" s="446"/>
      <c r="Y36" s="446"/>
      <c r="Z36" s="446"/>
      <c r="AA36" s="446"/>
      <c r="AB36" s="446"/>
      <c r="AC36" s="446"/>
      <c r="AD36" s="446"/>
      <c r="AE36" s="446"/>
      <c r="AF36" s="446"/>
      <c r="AG36" s="446"/>
      <c r="AH36" s="446"/>
      <c r="AI36" s="446"/>
      <c r="AJ36" s="425"/>
      <c r="AK36" s="425"/>
      <c r="AL36" s="425"/>
      <c r="AM36" s="431"/>
      <c r="AN36" s="133">
        <v>4</v>
      </c>
      <c r="AO36" s="134" t="s">
        <v>117</v>
      </c>
      <c r="AP36" s="134"/>
      <c r="AQ36" s="134" t="s">
        <v>114</v>
      </c>
      <c r="AR36" s="134"/>
      <c r="AS36" s="134"/>
      <c r="AT36" s="134"/>
      <c r="AU36" s="134"/>
      <c r="AV36" s="134" t="s">
        <v>114</v>
      </c>
      <c r="AW36" s="135" t="s">
        <v>114</v>
      </c>
      <c r="AX36" s="135" t="s">
        <v>114</v>
      </c>
      <c r="AY36" s="135" t="s">
        <v>114</v>
      </c>
      <c r="AZ36" s="135" t="s">
        <v>114</v>
      </c>
      <c r="BA36" s="135" t="s">
        <v>114</v>
      </c>
      <c r="BB36" s="135" t="s">
        <v>114</v>
      </c>
      <c r="BC36" s="135" t="s">
        <v>114</v>
      </c>
      <c r="BD36" s="135">
        <f t="shared" si="0"/>
        <v>0</v>
      </c>
      <c r="BE36" s="135" t="str">
        <f t="shared" si="1"/>
        <v>Débil</v>
      </c>
      <c r="BF36" s="134"/>
      <c r="BG36" s="136" t="s">
        <v>114</v>
      </c>
      <c r="BH36" s="135" t="str">
        <f t="shared" si="2"/>
        <v>Casilla formulada</v>
      </c>
      <c r="BI36" s="134"/>
      <c r="BJ36" s="135" t="str">
        <f t="shared" si="3"/>
        <v/>
      </c>
      <c r="BK36" s="135" t="str">
        <f t="shared" si="4"/>
        <v/>
      </c>
      <c r="BL36" s="135" t="str">
        <f t="shared" si="5"/>
        <v>SI</v>
      </c>
      <c r="BM36" s="434"/>
      <c r="BN36" s="437"/>
      <c r="BO36" s="440"/>
      <c r="BP36" s="443"/>
      <c r="BQ36" s="425"/>
      <c r="BR36" s="425"/>
      <c r="BS36" s="428"/>
    </row>
    <row r="37" spans="2:71" s="113" customFormat="1" ht="179.25" hidden="1" x14ac:dyDescent="0.25">
      <c r="B37" s="463"/>
      <c r="C37" s="466"/>
      <c r="D37" s="455"/>
      <c r="E37" s="455"/>
      <c r="F37" s="453"/>
      <c r="G37" s="453"/>
      <c r="H37" s="453"/>
      <c r="I37" s="453"/>
      <c r="J37" s="455"/>
      <c r="K37" s="137">
        <v>5</v>
      </c>
      <c r="L37" s="138" t="s">
        <v>115</v>
      </c>
      <c r="M37" s="457"/>
      <c r="N37" s="460"/>
      <c r="O37" s="450"/>
      <c r="P37" s="443"/>
      <c r="Q37" s="446"/>
      <c r="R37" s="446"/>
      <c r="S37" s="446"/>
      <c r="T37" s="446"/>
      <c r="U37" s="446"/>
      <c r="V37" s="446"/>
      <c r="W37" s="446"/>
      <c r="X37" s="446"/>
      <c r="Y37" s="446"/>
      <c r="Z37" s="446"/>
      <c r="AA37" s="446"/>
      <c r="AB37" s="446"/>
      <c r="AC37" s="446"/>
      <c r="AD37" s="446"/>
      <c r="AE37" s="446"/>
      <c r="AF37" s="446"/>
      <c r="AG37" s="446"/>
      <c r="AH37" s="446"/>
      <c r="AI37" s="446"/>
      <c r="AJ37" s="425"/>
      <c r="AK37" s="425"/>
      <c r="AL37" s="425"/>
      <c r="AM37" s="431"/>
      <c r="AN37" s="139">
        <v>5</v>
      </c>
      <c r="AO37" s="140" t="s">
        <v>117</v>
      </c>
      <c r="AP37" s="140"/>
      <c r="AQ37" s="140" t="s">
        <v>114</v>
      </c>
      <c r="AR37" s="140"/>
      <c r="AS37" s="140"/>
      <c r="AT37" s="140"/>
      <c r="AU37" s="140"/>
      <c r="AV37" s="140" t="s">
        <v>114</v>
      </c>
      <c r="AW37" s="167" t="s">
        <v>114</v>
      </c>
      <c r="AX37" s="167" t="s">
        <v>114</v>
      </c>
      <c r="AY37" s="167" t="s">
        <v>114</v>
      </c>
      <c r="AZ37" s="167" t="s">
        <v>114</v>
      </c>
      <c r="BA37" s="167" t="s">
        <v>114</v>
      </c>
      <c r="BB37" s="167" t="s">
        <v>114</v>
      </c>
      <c r="BC37" s="167" t="s">
        <v>114</v>
      </c>
      <c r="BD37" s="167">
        <f t="shared" si="0"/>
        <v>0</v>
      </c>
      <c r="BE37" s="167" t="str">
        <f t="shared" si="1"/>
        <v>Débil</v>
      </c>
      <c r="BF37" s="140"/>
      <c r="BG37" s="142" t="s">
        <v>114</v>
      </c>
      <c r="BH37" s="167" t="str">
        <f t="shared" si="2"/>
        <v>Casilla formulada</v>
      </c>
      <c r="BI37" s="140"/>
      <c r="BJ37" s="167" t="str">
        <f t="shared" si="3"/>
        <v/>
      </c>
      <c r="BK37" s="167" t="str">
        <f t="shared" si="4"/>
        <v/>
      </c>
      <c r="BL37" s="167" t="str">
        <f t="shared" si="5"/>
        <v>SI</v>
      </c>
      <c r="BM37" s="434"/>
      <c r="BN37" s="437"/>
      <c r="BO37" s="440"/>
      <c r="BP37" s="443"/>
      <c r="BQ37" s="425"/>
      <c r="BR37" s="425"/>
      <c r="BS37" s="428"/>
    </row>
    <row r="38" spans="2:71" s="113" customFormat="1" ht="179.25" hidden="1" x14ac:dyDescent="0.25">
      <c r="B38" s="463"/>
      <c r="C38" s="466"/>
      <c r="D38" s="455"/>
      <c r="E38" s="455"/>
      <c r="F38" s="453"/>
      <c r="G38" s="453"/>
      <c r="H38" s="453"/>
      <c r="I38" s="453"/>
      <c r="J38" s="455"/>
      <c r="K38" s="131">
        <v>6</v>
      </c>
      <c r="L38" s="132" t="s">
        <v>115</v>
      </c>
      <c r="M38" s="457"/>
      <c r="N38" s="460"/>
      <c r="O38" s="450"/>
      <c r="P38" s="443"/>
      <c r="Q38" s="446"/>
      <c r="R38" s="446"/>
      <c r="S38" s="446"/>
      <c r="T38" s="446"/>
      <c r="U38" s="446"/>
      <c r="V38" s="446"/>
      <c r="W38" s="446"/>
      <c r="X38" s="446"/>
      <c r="Y38" s="446"/>
      <c r="Z38" s="446"/>
      <c r="AA38" s="446"/>
      <c r="AB38" s="446"/>
      <c r="AC38" s="446"/>
      <c r="AD38" s="446"/>
      <c r="AE38" s="446"/>
      <c r="AF38" s="446"/>
      <c r="AG38" s="446"/>
      <c r="AH38" s="446"/>
      <c r="AI38" s="446"/>
      <c r="AJ38" s="425"/>
      <c r="AK38" s="425"/>
      <c r="AL38" s="425"/>
      <c r="AM38" s="431"/>
      <c r="AN38" s="133">
        <v>6</v>
      </c>
      <c r="AO38" s="134" t="s">
        <v>117</v>
      </c>
      <c r="AP38" s="134"/>
      <c r="AQ38" s="134" t="s">
        <v>114</v>
      </c>
      <c r="AR38" s="134"/>
      <c r="AS38" s="134"/>
      <c r="AT38" s="134"/>
      <c r="AU38" s="134"/>
      <c r="AV38" s="134" t="s">
        <v>114</v>
      </c>
      <c r="AW38" s="135" t="s">
        <v>114</v>
      </c>
      <c r="AX38" s="135" t="s">
        <v>114</v>
      </c>
      <c r="AY38" s="135" t="s">
        <v>114</v>
      </c>
      <c r="AZ38" s="135" t="s">
        <v>114</v>
      </c>
      <c r="BA38" s="135" t="s">
        <v>114</v>
      </c>
      <c r="BB38" s="135" t="s">
        <v>114</v>
      </c>
      <c r="BC38" s="135" t="s">
        <v>114</v>
      </c>
      <c r="BD38" s="135">
        <f t="shared" si="0"/>
        <v>0</v>
      </c>
      <c r="BE38" s="135" t="str">
        <f t="shared" si="1"/>
        <v>Débil</v>
      </c>
      <c r="BF38" s="134"/>
      <c r="BG38" s="136" t="s">
        <v>114</v>
      </c>
      <c r="BH38" s="135" t="str">
        <f t="shared" si="2"/>
        <v>Casilla formulada</v>
      </c>
      <c r="BI38" s="134"/>
      <c r="BJ38" s="135" t="str">
        <f t="shared" si="3"/>
        <v/>
      </c>
      <c r="BK38" s="135" t="str">
        <f t="shared" si="4"/>
        <v/>
      </c>
      <c r="BL38" s="135" t="str">
        <f t="shared" si="5"/>
        <v>SI</v>
      </c>
      <c r="BM38" s="434"/>
      <c r="BN38" s="437"/>
      <c r="BO38" s="440"/>
      <c r="BP38" s="443"/>
      <c r="BQ38" s="425"/>
      <c r="BR38" s="425"/>
      <c r="BS38" s="428"/>
    </row>
    <row r="39" spans="2:71" s="113" customFormat="1" ht="179.25" hidden="1" x14ac:dyDescent="0.25">
      <c r="B39" s="463"/>
      <c r="C39" s="466"/>
      <c r="D39" s="455"/>
      <c r="E39" s="455"/>
      <c r="F39" s="453"/>
      <c r="G39" s="453"/>
      <c r="H39" s="453"/>
      <c r="I39" s="453"/>
      <c r="J39" s="455"/>
      <c r="K39" s="137">
        <v>7</v>
      </c>
      <c r="L39" s="138" t="s">
        <v>115</v>
      </c>
      <c r="M39" s="457"/>
      <c r="N39" s="460"/>
      <c r="O39" s="450"/>
      <c r="P39" s="443"/>
      <c r="Q39" s="446"/>
      <c r="R39" s="446"/>
      <c r="S39" s="446"/>
      <c r="T39" s="446"/>
      <c r="U39" s="446"/>
      <c r="V39" s="446"/>
      <c r="W39" s="446"/>
      <c r="X39" s="446"/>
      <c r="Y39" s="446"/>
      <c r="Z39" s="446"/>
      <c r="AA39" s="446"/>
      <c r="AB39" s="446"/>
      <c r="AC39" s="446"/>
      <c r="AD39" s="446"/>
      <c r="AE39" s="446"/>
      <c r="AF39" s="446"/>
      <c r="AG39" s="446"/>
      <c r="AH39" s="446"/>
      <c r="AI39" s="446"/>
      <c r="AJ39" s="425"/>
      <c r="AK39" s="425"/>
      <c r="AL39" s="425"/>
      <c r="AM39" s="431"/>
      <c r="AN39" s="139">
        <v>7</v>
      </c>
      <c r="AO39" s="140" t="s">
        <v>117</v>
      </c>
      <c r="AP39" s="140"/>
      <c r="AQ39" s="140" t="s">
        <v>114</v>
      </c>
      <c r="AR39" s="140"/>
      <c r="AS39" s="140"/>
      <c r="AT39" s="140"/>
      <c r="AU39" s="140"/>
      <c r="AV39" s="140" t="s">
        <v>114</v>
      </c>
      <c r="AW39" s="167" t="s">
        <v>114</v>
      </c>
      <c r="AX39" s="167" t="s">
        <v>114</v>
      </c>
      <c r="AY39" s="167" t="s">
        <v>114</v>
      </c>
      <c r="AZ39" s="167" t="s">
        <v>114</v>
      </c>
      <c r="BA39" s="167" t="s">
        <v>114</v>
      </c>
      <c r="BB39" s="167" t="s">
        <v>114</v>
      </c>
      <c r="BC39" s="167" t="s">
        <v>114</v>
      </c>
      <c r="BD39" s="167">
        <f t="shared" si="0"/>
        <v>0</v>
      </c>
      <c r="BE39" s="167" t="str">
        <f t="shared" si="1"/>
        <v>Débil</v>
      </c>
      <c r="BF39" s="140"/>
      <c r="BG39" s="142" t="s">
        <v>114</v>
      </c>
      <c r="BH39" s="167" t="str">
        <f t="shared" si="2"/>
        <v>Casilla formulada</v>
      </c>
      <c r="BI39" s="140"/>
      <c r="BJ39" s="167" t="str">
        <f t="shared" si="3"/>
        <v/>
      </c>
      <c r="BK39" s="167" t="str">
        <f t="shared" si="4"/>
        <v/>
      </c>
      <c r="BL39" s="167" t="str">
        <f t="shared" si="5"/>
        <v>SI</v>
      </c>
      <c r="BM39" s="434"/>
      <c r="BN39" s="437"/>
      <c r="BO39" s="440"/>
      <c r="BP39" s="443"/>
      <c r="BQ39" s="425"/>
      <c r="BR39" s="425"/>
      <c r="BS39" s="428"/>
    </row>
    <row r="40" spans="2:71" s="113" customFormat="1" ht="179.25" hidden="1" x14ac:dyDescent="0.25">
      <c r="B40" s="463"/>
      <c r="C40" s="466"/>
      <c r="D40" s="455"/>
      <c r="E40" s="455"/>
      <c r="F40" s="453"/>
      <c r="G40" s="453"/>
      <c r="H40" s="453"/>
      <c r="I40" s="453"/>
      <c r="J40" s="455"/>
      <c r="K40" s="131">
        <v>8</v>
      </c>
      <c r="L40" s="132" t="s">
        <v>115</v>
      </c>
      <c r="M40" s="457"/>
      <c r="N40" s="460"/>
      <c r="O40" s="450"/>
      <c r="P40" s="443"/>
      <c r="Q40" s="446"/>
      <c r="R40" s="446"/>
      <c r="S40" s="446"/>
      <c r="T40" s="446"/>
      <c r="U40" s="446"/>
      <c r="V40" s="446"/>
      <c r="W40" s="446"/>
      <c r="X40" s="446"/>
      <c r="Y40" s="446"/>
      <c r="Z40" s="446"/>
      <c r="AA40" s="446"/>
      <c r="AB40" s="446"/>
      <c r="AC40" s="446"/>
      <c r="AD40" s="446"/>
      <c r="AE40" s="446"/>
      <c r="AF40" s="446"/>
      <c r="AG40" s="446"/>
      <c r="AH40" s="446"/>
      <c r="AI40" s="446"/>
      <c r="AJ40" s="425"/>
      <c r="AK40" s="425"/>
      <c r="AL40" s="425"/>
      <c r="AM40" s="431"/>
      <c r="AN40" s="133">
        <v>8</v>
      </c>
      <c r="AO40" s="134" t="s">
        <v>117</v>
      </c>
      <c r="AP40" s="134"/>
      <c r="AQ40" s="134" t="s">
        <v>114</v>
      </c>
      <c r="AR40" s="134"/>
      <c r="AS40" s="134"/>
      <c r="AT40" s="134"/>
      <c r="AU40" s="134"/>
      <c r="AV40" s="134" t="s">
        <v>114</v>
      </c>
      <c r="AW40" s="135" t="s">
        <v>114</v>
      </c>
      <c r="AX40" s="135" t="s">
        <v>114</v>
      </c>
      <c r="AY40" s="135" t="s">
        <v>114</v>
      </c>
      <c r="AZ40" s="135" t="s">
        <v>114</v>
      </c>
      <c r="BA40" s="135" t="s">
        <v>114</v>
      </c>
      <c r="BB40" s="135" t="s">
        <v>114</v>
      </c>
      <c r="BC40" s="135" t="s">
        <v>114</v>
      </c>
      <c r="BD40" s="135">
        <f t="shared" si="0"/>
        <v>0</v>
      </c>
      <c r="BE40" s="135" t="str">
        <f t="shared" si="1"/>
        <v>Débil</v>
      </c>
      <c r="BF40" s="134"/>
      <c r="BG40" s="136" t="s">
        <v>114</v>
      </c>
      <c r="BH40" s="135" t="str">
        <f t="shared" si="2"/>
        <v>Casilla formulada</v>
      </c>
      <c r="BI40" s="134"/>
      <c r="BJ40" s="135" t="str">
        <f t="shared" si="3"/>
        <v/>
      </c>
      <c r="BK40" s="135" t="str">
        <f t="shared" si="4"/>
        <v/>
      </c>
      <c r="BL40" s="135" t="str">
        <f t="shared" si="5"/>
        <v>SI</v>
      </c>
      <c r="BM40" s="434"/>
      <c r="BN40" s="437"/>
      <c r="BO40" s="440"/>
      <c r="BP40" s="443"/>
      <c r="BQ40" s="425"/>
      <c r="BR40" s="425"/>
      <c r="BS40" s="428"/>
    </row>
    <row r="41" spans="2:71" s="113" customFormat="1" ht="179.25" hidden="1" x14ac:dyDescent="0.25">
      <c r="B41" s="463"/>
      <c r="C41" s="466"/>
      <c r="D41" s="455"/>
      <c r="E41" s="455"/>
      <c r="F41" s="453"/>
      <c r="G41" s="453"/>
      <c r="H41" s="453"/>
      <c r="I41" s="453"/>
      <c r="J41" s="455"/>
      <c r="K41" s="137">
        <v>9</v>
      </c>
      <c r="L41" s="143" t="s">
        <v>115</v>
      </c>
      <c r="M41" s="457"/>
      <c r="N41" s="460"/>
      <c r="O41" s="450"/>
      <c r="P41" s="443"/>
      <c r="Q41" s="446"/>
      <c r="R41" s="446"/>
      <c r="S41" s="446"/>
      <c r="T41" s="446"/>
      <c r="U41" s="446"/>
      <c r="V41" s="446"/>
      <c r="W41" s="446"/>
      <c r="X41" s="446"/>
      <c r="Y41" s="446"/>
      <c r="Z41" s="446"/>
      <c r="AA41" s="446"/>
      <c r="AB41" s="446"/>
      <c r="AC41" s="446"/>
      <c r="AD41" s="446"/>
      <c r="AE41" s="446"/>
      <c r="AF41" s="446"/>
      <c r="AG41" s="446"/>
      <c r="AH41" s="446"/>
      <c r="AI41" s="446"/>
      <c r="AJ41" s="425"/>
      <c r="AK41" s="425"/>
      <c r="AL41" s="425"/>
      <c r="AM41" s="431"/>
      <c r="AN41" s="139">
        <v>9</v>
      </c>
      <c r="AO41" s="140" t="s">
        <v>117</v>
      </c>
      <c r="AP41" s="140"/>
      <c r="AQ41" s="140" t="s">
        <v>114</v>
      </c>
      <c r="AR41" s="140"/>
      <c r="AS41" s="140"/>
      <c r="AT41" s="140"/>
      <c r="AU41" s="140"/>
      <c r="AV41" s="140" t="s">
        <v>114</v>
      </c>
      <c r="AW41" s="167" t="s">
        <v>114</v>
      </c>
      <c r="AX41" s="167" t="s">
        <v>114</v>
      </c>
      <c r="AY41" s="167" t="s">
        <v>114</v>
      </c>
      <c r="AZ41" s="167" t="s">
        <v>114</v>
      </c>
      <c r="BA41" s="167" t="s">
        <v>114</v>
      </c>
      <c r="BB41" s="167" t="s">
        <v>114</v>
      </c>
      <c r="BC41" s="167" t="s">
        <v>114</v>
      </c>
      <c r="BD41" s="167">
        <f t="shared" si="0"/>
        <v>0</v>
      </c>
      <c r="BE41" s="167" t="str">
        <f t="shared" si="1"/>
        <v>Débil</v>
      </c>
      <c r="BF41" s="140"/>
      <c r="BG41" s="142" t="s">
        <v>114</v>
      </c>
      <c r="BH41" s="167" t="str">
        <f t="shared" si="2"/>
        <v>Casilla formulada</v>
      </c>
      <c r="BI41" s="140"/>
      <c r="BJ41" s="167" t="str">
        <f t="shared" si="3"/>
        <v/>
      </c>
      <c r="BK41" s="167" t="str">
        <f t="shared" si="4"/>
        <v/>
      </c>
      <c r="BL41" s="167" t="str">
        <f t="shared" si="5"/>
        <v>SI</v>
      </c>
      <c r="BM41" s="434"/>
      <c r="BN41" s="437"/>
      <c r="BO41" s="440"/>
      <c r="BP41" s="443"/>
      <c r="BQ41" s="425"/>
      <c r="BR41" s="425"/>
      <c r="BS41" s="428"/>
    </row>
    <row r="42" spans="2:71" s="113" customFormat="1" ht="180" hidden="1" thickBot="1" x14ac:dyDescent="0.3">
      <c r="B42" s="464"/>
      <c r="C42" s="467"/>
      <c r="D42" s="456"/>
      <c r="E42" s="456"/>
      <c r="F42" s="454"/>
      <c r="G42" s="454"/>
      <c r="H42" s="454"/>
      <c r="I42" s="454"/>
      <c r="J42" s="456"/>
      <c r="K42" s="144">
        <v>10</v>
      </c>
      <c r="L42" s="145" t="s">
        <v>115</v>
      </c>
      <c r="M42" s="458"/>
      <c r="N42" s="461"/>
      <c r="O42" s="451"/>
      <c r="P42" s="444"/>
      <c r="Q42" s="447"/>
      <c r="R42" s="447"/>
      <c r="S42" s="447"/>
      <c r="T42" s="447"/>
      <c r="U42" s="447"/>
      <c r="V42" s="447"/>
      <c r="W42" s="447"/>
      <c r="X42" s="447"/>
      <c r="Y42" s="447"/>
      <c r="Z42" s="447"/>
      <c r="AA42" s="447"/>
      <c r="AB42" s="447"/>
      <c r="AC42" s="447"/>
      <c r="AD42" s="447"/>
      <c r="AE42" s="447"/>
      <c r="AF42" s="447"/>
      <c r="AG42" s="447"/>
      <c r="AH42" s="447"/>
      <c r="AI42" s="447"/>
      <c r="AJ42" s="426"/>
      <c r="AK42" s="426"/>
      <c r="AL42" s="426"/>
      <c r="AM42" s="432"/>
      <c r="AN42" s="146">
        <v>10</v>
      </c>
      <c r="AO42" s="147" t="s">
        <v>117</v>
      </c>
      <c r="AP42" s="147"/>
      <c r="AQ42" s="147" t="s">
        <v>114</v>
      </c>
      <c r="AR42" s="147"/>
      <c r="AS42" s="147"/>
      <c r="AT42" s="147"/>
      <c r="AU42" s="147"/>
      <c r="AV42" s="147" t="s">
        <v>114</v>
      </c>
      <c r="AW42" s="148" t="s">
        <v>114</v>
      </c>
      <c r="AX42" s="148" t="s">
        <v>114</v>
      </c>
      <c r="AY42" s="148" t="s">
        <v>114</v>
      </c>
      <c r="AZ42" s="148" t="s">
        <v>114</v>
      </c>
      <c r="BA42" s="148" t="s">
        <v>114</v>
      </c>
      <c r="BB42" s="148" t="s">
        <v>114</v>
      </c>
      <c r="BC42" s="148" t="s">
        <v>114</v>
      </c>
      <c r="BD42" s="148">
        <f t="shared" si="0"/>
        <v>0</v>
      </c>
      <c r="BE42" s="148" t="str">
        <f t="shared" si="1"/>
        <v>Débil</v>
      </c>
      <c r="BF42" s="147"/>
      <c r="BG42" s="149" t="s">
        <v>114</v>
      </c>
      <c r="BH42" s="148" t="str">
        <f t="shared" si="2"/>
        <v>Casilla formulada</v>
      </c>
      <c r="BI42" s="147"/>
      <c r="BJ42" s="148" t="str">
        <f t="shared" si="3"/>
        <v/>
      </c>
      <c r="BK42" s="148" t="str">
        <f t="shared" si="4"/>
        <v/>
      </c>
      <c r="BL42" s="148" t="str">
        <f t="shared" si="5"/>
        <v>SI</v>
      </c>
      <c r="BM42" s="435"/>
      <c r="BN42" s="438"/>
      <c r="BO42" s="441"/>
      <c r="BP42" s="444"/>
      <c r="BQ42" s="426"/>
      <c r="BR42" s="426"/>
      <c r="BS42" s="429"/>
    </row>
    <row r="43" spans="2:71" hidden="1" x14ac:dyDescent="0.2"/>
    <row r="44" spans="2:71" hidden="1" x14ac:dyDescent="0.2"/>
    <row r="45" spans="2:71" hidden="1" x14ac:dyDescent="0.2"/>
    <row r="46" spans="2:71" hidden="1" x14ac:dyDescent="0.2"/>
  </sheetData>
  <mergeCells count="266">
    <mergeCell ref="BR33:BR42"/>
    <mergeCell ref="BS33:BS42"/>
    <mergeCell ref="AM33:AM42"/>
    <mergeCell ref="BM33:BM42"/>
    <mergeCell ref="BN33:BN42"/>
    <mergeCell ref="BO33:BO42"/>
    <mergeCell ref="BP33:BP42"/>
    <mergeCell ref="BQ33:BQ42"/>
    <mergeCell ref="AG33:AG42"/>
    <mergeCell ref="AH33:AH42"/>
    <mergeCell ref="AI33:AI42"/>
    <mergeCell ref="AJ33:AJ42"/>
    <mergeCell ref="AK33:AK42"/>
    <mergeCell ref="AL33:AL42"/>
    <mergeCell ref="AA33:AA42"/>
    <mergeCell ref="AB33:AB42"/>
    <mergeCell ref="AC33:AC42"/>
    <mergeCell ref="AD33:AD42"/>
    <mergeCell ref="AE33:AE42"/>
    <mergeCell ref="AF33:AF42"/>
    <mergeCell ref="U33:U42"/>
    <mergeCell ref="V33:V42"/>
    <mergeCell ref="W33:W42"/>
    <mergeCell ref="X33:X42"/>
    <mergeCell ref="Y33:Y42"/>
    <mergeCell ref="Z33:Z42"/>
    <mergeCell ref="O33:O42"/>
    <mergeCell ref="P33:P42"/>
    <mergeCell ref="Q33:Q42"/>
    <mergeCell ref="R33:R42"/>
    <mergeCell ref="S33:S42"/>
    <mergeCell ref="T33:T42"/>
    <mergeCell ref="G33:G42"/>
    <mergeCell ref="H33:H42"/>
    <mergeCell ref="I33:I42"/>
    <mergeCell ref="J33:J42"/>
    <mergeCell ref="M33:M42"/>
    <mergeCell ref="N33:N42"/>
    <mergeCell ref="BO23:BO32"/>
    <mergeCell ref="BP23:BP32"/>
    <mergeCell ref="BQ23:BQ32"/>
    <mergeCell ref="BR23:BR32"/>
    <mergeCell ref="BS23:BS32"/>
    <mergeCell ref="B33:B42"/>
    <mergeCell ref="C33:C42"/>
    <mergeCell ref="D33:D42"/>
    <mergeCell ref="E33:E42"/>
    <mergeCell ref="F33:F42"/>
    <mergeCell ref="AJ23:AJ32"/>
    <mergeCell ref="AK23:AK32"/>
    <mergeCell ref="AL23:AL32"/>
    <mergeCell ref="AM23:AM32"/>
    <mergeCell ref="BM23:BM32"/>
    <mergeCell ref="BN23:BN32"/>
    <mergeCell ref="AD23:AD32"/>
    <mergeCell ref="AE23:AE32"/>
    <mergeCell ref="AF23:AF32"/>
    <mergeCell ref="AG23:AG32"/>
    <mergeCell ref="AH23:AH32"/>
    <mergeCell ref="AI23:AI32"/>
    <mergeCell ref="X23:X32"/>
    <mergeCell ref="Y23:Y32"/>
    <mergeCell ref="Z23:Z32"/>
    <mergeCell ref="AA23:AA32"/>
    <mergeCell ref="AB23:AB32"/>
    <mergeCell ref="AC23:AC32"/>
    <mergeCell ref="R23:R32"/>
    <mergeCell ref="S23:S32"/>
    <mergeCell ref="T23:T32"/>
    <mergeCell ref="U23:U32"/>
    <mergeCell ref="V23:V32"/>
    <mergeCell ref="W23:W32"/>
    <mergeCell ref="J23:J32"/>
    <mergeCell ref="M23:M32"/>
    <mergeCell ref="N23:N32"/>
    <mergeCell ref="O23:O32"/>
    <mergeCell ref="P23:P32"/>
    <mergeCell ref="Q23:Q32"/>
    <mergeCell ref="BR18:BR22"/>
    <mergeCell ref="BS18:BS22"/>
    <mergeCell ref="B23:B32"/>
    <mergeCell ref="C23:C32"/>
    <mergeCell ref="D23:D32"/>
    <mergeCell ref="E23:E32"/>
    <mergeCell ref="F23:F32"/>
    <mergeCell ref="G23:G32"/>
    <mergeCell ref="H23:H32"/>
    <mergeCell ref="I23:I32"/>
    <mergeCell ref="AM18:AM22"/>
    <mergeCell ref="BM18:BM22"/>
    <mergeCell ref="BN18:BN22"/>
    <mergeCell ref="BO18:BO22"/>
    <mergeCell ref="BP18:BP22"/>
    <mergeCell ref="BQ18:BQ22"/>
    <mergeCell ref="AG18:AG22"/>
    <mergeCell ref="AH18:AH22"/>
    <mergeCell ref="AI18:AI22"/>
    <mergeCell ref="AJ18:AJ22"/>
    <mergeCell ref="AK18:AK22"/>
    <mergeCell ref="AL18:AL22"/>
    <mergeCell ref="AA18:AA22"/>
    <mergeCell ref="AB18:AB22"/>
    <mergeCell ref="AC18:AC22"/>
    <mergeCell ref="AD18:AD22"/>
    <mergeCell ref="AE18:AE22"/>
    <mergeCell ref="AF18:AF22"/>
    <mergeCell ref="W18:W22"/>
    <mergeCell ref="X18:X22"/>
    <mergeCell ref="Y18:Y22"/>
    <mergeCell ref="Z18:Z22"/>
    <mergeCell ref="O18:O22"/>
    <mergeCell ref="P18:P22"/>
    <mergeCell ref="Q18:Q22"/>
    <mergeCell ref="R18:R22"/>
    <mergeCell ref="S18:S22"/>
    <mergeCell ref="T18:T22"/>
    <mergeCell ref="G18:G22"/>
    <mergeCell ref="H18:H22"/>
    <mergeCell ref="I18:I22"/>
    <mergeCell ref="J18:J22"/>
    <mergeCell ref="M18:M22"/>
    <mergeCell ref="N18:N22"/>
    <mergeCell ref="BO15:BO17"/>
    <mergeCell ref="BP15:BP17"/>
    <mergeCell ref="BQ15:BQ17"/>
    <mergeCell ref="AC15:AC17"/>
    <mergeCell ref="R15:R17"/>
    <mergeCell ref="S15:S17"/>
    <mergeCell ref="T15:T17"/>
    <mergeCell ref="U15:U17"/>
    <mergeCell ref="V15:V17"/>
    <mergeCell ref="W15:W17"/>
    <mergeCell ref="J15:J17"/>
    <mergeCell ref="M15:M17"/>
    <mergeCell ref="N15:N17"/>
    <mergeCell ref="O15:O17"/>
    <mergeCell ref="P15:P17"/>
    <mergeCell ref="Q15:Q17"/>
    <mergeCell ref="U18:U22"/>
    <mergeCell ref="V18:V22"/>
    <mergeCell ref="BR15:BR17"/>
    <mergeCell ref="BS15:BS17"/>
    <mergeCell ref="B18:B22"/>
    <mergeCell ref="C18:C22"/>
    <mergeCell ref="D18:D22"/>
    <mergeCell ref="E18:E22"/>
    <mergeCell ref="F18:F22"/>
    <mergeCell ref="AJ15:AJ17"/>
    <mergeCell ref="AK15:AK17"/>
    <mergeCell ref="AL15:AL17"/>
    <mergeCell ref="AM15:AM17"/>
    <mergeCell ref="BM15:BM17"/>
    <mergeCell ref="BN15:BN17"/>
    <mergeCell ref="AD15:AD17"/>
    <mergeCell ref="AE15:AE17"/>
    <mergeCell ref="AF15:AF17"/>
    <mergeCell ref="AG15:AG17"/>
    <mergeCell ref="AH15:AH17"/>
    <mergeCell ref="AI15:AI17"/>
    <mergeCell ref="X15:X17"/>
    <mergeCell ref="Y15:Y17"/>
    <mergeCell ref="Z15:Z17"/>
    <mergeCell ref="AA15:AA17"/>
    <mergeCell ref="AB15:AB17"/>
    <mergeCell ref="BR12:BR14"/>
    <mergeCell ref="BS12:BS14"/>
    <mergeCell ref="B15:B17"/>
    <mergeCell ref="C15:C17"/>
    <mergeCell ref="D15:D17"/>
    <mergeCell ref="E15:E17"/>
    <mergeCell ref="F15:F17"/>
    <mergeCell ref="G15:G17"/>
    <mergeCell ref="H15:H17"/>
    <mergeCell ref="I15:I17"/>
    <mergeCell ref="AM12:AM14"/>
    <mergeCell ref="BM12:BM14"/>
    <mergeCell ref="BN12:BN14"/>
    <mergeCell ref="BO12:BO14"/>
    <mergeCell ref="BP12:BP14"/>
    <mergeCell ref="BQ12:BQ14"/>
    <mergeCell ref="AG12:AG14"/>
    <mergeCell ref="AH12:AH14"/>
    <mergeCell ref="AI12:AI14"/>
    <mergeCell ref="AJ12:AJ14"/>
    <mergeCell ref="AK12:AK14"/>
    <mergeCell ref="AL12:AL14"/>
    <mergeCell ref="AA12:AA14"/>
    <mergeCell ref="AB12:AB14"/>
    <mergeCell ref="AD12:AD14"/>
    <mergeCell ref="AE12:AE14"/>
    <mergeCell ref="AF12:AF14"/>
    <mergeCell ref="U12:U14"/>
    <mergeCell ref="V12:V14"/>
    <mergeCell ref="W12:W14"/>
    <mergeCell ref="X12:X14"/>
    <mergeCell ref="Y12:Y14"/>
    <mergeCell ref="Z12:Z14"/>
    <mergeCell ref="S12:S14"/>
    <mergeCell ref="T12:T14"/>
    <mergeCell ref="G12:G14"/>
    <mergeCell ref="H12:H14"/>
    <mergeCell ref="I12:I14"/>
    <mergeCell ref="J12:J14"/>
    <mergeCell ref="M12:M14"/>
    <mergeCell ref="N12:N14"/>
    <mergeCell ref="AC12:AC14"/>
    <mergeCell ref="BO11:BP11"/>
    <mergeCell ref="B12:B14"/>
    <mergeCell ref="C12:C14"/>
    <mergeCell ref="D12:D14"/>
    <mergeCell ref="E12:E14"/>
    <mergeCell ref="F12:F14"/>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14"/>
    <mergeCell ref="P12:P14"/>
    <mergeCell ref="Q12:Q14"/>
    <mergeCell ref="R12:R14"/>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42">
    <cfRule type="containsText" dxfId="451" priority="18" operator="containsText" text="Si es Riesgo de Corrupción">
      <formula>NOT(ISERROR(SEARCH("Si es Riesgo de Corrupción",J12)))</formula>
    </cfRule>
    <cfRule type="containsText" dxfId="450" priority="19" operator="containsText" text="No es Riesgo de Corrupción">
      <formula>NOT(ISERROR(SEARCH("No es Riesgo de Corrupción",J12)))</formula>
    </cfRule>
  </conditionalFormatting>
  <conditionalFormatting sqref="L12:M22">
    <cfRule type="containsText" dxfId="449" priority="17" operator="containsText" text="Espacio para describir ">
      <formula>NOT(ISERROR(SEARCH("Espacio para describir ",L12)))</formula>
    </cfRule>
  </conditionalFormatting>
  <conditionalFormatting sqref="N12:N42 Q12:AI42 AQ12:AQ42 AV12:BC42 BG12:BG42 BO12:BO42">
    <cfRule type="containsText" dxfId="448" priority="16" operator="containsText" text="Escoger un dato de la lista desplegable">
      <formula>NOT(ISERROR(SEARCH("Escoger un dato de la lista desplegable",N12)))</formula>
    </cfRule>
  </conditionalFormatting>
  <conditionalFormatting sqref="AO12:AO42">
    <cfRule type="containsText" dxfId="447" priority="15" operator="containsText" text="REDACTAR CONTROL">
      <formula>NOT(ISERROR(SEARCH("REDACTAR CONTROL",AO12)))</formula>
    </cfRule>
  </conditionalFormatting>
  <conditionalFormatting sqref="AL12 BR12">
    <cfRule type="containsText" dxfId="446" priority="12" operator="containsText" text="Extremo">
      <formula>NOT(ISERROR(SEARCH("Extremo",AL12)))</formula>
    </cfRule>
    <cfRule type="containsText" dxfId="445" priority="13" operator="containsText" text="Alto">
      <formula>NOT(ISERROR(SEARCH("Alto",AL12)))</formula>
    </cfRule>
    <cfRule type="containsText" dxfId="444" priority="14" operator="containsText" text="Moderado">
      <formula>NOT(ISERROR(SEARCH("Moderado",AL12)))</formula>
    </cfRule>
  </conditionalFormatting>
  <conditionalFormatting sqref="AL15 BR15">
    <cfRule type="containsText" dxfId="443" priority="9" operator="containsText" text="Extremo">
      <formula>NOT(ISERROR(SEARCH("Extremo",AL15)))</formula>
    </cfRule>
    <cfRule type="containsText" dxfId="442" priority="10" operator="containsText" text="Alto">
      <formula>NOT(ISERROR(SEARCH("Alto",AL15)))</formula>
    </cfRule>
    <cfRule type="containsText" dxfId="441" priority="11" operator="containsText" text="Moderado">
      <formula>NOT(ISERROR(SEARCH("Moderado",AL15)))</formula>
    </cfRule>
  </conditionalFormatting>
  <conditionalFormatting sqref="L23:M32">
    <cfRule type="containsText" dxfId="440" priority="8" operator="containsText" text="Espacio para describir ">
      <formula>NOT(ISERROR(SEARCH("Espacio para describir ",L23)))</formula>
    </cfRule>
  </conditionalFormatting>
  <conditionalFormatting sqref="AL23 BR23">
    <cfRule type="containsText" dxfId="439" priority="5" operator="containsText" text="Extremo">
      <formula>NOT(ISERROR(SEARCH("Extremo",AL23)))</formula>
    </cfRule>
    <cfRule type="containsText" dxfId="438" priority="6" operator="containsText" text="Alto">
      <formula>NOT(ISERROR(SEARCH("Alto",AL23)))</formula>
    </cfRule>
    <cfRule type="containsText" dxfId="437" priority="7" operator="containsText" text="Moderado">
      <formula>NOT(ISERROR(SEARCH("Moderado",AL23)))</formula>
    </cfRule>
  </conditionalFormatting>
  <conditionalFormatting sqref="L33:M42">
    <cfRule type="containsText" dxfId="436" priority="4" operator="containsText" text="Espacio para describir ">
      <formula>NOT(ISERROR(SEARCH("Espacio para describir ",L33)))</formula>
    </cfRule>
  </conditionalFormatting>
  <conditionalFormatting sqref="AL33 BR33">
    <cfRule type="containsText" dxfId="435" priority="1" operator="containsText" text="Extremo">
      <formula>NOT(ISERROR(SEARCH("Extremo",AL33)))</formula>
    </cfRule>
    <cfRule type="containsText" dxfId="434" priority="2" operator="containsText" text="Alto">
      <formula>NOT(ISERROR(SEARCH("Alto",AL33)))</formula>
    </cfRule>
    <cfRule type="containsText" dxfId="433" priority="3" operator="containsText" text="Moderado">
      <formula>NOT(ISERROR(SEARCH("Moderado",AL33)))</formula>
    </cfRule>
  </conditionalFormatting>
  <dataValidations count="61">
    <dataValidation type="list" allowBlank="1" showInputMessage="1" showErrorMessage="1" sqref="AM12:AM42" xr:uid="{AADFA2A2-FF06-4468-A3A5-BC72BB98D850}">
      <formula1>#REF!</formula1>
    </dataValidation>
    <dataValidation type="list" allowBlank="1" showInputMessage="1" showErrorMessage="1" sqref="N12:N42" xr:uid="{595FB960-C955-40CD-B656-0A12024521A3}">
      <formula1>"Escoger un dato de la lista desplegable,5,4,3,2,1"</formula1>
    </dataValidation>
    <dataValidation type="list" allowBlank="1" showInputMessage="1" showErrorMessage="1" sqref="F12:I42" xr:uid="{E11C6AB5-E46B-462E-A5EE-72CDC4C25F3F}">
      <formula1>"SI,NO,Escoger un dato de la lista desplegable"</formula1>
    </dataValidation>
    <dataValidation type="list" allowBlank="1" showInputMessage="1" showErrorMessage="1" sqref="AQ12:AQ42" xr:uid="{818B0221-0D4C-4939-A47D-B8B13258FC6A}">
      <formula1>"Escoger un dato de la lista desplegable,Por Tramite, Diario, Semanal, Quincenal, Mensual, Bimestral, Trimestral, Semestral,Anual"</formula1>
    </dataValidation>
    <dataValidation type="list" allowBlank="1" showInputMessage="1" showErrorMessage="1" sqref="AV12:AV42" xr:uid="{817E861E-1BFE-44E3-AA44-B138A1342EC8}">
      <formula1>"Escoger un dato de la lista desplegable,Preventivo,Detectivo"</formula1>
    </dataValidation>
    <dataValidation type="list" allowBlank="1" showInputMessage="1" showErrorMessage="1" prompt="¿Existen un responsable asignado a la ejecución del control?" sqref="AW12:AW42" xr:uid="{5C6B9788-B58C-4F2F-8DE5-462AD8036EBF}">
      <formula1>"Asignado,No Asignado,Escoger un dato de la lista desplegable"</formula1>
    </dataValidation>
    <dataValidation type="list" allowBlank="1" showInputMessage="1" showErrorMessage="1" prompt="El responsable tiene autoridad y adecuada segregación de funciones en la ejecución del control?" sqref="AX12:AX42" xr:uid="{7E70EBD7-C423-4587-B827-63805833D152}">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42" xr:uid="{9D420B27-28DE-4B94-B0FC-D5F8CBBCD925}">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42" xr:uid="{D3BB9FDF-1EC3-40F1-ACC2-F3776A16B980}">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42" xr:uid="{82E880AF-D4B4-4680-910B-8A2E3C7D8C08}">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42" xr:uid="{77774D6F-810F-4253-8E6D-992810A204B0}">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42" xr:uid="{F082196F-29B3-44D0-9C68-96815A55A557}">
      <formula1>"Escoger un dato de la lista desplegable,Completa,Incompleta,No existe"</formula1>
    </dataValidation>
    <dataValidation type="list" allowBlank="1" showInputMessage="1" showErrorMessage="1" sqref="BG12:BG42" xr:uid="{837684AA-46A0-42A1-A571-6DADBF27584B}">
      <formula1>"Escoger un dato de la lista desplegable,Fuerte,Moderado,Débil"</formula1>
    </dataValidation>
    <dataValidation type="list" allowBlank="1" showInputMessage="1" showErrorMessage="1" prompt="¿Afectar al grupo de funcionarios del proceso?" sqref="Q12:Q42" xr:uid="{431B0DEF-2279-44E7-AD9A-F23258FA78C3}">
      <formula1>"SI,NO,Escoger un dato de la lista desplegable"</formula1>
    </dataValidation>
    <dataValidation type="list" allowBlank="1" showInputMessage="1" showErrorMessage="1" prompt="¿Afectar el cumplimiento de metas y objetivos de la dependencia?" sqref="R12:R42" xr:uid="{F1A781DC-BA41-4CDD-B094-D370B466627C}">
      <formula1>"SI,NO,Escoger un dato de la lista desplegable"</formula1>
    </dataValidation>
    <dataValidation type="list" allowBlank="1" showInputMessage="1" showErrorMessage="1" prompt="¿Afectar el cumplimiento de misión de la Entidad?" sqref="S12:S42" xr:uid="{4ED4C238-A622-48CD-9F9E-49CE830F7267}">
      <formula1>"SI,NO,Escoger un dato de la lista desplegable"</formula1>
    </dataValidation>
    <dataValidation type="list" allowBlank="1" showInputMessage="1" showErrorMessage="1" prompt="¿Afectar el cumplimiento de la misión del sector al que pertenece la Entidad?" sqref="T12:T42" xr:uid="{2A22D6DC-9B49-4966-AEDE-C7D94A8B70C2}">
      <formula1>"SI,NO,Escoger un dato de la lista desplegable"</formula1>
    </dataValidation>
    <dataValidation type="list" allowBlank="1" showInputMessage="1" showErrorMessage="1" prompt="¿Generar pérdida de confianza de la Entidad, afectando su reputación?" sqref="U12:U42" xr:uid="{096D4761-6834-4805-83AD-81329F139454}">
      <formula1>"SI,NO,Escoger un dato de la lista desplegable"</formula1>
    </dataValidation>
    <dataValidation type="list" allowBlank="1" showInputMessage="1" showErrorMessage="1" prompt="¿Generar pérdida de recursos económicos?" sqref="V12:V42" xr:uid="{67303B05-B110-4288-A1FC-C90B2637417B}">
      <formula1>"SI,NO,Escoger un dato de la lista desplegable"</formula1>
    </dataValidation>
    <dataValidation type="list" allowBlank="1" showInputMessage="1" showErrorMessage="1" prompt="¿Afectar la generación de los productos o la prestación de servicios?" sqref="W12:W42" xr:uid="{B6A33840-3F80-4D69-8713-3E1B9E5B60C3}">
      <formula1>"SI,NO,Escoger un dato de la lista desplegable"</formula1>
    </dataValidation>
    <dataValidation type="list" allowBlank="1" showInputMessage="1" showErrorMessage="1" prompt="¿Dar lugar al detrimento de calidad de vida de la comunidad por la pérdida del bien o servicios o los recursos públicos?" sqref="X12:X42" xr:uid="{6F9775A1-287E-47CD-9E9D-635E9FBDA684}">
      <formula1>"SI,NO,Escoger un dato de la lista desplegable"</formula1>
    </dataValidation>
    <dataValidation type="list" allowBlank="1" showInputMessage="1" showErrorMessage="1" prompt="¿Generar pérdida de información de la Entidad?" sqref="Y12:Y42" xr:uid="{67607D0C-9D5E-4217-AD78-D171C926762E}">
      <formula1>"SI,NO,Escoger un dato de la lista desplegable"</formula1>
    </dataValidation>
    <dataValidation type="list" allowBlank="1" showInputMessage="1" showErrorMessage="1" prompt="¿Generar intervención de los órganos de control, de la Fiscalía, u otro ente?" sqref="Z12:Z42" xr:uid="{EFD450E8-2689-45EE-BCA4-B67F20E3A431}">
      <formula1>"SI,NO,Escoger un dato de la lista desplegable"</formula1>
    </dataValidation>
    <dataValidation type="list" allowBlank="1" showInputMessage="1" showErrorMessage="1" prompt="¿Dar lugar a procesos sancionatorios?" sqref="AA12:AA42" xr:uid="{48562FDD-7C80-4AA3-8D00-8654A750F7E2}">
      <formula1>"SI,NO,Escoger un dato de la lista desplegable"</formula1>
    </dataValidation>
    <dataValidation type="list" allowBlank="1" showInputMessage="1" showErrorMessage="1" prompt="¿Dar lugar a procesos disciplinarios?" sqref="AB12:AB42" xr:uid="{82A57BD1-824E-464F-8196-245C9204980B}">
      <formula1>"SI,NO,Escoger un dato de la lista desplegable"</formula1>
    </dataValidation>
    <dataValidation type="list" allowBlank="1" showInputMessage="1" showErrorMessage="1" prompt="¿Dar lugar a procesos fiscales?" sqref="AC12:AC42" xr:uid="{A3F7269B-173E-4B75-B5B5-D99CD52F1506}">
      <formula1>"SI,NO,Escoger un dato de la lista desplegable"</formula1>
    </dataValidation>
    <dataValidation type="list" allowBlank="1" showInputMessage="1" showErrorMessage="1" prompt="¿Dar lugar a procesos penales?" sqref="AD12:AD42" xr:uid="{CEA025AE-5AF2-4925-B47F-D1A37B4BAABB}">
      <formula1>"SI,NO,Escoger un dato de la lista desplegable"</formula1>
    </dataValidation>
    <dataValidation type="list" allowBlank="1" showInputMessage="1" showErrorMessage="1" prompt="¿Generar pérdida de credibilidad del sector?" sqref="AE12:AE42" xr:uid="{62A35037-7247-4982-AADE-2656F8687F4D}">
      <formula1>"SI,NO,Escoger un dato de la lista desplegable"</formula1>
    </dataValidation>
    <dataValidation type="list" allowBlank="1" showInputMessage="1" showErrorMessage="1" prompt="¿Ocasionar lesiones físicas o pérdida de vidas humanas?_x000a_NOTA: si esta respuesta es afirmativa, el impacto sera considerado como catastrófico." sqref="AF12:AF42" xr:uid="{F1A99441-2BC2-4DC3-A497-CB598CBFBAFD}">
      <formula1>"SI,NO,Escoger un dato de la lista desplegable"</formula1>
    </dataValidation>
    <dataValidation type="list" allowBlank="1" showInputMessage="1" showErrorMessage="1" prompt="¿Afectar la imagen regional?" sqref="AG12:AG42" xr:uid="{EBE5F77B-85D2-4A3A-A3B6-74CED5E6F37C}">
      <formula1>"SI,NO,Escoger un dato de la lista desplegable"</formula1>
    </dataValidation>
    <dataValidation type="list" allowBlank="1" showInputMessage="1" showErrorMessage="1" prompt="¿Afectar la imagen nacional?" sqref="AH12:AH42" xr:uid="{94A89423-BF9F-457A-8996-7B6363A45211}">
      <formula1>"SI,NO,Escoger un dato de la lista desplegable"</formula1>
    </dataValidation>
    <dataValidation type="list" allowBlank="1" showInputMessage="1" showErrorMessage="1" prompt="¿Genera Impacto ambiental?" sqref="AI12:AI42" xr:uid="{91B83A7C-62DA-420D-9E49-4042A02D8433}">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42" xr:uid="{6A2F5540-C198-4270-9687-C2F771450DCF}"/>
    <dataValidation allowBlank="1" showInputMessage="1" showErrorMessage="1" prompt="Son los efectos ocasionados por la ocurrencia de un riesgo que afecta los objetivos o procesos de la entidad. Pueden ser una pérdida, un daño, un perjuicio, un detrimento." sqref="M9:M11" xr:uid="{3AD9E565-E8E4-41F3-BDAE-5B950D194904}"/>
    <dataValidation allowBlank="1" showInputMessage="1" showErrorMessage="1" prompt="¿Afectar al grupo de funcionarios del proceso?" sqref="Q11" xr:uid="{460AF4C7-1CFF-43C2-9E36-E5AA39DDF1BC}"/>
    <dataValidation allowBlank="1" showInputMessage="1" showErrorMessage="1" prompt="¿Afectar el cumplimiento de metas y objetivos de la dependencia?" sqref="R11" xr:uid="{7F1DBD8D-E8A6-4619-A50D-736FFC6BFE88}"/>
    <dataValidation allowBlank="1" showInputMessage="1" showErrorMessage="1" prompt="¿Afectar el cumplimiento de misión de la Entidad?" sqref="S11" xr:uid="{70380E73-3361-46CD-AD6F-F5B68F006D80}"/>
    <dataValidation allowBlank="1" showInputMessage="1" showErrorMessage="1" prompt="¿Afectar el cumplimiento de la misión del sector al que pertenece la Entidad?" sqref="T11" xr:uid="{72469553-0501-42CE-A78B-C7AB6676C480}"/>
    <dataValidation allowBlank="1" showInputMessage="1" showErrorMessage="1" prompt="¿Generar pérdida de confianza de la Entidad, afectando su reputación?" sqref="U11" xr:uid="{BD3A8787-0FE9-4BA7-9014-90040035DA85}"/>
    <dataValidation allowBlank="1" showInputMessage="1" showErrorMessage="1" prompt="¿Generar pérdida de recursos económicos?" sqref="V11" xr:uid="{575264F0-B273-44E0-A857-63948F1C5DCB}"/>
    <dataValidation allowBlank="1" showInputMessage="1" showErrorMessage="1" prompt="¿Afectar la generación de los productos o la prestación de servicios?" sqref="W11" xr:uid="{33BAC798-0836-49DB-B735-4FE410B2E857}"/>
    <dataValidation allowBlank="1" showInputMessage="1" showErrorMessage="1" prompt="¿Dar lugar al detrimento de calidad de vida de la comunidad por la pérdida del bien o servicios o los recursos públicos?" sqref="X11" xr:uid="{A2ADA631-F029-40B1-AE9F-2FBE57E5B960}"/>
    <dataValidation allowBlank="1" showInputMessage="1" showErrorMessage="1" prompt="¿Generar pérdida de información de la Entidad?" sqref="Y11" xr:uid="{AF31E502-34E7-4924-8FF7-D443B042BE7E}"/>
    <dataValidation allowBlank="1" showInputMessage="1" showErrorMessage="1" prompt="¿Generar intervención de los órganos de control, de la Fiscalía, u otro ente?" sqref="Z11" xr:uid="{BA536ACB-63E5-4AAC-9182-48B81BB2F31C}"/>
    <dataValidation allowBlank="1" showInputMessage="1" showErrorMessage="1" prompt="¿Dar lugar a procesos sancionatorios?" sqref="AA11" xr:uid="{7372E2B4-7251-4BA3-A8FF-5CFF0F0394F9}"/>
    <dataValidation allowBlank="1" showInputMessage="1" showErrorMessage="1" prompt="¿Dar lugar a procesos disciplinarios?" sqref="AB11" xr:uid="{991C38BA-FF57-456C-B165-EDDCD8890BDD}"/>
    <dataValidation allowBlank="1" showInputMessage="1" showErrorMessage="1" prompt="¿Dar lugar a procesos fiscales?" sqref="AC11" xr:uid="{EFC6574E-67DE-47F0-9DAC-2B291E3B6070}"/>
    <dataValidation allowBlank="1" showInputMessage="1" showErrorMessage="1" prompt="¿Dar lugar a procesos penales?" sqref="AD11" xr:uid="{D050B767-7B6C-4871-AEF8-3D18DF9BB975}"/>
    <dataValidation allowBlank="1" showInputMessage="1" showErrorMessage="1" prompt="¿Generar pérdida de credibilidad del sector?" sqref="AE11" xr:uid="{635279BA-6669-4258-9286-6AD567FCAB53}"/>
    <dataValidation allowBlank="1" showInputMessage="1" showErrorMessage="1" prompt="¿Ocasionar lesiones físicas o pérdida de vidas humanas?_x000a_NOTA: si esta respuesta es afirmativa, el impacto sera considerado como catastrófico." sqref="AF11" xr:uid="{9190A53C-E8A3-4C01-8625-9AF52F2A167A}"/>
    <dataValidation allowBlank="1" showInputMessage="1" showErrorMessage="1" prompt="¿Afectar la imagen regional?" sqref="AG11" xr:uid="{B284403C-74B9-4A30-82A1-A68544041538}"/>
    <dataValidation allowBlank="1" showInputMessage="1" showErrorMessage="1" prompt="¿Afectar la imagen nacional?" sqref="AH11" xr:uid="{98D4AC78-0291-48F0-8F62-C029A0341BA0}"/>
    <dataValidation allowBlank="1" showInputMessage="1" showErrorMessage="1" prompt="¿Genera Impacto ambiental?" sqref="AI11" xr:uid="{8A92D721-D839-4269-8C3A-B5236B76F725}"/>
    <dataValidation allowBlank="1" showInputMessage="1" showErrorMessage="1" prompt="¿Existen un responsable asignado a la ejecución del control?" sqref="AW11" xr:uid="{1690EEE5-9D82-448F-B90E-4CA8252F071E}"/>
    <dataValidation allowBlank="1" showInputMessage="1" showErrorMessage="1" prompt="El responsable tiene autoridad y adecuada segregación de funciones en la ejecución del control?" sqref="AX11" xr:uid="{E3573942-2D79-4BBC-B8ED-CA84629A840C}"/>
    <dataValidation allowBlank="1" showInputMessage="1" showErrorMessage="1" prompt="¿La oportunidad en que se ejecuta el control ayuda a prevenir la mitigación del riesgo o a detectar la materialización del riesgo de manera oportuna?" sqref="AY11" xr:uid="{BCF6FBB2-05BB-45D3-B29D-32761A1AECA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18D60F3D-98A3-4176-9856-C1EDFF568046}"/>
    <dataValidation allowBlank="1" showInputMessage="1" showErrorMessage="1" prompt="¿La fuente de información que se utiliza en el desarrollo del control es información confiable que permita mitigar el riesgo?." sqref="BA11" xr:uid="{EB45E123-3F15-47DA-94A9-A3F36AA6C1E5}"/>
    <dataValidation allowBlank="1" showInputMessage="1" showErrorMessage="1" prompt="¿Las observaciones, desviaciones o diferencias identificadas como resultados de la ejecución del control son investigadas y resueltas de manera oportuna?" sqref="BB11" xr:uid="{16473FC8-76F6-4728-922B-080A075CA115}"/>
    <dataValidation allowBlank="1" showInputMessage="1" showErrorMessage="1" prompt="¿Se deja evidencia o rastro de la ejecución del control, que permita a cualquier tercero con la evidencia, llegar a la misma conclusión?." sqref="BC11" xr:uid="{200505A8-B979-4AF8-8B7E-F57949943F0E}"/>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9:BK11 BJ12:BJ42" xr:uid="{AD792DC5-4E31-4AE8-8247-FCE2C38A0510}"/>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0D61F-C358-4B21-BD4C-801545403A39}">
  <dimension ref="B2:BS61"/>
  <sheetViews>
    <sheetView topLeftCell="A6" workbookViewId="0"/>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491">
        <v>45280</v>
      </c>
      <c r="F6" s="492"/>
      <c r="G6" s="492"/>
      <c r="H6" s="492"/>
      <c r="I6" s="492"/>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493" t="s">
        <v>71</v>
      </c>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5"/>
      <c r="AN8" s="285" t="s">
        <v>365</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485"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497"/>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184</v>
      </c>
      <c r="K10" s="258"/>
      <c r="L10" s="258"/>
      <c r="M10" s="261"/>
      <c r="N10" s="485"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489"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486"/>
      <c r="O11" s="487"/>
      <c r="P11" s="487"/>
      <c r="Q11" s="165">
        <v>1</v>
      </c>
      <c r="R11" s="165">
        <v>2</v>
      </c>
      <c r="S11" s="165">
        <v>3</v>
      </c>
      <c r="T11" s="165">
        <v>4</v>
      </c>
      <c r="U11" s="165">
        <v>5</v>
      </c>
      <c r="V11" s="165">
        <v>6</v>
      </c>
      <c r="W11" s="165">
        <v>7</v>
      </c>
      <c r="X11" s="165">
        <v>8</v>
      </c>
      <c r="Y11" s="165">
        <v>9</v>
      </c>
      <c r="Z11" s="165">
        <v>10</v>
      </c>
      <c r="AA11" s="165">
        <v>11</v>
      </c>
      <c r="AB11" s="165">
        <v>12</v>
      </c>
      <c r="AC11" s="165">
        <v>13</v>
      </c>
      <c r="AD11" s="165">
        <v>14</v>
      </c>
      <c r="AE11" s="165">
        <v>15</v>
      </c>
      <c r="AF11" s="165">
        <v>16</v>
      </c>
      <c r="AG11" s="165">
        <v>17</v>
      </c>
      <c r="AH11" s="165">
        <v>18</v>
      </c>
      <c r="AI11" s="165">
        <v>19</v>
      </c>
      <c r="AJ11" s="488"/>
      <c r="AK11" s="488"/>
      <c r="AL11" s="488"/>
      <c r="AM11" s="490"/>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175.15" customHeight="1" x14ac:dyDescent="0.25">
      <c r="B12" s="462">
        <v>1</v>
      </c>
      <c r="C12" s="465" t="s">
        <v>28</v>
      </c>
      <c r="D12" s="455" t="s">
        <v>564</v>
      </c>
      <c r="E12" s="455" t="s">
        <v>565</v>
      </c>
      <c r="F12" s="455" t="s">
        <v>162</v>
      </c>
      <c r="G12" s="455" t="s">
        <v>162</v>
      </c>
      <c r="H12" s="455" t="s">
        <v>162</v>
      </c>
      <c r="I12" s="455" t="s">
        <v>162</v>
      </c>
      <c r="J12" s="455" t="str">
        <f>IF(AND((F12="SI"),(G12="SI"),(H12="SI"),(I12="SI")),"Si es Riesgo de Corrupción","No es Riesgo de Corrupción")</f>
        <v>Si es Riesgo de Corrupción</v>
      </c>
      <c r="K12" s="128">
        <v>1</v>
      </c>
      <c r="L12" s="129" t="s">
        <v>566</v>
      </c>
      <c r="M12" s="457" t="s">
        <v>567</v>
      </c>
      <c r="N12" s="471">
        <v>3</v>
      </c>
      <c r="O12" s="449" t="str">
        <f>IF(N12=1,"Rara vez",IF(N12=2,"Improbable",IF(N12=3,"Posible",IF(N12=4,"Probable",IF(N12=5,"Casi seguro","Definir el nivel de probabilidad")))))</f>
        <v>Posible</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448" t="s">
        <v>162</v>
      </c>
      <c r="R12" s="448" t="s">
        <v>162</v>
      </c>
      <c r="S12" s="448" t="s">
        <v>162</v>
      </c>
      <c r="T12" s="448" t="s">
        <v>162</v>
      </c>
      <c r="U12" s="448" t="s">
        <v>162</v>
      </c>
      <c r="V12" s="448" t="s">
        <v>162</v>
      </c>
      <c r="W12" s="448" t="s">
        <v>162</v>
      </c>
      <c r="X12" s="448" t="s">
        <v>162</v>
      </c>
      <c r="Y12" s="448" t="s">
        <v>162</v>
      </c>
      <c r="Z12" s="448" t="s">
        <v>162</v>
      </c>
      <c r="AA12" s="448" t="s">
        <v>162</v>
      </c>
      <c r="AB12" s="448" t="s">
        <v>162</v>
      </c>
      <c r="AC12" s="448" t="s">
        <v>162</v>
      </c>
      <c r="AD12" s="448" t="s">
        <v>162</v>
      </c>
      <c r="AE12" s="448" t="s">
        <v>162</v>
      </c>
      <c r="AF12" s="448" t="s">
        <v>165</v>
      </c>
      <c r="AG12" s="448" t="s">
        <v>162</v>
      </c>
      <c r="AH12" s="448" t="s">
        <v>162</v>
      </c>
      <c r="AI12" s="448" t="s">
        <v>165</v>
      </c>
      <c r="AJ12" s="448">
        <f t="shared" ref="AJ12:AJ22" si="0">IF(AF12="SI","Impacto Catastrófico por lesoines o perdida de vidas humanas",(COUNTIF(Q12:AE21,"SI")+COUNTIF(AG12:AI21,"SI")))</f>
        <v>17</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430" t="s">
        <v>159</v>
      </c>
      <c r="AN12" s="117">
        <v>1</v>
      </c>
      <c r="AO12" s="121" t="s">
        <v>568</v>
      </c>
      <c r="AP12" s="121" t="s">
        <v>569</v>
      </c>
      <c r="AQ12" s="121" t="s">
        <v>496</v>
      </c>
      <c r="AR12" s="121" t="s">
        <v>570</v>
      </c>
      <c r="AS12" s="121" t="s">
        <v>571</v>
      </c>
      <c r="AT12" s="121" t="s">
        <v>572</v>
      </c>
      <c r="AU12" s="121" t="s">
        <v>573</v>
      </c>
      <c r="AV12" s="121" t="s">
        <v>170</v>
      </c>
      <c r="AW12" s="166" t="s">
        <v>171</v>
      </c>
      <c r="AX12" s="166" t="s">
        <v>172</v>
      </c>
      <c r="AY12" s="166" t="s">
        <v>173</v>
      </c>
      <c r="AZ12" s="166" t="s">
        <v>174</v>
      </c>
      <c r="BA12" s="166" t="s">
        <v>175</v>
      </c>
      <c r="BB12" s="166" t="s">
        <v>176</v>
      </c>
      <c r="BC12" s="166" t="s">
        <v>187</v>
      </c>
      <c r="BD12" s="166">
        <f t="shared" ref="BD12:BD61" si="1">IF(AW12="Asignado",15,0)+IF(AX12="Adecuado",15,0)+IF(AY12="Oportuna",15,0)+IF(AZ12="Prevenir",15,IF(AZ12="Detectar",10,0))+IF(BA12="Confiable",15,0)+IF(BB12="Se investigan y resuelven oportunamente",15,0)+IF(BC12="Completa",10,IF(BC12="Incompleta",5,0))</f>
        <v>100</v>
      </c>
      <c r="BE12" s="166" t="str">
        <f t="shared" ref="BE12:BE61" si="2">IF(BD12&lt;=85,"Débil",IF(AND(BD12&gt;=86,BD12&lt;=94),"Moderado","Fuerte"))</f>
        <v>Fuerte</v>
      </c>
      <c r="BF12" s="121"/>
      <c r="BG12" s="130" t="s">
        <v>178</v>
      </c>
      <c r="BH12" s="166" t="str">
        <f t="shared" ref="BH12:BH61" si="3">IF(BG12="Débil","No se ejecuta",IF(BG12="Moderado","Algunas veces se ejecuta",IF(BG12="FUERTE","Siempre se ejecuta","Casilla formulada")))</f>
        <v>Siempre se ejecuta</v>
      </c>
      <c r="BI12" s="121"/>
      <c r="BJ12" s="166"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61" si="5">IF(BJ12="DÉBIL",0,IF(BJ12="MODERADO",50,IF(BJ12="FUERTE",100,"")))</f>
        <v>100</v>
      </c>
      <c r="BL12" s="166" t="str">
        <f t="shared" ref="BL12:BL61" si="6">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68">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427" t="s">
        <v>574</v>
      </c>
    </row>
    <row r="13" spans="2:71" s="113" customFormat="1" ht="189" customHeight="1" x14ac:dyDescent="0.25">
      <c r="B13" s="463"/>
      <c r="C13" s="466"/>
      <c r="D13" s="455"/>
      <c r="E13" s="455"/>
      <c r="F13" s="455"/>
      <c r="G13" s="455"/>
      <c r="H13" s="455"/>
      <c r="I13" s="455"/>
      <c r="J13" s="455"/>
      <c r="K13" s="131">
        <v>2</v>
      </c>
      <c r="L13" s="132" t="s">
        <v>575</v>
      </c>
      <c r="M13" s="457"/>
      <c r="N13" s="472"/>
      <c r="O13" s="450"/>
      <c r="P13" s="443"/>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31"/>
      <c r="AN13" s="133">
        <v>2</v>
      </c>
      <c r="AO13" s="134" t="s">
        <v>576</v>
      </c>
      <c r="AP13" s="134" t="s">
        <v>577</v>
      </c>
      <c r="AQ13" s="134" t="s">
        <v>578</v>
      </c>
      <c r="AR13" s="134" t="s">
        <v>579</v>
      </c>
      <c r="AS13" s="134" t="s">
        <v>580</v>
      </c>
      <c r="AT13" s="134" t="s">
        <v>581</v>
      </c>
      <c r="AU13" s="134" t="s">
        <v>582</v>
      </c>
      <c r="AV13" s="134" t="s">
        <v>170</v>
      </c>
      <c r="AW13" s="135" t="s">
        <v>171</v>
      </c>
      <c r="AX13" s="135" t="s">
        <v>172</v>
      </c>
      <c r="AY13" s="135" t="s">
        <v>173</v>
      </c>
      <c r="AZ13" s="135" t="s">
        <v>174</v>
      </c>
      <c r="BA13" s="135" t="s">
        <v>175</v>
      </c>
      <c r="BB13" s="135" t="s">
        <v>176</v>
      </c>
      <c r="BC13" s="135" t="s">
        <v>187</v>
      </c>
      <c r="BD13" s="135">
        <f t="shared" si="1"/>
        <v>100</v>
      </c>
      <c r="BE13" s="135" t="str">
        <f t="shared" si="2"/>
        <v>Fuerte</v>
      </c>
      <c r="BF13" s="134"/>
      <c r="BG13" s="136" t="s">
        <v>178</v>
      </c>
      <c r="BH13" s="135" t="str">
        <f t="shared" si="3"/>
        <v>Siempre se ejecuta</v>
      </c>
      <c r="BI13" s="134"/>
      <c r="BJ13" s="135" t="str">
        <f t="shared" si="4"/>
        <v>FUERTE</v>
      </c>
      <c r="BK13" s="135">
        <f t="shared" si="5"/>
        <v>100</v>
      </c>
      <c r="BL13" s="135" t="str">
        <f t="shared" si="6"/>
        <v>NO</v>
      </c>
      <c r="BM13" s="434"/>
      <c r="BN13" s="437"/>
      <c r="BO13" s="469"/>
      <c r="BP13" s="443"/>
      <c r="BQ13" s="425"/>
      <c r="BR13" s="425"/>
      <c r="BS13" s="428"/>
    </row>
    <row r="14" spans="2:71" s="113" customFormat="1" ht="211.9" customHeight="1" x14ac:dyDescent="0.25">
      <c r="B14" s="463"/>
      <c r="C14" s="466"/>
      <c r="D14" s="455"/>
      <c r="E14" s="455"/>
      <c r="F14" s="455"/>
      <c r="G14" s="455"/>
      <c r="H14" s="455"/>
      <c r="I14" s="455"/>
      <c r="J14" s="455"/>
      <c r="K14" s="137">
        <v>3</v>
      </c>
      <c r="L14" s="138" t="s">
        <v>583</v>
      </c>
      <c r="M14" s="457"/>
      <c r="N14" s="472"/>
      <c r="O14" s="450"/>
      <c r="P14" s="443"/>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31"/>
      <c r="AN14" s="139">
        <v>3</v>
      </c>
      <c r="AO14" s="140" t="s">
        <v>584</v>
      </c>
      <c r="AP14" s="140" t="s">
        <v>585</v>
      </c>
      <c r="AQ14" s="140" t="s">
        <v>186</v>
      </c>
      <c r="AR14" s="140" t="s">
        <v>586</v>
      </c>
      <c r="AS14" s="140" t="s">
        <v>587</v>
      </c>
      <c r="AT14" s="140" t="s">
        <v>572</v>
      </c>
      <c r="AU14" s="140" t="s">
        <v>588</v>
      </c>
      <c r="AV14" s="140" t="s">
        <v>170</v>
      </c>
      <c r="AW14" s="167" t="s">
        <v>171</v>
      </c>
      <c r="AX14" s="167" t="s">
        <v>172</v>
      </c>
      <c r="AY14" s="167" t="s">
        <v>173</v>
      </c>
      <c r="AZ14" s="167" t="s">
        <v>174</v>
      </c>
      <c r="BA14" s="167" t="s">
        <v>175</v>
      </c>
      <c r="BB14" s="167" t="s">
        <v>176</v>
      </c>
      <c r="BC14" s="167" t="s">
        <v>187</v>
      </c>
      <c r="BD14" s="167">
        <f t="shared" si="1"/>
        <v>100</v>
      </c>
      <c r="BE14" s="167" t="str">
        <f t="shared" si="2"/>
        <v>Fuerte</v>
      </c>
      <c r="BF14" s="140"/>
      <c r="BG14" s="142" t="s">
        <v>178</v>
      </c>
      <c r="BH14" s="167" t="str">
        <f t="shared" si="3"/>
        <v>Siempre se ejecuta</v>
      </c>
      <c r="BI14" s="140"/>
      <c r="BJ14" s="167" t="str">
        <f t="shared" si="4"/>
        <v>FUERTE</v>
      </c>
      <c r="BK14" s="167">
        <f t="shared" si="5"/>
        <v>100</v>
      </c>
      <c r="BL14" s="167" t="str">
        <f t="shared" si="6"/>
        <v>NO</v>
      </c>
      <c r="BM14" s="434"/>
      <c r="BN14" s="437"/>
      <c r="BO14" s="469"/>
      <c r="BP14" s="443"/>
      <c r="BQ14" s="425"/>
      <c r="BR14" s="425"/>
      <c r="BS14" s="428"/>
    </row>
    <row r="15" spans="2:71" s="113" customFormat="1" ht="6" customHeight="1" x14ac:dyDescent="0.25">
      <c r="B15" s="463"/>
      <c r="C15" s="466"/>
      <c r="D15" s="455"/>
      <c r="E15" s="455"/>
      <c r="F15" s="455"/>
      <c r="G15" s="455"/>
      <c r="H15" s="455"/>
      <c r="I15" s="455"/>
      <c r="J15" s="455"/>
      <c r="K15" s="131">
        <v>4</v>
      </c>
      <c r="L15" s="132" t="s">
        <v>115</v>
      </c>
      <c r="M15" s="457"/>
      <c r="N15" s="472"/>
      <c r="O15" s="450"/>
      <c r="P15" s="443"/>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31"/>
      <c r="AN15" s="133">
        <v>4</v>
      </c>
      <c r="AO15" s="134" t="s">
        <v>117</v>
      </c>
      <c r="AP15" s="134"/>
      <c r="AQ15" s="134" t="s">
        <v>114</v>
      </c>
      <c r="AR15" s="134"/>
      <c r="AS15" s="134"/>
      <c r="AT15" s="134"/>
      <c r="AU15" s="134"/>
      <c r="AV15" s="134" t="s">
        <v>114</v>
      </c>
      <c r="AW15" s="135" t="s">
        <v>114</v>
      </c>
      <c r="AX15" s="135" t="s">
        <v>114</v>
      </c>
      <c r="AY15" s="135" t="s">
        <v>114</v>
      </c>
      <c r="AZ15" s="135" t="s">
        <v>114</v>
      </c>
      <c r="BA15" s="135" t="s">
        <v>114</v>
      </c>
      <c r="BB15" s="135" t="s">
        <v>114</v>
      </c>
      <c r="BC15" s="135" t="s">
        <v>114</v>
      </c>
      <c r="BD15" s="135">
        <f t="shared" si="1"/>
        <v>0</v>
      </c>
      <c r="BE15" s="135" t="str">
        <f t="shared" si="2"/>
        <v>Débil</v>
      </c>
      <c r="BF15" s="134"/>
      <c r="BG15" s="136" t="s">
        <v>114</v>
      </c>
      <c r="BH15" s="135" t="str">
        <f t="shared" si="3"/>
        <v>Casilla formulada</v>
      </c>
      <c r="BI15" s="134"/>
      <c r="BJ15" s="135" t="str">
        <f t="shared" si="4"/>
        <v/>
      </c>
      <c r="BK15" s="135" t="str">
        <f t="shared" si="5"/>
        <v/>
      </c>
      <c r="BL15" s="135" t="str">
        <f t="shared" si="6"/>
        <v>SI</v>
      </c>
      <c r="BM15" s="434"/>
      <c r="BN15" s="437"/>
      <c r="BO15" s="469"/>
      <c r="BP15" s="443"/>
      <c r="BQ15" s="425"/>
      <c r="BR15" s="425"/>
      <c r="BS15" s="428"/>
    </row>
    <row r="16" spans="2:71" s="113" customFormat="1" ht="6" customHeight="1" x14ac:dyDescent="0.25">
      <c r="B16" s="463"/>
      <c r="C16" s="466"/>
      <c r="D16" s="455"/>
      <c r="E16" s="455"/>
      <c r="F16" s="455"/>
      <c r="G16" s="455"/>
      <c r="H16" s="455"/>
      <c r="I16" s="455"/>
      <c r="J16" s="455"/>
      <c r="K16" s="137">
        <v>5</v>
      </c>
      <c r="L16" s="138" t="s">
        <v>115</v>
      </c>
      <c r="M16" s="457"/>
      <c r="N16" s="472"/>
      <c r="O16" s="450"/>
      <c r="P16" s="443"/>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31"/>
      <c r="AN16" s="139">
        <v>5</v>
      </c>
      <c r="AO16" s="140" t="s">
        <v>117</v>
      </c>
      <c r="AP16" s="140"/>
      <c r="AQ16" s="140" t="s">
        <v>114</v>
      </c>
      <c r="AR16" s="140"/>
      <c r="AS16" s="140"/>
      <c r="AT16" s="140"/>
      <c r="AU16" s="140"/>
      <c r="AV16" s="140" t="s">
        <v>114</v>
      </c>
      <c r="AW16" s="167" t="s">
        <v>114</v>
      </c>
      <c r="AX16" s="167" t="s">
        <v>114</v>
      </c>
      <c r="AY16" s="167" t="s">
        <v>114</v>
      </c>
      <c r="AZ16" s="167" t="s">
        <v>114</v>
      </c>
      <c r="BA16" s="167" t="s">
        <v>114</v>
      </c>
      <c r="BB16" s="167" t="s">
        <v>114</v>
      </c>
      <c r="BC16" s="167" t="s">
        <v>114</v>
      </c>
      <c r="BD16" s="167">
        <f t="shared" si="1"/>
        <v>0</v>
      </c>
      <c r="BE16" s="167" t="str">
        <f t="shared" si="2"/>
        <v>Débil</v>
      </c>
      <c r="BF16" s="140"/>
      <c r="BG16" s="142" t="s">
        <v>114</v>
      </c>
      <c r="BH16" s="167" t="str">
        <f t="shared" si="3"/>
        <v>Casilla formulada</v>
      </c>
      <c r="BI16" s="140"/>
      <c r="BJ16" s="167" t="str">
        <f t="shared" si="4"/>
        <v/>
      </c>
      <c r="BK16" s="167" t="str">
        <f t="shared" si="5"/>
        <v/>
      </c>
      <c r="BL16" s="167" t="str">
        <f t="shared" si="6"/>
        <v>SI</v>
      </c>
      <c r="BM16" s="434"/>
      <c r="BN16" s="437"/>
      <c r="BO16" s="469"/>
      <c r="BP16" s="443"/>
      <c r="BQ16" s="425"/>
      <c r="BR16" s="425"/>
      <c r="BS16" s="428"/>
    </row>
    <row r="17" spans="2:71" s="113" customFormat="1" ht="6" customHeight="1" x14ac:dyDescent="0.25">
      <c r="B17" s="463"/>
      <c r="C17" s="466"/>
      <c r="D17" s="455"/>
      <c r="E17" s="455"/>
      <c r="F17" s="455"/>
      <c r="G17" s="455"/>
      <c r="H17" s="455"/>
      <c r="I17" s="455"/>
      <c r="J17" s="455"/>
      <c r="K17" s="131">
        <v>6</v>
      </c>
      <c r="L17" s="132" t="s">
        <v>115</v>
      </c>
      <c r="M17" s="457"/>
      <c r="N17" s="472"/>
      <c r="O17" s="450"/>
      <c r="P17" s="443"/>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31"/>
      <c r="AN17" s="133">
        <v>6</v>
      </c>
      <c r="AO17" s="134" t="s">
        <v>117</v>
      </c>
      <c r="AP17" s="134"/>
      <c r="AQ17" s="134" t="s">
        <v>114</v>
      </c>
      <c r="AR17" s="134"/>
      <c r="AS17" s="134"/>
      <c r="AT17" s="134"/>
      <c r="AU17" s="134"/>
      <c r="AV17" s="134" t="s">
        <v>114</v>
      </c>
      <c r="AW17" s="135" t="s">
        <v>114</v>
      </c>
      <c r="AX17" s="135" t="s">
        <v>114</v>
      </c>
      <c r="AY17" s="135" t="s">
        <v>114</v>
      </c>
      <c r="AZ17" s="135" t="s">
        <v>114</v>
      </c>
      <c r="BA17" s="135" t="s">
        <v>114</v>
      </c>
      <c r="BB17" s="135" t="s">
        <v>114</v>
      </c>
      <c r="BC17" s="135" t="s">
        <v>114</v>
      </c>
      <c r="BD17" s="135">
        <f t="shared" si="1"/>
        <v>0</v>
      </c>
      <c r="BE17" s="135" t="str">
        <f t="shared" si="2"/>
        <v>Débil</v>
      </c>
      <c r="BF17" s="134"/>
      <c r="BG17" s="136" t="s">
        <v>114</v>
      </c>
      <c r="BH17" s="135" t="str">
        <f t="shared" si="3"/>
        <v>Casilla formulada</v>
      </c>
      <c r="BI17" s="134"/>
      <c r="BJ17" s="135" t="str">
        <f t="shared" si="4"/>
        <v/>
      </c>
      <c r="BK17" s="135" t="str">
        <f t="shared" si="5"/>
        <v/>
      </c>
      <c r="BL17" s="135" t="str">
        <f t="shared" si="6"/>
        <v>SI</v>
      </c>
      <c r="BM17" s="434"/>
      <c r="BN17" s="437"/>
      <c r="BO17" s="469"/>
      <c r="BP17" s="443"/>
      <c r="BQ17" s="425"/>
      <c r="BR17" s="425"/>
      <c r="BS17" s="428"/>
    </row>
    <row r="18" spans="2:71" s="113" customFormat="1" ht="6" customHeight="1" x14ac:dyDescent="0.25">
      <c r="B18" s="463"/>
      <c r="C18" s="466"/>
      <c r="D18" s="455"/>
      <c r="E18" s="455"/>
      <c r="F18" s="455"/>
      <c r="G18" s="455"/>
      <c r="H18" s="455"/>
      <c r="I18" s="455"/>
      <c r="J18" s="455"/>
      <c r="K18" s="137">
        <v>7</v>
      </c>
      <c r="L18" s="138" t="s">
        <v>115</v>
      </c>
      <c r="M18" s="457"/>
      <c r="N18" s="472"/>
      <c r="O18" s="450"/>
      <c r="P18" s="443"/>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31"/>
      <c r="AN18" s="139">
        <v>7</v>
      </c>
      <c r="AO18" s="140" t="s">
        <v>117</v>
      </c>
      <c r="AP18" s="140"/>
      <c r="AQ18" s="140" t="s">
        <v>114</v>
      </c>
      <c r="AR18" s="140"/>
      <c r="AS18" s="140"/>
      <c r="AT18" s="140"/>
      <c r="AU18" s="140"/>
      <c r="AV18" s="140" t="s">
        <v>114</v>
      </c>
      <c r="AW18" s="167" t="s">
        <v>114</v>
      </c>
      <c r="AX18" s="167" t="s">
        <v>114</v>
      </c>
      <c r="AY18" s="167" t="s">
        <v>114</v>
      </c>
      <c r="AZ18" s="167" t="s">
        <v>114</v>
      </c>
      <c r="BA18" s="167" t="s">
        <v>114</v>
      </c>
      <c r="BB18" s="167" t="s">
        <v>114</v>
      </c>
      <c r="BC18" s="167" t="s">
        <v>114</v>
      </c>
      <c r="BD18" s="167">
        <f t="shared" si="1"/>
        <v>0</v>
      </c>
      <c r="BE18" s="167" t="str">
        <f t="shared" si="2"/>
        <v>Débil</v>
      </c>
      <c r="BF18" s="140"/>
      <c r="BG18" s="142" t="s">
        <v>114</v>
      </c>
      <c r="BH18" s="167" t="str">
        <f t="shared" si="3"/>
        <v>Casilla formulada</v>
      </c>
      <c r="BI18" s="140"/>
      <c r="BJ18" s="167" t="str">
        <f t="shared" si="4"/>
        <v/>
      </c>
      <c r="BK18" s="167" t="str">
        <f t="shared" si="5"/>
        <v/>
      </c>
      <c r="BL18" s="167" t="str">
        <f t="shared" si="6"/>
        <v>SI</v>
      </c>
      <c r="BM18" s="434"/>
      <c r="BN18" s="437"/>
      <c r="BO18" s="469"/>
      <c r="BP18" s="443"/>
      <c r="BQ18" s="425"/>
      <c r="BR18" s="425"/>
      <c r="BS18" s="428"/>
    </row>
    <row r="19" spans="2:71" s="113" customFormat="1" ht="6" customHeight="1" x14ac:dyDescent="0.25">
      <c r="B19" s="463"/>
      <c r="C19" s="466"/>
      <c r="D19" s="455"/>
      <c r="E19" s="455"/>
      <c r="F19" s="455"/>
      <c r="G19" s="455"/>
      <c r="H19" s="455"/>
      <c r="I19" s="455"/>
      <c r="J19" s="455"/>
      <c r="K19" s="131">
        <v>8</v>
      </c>
      <c r="L19" s="132" t="s">
        <v>115</v>
      </c>
      <c r="M19" s="457"/>
      <c r="N19" s="472"/>
      <c r="O19" s="450"/>
      <c r="P19" s="443"/>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31"/>
      <c r="AN19" s="133">
        <v>8</v>
      </c>
      <c r="AO19" s="134" t="s">
        <v>117</v>
      </c>
      <c r="AP19" s="134"/>
      <c r="AQ19" s="134" t="s">
        <v>114</v>
      </c>
      <c r="AR19" s="134"/>
      <c r="AS19" s="134"/>
      <c r="AT19" s="134"/>
      <c r="AU19" s="134"/>
      <c r="AV19" s="134" t="s">
        <v>114</v>
      </c>
      <c r="AW19" s="135" t="s">
        <v>114</v>
      </c>
      <c r="AX19" s="135" t="s">
        <v>114</v>
      </c>
      <c r="AY19" s="135" t="s">
        <v>114</v>
      </c>
      <c r="AZ19" s="135" t="s">
        <v>114</v>
      </c>
      <c r="BA19" s="135" t="s">
        <v>114</v>
      </c>
      <c r="BB19" s="135" t="s">
        <v>114</v>
      </c>
      <c r="BC19" s="135" t="s">
        <v>114</v>
      </c>
      <c r="BD19" s="135">
        <f t="shared" si="1"/>
        <v>0</v>
      </c>
      <c r="BE19" s="135" t="str">
        <f t="shared" si="2"/>
        <v>Débil</v>
      </c>
      <c r="BF19" s="134"/>
      <c r="BG19" s="136" t="s">
        <v>114</v>
      </c>
      <c r="BH19" s="135" t="str">
        <f t="shared" si="3"/>
        <v>Casilla formulada</v>
      </c>
      <c r="BI19" s="134"/>
      <c r="BJ19" s="135" t="str">
        <f t="shared" si="4"/>
        <v/>
      </c>
      <c r="BK19" s="135" t="str">
        <f t="shared" si="5"/>
        <v/>
      </c>
      <c r="BL19" s="135" t="str">
        <f t="shared" si="6"/>
        <v>SI</v>
      </c>
      <c r="BM19" s="434"/>
      <c r="BN19" s="437"/>
      <c r="BO19" s="469"/>
      <c r="BP19" s="443"/>
      <c r="BQ19" s="425"/>
      <c r="BR19" s="425"/>
      <c r="BS19" s="428"/>
    </row>
    <row r="20" spans="2:71" s="113" customFormat="1" ht="6" customHeight="1" x14ac:dyDescent="0.25">
      <c r="B20" s="463"/>
      <c r="C20" s="466"/>
      <c r="D20" s="455"/>
      <c r="E20" s="455"/>
      <c r="F20" s="455"/>
      <c r="G20" s="455"/>
      <c r="H20" s="455"/>
      <c r="I20" s="455"/>
      <c r="J20" s="455"/>
      <c r="K20" s="137">
        <v>9</v>
      </c>
      <c r="L20" s="143" t="s">
        <v>115</v>
      </c>
      <c r="M20" s="457"/>
      <c r="N20" s="472"/>
      <c r="O20" s="450"/>
      <c r="P20" s="443"/>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31"/>
      <c r="AN20" s="139">
        <v>9</v>
      </c>
      <c r="AO20" s="140" t="s">
        <v>117</v>
      </c>
      <c r="AP20" s="140"/>
      <c r="AQ20" s="140" t="s">
        <v>114</v>
      </c>
      <c r="AR20" s="140"/>
      <c r="AS20" s="140"/>
      <c r="AT20" s="140"/>
      <c r="AU20" s="140"/>
      <c r="AV20" s="140" t="s">
        <v>114</v>
      </c>
      <c r="AW20" s="167" t="s">
        <v>114</v>
      </c>
      <c r="AX20" s="167" t="s">
        <v>114</v>
      </c>
      <c r="AY20" s="167" t="s">
        <v>114</v>
      </c>
      <c r="AZ20" s="167" t="s">
        <v>114</v>
      </c>
      <c r="BA20" s="167" t="s">
        <v>114</v>
      </c>
      <c r="BB20" s="167" t="s">
        <v>114</v>
      </c>
      <c r="BC20" s="167" t="s">
        <v>114</v>
      </c>
      <c r="BD20" s="167">
        <f t="shared" si="1"/>
        <v>0</v>
      </c>
      <c r="BE20" s="167" t="str">
        <f t="shared" si="2"/>
        <v>Débil</v>
      </c>
      <c r="BF20" s="140"/>
      <c r="BG20" s="142" t="s">
        <v>114</v>
      </c>
      <c r="BH20" s="167" t="str">
        <f t="shared" si="3"/>
        <v>Casilla formulada</v>
      </c>
      <c r="BI20" s="140"/>
      <c r="BJ20" s="167" t="str">
        <f t="shared" si="4"/>
        <v/>
      </c>
      <c r="BK20" s="167" t="str">
        <f t="shared" si="5"/>
        <v/>
      </c>
      <c r="BL20" s="167" t="str">
        <f t="shared" si="6"/>
        <v>SI</v>
      </c>
      <c r="BM20" s="434"/>
      <c r="BN20" s="437"/>
      <c r="BO20" s="469"/>
      <c r="BP20" s="443"/>
      <c r="BQ20" s="425"/>
      <c r="BR20" s="425"/>
      <c r="BS20" s="428"/>
    </row>
    <row r="21" spans="2:71" s="113" customFormat="1" ht="6" customHeight="1" thickBot="1" x14ac:dyDescent="0.3">
      <c r="B21" s="464"/>
      <c r="C21" s="467"/>
      <c r="D21" s="456"/>
      <c r="E21" s="456"/>
      <c r="F21" s="456"/>
      <c r="G21" s="456"/>
      <c r="H21" s="456"/>
      <c r="I21" s="456"/>
      <c r="J21" s="456"/>
      <c r="K21" s="144">
        <v>10</v>
      </c>
      <c r="L21" s="145" t="s">
        <v>115</v>
      </c>
      <c r="M21" s="458"/>
      <c r="N21" s="473"/>
      <c r="O21" s="451"/>
      <c r="P21" s="444"/>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32"/>
      <c r="AN21" s="146">
        <v>10</v>
      </c>
      <c r="AO21" s="147" t="s">
        <v>117</v>
      </c>
      <c r="AP21" s="147"/>
      <c r="AQ21" s="147" t="s">
        <v>114</v>
      </c>
      <c r="AR21" s="147"/>
      <c r="AS21" s="147"/>
      <c r="AT21" s="147"/>
      <c r="AU21" s="147"/>
      <c r="AV21" s="147" t="s">
        <v>114</v>
      </c>
      <c r="AW21" s="148" t="s">
        <v>114</v>
      </c>
      <c r="AX21" s="148" t="s">
        <v>114</v>
      </c>
      <c r="AY21" s="148" t="s">
        <v>114</v>
      </c>
      <c r="AZ21" s="148" t="s">
        <v>114</v>
      </c>
      <c r="BA21" s="148" t="s">
        <v>114</v>
      </c>
      <c r="BB21" s="148" t="s">
        <v>114</v>
      </c>
      <c r="BC21" s="148" t="s">
        <v>114</v>
      </c>
      <c r="BD21" s="148">
        <f t="shared" si="1"/>
        <v>0</v>
      </c>
      <c r="BE21" s="148" t="str">
        <f t="shared" si="2"/>
        <v>Débil</v>
      </c>
      <c r="BF21" s="147"/>
      <c r="BG21" s="149" t="s">
        <v>114</v>
      </c>
      <c r="BH21" s="148" t="str">
        <f t="shared" si="3"/>
        <v>Casilla formulada</v>
      </c>
      <c r="BI21" s="147"/>
      <c r="BJ21" s="148" t="str">
        <f t="shared" si="4"/>
        <v/>
      </c>
      <c r="BK21" s="148" t="str">
        <f t="shared" si="5"/>
        <v/>
      </c>
      <c r="BL21" s="148" t="str">
        <f t="shared" si="6"/>
        <v>SI</v>
      </c>
      <c r="BM21" s="435"/>
      <c r="BN21" s="438"/>
      <c r="BO21" s="470"/>
      <c r="BP21" s="444"/>
      <c r="BQ21" s="426"/>
      <c r="BR21" s="426"/>
      <c r="BS21" s="429"/>
    </row>
    <row r="22" spans="2:71" s="113" customFormat="1" ht="96" hidden="1" customHeight="1" x14ac:dyDescent="0.25">
      <c r="B22" s="462">
        <v>2</v>
      </c>
      <c r="C22" s="465" t="s">
        <v>112</v>
      </c>
      <c r="D22" s="455" t="s">
        <v>113</v>
      </c>
      <c r="E22" s="455"/>
      <c r="F22" s="455" t="s">
        <v>114</v>
      </c>
      <c r="G22" s="455" t="s">
        <v>114</v>
      </c>
      <c r="H22" s="455" t="s">
        <v>114</v>
      </c>
      <c r="I22" s="455" t="s">
        <v>114</v>
      </c>
      <c r="J22" s="455" t="str">
        <f>IF(AND((F22="SI"),(G22="SI"),(H22="SI"),(I22="SI")),"Si es Riesgo de Corrupción","No es Riesgo de Corrupción")</f>
        <v>No es Riesgo de Corrupción</v>
      </c>
      <c r="K22" s="128">
        <v>1</v>
      </c>
      <c r="L22" s="129" t="s">
        <v>115</v>
      </c>
      <c r="M22" s="457" t="s">
        <v>183</v>
      </c>
      <c r="N22" s="471"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448" t="s">
        <v>114</v>
      </c>
      <c r="R22" s="448" t="s">
        <v>114</v>
      </c>
      <c r="S22" s="448" t="s">
        <v>114</v>
      </c>
      <c r="T22" s="448" t="s">
        <v>114</v>
      </c>
      <c r="U22" s="448" t="s">
        <v>114</v>
      </c>
      <c r="V22" s="448" t="s">
        <v>114</v>
      </c>
      <c r="W22" s="448" t="s">
        <v>114</v>
      </c>
      <c r="X22" s="448" t="s">
        <v>114</v>
      </c>
      <c r="Y22" s="448" t="s">
        <v>114</v>
      </c>
      <c r="Z22" s="448" t="s">
        <v>114</v>
      </c>
      <c r="AA22" s="448" t="s">
        <v>114</v>
      </c>
      <c r="AB22" s="448" t="s">
        <v>114</v>
      </c>
      <c r="AC22" s="448" t="s">
        <v>114</v>
      </c>
      <c r="AD22" s="448" t="s">
        <v>114</v>
      </c>
      <c r="AE22" s="448" t="s">
        <v>114</v>
      </c>
      <c r="AF22" s="448" t="s">
        <v>114</v>
      </c>
      <c r="AG22" s="448" t="s">
        <v>114</v>
      </c>
      <c r="AH22" s="448" t="s">
        <v>114</v>
      </c>
      <c r="AI22" s="448" t="s">
        <v>114</v>
      </c>
      <c r="AJ22" s="448">
        <f t="shared" si="0"/>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430" t="s">
        <v>116</v>
      </c>
      <c r="AN22" s="117">
        <v>1</v>
      </c>
      <c r="AO22" s="121" t="s">
        <v>117</v>
      </c>
      <c r="AP22" s="121"/>
      <c r="AQ22" s="121" t="s">
        <v>114</v>
      </c>
      <c r="AR22" s="121"/>
      <c r="AS22" s="121"/>
      <c r="AT22" s="121"/>
      <c r="AU22" s="121"/>
      <c r="AV22" s="121" t="s">
        <v>114</v>
      </c>
      <c r="AW22" s="166" t="s">
        <v>114</v>
      </c>
      <c r="AX22" s="166" t="s">
        <v>114</v>
      </c>
      <c r="AY22" s="166" t="s">
        <v>114</v>
      </c>
      <c r="AZ22" s="166" t="s">
        <v>114</v>
      </c>
      <c r="BA22" s="166" t="s">
        <v>114</v>
      </c>
      <c r="BB22" s="166" t="s">
        <v>114</v>
      </c>
      <c r="BC22" s="166" t="s">
        <v>114</v>
      </c>
      <c r="BD22" s="166">
        <f t="shared" si="1"/>
        <v>0</v>
      </c>
      <c r="BE22" s="166" t="str">
        <f t="shared" si="2"/>
        <v>Débil</v>
      </c>
      <c r="BF22" s="121"/>
      <c r="BG22" s="130" t="s">
        <v>114</v>
      </c>
      <c r="BH22" s="166" t="str">
        <f t="shared" si="3"/>
        <v>Casilla formulada</v>
      </c>
      <c r="BI22" s="121"/>
      <c r="BJ22" s="166" t="str">
        <f t="shared" si="4"/>
        <v/>
      </c>
      <c r="BK22" s="166" t="str">
        <f t="shared" si="5"/>
        <v/>
      </c>
      <c r="BL22" s="166" t="str">
        <f t="shared" si="6"/>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68"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427"/>
    </row>
    <row r="23" spans="2:71" s="113" customFormat="1" ht="96" hidden="1" customHeight="1" x14ac:dyDescent="0.25">
      <c r="B23" s="463"/>
      <c r="C23" s="466"/>
      <c r="D23" s="455"/>
      <c r="E23" s="455"/>
      <c r="F23" s="455"/>
      <c r="G23" s="455"/>
      <c r="H23" s="455"/>
      <c r="I23" s="455"/>
      <c r="J23" s="455"/>
      <c r="K23" s="131">
        <v>2</v>
      </c>
      <c r="L23" s="132" t="s">
        <v>115</v>
      </c>
      <c r="M23" s="457"/>
      <c r="N23" s="472"/>
      <c r="O23" s="450"/>
      <c r="P23" s="443"/>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31"/>
      <c r="AN23" s="133">
        <v>2</v>
      </c>
      <c r="AO23" s="134" t="s">
        <v>117</v>
      </c>
      <c r="AP23" s="134"/>
      <c r="AQ23" s="134" t="s">
        <v>114</v>
      </c>
      <c r="AR23" s="134"/>
      <c r="AS23" s="134"/>
      <c r="AT23" s="134"/>
      <c r="AU23" s="134"/>
      <c r="AV23" s="134" t="s">
        <v>114</v>
      </c>
      <c r="AW23" s="135" t="s">
        <v>114</v>
      </c>
      <c r="AX23" s="135" t="s">
        <v>114</v>
      </c>
      <c r="AY23" s="135" t="s">
        <v>114</v>
      </c>
      <c r="AZ23" s="135" t="s">
        <v>114</v>
      </c>
      <c r="BA23" s="135" t="s">
        <v>114</v>
      </c>
      <c r="BB23" s="135" t="s">
        <v>114</v>
      </c>
      <c r="BC23" s="135" t="s">
        <v>114</v>
      </c>
      <c r="BD23" s="135">
        <f t="shared" si="1"/>
        <v>0</v>
      </c>
      <c r="BE23" s="135" t="str">
        <f t="shared" si="2"/>
        <v>Débil</v>
      </c>
      <c r="BF23" s="134"/>
      <c r="BG23" s="136" t="s">
        <v>114</v>
      </c>
      <c r="BH23" s="135" t="str">
        <f t="shared" si="3"/>
        <v>Casilla formulada</v>
      </c>
      <c r="BI23" s="134"/>
      <c r="BJ23" s="135" t="str">
        <f t="shared" si="4"/>
        <v/>
      </c>
      <c r="BK23" s="135" t="str">
        <f t="shared" si="5"/>
        <v/>
      </c>
      <c r="BL23" s="135" t="str">
        <f t="shared" si="6"/>
        <v>SI</v>
      </c>
      <c r="BM23" s="434"/>
      <c r="BN23" s="437"/>
      <c r="BO23" s="469"/>
      <c r="BP23" s="443"/>
      <c r="BQ23" s="425"/>
      <c r="BR23" s="425"/>
      <c r="BS23" s="428"/>
    </row>
    <row r="24" spans="2:71" s="113" customFormat="1" ht="96" hidden="1" customHeight="1" x14ac:dyDescent="0.25">
      <c r="B24" s="463"/>
      <c r="C24" s="466"/>
      <c r="D24" s="455"/>
      <c r="E24" s="455"/>
      <c r="F24" s="455"/>
      <c r="G24" s="455"/>
      <c r="H24" s="455"/>
      <c r="I24" s="455"/>
      <c r="J24" s="455"/>
      <c r="K24" s="137">
        <v>3</v>
      </c>
      <c r="L24" s="138" t="s">
        <v>115</v>
      </c>
      <c r="M24" s="457"/>
      <c r="N24" s="472"/>
      <c r="O24" s="450"/>
      <c r="P24" s="443"/>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31"/>
      <c r="AN24" s="139">
        <v>3</v>
      </c>
      <c r="AO24" s="140" t="s">
        <v>117</v>
      </c>
      <c r="AP24" s="140"/>
      <c r="AQ24" s="140" t="s">
        <v>114</v>
      </c>
      <c r="AR24" s="140"/>
      <c r="AS24" s="140"/>
      <c r="AT24" s="140"/>
      <c r="AU24" s="140"/>
      <c r="AV24" s="140" t="s">
        <v>114</v>
      </c>
      <c r="AW24" s="167" t="s">
        <v>114</v>
      </c>
      <c r="AX24" s="167" t="s">
        <v>114</v>
      </c>
      <c r="AY24" s="167" t="s">
        <v>114</v>
      </c>
      <c r="AZ24" s="167" t="s">
        <v>114</v>
      </c>
      <c r="BA24" s="167" t="s">
        <v>114</v>
      </c>
      <c r="BB24" s="167" t="s">
        <v>114</v>
      </c>
      <c r="BC24" s="167" t="s">
        <v>114</v>
      </c>
      <c r="BD24" s="167">
        <f t="shared" si="1"/>
        <v>0</v>
      </c>
      <c r="BE24" s="167" t="str">
        <f t="shared" si="2"/>
        <v>Débil</v>
      </c>
      <c r="BF24" s="140"/>
      <c r="BG24" s="142" t="s">
        <v>114</v>
      </c>
      <c r="BH24" s="167" t="str">
        <f t="shared" si="3"/>
        <v>Casilla formulada</v>
      </c>
      <c r="BI24" s="140"/>
      <c r="BJ24" s="167" t="str">
        <f t="shared" si="4"/>
        <v/>
      </c>
      <c r="BK24" s="167" t="str">
        <f t="shared" si="5"/>
        <v/>
      </c>
      <c r="BL24" s="167" t="str">
        <f t="shared" si="6"/>
        <v>SI</v>
      </c>
      <c r="BM24" s="434"/>
      <c r="BN24" s="437"/>
      <c r="BO24" s="469"/>
      <c r="BP24" s="443"/>
      <c r="BQ24" s="425"/>
      <c r="BR24" s="425"/>
      <c r="BS24" s="428"/>
    </row>
    <row r="25" spans="2:71" s="113" customFormat="1" ht="96" hidden="1" customHeight="1" x14ac:dyDescent="0.25">
      <c r="B25" s="463"/>
      <c r="C25" s="466"/>
      <c r="D25" s="455"/>
      <c r="E25" s="455"/>
      <c r="F25" s="455"/>
      <c r="G25" s="455"/>
      <c r="H25" s="455"/>
      <c r="I25" s="455"/>
      <c r="J25" s="455"/>
      <c r="K25" s="131">
        <v>4</v>
      </c>
      <c r="L25" s="132" t="s">
        <v>115</v>
      </c>
      <c r="M25" s="457"/>
      <c r="N25" s="472"/>
      <c r="O25" s="450"/>
      <c r="P25" s="443"/>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31"/>
      <c r="AN25" s="133">
        <v>4</v>
      </c>
      <c r="AO25" s="134" t="s">
        <v>117</v>
      </c>
      <c r="AP25" s="134"/>
      <c r="AQ25" s="134" t="s">
        <v>114</v>
      </c>
      <c r="AR25" s="134"/>
      <c r="AS25" s="134"/>
      <c r="AT25" s="134"/>
      <c r="AU25" s="134"/>
      <c r="AV25" s="134" t="s">
        <v>114</v>
      </c>
      <c r="AW25" s="135" t="s">
        <v>114</v>
      </c>
      <c r="AX25" s="135" t="s">
        <v>114</v>
      </c>
      <c r="AY25" s="135" t="s">
        <v>114</v>
      </c>
      <c r="AZ25" s="135" t="s">
        <v>114</v>
      </c>
      <c r="BA25" s="135" t="s">
        <v>114</v>
      </c>
      <c r="BB25" s="135" t="s">
        <v>114</v>
      </c>
      <c r="BC25" s="135" t="s">
        <v>114</v>
      </c>
      <c r="BD25" s="135">
        <f t="shared" si="1"/>
        <v>0</v>
      </c>
      <c r="BE25" s="135" t="str">
        <f t="shared" si="2"/>
        <v>Débil</v>
      </c>
      <c r="BF25" s="134"/>
      <c r="BG25" s="136" t="s">
        <v>114</v>
      </c>
      <c r="BH25" s="135" t="str">
        <f t="shared" si="3"/>
        <v>Casilla formulada</v>
      </c>
      <c r="BI25" s="134"/>
      <c r="BJ25" s="135" t="str">
        <f t="shared" si="4"/>
        <v/>
      </c>
      <c r="BK25" s="135" t="str">
        <f t="shared" si="5"/>
        <v/>
      </c>
      <c r="BL25" s="135" t="str">
        <f t="shared" si="6"/>
        <v>SI</v>
      </c>
      <c r="BM25" s="434"/>
      <c r="BN25" s="437"/>
      <c r="BO25" s="469"/>
      <c r="BP25" s="443"/>
      <c r="BQ25" s="425"/>
      <c r="BR25" s="425"/>
      <c r="BS25" s="428"/>
    </row>
    <row r="26" spans="2:71" s="113" customFormat="1" ht="96" hidden="1" customHeight="1" x14ac:dyDescent="0.25">
      <c r="B26" s="463"/>
      <c r="C26" s="466"/>
      <c r="D26" s="455"/>
      <c r="E26" s="455"/>
      <c r="F26" s="455"/>
      <c r="G26" s="455"/>
      <c r="H26" s="455"/>
      <c r="I26" s="455"/>
      <c r="J26" s="455"/>
      <c r="K26" s="137">
        <v>5</v>
      </c>
      <c r="L26" s="138" t="s">
        <v>115</v>
      </c>
      <c r="M26" s="457"/>
      <c r="N26" s="472"/>
      <c r="O26" s="450"/>
      <c r="P26" s="443"/>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31"/>
      <c r="AN26" s="139">
        <v>5</v>
      </c>
      <c r="AO26" s="140" t="s">
        <v>117</v>
      </c>
      <c r="AP26" s="140"/>
      <c r="AQ26" s="140" t="s">
        <v>114</v>
      </c>
      <c r="AR26" s="140"/>
      <c r="AS26" s="140"/>
      <c r="AT26" s="140"/>
      <c r="AU26" s="140"/>
      <c r="AV26" s="140" t="s">
        <v>114</v>
      </c>
      <c r="AW26" s="167" t="s">
        <v>114</v>
      </c>
      <c r="AX26" s="167" t="s">
        <v>114</v>
      </c>
      <c r="AY26" s="167" t="s">
        <v>114</v>
      </c>
      <c r="AZ26" s="167" t="s">
        <v>114</v>
      </c>
      <c r="BA26" s="167" t="s">
        <v>114</v>
      </c>
      <c r="BB26" s="167" t="s">
        <v>114</v>
      </c>
      <c r="BC26" s="167" t="s">
        <v>114</v>
      </c>
      <c r="BD26" s="167">
        <f t="shared" si="1"/>
        <v>0</v>
      </c>
      <c r="BE26" s="167" t="str">
        <f t="shared" si="2"/>
        <v>Débil</v>
      </c>
      <c r="BF26" s="140"/>
      <c r="BG26" s="142" t="s">
        <v>114</v>
      </c>
      <c r="BH26" s="167" t="str">
        <f t="shared" si="3"/>
        <v>Casilla formulada</v>
      </c>
      <c r="BI26" s="140"/>
      <c r="BJ26" s="167" t="str">
        <f t="shared" si="4"/>
        <v/>
      </c>
      <c r="BK26" s="167" t="str">
        <f t="shared" si="5"/>
        <v/>
      </c>
      <c r="BL26" s="167" t="str">
        <f t="shared" si="6"/>
        <v>SI</v>
      </c>
      <c r="BM26" s="434"/>
      <c r="BN26" s="437"/>
      <c r="BO26" s="469"/>
      <c r="BP26" s="443"/>
      <c r="BQ26" s="425"/>
      <c r="BR26" s="425"/>
      <c r="BS26" s="428"/>
    </row>
    <row r="27" spans="2:71" s="113" customFormat="1" ht="96" hidden="1" customHeight="1" x14ac:dyDescent="0.25">
      <c r="B27" s="463"/>
      <c r="C27" s="466"/>
      <c r="D27" s="455"/>
      <c r="E27" s="455"/>
      <c r="F27" s="455"/>
      <c r="G27" s="455"/>
      <c r="H27" s="455"/>
      <c r="I27" s="455"/>
      <c r="J27" s="455"/>
      <c r="K27" s="131">
        <v>6</v>
      </c>
      <c r="L27" s="132" t="s">
        <v>115</v>
      </c>
      <c r="M27" s="457"/>
      <c r="N27" s="472"/>
      <c r="O27" s="450"/>
      <c r="P27" s="443"/>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31"/>
      <c r="AN27" s="133">
        <v>6</v>
      </c>
      <c r="AO27" s="134" t="s">
        <v>117</v>
      </c>
      <c r="AP27" s="134"/>
      <c r="AQ27" s="134" t="s">
        <v>114</v>
      </c>
      <c r="AR27" s="134"/>
      <c r="AS27" s="134"/>
      <c r="AT27" s="134"/>
      <c r="AU27" s="134"/>
      <c r="AV27" s="134" t="s">
        <v>114</v>
      </c>
      <c r="AW27" s="135" t="s">
        <v>114</v>
      </c>
      <c r="AX27" s="135" t="s">
        <v>114</v>
      </c>
      <c r="AY27" s="135" t="s">
        <v>114</v>
      </c>
      <c r="AZ27" s="135" t="s">
        <v>114</v>
      </c>
      <c r="BA27" s="135" t="s">
        <v>114</v>
      </c>
      <c r="BB27" s="135" t="s">
        <v>114</v>
      </c>
      <c r="BC27" s="135" t="s">
        <v>114</v>
      </c>
      <c r="BD27" s="135">
        <f t="shared" si="1"/>
        <v>0</v>
      </c>
      <c r="BE27" s="135" t="str">
        <f t="shared" si="2"/>
        <v>Débil</v>
      </c>
      <c r="BF27" s="134"/>
      <c r="BG27" s="136" t="s">
        <v>114</v>
      </c>
      <c r="BH27" s="135" t="str">
        <f t="shared" si="3"/>
        <v>Casilla formulada</v>
      </c>
      <c r="BI27" s="134"/>
      <c r="BJ27" s="135" t="str">
        <f t="shared" si="4"/>
        <v/>
      </c>
      <c r="BK27" s="135" t="str">
        <f t="shared" si="5"/>
        <v/>
      </c>
      <c r="BL27" s="135" t="str">
        <f t="shared" si="6"/>
        <v>SI</v>
      </c>
      <c r="BM27" s="434"/>
      <c r="BN27" s="437"/>
      <c r="BO27" s="469"/>
      <c r="BP27" s="443"/>
      <c r="BQ27" s="425"/>
      <c r="BR27" s="425"/>
      <c r="BS27" s="428"/>
    </row>
    <row r="28" spans="2:71" s="113" customFormat="1" ht="96" hidden="1" customHeight="1" x14ac:dyDescent="0.25">
      <c r="B28" s="463"/>
      <c r="C28" s="466"/>
      <c r="D28" s="455"/>
      <c r="E28" s="455"/>
      <c r="F28" s="455"/>
      <c r="G28" s="455"/>
      <c r="H28" s="455"/>
      <c r="I28" s="455"/>
      <c r="J28" s="455"/>
      <c r="K28" s="137">
        <v>7</v>
      </c>
      <c r="L28" s="138" t="s">
        <v>115</v>
      </c>
      <c r="M28" s="457"/>
      <c r="N28" s="472"/>
      <c r="O28" s="450"/>
      <c r="P28" s="443"/>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31"/>
      <c r="AN28" s="139">
        <v>7</v>
      </c>
      <c r="AO28" s="140" t="s">
        <v>117</v>
      </c>
      <c r="AP28" s="140"/>
      <c r="AQ28" s="140" t="s">
        <v>114</v>
      </c>
      <c r="AR28" s="140"/>
      <c r="AS28" s="140"/>
      <c r="AT28" s="140"/>
      <c r="AU28" s="140"/>
      <c r="AV28" s="140" t="s">
        <v>114</v>
      </c>
      <c r="AW28" s="167" t="s">
        <v>114</v>
      </c>
      <c r="AX28" s="167" t="s">
        <v>114</v>
      </c>
      <c r="AY28" s="167" t="s">
        <v>114</v>
      </c>
      <c r="AZ28" s="167" t="s">
        <v>114</v>
      </c>
      <c r="BA28" s="167" t="s">
        <v>114</v>
      </c>
      <c r="BB28" s="167" t="s">
        <v>114</v>
      </c>
      <c r="BC28" s="167" t="s">
        <v>114</v>
      </c>
      <c r="BD28" s="167">
        <f t="shared" si="1"/>
        <v>0</v>
      </c>
      <c r="BE28" s="167" t="str">
        <f t="shared" si="2"/>
        <v>Débil</v>
      </c>
      <c r="BF28" s="140"/>
      <c r="BG28" s="142" t="s">
        <v>114</v>
      </c>
      <c r="BH28" s="167" t="str">
        <f t="shared" si="3"/>
        <v>Casilla formulada</v>
      </c>
      <c r="BI28" s="140"/>
      <c r="BJ28" s="167" t="str">
        <f t="shared" si="4"/>
        <v/>
      </c>
      <c r="BK28" s="167" t="str">
        <f t="shared" si="5"/>
        <v/>
      </c>
      <c r="BL28" s="167" t="str">
        <f t="shared" si="6"/>
        <v>SI</v>
      </c>
      <c r="BM28" s="434"/>
      <c r="BN28" s="437"/>
      <c r="BO28" s="469"/>
      <c r="BP28" s="443"/>
      <c r="BQ28" s="425"/>
      <c r="BR28" s="425"/>
      <c r="BS28" s="428"/>
    </row>
    <row r="29" spans="2:71" s="113" customFormat="1" ht="96" hidden="1" customHeight="1" x14ac:dyDescent="0.25">
      <c r="B29" s="463"/>
      <c r="C29" s="466"/>
      <c r="D29" s="455"/>
      <c r="E29" s="455"/>
      <c r="F29" s="455"/>
      <c r="G29" s="455"/>
      <c r="H29" s="455"/>
      <c r="I29" s="455"/>
      <c r="J29" s="455"/>
      <c r="K29" s="131">
        <v>8</v>
      </c>
      <c r="L29" s="132" t="s">
        <v>115</v>
      </c>
      <c r="M29" s="457"/>
      <c r="N29" s="472"/>
      <c r="O29" s="450"/>
      <c r="P29" s="443"/>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31"/>
      <c r="AN29" s="133">
        <v>8</v>
      </c>
      <c r="AO29" s="134" t="s">
        <v>117</v>
      </c>
      <c r="AP29" s="134"/>
      <c r="AQ29" s="134" t="s">
        <v>114</v>
      </c>
      <c r="AR29" s="134"/>
      <c r="AS29" s="134"/>
      <c r="AT29" s="134"/>
      <c r="AU29" s="134"/>
      <c r="AV29" s="134" t="s">
        <v>114</v>
      </c>
      <c r="AW29" s="135" t="s">
        <v>114</v>
      </c>
      <c r="AX29" s="135" t="s">
        <v>114</v>
      </c>
      <c r="AY29" s="135" t="s">
        <v>114</v>
      </c>
      <c r="AZ29" s="135" t="s">
        <v>114</v>
      </c>
      <c r="BA29" s="135" t="s">
        <v>114</v>
      </c>
      <c r="BB29" s="135" t="s">
        <v>114</v>
      </c>
      <c r="BC29" s="135" t="s">
        <v>114</v>
      </c>
      <c r="BD29" s="135">
        <f t="shared" si="1"/>
        <v>0</v>
      </c>
      <c r="BE29" s="135" t="str">
        <f t="shared" si="2"/>
        <v>Débil</v>
      </c>
      <c r="BF29" s="134"/>
      <c r="BG29" s="136" t="s">
        <v>114</v>
      </c>
      <c r="BH29" s="135" t="str">
        <f t="shared" si="3"/>
        <v>Casilla formulada</v>
      </c>
      <c r="BI29" s="134"/>
      <c r="BJ29" s="135" t="str">
        <f t="shared" si="4"/>
        <v/>
      </c>
      <c r="BK29" s="135" t="str">
        <f t="shared" si="5"/>
        <v/>
      </c>
      <c r="BL29" s="135" t="str">
        <f t="shared" si="6"/>
        <v>SI</v>
      </c>
      <c r="BM29" s="434"/>
      <c r="BN29" s="437"/>
      <c r="BO29" s="469"/>
      <c r="BP29" s="443"/>
      <c r="BQ29" s="425"/>
      <c r="BR29" s="425"/>
      <c r="BS29" s="428"/>
    </row>
    <row r="30" spans="2:71" s="113" customFormat="1" ht="96" hidden="1" customHeight="1" x14ac:dyDescent="0.25">
      <c r="B30" s="463"/>
      <c r="C30" s="466"/>
      <c r="D30" s="455"/>
      <c r="E30" s="455"/>
      <c r="F30" s="455"/>
      <c r="G30" s="455"/>
      <c r="H30" s="455"/>
      <c r="I30" s="455"/>
      <c r="J30" s="455"/>
      <c r="K30" s="137">
        <v>9</v>
      </c>
      <c r="L30" s="143" t="s">
        <v>115</v>
      </c>
      <c r="M30" s="457"/>
      <c r="N30" s="472"/>
      <c r="O30" s="450"/>
      <c r="P30" s="443"/>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31"/>
      <c r="AN30" s="139">
        <v>9</v>
      </c>
      <c r="AO30" s="140" t="s">
        <v>117</v>
      </c>
      <c r="AP30" s="140"/>
      <c r="AQ30" s="140" t="s">
        <v>114</v>
      </c>
      <c r="AR30" s="140"/>
      <c r="AS30" s="140"/>
      <c r="AT30" s="140"/>
      <c r="AU30" s="140"/>
      <c r="AV30" s="140" t="s">
        <v>114</v>
      </c>
      <c r="AW30" s="167" t="s">
        <v>114</v>
      </c>
      <c r="AX30" s="167" t="s">
        <v>114</v>
      </c>
      <c r="AY30" s="167" t="s">
        <v>114</v>
      </c>
      <c r="AZ30" s="167" t="s">
        <v>114</v>
      </c>
      <c r="BA30" s="167" t="s">
        <v>114</v>
      </c>
      <c r="BB30" s="167" t="s">
        <v>114</v>
      </c>
      <c r="BC30" s="167" t="s">
        <v>114</v>
      </c>
      <c r="BD30" s="167">
        <f t="shared" si="1"/>
        <v>0</v>
      </c>
      <c r="BE30" s="167" t="str">
        <f t="shared" si="2"/>
        <v>Débil</v>
      </c>
      <c r="BF30" s="140"/>
      <c r="BG30" s="142" t="s">
        <v>114</v>
      </c>
      <c r="BH30" s="167" t="str">
        <f t="shared" si="3"/>
        <v>Casilla formulada</v>
      </c>
      <c r="BI30" s="140"/>
      <c r="BJ30" s="167" t="str">
        <f t="shared" si="4"/>
        <v/>
      </c>
      <c r="BK30" s="167" t="str">
        <f t="shared" si="5"/>
        <v/>
      </c>
      <c r="BL30" s="167" t="str">
        <f t="shared" si="6"/>
        <v>SI</v>
      </c>
      <c r="BM30" s="434"/>
      <c r="BN30" s="437"/>
      <c r="BO30" s="469"/>
      <c r="BP30" s="443"/>
      <c r="BQ30" s="425"/>
      <c r="BR30" s="425"/>
      <c r="BS30" s="428"/>
    </row>
    <row r="31" spans="2:71" s="113" customFormat="1" ht="96" hidden="1" customHeight="1" x14ac:dyDescent="0.25">
      <c r="B31" s="464"/>
      <c r="C31" s="467"/>
      <c r="D31" s="456"/>
      <c r="E31" s="456"/>
      <c r="F31" s="456"/>
      <c r="G31" s="456"/>
      <c r="H31" s="456"/>
      <c r="I31" s="456"/>
      <c r="J31" s="456"/>
      <c r="K31" s="144">
        <v>10</v>
      </c>
      <c r="L31" s="145" t="s">
        <v>115</v>
      </c>
      <c r="M31" s="458"/>
      <c r="N31" s="473"/>
      <c r="O31" s="451"/>
      <c r="P31" s="444"/>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32"/>
      <c r="AN31" s="146">
        <v>10</v>
      </c>
      <c r="AO31" s="147" t="s">
        <v>117</v>
      </c>
      <c r="AP31" s="147"/>
      <c r="AQ31" s="147" t="s">
        <v>114</v>
      </c>
      <c r="AR31" s="147"/>
      <c r="AS31" s="147"/>
      <c r="AT31" s="147"/>
      <c r="AU31" s="147"/>
      <c r="AV31" s="147" t="s">
        <v>114</v>
      </c>
      <c r="AW31" s="148" t="s">
        <v>114</v>
      </c>
      <c r="AX31" s="148" t="s">
        <v>114</v>
      </c>
      <c r="AY31" s="148" t="s">
        <v>114</v>
      </c>
      <c r="AZ31" s="148" t="s">
        <v>114</v>
      </c>
      <c r="BA31" s="148" t="s">
        <v>114</v>
      </c>
      <c r="BB31" s="148" t="s">
        <v>114</v>
      </c>
      <c r="BC31" s="148" t="s">
        <v>114</v>
      </c>
      <c r="BD31" s="148">
        <f t="shared" si="1"/>
        <v>0</v>
      </c>
      <c r="BE31" s="148" t="str">
        <f t="shared" si="2"/>
        <v>Débil</v>
      </c>
      <c r="BF31" s="147"/>
      <c r="BG31" s="149" t="s">
        <v>114</v>
      </c>
      <c r="BH31" s="148" t="str">
        <f t="shared" si="3"/>
        <v>Casilla formulada</v>
      </c>
      <c r="BI31" s="147"/>
      <c r="BJ31" s="148" t="str">
        <f t="shared" si="4"/>
        <v/>
      </c>
      <c r="BK31" s="148" t="str">
        <f t="shared" si="5"/>
        <v/>
      </c>
      <c r="BL31" s="148" t="str">
        <f t="shared" si="6"/>
        <v>SI</v>
      </c>
      <c r="BM31" s="435"/>
      <c r="BN31" s="438"/>
      <c r="BO31" s="470"/>
      <c r="BP31" s="444"/>
      <c r="BQ31" s="426"/>
      <c r="BR31" s="426"/>
      <c r="BS31" s="429"/>
    </row>
    <row r="32" spans="2:71" s="113" customFormat="1" ht="96" hidden="1" customHeight="1" x14ac:dyDescent="0.25">
      <c r="B32" s="462">
        <v>3</v>
      </c>
      <c r="C32" s="465" t="s">
        <v>112</v>
      </c>
      <c r="D32" s="455" t="s">
        <v>113</v>
      </c>
      <c r="E32" s="455"/>
      <c r="F32" s="453" t="s">
        <v>114</v>
      </c>
      <c r="G32" s="453" t="s">
        <v>114</v>
      </c>
      <c r="H32" s="453" t="s">
        <v>114</v>
      </c>
      <c r="I32" s="453" t="s">
        <v>114</v>
      </c>
      <c r="J32" s="455" t="str">
        <f>IF(AND((F32="SI"),(G32="SI"),(H32="SI"),(I32="SI")),"Si es Riesgo de Corrupción","No es Riesgo de Corrupción")</f>
        <v>No es Riesgo de Corrupción</v>
      </c>
      <c r="K32" s="128">
        <v>1</v>
      </c>
      <c r="L32" s="129" t="s">
        <v>115</v>
      </c>
      <c r="M32" s="457" t="s">
        <v>183</v>
      </c>
      <c r="N32" s="45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45" t="s">
        <v>114</v>
      </c>
      <c r="R32" s="445" t="s">
        <v>114</v>
      </c>
      <c r="S32" s="445" t="s">
        <v>114</v>
      </c>
      <c r="T32" s="445" t="s">
        <v>114</v>
      </c>
      <c r="U32" s="445" t="s">
        <v>114</v>
      </c>
      <c r="V32" s="445" t="s">
        <v>114</v>
      </c>
      <c r="W32" s="445" t="s">
        <v>114</v>
      </c>
      <c r="X32" s="445" t="s">
        <v>114</v>
      </c>
      <c r="Y32" s="445" t="s">
        <v>114</v>
      </c>
      <c r="Z32" s="445" t="s">
        <v>114</v>
      </c>
      <c r="AA32" s="445" t="s">
        <v>114</v>
      </c>
      <c r="AB32" s="445" t="s">
        <v>114</v>
      </c>
      <c r="AC32" s="445" t="s">
        <v>114</v>
      </c>
      <c r="AD32" s="445" t="s">
        <v>114</v>
      </c>
      <c r="AE32" s="445" t="s">
        <v>114</v>
      </c>
      <c r="AF32" s="445" t="s">
        <v>114</v>
      </c>
      <c r="AG32" s="445" t="s">
        <v>114</v>
      </c>
      <c r="AH32" s="445" t="s">
        <v>114</v>
      </c>
      <c r="AI32" s="445"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430" t="s">
        <v>116</v>
      </c>
      <c r="AN32" s="117">
        <v>1</v>
      </c>
      <c r="AO32" s="121" t="s">
        <v>117</v>
      </c>
      <c r="AP32" s="121"/>
      <c r="AQ32" s="121" t="s">
        <v>114</v>
      </c>
      <c r="AR32" s="121"/>
      <c r="AS32" s="121"/>
      <c r="AT32" s="121"/>
      <c r="AU32" s="121"/>
      <c r="AV32" s="121" t="s">
        <v>114</v>
      </c>
      <c r="AW32" s="166" t="s">
        <v>114</v>
      </c>
      <c r="AX32" s="166" t="s">
        <v>114</v>
      </c>
      <c r="AY32" s="166" t="s">
        <v>114</v>
      </c>
      <c r="AZ32" s="166" t="s">
        <v>114</v>
      </c>
      <c r="BA32" s="166" t="s">
        <v>114</v>
      </c>
      <c r="BB32" s="166" t="s">
        <v>114</v>
      </c>
      <c r="BC32" s="166" t="s">
        <v>114</v>
      </c>
      <c r="BD32" s="166">
        <f t="shared" si="1"/>
        <v>0</v>
      </c>
      <c r="BE32" s="166" t="str">
        <f t="shared" si="2"/>
        <v>Débil</v>
      </c>
      <c r="BF32" s="121"/>
      <c r="BG32" s="130" t="s">
        <v>114</v>
      </c>
      <c r="BH32" s="166" t="str">
        <f t="shared" si="3"/>
        <v>Casilla formulada</v>
      </c>
      <c r="BI32" s="121"/>
      <c r="BJ32" s="166" t="str">
        <f t="shared" si="4"/>
        <v/>
      </c>
      <c r="BK32" s="166" t="str">
        <f t="shared" si="5"/>
        <v/>
      </c>
      <c r="BL32" s="166" t="str">
        <f t="shared" si="6"/>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427"/>
    </row>
    <row r="33" spans="2:71" s="113" customFormat="1" ht="96" hidden="1" customHeight="1" x14ac:dyDescent="0.25">
      <c r="B33" s="463"/>
      <c r="C33" s="466"/>
      <c r="D33" s="455"/>
      <c r="E33" s="455"/>
      <c r="F33" s="453"/>
      <c r="G33" s="453"/>
      <c r="H33" s="453"/>
      <c r="I33" s="453"/>
      <c r="J33" s="455"/>
      <c r="K33" s="131">
        <v>2</v>
      </c>
      <c r="L33" s="132" t="s">
        <v>115</v>
      </c>
      <c r="M33" s="457"/>
      <c r="N33" s="460"/>
      <c r="O33" s="450"/>
      <c r="P33" s="443"/>
      <c r="Q33" s="446"/>
      <c r="R33" s="446"/>
      <c r="S33" s="446"/>
      <c r="T33" s="446"/>
      <c r="U33" s="446"/>
      <c r="V33" s="446"/>
      <c r="W33" s="446"/>
      <c r="X33" s="446"/>
      <c r="Y33" s="446"/>
      <c r="Z33" s="446"/>
      <c r="AA33" s="446"/>
      <c r="AB33" s="446"/>
      <c r="AC33" s="446"/>
      <c r="AD33" s="446"/>
      <c r="AE33" s="446"/>
      <c r="AF33" s="446"/>
      <c r="AG33" s="446"/>
      <c r="AH33" s="446"/>
      <c r="AI33" s="446"/>
      <c r="AJ33" s="425"/>
      <c r="AK33" s="425"/>
      <c r="AL33" s="425"/>
      <c r="AM33" s="431"/>
      <c r="AN33" s="133">
        <v>2</v>
      </c>
      <c r="AO33" s="134" t="s">
        <v>117</v>
      </c>
      <c r="AP33" s="134"/>
      <c r="AQ33" s="134" t="s">
        <v>114</v>
      </c>
      <c r="AR33" s="134"/>
      <c r="AS33" s="134"/>
      <c r="AT33" s="134"/>
      <c r="AU33" s="134"/>
      <c r="AV33" s="134" t="s">
        <v>114</v>
      </c>
      <c r="AW33" s="135" t="s">
        <v>114</v>
      </c>
      <c r="AX33" s="135" t="s">
        <v>114</v>
      </c>
      <c r="AY33" s="135" t="s">
        <v>114</v>
      </c>
      <c r="AZ33" s="135" t="s">
        <v>114</v>
      </c>
      <c r="BA33" s="135" t="s">
        <v>114</v>
      </c>
      <c r="BB33" s="135" t="s">
        <v>114</v>
      </c>
      <c r="BC33" s="135" t="s">
        <v>114</v>
      </c>
      <c r="BD33" s="135">
        <f t="shared" si="1"/>
        <v>0</v>
      </c>
      <c r="BE33" s="135" t="str">
        <f t="shared" si="2"/>
        <v>Débil</v>
      </c>
      <c r="BF33" s="134"/>
      <c r="BG33" s="136" t="s">
        <v>114</v>
      </c>
      <c r="BH33" s="135" t="str">
        <f t="shared" si="3"/>
        <v>Casilla formulada</v>
      </c>
      <c r="BI33" s="134"/>
      <c r="BJ33" s="135" t="str">
        <f t="shared" si="4"/>
        <v/>
      </c>
      <c r="BK33" s="135" t="str">
        <f t="shared" si="5"/>
        <v/>
      </c>
      <c r="BL33" s="135" t="str">
        <f t="shared" si="6"/>
        <v>SI</v>
      </c>
      <c r="BM33" s="434"/>
      <c r="BN33" s="437"/>
      <c r="BO33" s="440"/>
      <c r="BP33" s="443"/>
      <c r="BQ33" s="425"/>
      <c r="BR33" s="425"/>
      <c r="BS33" s="428"/>
    </row>
    <row r="34" spans="2:71" s="113" customFormat="1" ht="96" hidden="1" customHeight="1" x14ac:dyDescent="0.25">
      <c r="B34" s="463"/>
      <c r="C34" s="466"/>
      <c r="D34" s="455"/>
      <c r="E34" s="455"/>
      <c r="F34" s="453"/>
      <c r="G34" s="453"/>
      <c r="H34" s="453"/>
      <c r="I34" s="453"/>
      <c r="J34" s="455"/>
      <c r="K34" s="137">
        <v>3</v>
      </c>
      <c r="L34" s="138" t="s">
        <v>115</v>
      </c>
      <c r="M34" s="457"/>
      <c r="N34" s="460"/>
      <c r="O34" s="450"/>
      <c r="P34" s="443"/>
      <c r="Q34" s="446"/>
      <c r="R34" s="446"/>
      <c r="S34" s="446"/>
      <c r="T34" s="446"/>
      <c r="U34" s="446"/>
      <c r="V34" s="446"/>
      <c r="W34" s="446"/>
      <c r="X34" s="446"/>
      <c r="Y34" s="446"/>
      <c r="Z34" s="446"/>
      <c r="AA34" s="446"/>
      <c r="AB34" s="446"/>
      <c r="AC34" s="446"/>
      <c r="AD34" s="446"/>
      <c r="AE34" s="446"/>
      <c r="AF34" s="446"/>
      <c r="AG34" s="446"/>
      <c r="AH34" s="446"/>
      <c r="AI34" s="446"/>
      <c r="AJ34" s="425"/>
      <c r="AK34" s="425"/>
      <c r="AL34" s="425"/>
      <c r="AM34" s="431"/>
      <c r="AN34" s="139">
        <v>3</v>
      </c>
      <c r="AO34" s="140" t="s">
        <v>117</v>
      </c>
      <c r="AP34" s="140"/>
      <c r="AQ34" s="140" t="s">
        <v>114</v>
      </c>
      <c r="AR34" s="140"/>
      <c r="AS34" s="140"/>
      <c r="AT34" s="140"/>
      <c r="AU34" s="140"/>
      <c r="AV34" s="140" t="s">
        <v>114</v>
      </c>
      <c r="AW34" s="167" t="s">
        <v>114</v>
      </c>
      <c r="AX34" s="167" t="s">
        <v>114</v>
      </c>
      <c r="AY34" s="167" t="s">
        <v>114</v>
      </c>
      <c r="AZ34" s="167" t="s">
        <v>114</v>
      </c>
      <c r="BA34" s="167" t="s">
        <v>114</v>
      </c>
      <c r="BB34" s="167" t="s">
        <v>114</v>
      </c>
      <c r="BC34" s="167" t="s">
        <v>114</v>
      </c>
      <c r="BD34" s="167">
        <f t="shared" si="1"/>
        <v>0</v>
      </c>
      <c r="BE34" s="167" t="str">
        <f t="shared" si="2"/>
        <v>Débil</v>
      </c>
      <c r="BF34" s="140"/>
      <c r="BG34" s="142" t="s">
        <v>114</v>
      </c>
      <c r="BH34" s="167" t="str">
        <f t="shared" si="3"/>
        <v>Casilla formulada</v>
      </c>
      <c r="BI34" s="140"/>
      <c r="BJ34" s="167" t="str">
        <f t="shared" si="4"/>
        <v/>
      </c>
      <c r="BK34" s="167" t="str">
        <f t="shared" si="5"/>
        <v/>
      </c>
      <c r="BL34" s="167" t="str">
        <f t="shared" si="6"/>
        <v>SI</v>
      </c>
      <c r="BM34" s="434"/>
      <c r="BN34" s="437"/>
      <c r="BO34" s="440"/>
      <c r="BP34" s="443"/>
      <c r="BQ34" s="425"/>
      <c r="BR34" s="425"/>
      <c r="BS34" s="428"/>
    </row>
    <row r="35" spans="2:71" s="113" customFormat="1" ht="96" hidden="1" customHeight="1" x14ac:dyDescent="0.25">
      <c r="B35" s="463"/>
      <c r="C35" s="466"/>
      <c r="D35" s="455"/>
      <c r="E35" s="455"/>
      <c r="F35" s="453"/>
      <c r="G35" s="453"/>
      <c r="H35" s="453"/>
      <c r="I35" s="453"/>
      <c r="J35" s="455"/>
      <c r="K35" s="131">
        <v>4</v>
      </c>
      <c r="L35" s="132" t="s">
        <v>115</v>
      </c>
      <c r="M35" s="457"/>
      <c r="N35" s="460"/>
      <c r="O35" s="450"/>
      <c r="P35" s="443"/>
      <c r="Q35" s="446"/>
      <c r="R35" s="446"/>
      <c r="S35" s="446"/>
      <c r="T35" s="446"/>
      <c r="U35" s="446"/>
      <c r="V35" s="446"/>
      <c r="W35" s="446"/>
      <c r="X35" s="446"/>
      <c r="Y35" s="446"/>
      <c r="Z35" s="446"/>
      <c r="AA35" s="446"/>
      <c r="AB35" s="446"/>
      <c r="AC35" s="446"/>
      <c r="AD35" s="446"/>
      <c r="AE35" s="446"/>
      <c r="AF35" s="446"/>
      <c r="AG35" s="446"/>
      <c r="AH35" s="446"/>
      <c r="AI35" s="446"/>
      <c r="AJ35" s="425"/>
      <c r="AK35" s="425"/>
      <c r="AL35" s="425"/>
      <c r="AM35" s="431"/>
      <c r="AN35" s="133">
        <v>4</v>
      </c>
      <c r="AO35" s="134" t="s">
        <v>117</v>
      </c>
      <c r="AP35" s="134"/>
      <c r="AQ35" s="134" t="s">
        <v>114</v>
      </c>
      <c r="AR35" s="134"/>
      <c r="AS35" s="134"/>
      <c r="AT35" s="134"/>
      <c r="AU35" s="134"/>
      <c r="AV35" s="134" t="s">
        <v>114</v>
      </c>
      <c r="AW35" s="135" t="s">
        <v>114</v>
      </c>
      <c r="AX35" s="135" t="s">
        <v>114</v>
      </c>
      <c r="AY35" s="135" t="s">
        <v>114</v>
      </c>
      <c r="AZ35" s="135" t="s">
        <v>114</v>
      </c>
      <c r="BA35" s="135" t="s">
        <v>114</v>
      </c>
      <c r="BB35" s="135" t="s">
        <v>114</v>
      </c>
      <c r="BC35" s="135" t="s">
        <v>114</v>
      </c>
      <c r="BD35" s="135">
        <f t="shared" si="1"/>
        <v>0</v>
      </c>
      <c r="BE35" s="135" t="str">
        <f t="shared" si="2"/>
        <v>Débil</v>
      </c>
      <c r="BF35" s="134"/>
      <c r="BG35" s="136" t="s">
        <v>114</v>
      </c>
      <c r="BH35" s="135" t="str">
        <f t="shared" si="3"/>
        <v>Casilla formulada</v>
      </c>
      <c r="BI35" s="134"/>
      <c r="BJ35" s="135" t="str">
        <f t="shared" si="4"/>
        <v/>
      </c>
      <c r="BK35" s="135" t="str">
        <f t="shared" si="5"/>
        <v/>
      </c>
      <c r="BL35" s="135" t="str">
        <f t="shared" si="6"/>
        <v>SI</v>
      </c>
      <c r="BM35" s="434"/>
      <c r="BN35" s="437"/>
      <c r="BO35" s="440"/>
      <c r="BP35" s="443"/>
      <c r="BQ35" s="425"/>
      <c r="BR35" s="425"/>
      <c r="BS35" s="428"/>
    </row>
    <row r="36" spans="2:71" s="113" customFormat="1" ht="96" hidden="1" customHeight="1" x14ac:dyDescent="0.25">
      <c r="B36" s="463"/>
      <c r="C36" s="466"/>
      <c r="D36" s="455"/>
      <c r="E36" s="455"/>
      <c r="F36" s="453"/>
      <c r="G36" s="453"/>
      <c r="H36" s="453"/>
      <c r="I36" s="453"/>
      <c r="J36" s="455"/>
      <c r="K36" s="137">
        <v>5</v>
      </c>
      <c r="L36" s="138" t="s">
        <v>115</v>
      </c>
      <c r="M36" s="457"/>
      <c r="N36" s="460"/>
      <c r="O36" s="450"/>
      <c r="P36" s="443"/>
      <c r="Q36" s="446"/>
      <c r="R36" s="446"/>
      <c r="S36" s="446"/>
      <c r="T36" s="446"/>
      <c r="U36" s="446"/>
      <c r="V36" s="446"/>
      <c r="W36" s="446"/>
      <c r="X36" s="446"/>
      <c r="Y36" s="446"/>
      <c r="Z36" s="446"/>
      <c r="AA36" s="446"/>
      <c r="AB36" s="446"/>
      <c r="AC36" s="446"/>
      <c r="AD36" s="446"/>
      <c r="AE36" s="446"/>
      <c r="AF36" s="446"/>
      <c r="AG36" s="446"/>
      <c r="AH36" s="446"/>
      <c r="AI36" s="446"/>
      <c r="AJ36" s="425"/>
      <c r="AK36" s="425"/>
      <c r="AL36" s="425"/>
      <c r="AM36" s="431"/>
      <c r="AN36" s="139">
        <v>5</v>
      </c>
      <c r="AO36" s="140" t="s">
        <v>117</v>
      </c>
      <c r="AP36" s="140"/>
      <c r="AQ36" s="140" t="s">
        <v>114</v>
      </c>
      <c r="AR36" s="140"/>
      <c r="AS36" s="140"/>
      <c r="AT36" s="140"/>
      <c r="AU36" s="140"/>
      <c r="AV36" s="140" t="s">
        <v>114</v>
      </c>
      <c r="AW36" s="167" t="s">
        <v>114</v>
      </c>
      <c r="AX36" s="167" t="s">
        <v>114</v>
      </c>
      <c r="AY36" s="167" t="s">
        <v>114</v>
      </c>
      <c r="AZ36" s="167" t="s">
        <v>114</v>
      </c>
      <c r="BA36" s="167" t="s">
        <v>114</v>
      </c>
      <c r="BB36" s="167" t="s">
        <v>114</v>
      </c>
      <c r="BC36" s="167" t="s">
        <v>114</v>
      </c>
      <c r="BD36" s="167">
        <f t="shared" si="1"/>
        <v>0</v>
      </c>
      <c r="BE36" s="167" t="str">
        <f t="shared" si="2"/>
        <v>Débil</v>
      </c>
      <c r="BF36" s="140"/>
      <c r="BG36" s="142" t="s">
        <v>114</v>
      </c>
      <c r="BH36" s="167" t="str">
        <f t="shared" si="3"/>
        <v>Casilla formulada</v>
      </c>
      <c r="BI36" s="140"/>
      <c r="BJ36" s="167" t="str">
        <f t="shared" si="4"/>
        <v/>
      </c>
      <c r="BK36" s="167" t="str">
        <f t="shared" si="5"/>
        <v/>
      </c>
      <c r="BL36" s="167" t="str">
        <f t="shared" si="6"/>
        <v>SI</v>
      </c>
      <c r="BM36" s="434"/>
      <c r="BN36" s="437"/>
      <c r="BO36" s="440"/>
      <c r="BP36" s="443"/>
      <c r="BQ36" s="425"/>
      <c r="BR36" s="425"/>
      <c r="BS36" s="428"/>
    </row>
    <row r="37" spans="2:71" s="113" customFormat="1" ht="96" hidden="1" customHeight="1" x14ac:dyDescent="0.25">
      <c r="B37" s="463"/>
      <c r="C37" s="466"/>
      <c r="D37" s="455"/>
      <c r="E37" s="455"/>
      <c r="F37" s="453"/>
      <c r="G37" s="453"/>
      <c r="H37" s="453"/>
      <c r="I37" s="453"/>
      <c r="J37" s="455"/>
      <c r="K37" s="131">
        <v>6</v>
      </c>
      <c r="L37" s="132" t="s">
        <v>115</v>
      </c>
      <c r="M37" s="457"/>
      <c r="N37" s="460"/>
      <c r="O37" s="450"/>
      <c r="P37" s="443"/>
      <c r="Q37" s="446"/>
      <c r="R37" s="446"/>
      <c r="S37" s="446"/>
      <c r="T37" s="446"/>
      <c r="U37" s="446"/>
      <c r="V37" s="446"/>
      <c r="W37" s="446"/>
      <c r="X37" s="446"/>
      <c r="Y37" s="446"/>
      <c r="Z37" s="446"/>
      <c r="AA37" s="446"/>
      <c r="AB37" s="446"/>
      <c r="AC37" s="446"/>
      <c r="AD37" s="446"/>
      <c r="AE37" s="446"/>
      <c r="AF37" s="446"/>
      <c r="AG37" s="446"/>
      <c r="AH37" s="446"/>
      <c r="AI37" s="446"/>
      <c r="AJ37" s="425"/>
      <c r="AK37" s="425"/>
      <c r="AL37" s="425"/>
      <c r="AM37" s="431"/>
      <c r="AN37" s="133">
        <v>6</v>
      </c>
      <c r="AO37" s="134" t="s">
        <v>117</v>
      </c>
      <c r="AP37" s="134"/>
      <c r="AQ37" s="134" t="s">
        <v>114</v>
      </c>
      <c r="AR37" s="134"/>
      <c r="AS37" s="134"/>
      <c r="AT37" s="134"/>
      <c r="AU37" s="134"/>
      <c r="AV37" s="134" t="s">
        <v>114</v>
      </c>
      <c r="AW37" s="135" t="s">
        <v>114</v>
      </c>
      <c r="AX37" s="135" t="s">
        <v>114</v>
      </c>
      <c r="AY37" s="135" t="s">
        <v>114</v>
      </c>
      <c r="AZ37" s="135" t="s">
        <v>114</v>
      </c>
      <c r="BA37" s="135" t="s">
        <v>114</v>
      </c>
      <c r="BB37" s="135" t="s">
        <v>114</v>
      </c>
      <c r="BC37" s="135" t="s">
        <v>114</v>
      </c>
      <c r="BD37" s="135">
        <f t="shared" si="1"/>
        <v>0</v>
      </c>
      <c r="BE37" s="135" t="str">
        <f t="shared" si="2"/>
        <v>Débil</v>
      </c>
      <c r="BF37" s="134"/>
      <c r="BG37" s="136" t="s">
        <v>114</v>
      </c>
      <c r="BH37" s="135" t="str">
        <f t="shared" si="3"/>
        <v>Casilla formulada</v>
      </c>
      <c r="BI37" s="134"/>
      <c r="BJ37" s="135" t="str">
        <f t="shared" si="4"/>
        <v/>
      </c>
      <c r="BK37" s="135" t="str">
        <f t="shared" si="5"/>
        <v/>
      </c>
      <c r="BL37" s="135" t="str">
        <f t="shared" si="6"/>
        <v>SI</v>
      </c>
      <c r="BM37" s="434"/>
      <c r="BN37" s="437"/>
      <c r="BO37" s="440"/>
      <c r="BP37" s="443"/>
      <c r="BQ37" s="425"/>
      <c r="BR37" s="425"/>
      <c r="BS37" s="428"/>
    </row>
    <row r="38" spans="2:71" s="113" customFormat="1" ht="96" hidden="1" customHeight="1" x14ac:dyDescent="0.25">
      <c r="B38" s="463"/>
      <c r="C38" s="466"/>
      <c r="D38" s="455"/>
      <c r="E38" s="455"/>
      <c r="F38" s="453"/>
      <c r="G38" s="453"/>
      <c r="H38" s="453"/>
      <c r="I38" s="453"/>
      <c r="J38" s="455"/>
      <c r="K38" s="137">
        <v>7</v>
      </c>
      <c r="L38" s="138" t="s">
        <v>115</v>
      </c>
      <c r="M38" s="457"/>
      <c r="N38" s="460"/>
      <c r="O38" s="450"/>
      <c r="P38" s="443"/>
      <c r="Q38" s="446"/>
      <c r="R38" s="446"/>
      <c r="S38" s="446"/>
      <c r="T38" s="446"/>
      <c r="U38" s="446"/>
      <c r="V38" s="446"/>
      <c r="W38" s="446"/>
      <c r="X38" s="446"/>
      <c r="Y38" s="446"/>
      <c r="Z38" s="446"/>
      <c r="AA38" s="446"/>
      <c r="AB38" s="446"/>
      <c r="AC38" s="446"/>
      <c r="AD38" s="446"/>
      <c r="AE38" s="446"/>
      <c r="AF38" s="446"/>
      <c r="AG38" s="446"/>
      <c r="AH38" s="446"/>
      <c r="AI38" s="446"/>
      <c r="AJ38" s="425"/>
      <c r="AK38" s="425"/>
      <c r="AL38" s="425"/>
      <c r="AM38" s="431"/>
      <c r="AN38" s="139">
        <v>7</v>
      </c>
      <c r="AO38" s="140" t="s">
        <v>117</v>
      </c>
      <c r="AP38" s="140"/>
      <c r="AQ38" s="140" t="s">
        <v>114</v>
      </c>
      <c r="AR38" s="140"/>
      <c r="AS38" s="140"/>
      <c r="AT38" s="140"/>
      <c r="AU38" s="140"/>
      <c r="AV38" s="140" t="s">
        <v>114</v>
      </c>
      <c r="AW38" s="167" t="s">
        <v>114</v>
      </c>
      <c r="AX38" s="167" t="s">
        <v>114</v>
      </c>
      <c r="AY38" s="167" t="s">
        <v>114</v>
      </c>
      <c r="AZ38" s="167" t="s">
        <v>114</v>
      </c>
      <c r="BA38" s="167" t="s">
        <v>114</v>
      </c>
      <c r="BB38" s="167" t="s">
        <v>114</v>
      </c>
      <c r="BC38" s="167" t="s">
        <v>114</v>
      </c>
      <c r="BD38" s="167">
        <f t="shared" si="1"/>
        <v>0</v>
      </c>
      <c r="BE38" s="167" t="str">
        <f t="shared" si="2"/>
        <v>Débil</v>
      </c>
      <c r="BF38" s="140"/>
      <c r="BG38" s="142" t="s">
        <v>114</v>
      </c>
      <c r="BH38" s="167" t="str">
        <f t="shared" si="3"/>
        <v>Casilla formulada</v>
      </c>
      <c r="BI38" s="140"/>
      <c r="BJ38" s="167" t="str">
        <f t="shared" si="4"/>
        <v/>
      </c>
      <c r="BK38" s="167" t="str">
        <f t="shared" si="5"/>
        <v/>
      </c>
      <c r="BL38" s="167" t="str">
        <f t="shared" si="6"/>
        <v>SI</v>
      </c>
      <c r="BM38" s="434"/>
      <c r="BN38" s="437"/>
      <c r="BO38" s="440"/>
      <c r="BP38" s="443"/>
      <c r="BQ38" s="425"/>
      <c r="BR38" s="425"/>
      <c r="BS38" s="428"/>
    </row>
    <row r="39" spans="2:71" s="113" customFormat="1" ht="96" hidden="1" customHeight="1" x14ac:dyDescent="0.25">
      <c r="B39" s="463"/>
      <c r="C39" s="466"/>
      <c r="D39" s="455"/>
      <c r="E39" s="455"/>
      <c r="F39" s="453"/>
      <c r="G39" s="453"/>
      <c r="H39" s="453"/>
      <c r="I39" s="453"/>
      <c r="J39" s="455"/>
      <c r="K39" s="131">
        <v>8</v>
      </c>
      <c r="L39" s="132" t="s">
        <v>115</v>
      </c>
      <c r="M39" s="457"/>
      <c r="N39" s="460"/>
      <c r="O39" s="450"/>
      <c r="P39" s="443"/>
      <c r="Q39" s="446"/>
      <c r="R39" s="446"/>
      <c r="S39" s="446"/>
      <c r="T39" s="446"/>
      <c r="U39" s="446"/>
      <c r="V39" s="446"/>
      <c r="W39" s="446"/>
      <c r="X39" s="446"/>
      <c r="Y39" s="446"/>
      <c r="Z39" s="446"/>
      <c r="AA39" s="446"/>
      <c r="AB39" s="446"/>
      <c r="AC39" s="446"/>
      <c r="AD39" s="446"/>
      <c r="AE39" s="446"/>
      <c r="AF39" s="446"/>
      <c r="AG39" s="446"/>
      <c r="AH39" s="446"/>
      <c r="AI39" s="446"/>
      <c r="AJ39" s="425"/>
      <c r="AK39" s="425"/>
      <c r="AL39" s="425"/>
      <c r="AM39" s="431"/>
      <c r="AN39" s="133">
        <v>8</v>
      </c>
      <c r="AO39" s="134" t="s">
        <v>117</v>
      </c>
      <c r="AP39" s="134"/>
      <c r="AQ39" s="134" t="s">
        <v>114</v>
      </c>
      <c r="AR39" s="134"/>
      <c r="AS39" s="134"/>
      <c r="AT39" s="134"/>
      <c r="AU39" s="134"/>
      <c r="AV39" s="134" t="s">
        <v>114</v>
      </c>
      <c r="AW39" s="135" t="s">
        <v>114</v>
      </c>
      <c r="AX39" s="135" t="s">
        <v>114</v>
      </c>
      <c r="AY39" s="135" t="s">
        <v>114</v>
      </c>
      <c r="AZ39" s="135" t="s">
        <v>114</v>
      </c>
      <c r="BA39" s="135" t="s">
        <v>114</v>
      </c>
      <c r="BB39" s="135" t="s">
        <v>114</v>
      </c>
      <c r="BC39" s="135" t="s">
        <v>114</v>
      </c>
      <c r="BD39" s="135">
        <f t="shared" si="1"/>
        <v>0</v>
      </c>
      <c r="BE39" s="135" t="str">
        <f t="shared" si="2"/>
        <v>Débil</v>
      </c>
      <c r="BF39" s="134"/>
      <c r="BG39" s="136" t="s">
        <v>114</v>
      </c>
      <c r="BH39" s="135" t="str">
        <f t="shared" si="3"/>
        <v>Casilla formulada</v>
      </c>
      <c r="BI39" s="134"/>
      <c r="BJ39" s="135" t="str">
        <f t="shared" si="4"/>
        <v/>
      </c>
      <c r="BK39" s="135" t="str">
        <f t="shared" si="5"/>
        <v/>
      </c>
      <c r="BL39" s="135" t="str">
        <f t="shared" si="6"/>
        <v>SI</v>
      </c>
      <c r="BM39" s="434"/>
      <c r="BN39" s="437"/>
      <c r="BO39" s="440"/>
      <c r="BP39" s="443"/>
      <c r="BQ39" s="425"/>
      <c r="BR39" s="425"/>
      <c r="BS39" s="428"/>
    </row>
    <row r="40" spans="2:71" s="113" customFormat="1" ht="96" hidden="1" customHeight="1" x14ac:dyDescent="0.25">
      <c r="B40" s="463"/>
      <c r="C40" s="466"/>
      <c r="D40" s="455"/>
      <c r="E40" s="455"/>
      <c r="F40" s="453"/>
      <c r="G40" s="453"/>
      <c r="H40" s="453"/>
      <c r="I40" s="453"/>
      <c r="J40" s="455"/>
      <c r="K40" s="137">
        <v>9</v>
      </c>
      <c r="L40" s="143" t="s">
        <v>115</v>
      </c>
      <c r="M40" s="457"/>
      <c r="N40" s="460"/>
      <c r="O40" s="450"/>
      <c r="P40" s="443"/>
      <c r="Q40" s="446"/>
      <c r="R40" s="446"/>
      <c r="S40" s="446"/>
      <c r="T40" s="446"/>
      <c r="U40" s="446"/>
      <c r="V40" s="446"/>
      <c r="W40" s="446"/>
      <c r="X40" s="446"/>
      <c r="Y40" s="446"/>
      <c r="Z40" s="446"/>
      <c r="AA40" s="446"/>
      <c r="AB40" s="446"/>
      <c r="AC40" s="446"/>
      <c r="AD40" s="446"/>
      <c r="AE40" s="446"/>
      <c r="AF40" s="446"/>
      <c r="AG40" s="446"/>
      <c r="AH40" s="446"/>
      <c r="AI40" s="446"/>
      <c r="AJ40" s="425"/>
      <c r="AK40" s="425"/>
      <c r="AL40" s="425"/>
      <c r="AM40" s="431"/>
      <c r="AN40" s="139">
        <v>9</v>
      </c>
      <c r="AO40" s="140" t="s">
        <v>117</v>
      </c>
      <c r="AP40" s="140"/>
      <c r="AQ40" s="140" t="s">
        <v>114</v>
      </c>
      <c r="AR40" s="140"/>
      <c r="AS40" s="140"/>
      <c r="AT40" s="140"/>
      <c r="AU40" s="140"/>
      <c r="AV40" s="140" t="s">
        <v>114</v>
      </c>
      <c r="AW40" s="167" t="s">
        <v>114</v>
      </c>
      <c r="AX40" s="167" t="s">
        <v>114</v>
      </c>
      <c r="AY40" s="167" t="s">
        <v>114</v>
      </c>
      <c r="AZ40" s="167" t="s">
        <v>114</v>
      </c>
      <c r="BA40" s="167" t="s">
        <v>114</v>
      </c>
      <c r="BB40" s="167" t="s">
        <v>114</v>
      </c>
      <c r="BC40" s="167" t="s">
        <v>114</v>
      </c>
      <c r="BD40" s="167">
        <f t="shared" si="1"/>
        <v>0</v>
      </c>
      <c r="BE40" s="167" t="str">
        <f t="shared" si="2"/>
        <v>Débil</v>
      </c>
      <c r="BF40" s="140"/>
      <c r="BG40" s="142" t="s">
        <v>114</v>
      </c>
      <c r="BH40" s="167" t="str">
        <f t="shared" si="3"/>
        <v>Casilla formulada</v>
      </c>
      <c r="BI40" s="140"/>
      <c r="BJ40" s="167" t="str">
        <f t="shared" si="4"/>
        <v/>
      </c>
      <c r="BK40" s="167" t="str">
        <f t="shared" si="5"/>
        <v/>
      </c>
      <c r="BL40" s="167" t="str">
        <f t="shared" si="6"/>
        <v>SI</v>
      </c>
      <c r="BM40" s="434"/>
      <c r="BN40" s="437"/>
      <c r="BO40" s="440"/>
      <c r="BP40" s="443"/>
      <c r="BQ40" s="425"/>
      <c r="BR40" s="425"/>
      <c r="BS40" s="428"/>
    </row>
    <row r="41" spans="2:71" s="113" customFormat="1" ht="96" hidden="1" customHeight="1" x14ac:dyDescent="0.25">
      <c r="B41" s="464"/>
      <c r="C41" s="467"/>
      <c r="D41" s="456"/>
      <c r="E41" s="456"/>
      <c r="F41" s="454"/>
      <c r="G41" s="454"/>
      <c r="H41" s="454"/>
      <c r="I41" s="454"/>
      <c r="J41" s="456"/>
      <c r="K41" s="144">
        <v>10</v>
      </c>
      <c r="L41" s="145" t="s">
        <v>115</v>
      </c>
      <c r="M41" s="458"/>
      <c r="N41" s="461"/>
      <c r="O41" s="451"/>
      <c r="P41" s="444"/>
      <c r="Q41" s="447"/>
      <c r="R41" s="447"/>
      <c r="S41" s="447"/>
      <c r="T41" s="447"/>
      <c r="U41" s="447"/>
      <c r="V41" s="447"/>
      <c r="W41" s="447"/>
      <c r="X41" s="447"/>
      <c r="Y41" s="447"/>
      <c r="Z41" s="447"/>
      <c r="AA41" s="447"/>
      <c r="AB41" s="447"/>
      <c r="AC41" s="447"/>
      <c r="AD41" s="447"/>
      <c r="AE41" s="447"/>
      <c r="AF41" s="447"/>
      <c r="AG41" s="447"/>
      <c r="AH41" s="447"/>
      <c r="AI41" s="447"/>
      <c r="AJ41" s="426"/>
      <c r="AK41" s="426"/>
      <c r="AL41" s="426"/>
      <c r="AM41" s="432"/>
      <c r="AN41" s="146">
        <v>10</v>
      </c>
      <c r="AO41" s="147" t="s">
        <v>117</v>
      </c>
      <c r="AP41" s="147"/>
      <c r="AQ41" s="147" t="s">
        <v>114</v>
      </c>
      <c r="AR41" s="147"/>
      <c r="AS41" s="147"/>
      <c r="AT41" s="147"/>
      <c r="AU41" s="147"/>
      <c r="AV41" s="147" t="s">
        <v>114</v>
      </c>
      <c r="AW41" s="148" t="s">
        <v>114</v>
      </c>
      <c r="AX41" s="148" t="s">
        <v>114</v>
      </c>
      <c r="AY41" s="148" t="s">
        <v>114</v>
      </c>
      <c r="AZ41" s="148" t="s">
        <v>114</v>
      </c>
      <c r="BA41" s="148" t="s">
        <v>114</v>
      </c>
      <c r="BB41" s="148" t="s">
        <v>114</v>
      </c>
      <c r="BC41" s="148" t="s">
        <v>114</v>
      </c>
      <c r="BD41" s="148">
        <f t="shared" si="1"/>
        <v>0</v>
      </c>
      <c r="BE41" s="148" t="str">
        <f t="shared" si="2"/>
        <v>Débil</v>
      </c>
      <c r="BF41" s="147"/>
      <c r="BG41" s="149" t="s">
        <v>114</v>
      </c>
      <c r="BH41" s="148" t="str">
        <f t="shared" si="3"/>
        <v>Casilla formulada</v>
      </c>
      <c r="BI41" s="147"/>
      <c r="BJ41" s="148" t="str">
        <f t="shared" si="4"/>
        <v/>
      </c>
      <c r="BK41" s="148" t="str">
        <f t="shared" si="5"/>
        <v/>
      </c>
      <c r="BL41" s="148" t="str">
        <f t="shared" si="6"/>
        <v>SI</v>
      </c>
      <c r="BM41" s="435"/>
      <c r="BN41" s="438"/>
      <c r="BO41" s="441"/>
      <c r="BP41" s="444"/>
      <c r="BQ41" s="426"/>
      <c r="BR41" s="426"/>
      <c r="BS41" s="429"/>
    </row>
    <row r="42" spans="2:71" s="113" customFormat="1" ht="96" hidden="1" customHeight="1" x14ac:dyDescent="0.25">
      <c r="B42" s="462">
        <v>4</v>
      </c>
      <c r="C42" s="465" t="s">
        <v>112</v>
      </c>
      <c r="D42" s="455" t="s">
        <v>113</v>
      </c>
      <c r="E42" s="455"/>
      <c r="F42" s="453" t="s">
        <v>114</v>
      </c>
      <c r="G42" s="453" t="s">
        <v>114</v>
      </c>
      <c r="H42" s="453" t="s">
        <v>114</v>
      </c>
      <c r="I42" s="453" t="s">
        <v>114</v>
      </c>
      <c r="J42" s="455" t="str">
        <f>IF(AND((F42="SI"),(G42="SI"),(H42="SI"),(I42="SI")),"Si es Riesgo de Corrupción","No es Riesgo de Corrupción")</f>
        <v>No es Riesgo de Corrupción</v>
      </c>
      <c r="K42" s="128">
        <v>1</v>
      </c>
      <c r="L42" s="129" t="s">
        <v>115</v>
      </c>
      <c r="M42" s="457" t="s">
        <v>183</v>
      </c>
      <c r="N42" s="45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45" t="s">
        <v>114</v>
      </c>
      <c r="R42" s="445" t="s">
        <v>114</v>
      </c>
      <c r="S42" s="445" t="s">
        <v>114</v>
      </c>
      <c r="T42" s="445" t="s">
        <v>114</v>
      </c>
      <c r="U42" s="445" t="s">
        <v>114</v>
      </c>
      <c r="V42" s="445" t="s">
        <v>114</v>
      </c>
      <c r="W42" s="445" t="s">
        <v>114</v>
      </c>
      <c r="X42" s="445" t="s">
        <v>114</v>
      </c>
      <c r="Y42" s="445" t="s">
        <v>114</v>
      </c>
      <c r="Z42" s="445" t="s">
        <v>114</v>
      </c>
      <c r="AA42" s="445" t="s">
        <v>114</v>
      </c>
      <c r="AB42" s="445" t="s">
        <v>114</v>
      </c>
      <c r="AC42" s="445" t="s">
        <v>114</v>
      </c>
      <c r="AD42" s="445" t="s">
        <v>114</v>
      </c>
      <c r="AE42" s="445" t="s">
        <v>114</v>
      </c>
      <c r="AF42" s="445" t="s">
        <v>114</v>
      </c>
      <c r="AG42" s="445" t="s">
        <v>114</v>
      </c>
      <c r="AH42" s="445" t="s">
        <v>114</v>
      </c>
      <c r="AI42" s="445"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430" t="s">
        <v>116</v>
      </c>
      <c r="AN42" s="117">
        <v>1</v>
      </c>
      <c r="AO42" s="121" t="s">
        <v>117</v>
      </c>
      <c r="AP42" s="121"/>
      <c r="AQ42" s="121" t="s">
        <v>114</v>
      </c>
      <c r="AR42" s="121"/>
      <c r="AS42" s="121"/>
      <c r="AT42" s="121"/>
      <c r="AU42" s="121"/>
      <c r="AV42" s="121" t="s">
        <v>114</v>
      </c>
      <c r="AW42" s="166" t="s">
        <v>114</v>
      </c>
      <c r="AX42" s="166" t="s">
        <v>114</v>
      </c>
      <c r="AY42" s="166" t="s">
        <v>114</v>
      </c>
      <c r="AZ42" s="166" t="s">
        <v>114</v>
      </c>
      <c r="BA42" s="166" t="s">
        <v>114</v>
      </c>
      <c r="BB42" s="166" t="s">
        <v>114</v>
      </c>
      <c r="BC42" s="166" t="s">
        <v>114</v>
      </c>
      <c r="BD42" s="166">
        <f t="shared" si="1"/>
        <v>0</v>
      </c>
      <c r="BE42" s="166" t="str">
        <f t="shared" si="2"/>
        <v>Débil</v>
      </c>
      <c r="BF42" s="121"/>
      <c r="BG42" s="130" t="s">
        <v>114</v>
      </c>
      <c r="BH42" s="166" t="str">
        <f t="shared" si="3"/>
        <v>Casilla formulada</v>
      </c>
      <c r="BI42" s="121"/>
      <c r="BJ42" s="166" t="str">
        <f t="shared" si="4"/>
        <v/>
      </c>
      <c r="BK42" s="166" t="str">
        <f t="shared" si="5"/>
        <v/>
      </c>
      <c r="BL42" s="166" t="str">
        <f t="shared" si="6"/>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427"/>
    </row>
    <row r="43" spans="2:71" s="113" customFormat="1" ht="96" hidden="1" customHeight="1" x14ac:dyDescent="0.25">
      <c r="B43" s="463"/>
      <c r="C43" s="466"/>
      <c r="D43" s="455"/>
      <c r="E43" s="455"/>
      <c r="F43" s="453"/>
      <c r="G43" s="453"/>
      <c r="H43" s="453"/>
      <c r="I43" s="453"/>
      <c r="J43" s="455"/>
      <c r="K43" s="131">
        <v>2</v>
      </c>
      <c r="L43" s="132" t="s">
        <v>115</v>
      </c>
      <c r="M43" s="457"/>
      <c r="N43" s="460"/>
      <c r="O43" s="450"/>
      <c r="P43" s="443"/>
      <c r="Q43" s="446"/>
      <c r="R43" s="446"/>
      <c r="S43" s="446"/>
      <c r="T43" s="446"/>
      <c r="U43" s="446"/>
      <c r="V43" s="446"/>
      <c r="W43" s="446"/>
      <c r="X43" s="446"/>
      <c r="Y43" s="446"/>
      <c r="Z43" s="446"/>
      <c r="AA43" s="446"/>
      <c r="AB43" s="446"/>
      <c r="AC43" s="446"/>
      <c r="AD43" s="446"/>
      <c r="AE43" s="446"/>
      <c r="AF43" s="446"/>
      <c r="AG43" s="446"/>
      <c r="AH43" s="446"/>
      <c r="AI43" s="446"/>
      <c r="AJ43" s="425"/>
      <c r="AK43" s="425"/>
      <c r="AL43" s="425"/>
      <c r="AM43" s="431"/>
      <c r="AN43" s="133">
        <v>2</v>
      </c>
      <c r="AO43" s="134" t="s">
        <v>117</v>
      </c>
      <c r="AP43" s="134"/>
      <c r="AQ43" s="134" t="s">
        <v>114</v>
      </c>
      <c r="AR43" s="134"/>
      <c r="AS43" s="134"/>
      <c r="AT43" s="134"/>
      <c r="AU43" s="134"/>
      <c r="AV43" s="134" t="s">
        <v>114</v>
      </c>
      <c r="AW43" s="135" t="s">
        <v>114</v>
      </c>
      <c r="AX43" s="135" t="s">
        <v>114</v>
      </c>
      <c r="AY43" s="135" t="s">
        <v>114</v>
      </c>
      <c r="AZ43" s="135" t="s">
        <v>114</v>
      </c>
      <c r="BA43" s="135" t="s">
        <v>114</v>
      </c>
      <c r="BB43" s="135" t="s">
        <v>114</v>
      </c>
      <c r="BC43" s="135" t="s">
        <v>114</v>
      </c>
      <c r="BD43" s="135">
        <f t="shared" si="1"/>
        <v>0</v>
      </c>
      <c r="BE43" s="135" t="str">
        <f t="shared" si="2"/>
        <v>Débil</v>
      </c>
      <c r="BF43" s="134"/>
      <c r="BG43" s="136" t="s">
        <v>114</v>
      </c>
      <c r="BH43" s="135" t="str">
        <f t="shared" si="3"/>
        <v>Casilla formulada</v>
      </c>
      <c r="BI43" s="134"/>
      <c r="BJ43" s="135" t="str">
        <f t="shared" si="4"/>
        <v/>
      </c>
      <c r="BK43" s="135" t="str">
        <f t="shared" si="5"/>
        <v/>
      </c>
      <c r="BL43" s="135" t="str">
        <f t="shared" si="6"/>
        <v>SI</v>
      </c>
      <c r="BM43" s="434"/>
      <c r="BN43" s="437"/>
      <c r="BO43" s="440"/>
      <c r="BP43" s="443"/>
      <c r="BQ43" s="425"/>
      <c r="BR43" s="425"/>
      <c r="BS43" s="428"/>
    </row>
    <row r="44" spans="2:71" s="113" customFormat="1" ht="96" hidden="1" customHeight="1" x14ac:dyDescent="0.25">
      <c r="B44" s="463"/>
      <c r="C44" s="466"/>
      <c r="D44" s="455"/>
      <c r="E44" s="455"/>
      <c r="F44" s="453"/>
      <c r="G44" s="453"/>
      <c r="H44" s="453"/>
      <c r="I44" s="453"/>
      <c r="J44" s="455"/>
      <c r="K44" s="137">
        <v>3</v>
      </c>
      <c r="L44" s="138" t="s">
        <v>115</v>
      </c>
      <c r="M44" s="457"/>
      <c r="N44" s="460"/>
      <c r="O44" s="450"/>
      <c r="P44" s="443"/>
      <c r="Q44" s="446"/>
      <c r="R44" s="446"/>
      <c r="S44" s="446"/>
      <c r="T44" s="446"/>
      <c r="U44" s="446"/>
      <c r="V44" s="446"/>
      <c r="W44" s="446"/>
      <c r="X44" s="446"/>
      <c r="Y44" s="446"/>
      <c r="Z44" s="446"/>
      <c r="AA44" s="446"/>
      <c r="AB44" s="446"/>
      <c r="AC44" s="446"/>
      <c r="AD44" s="446"/>
      <c r="AE44" s="446"/>
      <c r="AF44" s="446"/>
      <c r="AG44" s="446"/>
      <c r="AH44" s="446"/>
      <c r="AI44" s="446"/>
      <c r="AJ44" s="425"/>
      <c r="AK44" s="425"/>
      <c r="AL44" s="425"/>
      <c r="AM44" s="431"/>
      <c r="AN44" s="139">
        <v>3</v>
      </c>
      <c r="AO44" s="140" t="s">
        <v>117</v>
      </c>
      <c r="AP44" s="140"/>
      <c r="AQ44" s="140" t="s">
        <v>114</v>
      </c>
      <c r="AR44" s="140"/>
      <c r="AS44" s="140"/>
      <c r="AT44" s="140"/>
      <c r="AU44" s="140"/>
      <c r="AV44" s="140" t="s">
        <v>114</v>
      </c>
      <c r="AW44" s="167" t="s">
        <v>114</v>
      </c>
      <c r="AX44" s="167" t="s">
        <v>114</v>
      </c>
      <c r="AY44" s="167" t="s">
        <v>114</v>
      </c>
      <c r="AZ44" s="167" t="s">
        <v>114</v>
      </c>
      <c r="BA44" s="167" t="s">
        <v>114</v>
      </c>
      <c r="BB44" s="167" t="s">
        <v>114</v>
      </c>
      <c r="BC44" s="167" t="s">
        <v>114</v>
      </c>
      <c r="BD44" s="167">
        <f t="shared" si="1"/>
        <v>0</v>
      </c>
      <c r="BE44" s="167" t="str">
        <f t="shared" si="2"/>
        <v>Débil</v>
      </c>
      <c r="BF44" s="140"/>
      <c r="BG44" s="142" t="s">
        <v>114</v>
      </c>
      <c r="BH44" s="167" t="str">
        <f t="shared" si="3"/>
        <v>Casilla formulada</v>
      </c>
      <c r="BI44" s="140"/>
      <c r="BJ44" s="167" t="str">
        <f t="shared" si="4"/>
        <v/>
      </c>
      <c r="BK44" s="167" t="str">
        <f t="shared" si="5"/>
        <v/>
      </c>
      <c r="BL44" s="167" t="str">
        <f t="shared" si="6"/>
        <v>SI</v>
      </c>
      <c r="BM44" s="434"/>
      <c r="BN44" s="437"/>
      <c r="BO44" s="440"/>
      <c r="BP44" s="443"/>
      <c r="BQ44" s="425"/>
      <c r="BR44" s="425"/>
      <c r="BS44" s="428"/>
    </row>
    <row r="45" spans="2:71" s="113" customFormat="1" ht="96" hidden="1" customHeight="1" x14ac:dyDescent="0.25">
      <c r="B45" s="463"/>
      <c r="C45" s="466"/>
      <c r="D45" s="455"/>
      <c r="E45" s="455"/>
      <c r="F45" s="453"/>
      <c r="G45" s="453"/>
      <c r="H45" s="453"/>
      <c r="I45" s="453"/>
      <c r="J45" s="455"/>
      <c r="K45" s="131">
        <v>4</v>
      </c>
      <c r="L45" s="132" t="s">
        <v>115</v>
      </c>
      <c r="M45" s="457"/>
      <c r="N45" s="460"/>
      <c r="O45" s="450"/>
      <c r="P45" s="443"/>
      <c r="Q45" s="446"/>
      <c r="R45" s="446"/>
      <c r="S45" s="446"/>
      <c r="T45" s="446"/>
      <c r="U45" s="446"/>
      <c r="V45" s="446"/>
      <c r="W45" s="446"/>
      <c r="X45" s="446"/>
      <c r="Y45" s="446"/>
      <c r="Z45" s="446"/>
      <c r="AA45" s="446"/>
      <c r="AB45" s="446"/>
      <c r="AC45" s="446"/>
      <c r="AD45" s="446"/>
      <c r="AE45" s="446"/>
      <c r="AF45" s="446"/>
      <c r="AG45" s="446"/>
      <c r="AH45" s="446"/>
      <c r="AI45" s="446"/>
      <c r="AJ45" s="425"/>
      <c r="AK45" s="425"/>
      <c r="AL45" s="425"/>
      <c r="AM45" s="431"/>
      <c r="AN45" s="133">
        <v>4</v>
      </c>
      <c r="AO45" s="134" t="s">
        <v>117</v>
      </c>
      <c r="AP45" s="134"/>
      <c r="AQ45" s="134" t="s">
        <v>114</v>
      </c>
      <c r="AR45" s="134"/>
      <c r="AS45" s="134"/>
      <c r="AT45" s="134"/>
      <c r="AU45" s="134"/>
      <c r="AV45" s="134" t="s">
        <v>114</v>
      </c>
      <c r="AW45" s="135" t="s">
        <v>114</v>
      </c>
      <c r="AX45" s="135" t="s">
        <v>114</v>
      </c>
      <c r="AY45" s="135" t="s">
        <v>114</v>
      </c>
      <c r="AZ45" s="135" t="s">
        <v>114</v>
      </c>
      <c r="BA45" s="135" t="s">
        <v>114</v>
      </c>
      <c r="BB45" s="135" t="s">
        <v>114</v>
      </c>
      <c r="BC45" s="135" t="s">
        <v>114</v>
      </c>
      <c r="BD45" s="135">
        <f t="shared" si="1"/>
        <v>0</v>
      </c>
      <c r="BE45" s="135" t="str">
        <f t="shared" si="2"/>
        <v>Débil</v>
      </c>
      <c r="BF45" s="134"/>
      <c r="BG45" s="136" t="s">
        <v>114</v>
      </c>
      <c r="BH45" s="135" t="str">
        <f t="shared" si="3"/>
        <v>Casilla formulada</v>
      </c>
      <c r="BI45" s="134"/>
      <c r="BJ45" s="135" t="str">
        <f t="shared" si="4"/>
        <v/>
      </c>
      <c r="BK45" s="135" t="str">
        <f t="shared" si="5"/>
        <v/>
      </c>
      <c r="BL45" s="135" t="str">
        <f t="shared" si="6"/>
        <v>SI</v>
      </c>
      <c r="BM45" s="434"/>
      <c r="BN45" s="437"/>
      <c r="BO45" s="440"/>
      <c r="BP45" s="443"/>
      <c r="BQ45" s="425"/>
      <c r="BR45" s="425"/>
      <c r="BS45" s="428"/>
    </row>
    <row r="46" spans="2:71" s="113" customFormat="1" ht="96" hidden="1" customHeight="1" x14ac:dyDescent="0.25">
      <c r="B46" s="463"/>
      <c r="C46" s="466"/>
      <c r="D46" s="455"/>
      <c r="E46" s="455"/>
      <c r="F46" s="453"/>
      <c r="G46" s="453"/>
      <c r="H46" s="453"/>
      <c r="I46" s="453"/>
      <c r="J46" s="455"/>
      <c r="K46" s="137">
        <v>5</v>
      </c>
      <c r="L46" s="138" t="s">
        <v>115</v>
      </c>
      <c r="M46" s="457"/>
      <c r="N46" s="460"/>
      <c r="O46" s="450"/>
      <c r="P46" s="443"/>
      <c r="Q46" s="446"/>
      <c r="R46" s="446"/>
      <c r="S46" s="446"/>
      <c r="T46" s="446"/>
      <c r="U46" s="446"/>
      <c r="V46" s="446"/>
      <c r="W46" s="446"/>
      <c r="X46" s="446"/>
      <c r="Y46" s="446"/>
      <c r="Z46" s="446"/>
      <c r="AA46" s="446"/>
      <c r="AB46" s="446"/>
      <c r="AC46" s="446"/>
      <c r="AD46" s="446"/>
      <c r="AE46" s="446"/>
      <c r="AF46" s="446"/>
      <c r="AG46" s="446"/>
      <c r="AH46" s="446"/>
      <c r="AI46" s="446"/>
      <c r="AJ46" s="425"/>
      <c r="AK46" s="425"/>
      <c r="AL46" s="425"/>
      <c r="AM46" s="431"/>
      <c r="AN46" s="139">
        <v>5</v>
      </c>
      <c r="AO46" s="140" t="s">
        <v>117</v>
      </c>
      <c r="AP46" s="140"/>
      <c r="AQ46" s="140" t="s">
        <v>114</v>
      </c>
      <c r="AR46" s="140"/>
      <c r="AS46" s="140"/>
      <c r="AT46" s="140"/>
      <c r="AU46" s="140"/>
      <c r="AV46" s="140" t="s">
        <v>114</v>
      </c>
      <c r="AW46" s="167" t="s">
        <v>114</v>
      </c>
      <c r="AX46" s="167" t="s">
        <v>114</v>
      </c>
      <c r="AY46" s="167" t="s">
        <v>114</v>
      </c>
      <c r="AZ46" s="167" t="s">
        <v>114</v>
      </c>
      <c r="BA46" s="167" t="s">
        <v>114</v>
      </c>
      <c r="BB46" s="167" t="s">
        <v>114</v>
      </c>
      <c r="BC46" s="167" t="s">
        <v>114</v>
      </c>
      <c r="BD46" s="167">
        <f t="shared" si="1"/>
        <v>0</v>
      </c>
      <c r="BE46" s="167" t="str">
        <f t="shared" si="2"/>
        <v>Débil</v>
      </c>
      <c r="BF46" s="140"/>
      <c r="BG46" s="142" t="s">
        <v>114</v>
      </c>
      <c r="BH46" s="167" t="str">
        <f t="shared" si="3"/>
        <v>Casilla formulada</v>
      </c>
      <c r="BI46" s="140"/>
      <c r="BJ46" s="167" t="str">
        <f t="shared" si="4"/>
        <v/>
      </c>
      <c r="BK46" s="167" t="str">
        <f t="shared" si="5"/>
        <v/>
      </c>
      <c r="BL46" s="167" t="str">
        <f t="shared" si="6"/>
        <v>SI</v>
      </c>
      <c r="BM46" s="434"/>
      <c r="BN46" s="437"/>
      <c r="BO46" s="440"/>
      <c r="BP46" s="443"/>
      <c r="BQ46" s="425"/>
      <c r="BR46" s="425"/>
      <c r="BS46" s="428"/>
    </row>
    <row r="47" spans="2:71" s="113" customFormat="1" ht="96" hidden="1" customHeight="1" x14ac:dyDescent="0.25">
      <c r="B47" s="463"/>
      <c r="C47" s="466"/>
      <c r="D47" s="455"/>
      <c r="E47" s="455"/>
      <c r="F47" s="453"/>
      <c r="G47" s="453"/>
      <c r="H47" s="453"/>
      <c r="I47" s="453"/>
      <c r="J47" s="455"/>
      <c r="K47" s="131">
        <v>6</v>
      </c>
      <c r="L47" s="132" t="s">
        <v>115</v>
      </c>
      <c r="M47" s="457"/>
      <c r="N47" s="460"/>
      <c r="O47" s="450"/>
      <c r="P47" s="443"/>
      <c r="Q47" s="446"/>
      <c r="R47" s="446"/>
      <c r="S47" s="446"/>
      <c r="T47" s="446"/>
      <c r="U47" s="446"/>
      <c r="V47" s="446"/>
      <c r="W47" s="446"/>
      <c r="X47" s="446"/>
      <c r="Y47" s="446"/>
      <c r="Z47" s="446"/>
      <c r="AA47" s="446"/>
      <c r="AB47" s="446"/>
      <c r="AC47" s="446"/>
      <c r="AD47" s="446"/>
      <c r="AE47" s="446"/>
      <c r="AF47" s="446"/>
      <c r="AG47" s="446"/>
      <c r="AH47" s="446"/>
      <c r="AI47" s="446"/>
      <c r="AJ47" s="425"/>
      <c r="AK47" s="425"/>
      <c r="AL47" s="425"/>
      <c r="AM47" s="431"/>
      <c r="AN47" s="133">
        <v>6</v>
      </c>
      <c r="AO47" s="134" t="s">
        <v>117</v>
      </c>
      <c r="AP47" s="134"/>
      <c r="AQ47" s="134" t="s">
        <v>114</v>
      </c>
      <c r="AR47" s="134"/>
      <c r="AS47" s="134"/>
      <c r="AT47" s="134"/>
      <c r="AU47" s="134"/>
      <c r="AV47" s="134" t="s">
        <v>114</v>
      </c>
      <c r="AW47" s="135" t="s">
        <v>114</v>
      </c>
      <c r="AX47" s="135" t="s">
        <v>114</v>
      </c>
      <c r="AY47" s="135" t="s">
        <v>114</v>
      </c>
      <c r="AZ47" s="135" t="s">
        <v>114</v>
      </c>
      <c r="BA47" s="135" t="s">
        <v>114</v>
      </c>
      <c r="BB47" s="135" t="s">
        <v>114</v>
      </c>
      <c r="BC47" s="135" t="s">
        <v>114</v>
      </c>
      <c r="BD47" s="135">
        <f t="shared" si="1"/>
        <v>0</v>
      </c>
      <c r="BE47" s="135" t="str">
        <f t="shared" si="2"/>
        <v>Débil</v>
      </c>
      <c r="BF47" s="134"/>
      <c r="BG47" s="136" t="s">
        <v>114</v>
      </c>
      <c r="BH47" s="135" t="str">
        <f t="shared" si="3"/>
        <v>Casilla formulada</v>
      </c>
      <c r="BI47" s="134"/>
      <c r="BJ47" s="135" t="str">
        <f t="shared" si="4"/>
        <v/>
      </c>
      <c r="BK47" s="135" t="str">
        <f t="shared" si="5"/>
        <v/>
      </c>
      <c r="BL47" s="135" t="str">
        <f t="shared" si="6"/>
        <v>SI</v>
      </c>
      <c r="BM47" s="434"/>
      <c r="BN47" s="437"/>
      <c r="BO47" s="440"/>
      <c r="BP47" s="443"/>
      <c r="BQ47" s="425"/>
      <c r="BR47" s="425"/>
      <c r="BS47" s="428"/>
    </row>
    <row r="48" spans="2:71" s="113" customFormat="1" ht="96" hidden="1" customHeight="1" x14ac:dyDescent="0.25">
      <c r="B48" s="463"/>
      <c r="C48" s="466"/>
      <c r="D48" s="455"/>
      <c r="E48" s="455"/>
      <c r="F48" s="453"/>
      <c r="G48" s="453"/>
      <c r="H48" s="453"/>
      <c r="I48" s="453"/>
      <c r="J48" s="455"/>
      <c r="K48" s="137">
        <v>7</v>
      </c>
      <c r="L48" s="138" t="s">
        <v>115</v>
      </c>
      <c r="M48" s="457"/>
      <c r="N48" s="460"/>
      <c r="O48" s="450"/>
      <c r="P48" s="443"/>
      <c r="Q48" s="446"/>
      <c r="R48" s="446"/>
      <c r="S48" s="446"/>
      <c r="T48" s="446"/>
      <c r="U48" s="446"/>
      <c r="V48" s="446"/>
      <c r="W48" s="446"/>
      <c r="X48" s="446"/>
      <c r="Y48" s="446"/>
      <c r="Z48" s="446"/>
      <c r="AA48" s="446"/>
      <c r="AB48" s="446"/>
      <c r="AC48" s="446"/>
      <c r="AD48" s="446"/>
      <c r="AE48" s="446"/>
      <c r="AF48" s="446"/>
      <c r="AG48" s="446"/>
      <c r="AH48" s="446"/>
      <c r="AI48" s="446"/>
      <c r="AJ48" s="425"/>
      <c r="AK48" s="425"/>
      <c r="AL48" s="425"/>
      <c r="AM48" s="431"/>
      <c r="AN48" s="139">
        <v>7</v>
      </c>
      <c r="AO48" s="140" t="s">
        <v>117</v>
      </c>
      <c r="AP48" s="140"/>
      <c r="AQ48" s="140" t="s">
        <v>114</v>
      </c>
      <c r="AR48" s="140"/>
      <c r="AS48" s="140"/>
      <c r="AT48" s="140"/>
      <c r="AU48" s="140"/>
      <c r="AV48" s="140" t="s">
        <v>114</v>
      </c>
      <c r="AW48" s="167" t="s">
        <v>114</v>
      </c>
      <c r="AX48" s="167" t="s">
        <v>114</v>
      </c>
      <c r="AY48" s="167" t="s">
        <v>114</v>
      </c>
      <c r="AZ48" s="167" t="s">
        <v>114</v>
      </c>
      <c r="BA48" s="167" t="s">
        <v>114</v>
      </c>
      <c r="BB48" s="167" t="s">
        <v>114</v>
      </c>
      <c r="BC48" s="167" t="s">
        <v>114</v>
      </c>
      <c r="BD48" s="167">
        <f t="shared" si="1"/>
        <v>0</v>
      </c>
      <c r="BE48" s="167" t="str">
        <f t="shared" si="2"/>
        <v>Débil</v>
      </c>
      <c r="BF48" s="140"/>
      <c r="BG48" s="142" t="s">
        <v>114</v>
      </c>
      <c r="BH48" s="167" t="str">
        <f t="shared" si="3"/>
        <v>Casilla formulada</v>
      </c>
      <c r="BI48" s="140"/>
      <c r="BJ48" s="167" t="str">
        <f t="shared" si="4"/>
        <v/>
      </c>
      <c r="BK48" s="167" t="str">
        <f t="shared" si="5"/>
        <v/>
      </c>
      <c r="BL48" s="167" t="str">
        <f t="shared" si="6"/>
        <v>SI</v>
      </c>
      <c r="BM48" s="434"/>
      <c r="BN48" s="437"/>
      <c r="BO48" s="440"/>
      <c r="BP48" s="443"/>
      <c r="BQ48" s="425"/>
      <c r="BR48" s="425"/>
      <c r="BS48" s="428"/>
    </row>
    <row r="49" spans="2:71" s="113" customFormat="1" ht="96" hidden="1" customHeight="1" x14ac:dyDescent="0.25">
      <c r="B49" s="463"/>
      <c r="C49" s="466"/>
      <c r="D49" s="455"/>
      <c r="E49" s="455"/>
      <c r="F49" s="453"/>
      <c r="G49" s="453"/>
      <c r="H49" s="453"/>
      <c r="I49" s="453"/>
      <c r="J49" s="455"/>
      <c r="K49" s="131">
        <v>8</v>
      </c>
      <c r="L49" s="132" t="s">
        <v>115</v>
      </c>
      <c r="M49" s="457"/>
      <c r="N49" s="460"/>
      <c r="O49" s="450"/>
      <c r="P49" s="443"/>
      <c r="Q49" s="446"/>
      <c r="R49" s="446"/>
      <c r="S49" s="446"/>
      <c r="T49" s="446"/>
      <c r="U49" s="446"/>
      <c r="V49" s="446"/>
      <c r="W49" s="446"/>
      <c r="X49" s="446"/>
      <c r="Y49" s="446"/>
      <c r="Z49" s="446"/>
      <c r="AA49" s="446"/>
      <c r="AB49" s="446"/>
      <c r="AC49" s="446"/>
      <c r="AD49" s="446"/>
      <c r="AE49" s="446"/>
      <c r="AF49" s="446"/>
      <c r="AG49" s="446"/>
      <c r="AH49" s="446"/>
      <c r="AI49" s="446"/>
      <c r="AJ49" s="425"/>
      <c r="AK49" s="425"/>
      <c r="AL49" s="425"/>
      <c r="AM49" s="431"/>
      <c r="AN49" s="133">
        <v>8</v>
      </c>
      <c r="AO49" s="134" t="s">
        <v>117</v>
      </c>
      <c r="AP49" s="134"/>
      <c r="AQ49" s="134" t="s">
        <v>114</v>
      </c>
      <c r="AR49" s="134"/>
      <c r="AS49" s="134"/>
      <c r="AT49" s="134"/>
      <c r="AU49" s="134"/>
      <c r="AV49" s="134" t="s">
        <v>114</v>
      </c>
      <c r="AW49" s="135" t="s">
        <v>114</v>
      </c>
      <c r="AX49" s="135" t="s">
        <v>114</v>
      </c>
      <c r="AY49" s="135" t="s">
        <v>114</v>
      </c>
      <c r="AZ49" s="135" t="s">
        <v>114</v>
      </c>
      <c r="BA49" s="135" t="s">
        <v>114</v>
      </c>
      <c r="BB49" s="135" t="s">
        <v>114</v>
      </c>
      <c r="BC49" s="135" t="s">
        <v>114</v>
      </c>
      <c r="BD49" s="135">
        <f t="shared" si="1"/>
        <v>0</v>
      </c>
      <c r="BE49" s="135" t="str">
        <f t="shared" si="2"/>
        <v>Débil</v>
      </c>
      <c r="BF49" s="134"/>
      <c r="BG49" s="136" t="s">
        <v>114</v>
      </c>
      <c r="BH49" s="135" t="str">
        <f t="shared" si="3"/>
        <v>Casilla formulada</v>
      </c>
      <c r="BI49" s="134"/>
      <c r="BJ49" s="135" t="str">
        <f t="shared" si="4"/>
        <v/>
      </c>
      <c r="BK49" s="135" t="str">
        <f t="shared" si="5"/>
        <v/>
      </c>
      <c r="BL49" s="135" t="str">
        <f t="shared" si="6"/>
        <v>SI</v>
      </c>
      <c r="BM49" s="434"/>
      <c r="BN49" s="437"/>
      <c r="BO49" s="440"/>
      <c r="BP49" s="443"/>
      <c r="BQ49" s="425"/>
      <c r="BR49" s="425"/>
      <c r="BS49" s="428"/>
    </row>
    <row r="50" spans="2:71" s="113" customFormat="1" ht="96" hidden="1" customHeight="1" x14ac:dyDescent="0.25">
      <c r="B50" s="463"/>
      <c r="C50" s="466"/>
      <c r="D50" s="455"/>
      <c r="E50" s="455"/>
      <c r="F50" s="453"/>
      <c r="G50" s="453"/>
      <c r="H50" s="453"/>
      <c r="I50" s="453"/>
      <c r="J50" s="455"/>
      <c r="K50" s="137">
        <v>9</v>
      </c>
      <c r="L50" s="143" t="s">
        <v>115</v>
      </c>
      <c r="M50" s="457"/>
      <c r="N50" s="460"/>
      <c r="O50" s="450"/>
      <c r="P50" s="443"/>
      <c r="Q50" s="446"/>
      <c r="R50" s="446"/>
      <c r="S50" s="446"/>
      <c r="T50" s="446"/>
      <c r="U50" s="446"/>
      <c r="V50" s="446"/>
      <c r="W50" s="446"/>
      <c r="X50" s="446"/>
      <c r="Y50" s="446"/>
      <c r="Z50" s="446"/>
      <c r="AA50" s="446"/>
      <c r="AB50" s="446"/>
      <c r="AC50" s="446"/>
      <c r="AD50" s="446"/>
      <c r="AE50" s="446"/>
      <c r="AF50" s="446"/>
      <c r="AG50" s="446"/>
      <c r="AH50" s="446"/>
      <c r="AI50" s="446"/>
      <c r="AJ50" s="425"/>
      <c r="AK50" s="425"/>
      <c r="AL50" s="425"/>
      <c r="AM50" s="431"/>
      <c r="AN50" s="139">
        <v>9</v>
      </c>
      <c r="AO50" s="140" t="s">
        <v>117</v>
      </c>
      <c r="AP50" s="140"/>
      <c r="AQ50" s="140" t="s">
        <v>114</v>
      </c>
      <c r="AR50" s="140"/>
      <c r="AS50" s="140"/>
      <c r="AT50" s="140"/>
      <c r="AU50" s="140"/>
      <c r="AV50" s="140" t="s">
        <v>114</v>
      </c>
      <c r="AW50" s="167" t="s">
        <v>114</v>
      </c>
      <c r="AX50" s="167" t="s">
        <v>114</v>
      </c>
      <c r="AY50" s="167" t="s">
        <v>114</v>
      </c>
      <c r="AZ50" s="167" t="s">
        <v>114</v>
      </c>
      <c r="BA50" s="167" t="s">
        <v>114</v>
      </c>
      <c r="BB50" s="167" t="s">
        <v>114</v>
      </c>
      <c r="BC50" s="167" t="s">
        <v>114</v>
      </c>
      <c r="BD50" s="167">
        <f t="shared" si="1"/>
        <v>0</v>
      </c>
      <c r="BE50" s="167" t="str">
        <f t="shared" si="2"/>
        <v>Débil</v>
      </c>
      <c r="BF50" s="140"/>
      <c r="BG50" s="142" t="s">
        <v>114</v>
      </c>
      <c r="BH50" s="167" t="str">
        <f t="shared" si="3"/>
        <v>Casilla formulada</v>
      </c>
      <c r="BI50" s="140"/>
      <c r="BJ50" s="167" t="str">
        <f t="shared" si="4"/>
        <v/>
      </c>
      <c r="BK50" s="167" t="str">
        <f t="shared" si="5"/>
        <v/>
      </c>
      <c r="BL50" s="167" t="str">
        <f t="shared" si="6"/>
        <v>SI</v>
      </c>
      <c r="BM50" s="434"/>
      <c r="BN50" s="437"/>
      <c r="BO50" s="440"/>
      <c r="BP50" s="443"/>
      <c r="BQ50" s="425"/>
      <c r="BR50" s="425"/>
      <c r="BS50" s="428"/>
    </row>
    <row r="51" spans="2:71" s="113" customFormat="1" ht="96" hidden="1" customHeight="1" x14ac:dyDescent="0.25">
      <c r="B51" s="464"/>
      <c r="C51" s="467"/>
      <c r="D51" s="456"/>
      <c r="E51" s="456"/>
      <c r="F51" s="454"/>
      <c r="G51" s="454"/>
      <c r="H51" s="454"/>
      <c r="I51" s="454"/>
      <c r="J51" s="456"/>
      <c r="K51" s="144">
        <v>10</v>
      </c>
      <c r="L51" s="145" t="s">
        <v>115</v>
      </c>
      <c r="M51" s="458"/>
      <c r="N51" s="461"/>
      <c r="O51" s="451"/>
      <c r="P51" s="444"/>
      <c r="Q51" s="447"/>
      <c r="R51" s="447"/>
      <c r="S51" s="447"/>
      <c r="T51" s="447"/>
      <c r="U51" s="447"/>
      <c r="V51" s="447"/>
      <c r="W51" s="447"/>
      <c r="X51" s="447"/>
      <c r="Y51" s="447"/>
      <c r="Z51" s="447"/>
      <c r="AA51" s="447"/>
      <c r="AB51" s="447"/>
      <c r="AC51" s="447"/>
      <c r="AD51" s="447"/>
      <c r="AE51" s="447"/>
      <c r="AF51" s="447"/>
      <c r="AG51" s="447"/>
      <c r="AH51" s="447"/>
      <c r="AI51" s="447"/>
      <c r="AJ51" s="426"/>
      <c r="AK51" s="426"/>
      <c r="AL51" s="426"/>
      <c r="AM51" s="432"/>
      <c r="AN51" s="146">
        <v>10</v>
      </c>
      <c r="AO51" s="147" t="s">
        <v>117</v>
      </c>
      <c r="AP51" s="147"/>
      <c r="AQ51" s="147" t="s">
        <v>114</v>
      </c>
      <c r="AR51" s="147"/>
      <c r="AS51" s="147"/>
      <c r="AT51" s="147"/>
      <c r="AU51" s="147"/>
      <c r="AV51" s="147" t="s">
        <v>114</v>
      </c>
      <c r="AW51" s="148" t="s">
        <v>114</v>
      </c>
      <c r="AX51" s="148" t="s">
        <v>114</v>
      </c>
      <c r="AY51" s="148" t="s">
        <v>114</v>
      </c>
      <c r="AZ51" s="148" t="s">
        <v>114</v>
      </c>
      <c r="BA51" s="148" t="s">
        <v>114</v>
      </c>
      <c r="BB51" s="148" t="s">
        <v>114</v>
      </c>
      <c r="BC51" s="148" t="s">
        <v>114</v>
      </c>
      <c r="BD51" s="148">
        <f t="shared" si="1"/>
        <v>0</v>
      </c>
      <c r="BE51" s="148" t="str">
        <f t="shared" si="2"/>
        <v>Débil</v>
      </c>
      <c r="BF51" s="147"/>
      <c r="BG51" s="149" t="s">
        <v>114</v>
      </c>
      <c r="BH51" s="148" t="str">
        <f t="shared" si="3"/>
        <v>Casilla formulada</v>
      </c>
      <c r="BI51" s="147"/>
      <c r="BJ51" s="148" t="str">
        <f t="shared" si="4"/>
        <v/>
      </c>
      <c r="BK51" s="148" t="str">
        <f t="shared" si="5"/>
        <v/>
      </c>
      <c r="BL51" s="148" t="str">
        <f t="shared" si="6"/>
        <v>SI</v>
      </c>
      <c r="BM51" s="435"/>
      <c r="BN51" s="438"/>
      <c r="BO51" s="441"/>
      <c r="BP51" s="444"/>
      <c r="BQ51" s="426"/>
      <c r="BR51" s="426"/>
      <c r="BS51" s="429"/>
    </row>
    <row r="52" spans="2:71" s="113" customFormat="1" ht="96" hidden="1" customHeight="1" x14ac:dyDescent="0.25">
      <c r="B52" s="462">
        <v>5</v>
      </c>
      <c r="C52" s="465" t="s">
        <v>112</v>
      </c>
      <c r="D52" s="455" t="s">
        <v>113</v>
      </c>
      <c r="E52" s="455"/>
      <c r="F52" s="453" t="s">
        <v>114</v>
      </c>
      <c r="G52" s="453" t="s">
        <v>114</v>
      </c>
      <c r="H52" s="453" t="s">
        <v>114</v>
      </c>
      <c r="I52" s="453" t="s">
        <v>114</v>
      </c>
      <c r="J52" s="455" t="str">
        <f>IF(AND((F52="SI"),(G52="SI"),(H52="SI"),(I52="SI")),"Si es Riesgo de Corrupción","No es Riesgo de Corrupción")</f>
        <v>No es Riesgo de Corrupción</v>
      </c>
      <c r="K52" s="128">
        <v>1</v>
      </c>
      <c r="L52" s="129" t="s">
        <v>115</v>
      </c>
      <c r="M52" s="457" t="s">
        <v>183</v>
      </c>
      <c r="N52" s="45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45" t="s">
        <v>114</v>
      </c>
      <c r="R52" s="445" t="s">
        <v>114</v>
      </c>
      <c r="S52" s="445" t="s">
        <v>114</v>
      </c>
      <c r="T52" s="445" t="s">
        <v>114</v>
      </c>
      <c r="U52" s="445" t="s">
        <v>114</v>
      </c>
      <c r="V52" s="445" t="s">
        <v>114</v>
      </c>
      <c r="W52" s="445" t="s">
        <v>114</v>
      </c>
      <c r="X52" s="445" t="s">
        <v>114</v>
      </c>
      <c r="Y52" s="445" t="s">
        <v>114</v>
      </c>
      <c r="Z52" s="445" t="s">
        <v>114</v>
      </c>
      <c r="AA52" s="445" t="s">
        <v>114</v>
      </c>
      <c r="AB52" s="445" t="s">
        <v>114</v>
      </c>
      <c r="AC52" s="445" t="s">
        <v>114</v>
      </c>
      <c r="AD52" s="445" t="s">
        <v>114</v>
      </c>
      <c r="AE52" s="445" t="s">
        <v>114</v>
      </c>
      <c r="AF52" s="445" t="s">
        <v>114</v>
      </c>
      <c r="AG52" s="445" t="s">
        <v>114</v>
      </c>
      <c r="AH52" s="445" t="s">
        <v>114</v>
      </c>
      <c r="AI52" s="445"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430" t="s">
        <v>116</v>
      </c>
      <c r="AN52" s="117">
        <v>1</v>
      </c>
      <c r="AO52" s="121" t="s">
        <v>117</v>
      </c>
      <c r="AP52" s="121"/>
      <c r="AQ52" s="121" t="s">
        <v>114</v>
      </c>
      <c r="AR52" s="121"/>
      <c r="AS52" s="121"/>
      <c r="AT52" s="121"/>
      <c r="AU52" s="121"/>
      <c r="AV52" s="121" t="s">
        <v>114</v>
      </c>
      <c r="AW52" s="166" t="s">
        <v>114</v>
      </c>
      <c r="AX52" s="166" t="s">
        <v>114</v>
      </c>
      <c r="AY52" s="166" t="s">
        <v>114</v>
      </c>
      <c r="AZ52" s="166" t="s">
        <v>114</v>
      </c>
      <c r="BA52" s="166" t="s">
        <v>114</v>
      </c>
      <c r="BB52" s="166" t="s">
        <v>114</v>
      </c>
      <c r="BC52" s="166" t="s">
        <v>114</v>
      </c>
      <c r="BD52" s="166">
        <f t="shared" si="1"/>
        <v>0</v>
      </c>
      <c r="BE52" s="166" t="str">
        <f t="shared" si="2"/>
        <v>Débil</v>
      </c>
      <c r="BF52" s="121"/>
      <c r="BG52" s="130" t="s">
        <v>114</v>
      </c>
      <c r="BH52" s="166" t="str">
        <f t="shared" si="3"/>
        <v>Casilla formulada</v>
      </c>
      <c r="BI52" s="121"/>
      <c r="BJ52" s="166" t="str">
        <f t="shared" si="4"/>
        <v/>
      </c>
      <c r="BK52" s="166" t="str">
        <f t="shared" si="5"/>
        <v/>
      </c>
      <c r="BL52" s="166" t="str">
        <f t="shared" si="6"/>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427"/>
    </row>
    <row r="53" spans="2:71" s="113" customFormat="1" ht="96" hidden="1" customHeight="1" x14ac:dyDescent="0.25">
      <c r="B53" s="463"/>
      <c r="C53" s="466"/>
      <c r="D53" s="455"/>
      <c r="E53" s="455"/>
      <c r="F53" s="453"/>
      <c r="G53" s="453"/>
      <c r="H53" s="453"/>
      <c r="I53" s="453"/>
      <c r="J53" s="455"/>
      <c r="K53" s="131">
        <v>2</v>
      </c>
      <c r="L53" s="132" t="s">
        <v>115</v>
      </c>
      <c r="M53" s="457"/>
      <c r="N53" s="460"/>
      <c r="O53" s="450"/>
      <c r="P53" s="443"/>
      <c r="Q53" s="446"/>
      <c r="R53" s="446"/>
      <c r="S53" s="446"/>
      <c r="T53" s="446"/>
      <c r="U53" s="446"/>
      <c r="V53" s="446"/>
      <c r="W53" s="446"/>
      <c r="X53" s="446"/>
      <c r="Y53" s="446"/>
      <c r="Z53" s="446"/>
      <c r="AA53" s="446"/>
      <c r="AB53" s="446"/>
      <c r="AC53" s="446"/>
      <c r="AD53" s="446"/>
      <c r="AE53" s="446"/>
      <c r="AF53" s="446"/>
      <c r="AG53" s="446"/>
      <c r="AH53" s="446"/>
      <c r="AI53" s="446"/>
      <c r="AJ53" s="425"/>
      <c r="AK53" s="425"/>
      <c r="AL53" s="425"/>
      <c r="AM53" s="431"/>
      <c r="AN53" s="133">
        <v>2</v>
      </c>
      <c r="AO53" s="134" t="s">
        <v>117</v>
      </c>
      <c r="AP53" s="134"/>
      <c r="AQ53" s="134" t="s">
        <v>114</v>
      </c>
      <c r="AR53" s="134"/>
      <c r="AS53" s="134"/>
      <c r="AT53" s="134"/>
      <c r="AU53" s="134"/>
      <c r="AV53" s="134" t="s">
        <v>114</v>
      </c>
      <c r="AW53" s="135" t="s">
        <v>114</v>
      </c>
      <c r="AX53" s="135" t="s">
        <v>114</v>
      </c>
      <c r="AY53" s="135" t="s">
        <v>114</v>
      </c>
      <c r="AZ53" s="135" t="s">
        <v>114</v>
      </c>
      <c r="BA53" s="135" t="s">
        <v>114</v>
      </c>
      <c r="BB53" s="135" t="s">
        <v>114</v>
      </c>
      <c r="BC53" s="135" t="s">
        <v>114</v>
      </c>
      <c r="BD53" s="135">
        <f t="shared" si="1"/>
        <v>0</v>
      </c>
      <c r="BE53" s="135" t="str">
        <f t="shared" si="2"/>
        <v>Débil</v>
      </c>
      <c r="BF53" s="134"/>
      <c r="BG53" s="136" t="s">
        <v>114</v>
      </c>
      <c r="BH53" s="135" t="str">
        <f t="shared" si="3"/>
        <v>Casilla formulada</v>
      </c>
      <c r="BI53" s="134"/>
      <c r="BJ53" s="135" t="str">
        <f t="shared" si="4"/>
        <v/>
      </c>
      <c r="BK53" s="135" t="str">
        <f t="shared" si="5"/>
        <v/>
      </c>
      <c r="BL53" s="135" t="str">
        <f t="shared" si="6"/>
        <v>SI</v>
      </c>
      <c r="BM53" s="434"/>
      <c r="BN53" s="437"/>
      <c r="BO53" s="440"/>
      <c r="BP53" s="443"/>
      <c r="BQ53" s="425"/>
      <c r="BR53" s="425"/>
      <c r="BS53" s="428"/>
    </row>
    <row r="54" spans="2:71" s="113" customFormat="1" ht="96" hidden="1" customHeight="1" x14ac:dyDescent="0.25">
      <c r="B54" s="463"/>
      <c r="C54" s="466"/>
      <c r="D54" s="455"/>
      <c r="E54" s="455"/>
      <c r="F54" s="453"/>
      <c r="G54" s="453"/>
      <c r="H54" s="453"/>
      <c r="I54" s="453"/>
      <c r="J54" s="455"/>
      <c r="K54" s="137">
        <v>3</v>
      </c>
      <c r="L54" s="138" t="s">
        <v>115</v>
      </c>
      <c r="M54" s="457"/>
      <c r="N54" s="460"/>
      <c r="O54" s="450"/>
      <c r="P54" s="443"/>
      <c r="Q54" s="446"/>
      <c r="R54" s="446"/>
      <c r="S54" s="446"/>
      <c r="T54" s="446"/>
      <c r="U54" s="446"/>
      <c r="V54" s="446"/>
      <c r="W54" s="446"/>
      <c r="X54" s="446"/>
      <c r="Y54" s="446"/>
      <c r="Z54" s="446"/>
      <c r="AA54" s="446"/>
      <c r="AB54" s="446"/>
      <c r="AC54" s="446"/>
      <c r="AD54" s="446"/>
      <c r="AE54" s="446"/>
      <c r="AF54" s="446"/>
      <c r="AG54" s="446"/>
      <c r="AH54" s="446"/>
      <c r="AI54" s="446"/>
      <c r="AJ54" s="425"/>
      <c r="AK54" s="425"/>
      <c r="AL54" s="425"/>
      <c r="AM54" s="431"/>
      <c r="AN54" s="139">
        <v>3</v>
      </c>
      <c r="AO54" s="140" t="s">
        <v>117</v>
      </c>
      <c r="AP54" s="140"/>
      <c r="AQ54" s="140" t="s">
        <v>114</v>
      </c>
      <c r="AR54" s="140"/>
      <c r="AS54" s="140"/>
      <c r="AT54" s="140"/>
      <c r="AU54" s="140"/>
      <c r="AV54" s="140" t="s">
        <v>114</v>
      </c>
      <c r="AW54" s="167" t="s">
        <v>114</v>
      </c>
      <c r="AX54" s="167" t="s">
        <v>114</v>
      </c>
      <c r="AY54" s="167" t="s">
        <v>114</v>
      </c>
      <c r="AZ54" s="167" t="s">
        <v>114</v>
      </c>
      <c r="BA54" s="167" t="s">
        <v>114</v>
      </c>
      <c r="BB54" s="167" t="s">
        <v>114</v>
      </c>
      <c r="BC54" s="167" t="s">
        <v>114</v>
      </c>
      <c r="BD54" s="167">
        <f t="shared" si="1"/>
        <v>0</v>
      </c>
      <c r="BE54" s="167" t="str">
        <f t="shared" si="2"/>
        <v>Débil</v>
      </c>
      <c r="BF54" s="140"/>
      <c r="BG54" s="142" t="s">
        <v>114</v>
      </c>
      <c r="BH54" s="167" t="str">
        <f t="shared" si="3"/>
        <v>Casilla formulada</v>
      </c>
      <c r="BI54" s="140"/>
      <c r="BJ54" s="167" t="str">
        <f t="shared" si="4"/>
        <v/>
      </c>
      <c r="BK54" s="167" t="str">
        <f t="shared" si="5"/>
        <v/>
      </c>
      <c r="BL54" s="167" t="str">
        <f t="shared" si="6"/>
        <v>SI</v>
      </c>
      <c r="BM54" s="434"/>
      <c r="BN54" s="437"/>
      <c r="BO54" s="440"/>
      <c r="BP54" s="443"/>
      <c r="BQ54" s="425"/>
      <c r="BR54" s="425"/>
      <c r="BS54" s="428"/>
    </row>
    <row r="55" spans="2:71" s="113" customFormat="1" ht="96" hidden="1" customHeight="1" x14ac:dyDescent="0.25">
      <c r="B55" s="463"/>
      <c r="C55" s="466"/>
      <c r="D55" s="455"/>
      <c r="E55" s="455"/>
      <c r="F55" s="453"/>
      <c r="G55" s="453"/>
      <c r="H55" s="453"/>
      <c r="I55" s="453"/>
      <c r="J55" s="455"/>
      <c r="K55" s="131">
        <v>4</v>
      </c>
      <c r="L55" s="132" t="s">
        <v>115</v>
      </c>
      <c r="M55" s="457"/>
      <c r="N55" s="460"/>
      <c r="O55" s="450"/>
      <c r="P55" s="443"/>
      <c r="Q55" s="446"/>
      <c r="R55" s="446"/>
      <c r="S55" s="446"/>
      <c r="T55" s="446"/>
      <c r="U55" s="446"/>
      <c r="V55" s="446"/>
      <c r="W55" s="446"/>
      <c r="X55" s="446"/>
      <c r="Y55" s="446"/>
      <c r="Z55" s="446"/>
      <c r="AA55" s="446"/>
      <c r="AB55" s="446"/>
      <c r="AC55" s="446"/>
      <c r="AD55" s="446"/>
      <c r="AE55" s="446"/>
      <c r="AF55" s="446"/>
      <c r="AG55" s="446"/>
      <c r="AH55" s="446"/>
      <c r="AI55" s="446"/>
      <c r="AJ55" s="425"/>
      <c r="AK55" s="425"/>
      <c r="AL55" s="425"/>
      <c r="AM55" s="431"/>
      <c r="AN55" s="133">
        <v>4</v>
      </c>
      <c r="AO55" s="134" t="s">
        <v>117</v>
      </c>
      <c r="AP55" s="134"/>
      <c r="AQ55" s="134" t="s">
        <v>114</v>
      </c>
      <c r="AR55" s="134"/>
      <c r="AS55" s="134"/>
      <c r="AT55" s="134"/>
      <c r="AU55" s="134"/>
      <c r="AV55" s="134" t="s">
        <v>114</v>
      </c>
      <c r="AW55" s="135" t="s">
        <v>114</v>
      </c>
      <c r="AX55" s="135" t="s">
        <v>114</v>
      </c>
      <c r="AY55" s="135" t="s">
        <v>114</v>
      </c>
      <c r="AZ55" s="135" t="s">
        <v>114</v>
      </c>
      <c r="BA55" s="135" t="s">
        <v>114</v>
      </c>
      <c r="BB55" s="135" t="s">
        <v>114</v>
      </c>
      <c r="BC55" s="135" t="s">
        <v>114</v>
      </c>
      <c r="BD55" s="135">
        <f t="shared" si="1"/>
        <v>0</v>
      </c>
      <c r="BE55" s="135" t="str">
        <f t="shared" si="2"/>
        <v>Débil</v>
      </c>
      <c r="BF55" s="134"/>
      <c r="BG55" s="136" t="s">
        <v>114</v>
      </c>
      <c r="BH55" s="135" t="str">
        <f t="shared" si="3"/>
        <v>Casilla formulada</v>
      </c>
      <c r="BI55" s="134"/>
      <c r="BJ55" s="135" t="str">
        <f t="shared" si="4"/>
        <v/>
      </c>
      <c r="BK55" s="135" t="str">
        <f t="shared" si="5"/>
        <v/>
      </c>
      <c r="BL55" s="135" t="str">
        <f t="shared" si="6"/>
        <v>SI</v>
      </c>
      <c r="BM55" s="434"/>
      <c r="BN55" s="437"/>
      <c r="BO55" s="440"/>
      <c r="BP55" s="443"/>
      <c r="BQ55" s="425"/>
      <c r="BR55" s="425"/>
      <c r="BS55" s="428"/>
    </row>
    <row r="56" spans="2:71" s="113" customFormat="1" ht="96" hidden="1" customHeight="1" x14ac:dyDescent="0.25">
      <c r="B56" s="463"/>
      <c r="C56" s="466"/>
      <c r="D56" s="455"/>
      <c r="E56" s="455"/>
      <c r="F56" s="453"/>
      <c r="G56" s="453"/>
      <c r="H56" s="453"/>
      <c r="I56" s="453"/>
      <c r="J56" s="455"/>
      <c r="K56" s="137">
        <v>5</v>
      </c>
      <c r="L56" s="138" t="s">
        <v>115</v>
      </c>
      <c r="M56" s="457"/>
      <c r="N56" s="460"/>
      <c r="O56" s="450"/>
      <c r="P56" s="443"/>
      <c r="Q56" s="446"/>
      <c r="R56" s="446"/>
      <c r="S56" s="446"/>
      <c r="T56" s="446"/>
      <c r="U56" s="446"/>
      <c r="V56" s="446"/>
      <c r="W56" s="446"/>
      <c r="X56" s="446"/>
      <c r="Y56" s="446"/>
      <c r="Z56" s="446"/>
      <c r="AA56" s="446"/>
      <c r="AB56" s="446"/>
      <c r="AC56" s="446"/>
      <c r="AD56" s="446"/>
      <c r="AE56" s="446"/>
      <c r="AF56" s="446"/>
      <c r="AG56" s="446"/>
      <c r="AH56" s="446"/>
      <c r="AI56" s="446"/>
      <c r="AJ56" s="425"/>
      <c r="AK56" s="425"/>
      <c r="AL56" s="425"/>
      <c r="AM56" s="431"/>
      <c r="AN56" s="139">
        <v>5</v>
      </c>
      <c r="AO56" s="140" t="s">
        <v>117</v>
      </c>
      <c r="AP56" s="140"/>
      <c r="AQ56" s="140" t="s">
        <v>114</v>
      </c>
      <c r="AR56" s="140"/>
      <c r="AS56" s="140"/>
      <c r="AT56" s="140"/>
      <c r="AU56" s="140"/>
      <c r="AV56" s="140" t="s">
        <v>114</v>
      </c>
      <c r="AW56" s="167" t="s">
        <v>114</v>
      </c>
      <c r="AX56" s="167" t="s">
        <v>114</v>
      </c>
      <c r="AY56" s="167" t="s">
        <v>114</v>
      </c>
      <c r="AZ56" s="167" t="s">
        <v>114</v>
      </c>
      <c r="BA56" s="167" t="s">
        <v>114</v>
      </c>
      <c r="BB56" s="167" t="s">
        <v>114</v>
      </c>
      <c r="BC56" s="167" t="s">
        <v>114</v>
      </c>
      <c r="BD56" s="167">
        <f t="shared" si="1"/>
        <v>0</v>
      </c>
      <c r="BE56" s="167" t="str">
        <f t="shared" si="2"/>
        <v>Débil</v>
      </c>
      <c r="BF56" s="140"/>
      <c r="BG56" s="142" t="s">
        <v>114</v>
      </c>
      <c r="BH56" s="167" t="str">
        <f t="shared" si="3"/>
        <v>Casilla formulada</v>
      </c>
      <c r="BI56" s="140"/>
      <c r="BJ56" s="167" t="str">
        <f t="shared" si="4"/>
        <v/>
      </c>
      <c r="BK56" s="167" t="str">
        <f t="shared" si="5"/>
        <v/>
      </c>
      <c r="BL56" s="167" t="str">
        <f t="shared" si="6"/>
        <v>SI</v>
      </c>
      <c r="BM56" s="434"/>
      <c r="BN56" s="437"/>
      <c r="BO56" s="440"/>
      <c r="BP56" s="443"/>
      <c r="BQ56" s="425"/>
      <c r="BR56" s="425"/>
      <c r="BS56" s="428"/>
    </row>
    <row r="57" spans="2:71" s="113" customFormat="1" ht="96" hidden="1" customHeight="1" x14ac:dyDescent="0.25">
      <c r="B57" s="463"/>
      <c r="C57" s="466"/>
      <c r="D57" s="455"/>
      <c r="E57" s="455"/>
      <c r="F57" s="453"/>
      <c r="G57" s="453"/>
      <c r="H57" s="453"/>
      <c r="I57" s="453"/>
      <c r="J57" s="455"/>
      <c r="K57" s="131">
        <v>6</v>
      </c>
      <c r="L57" s="132" t="s">
        <v>115</v>
      </c>
      <c r="M57" s="457"/>
      <c r="N57" s="460"/>
      <c r="O57" s="450"/>
      <c r="P57" s="443"/>
      <c r="Q57" s="446"/>
      <c r="R57" s="446"/>
      <c r="S57" s="446"/>
      <c r="T57" s="446"/>
      <c r="U57" s="446"/>
      <c r="V57" s="446"/>
      <c r="W57" s="446"/>
      <c r="X57" s="446"/>
      <c r="Y57" s="446"/>
      <c r="Z57" s="446"/>
      <c r="AA57" s="446"/>
      <c r="AB57" s="446"/>
      <c r="AC57" s="446"/>
      <c r="AD57" s="446"/>
      <c r="AE57" s="446"/>
      <c r="AF57" s="446"/>
      <c r="AG57" s="446"/>
      <c r="AH57" s="446"/>
      <c r="AI57" s="446"/>
      <c r="AJ57" s="425"/>
      <c r="AK57" s="425"/>
      <c r="AL57" s="425"/>
      <c r="AM57" s="431"/>
      <c r="AN57" s="133">
        <v>6</v>
      </c>
      <c r="AO57" s="134" t="s">
        <v>117</v>
      </c>
      <c r="AP57" s="134"/>
      <c r="AQ57" s="134" t="s">
        <v>114</v>
      </c>
      <c r="AR57" s="134"/>
      <c r="AS57" s="134"/>
      <c r="AT57" s="134"/>
      <c r="AU57" s="134"/>
      <c r="AV57" s="134" t="s">
        <v>114</v>
      </c>
      <c r="AW57" s="135" t="s">
        <v>114</v>
      </c>
      <c r="AX57" s="135" t="s">
        <v>114</v>
      </c>
      <c r="AY57" s="135" t="s">
        <v>114</v>
      </c>
      <c r="AZ57" s="135" t="s">
        <v>114</v>
      </c>
      <c r="BA57" s="135" t="s">
        <v>114</v>
      </c>
      <c r="BB57" s="135" t="s">
        <v>114</v>
      </c>
      <c r="BC57" s="135" t="s">
        <v>114</v>
      </c>
      <c r="BD57" s="135">
        <f t="shared" si="1"/>
        <v>0</v>
      </c>
      <c r="BE57" s="135" t="str">
        <f t="shared" si="2"/>
        <v>Débil</v>
      </c>
      <c r="BF57" s="134"/>
      <c r="BG57" s="136" t="s">
        <v>114</v>
      </c>
      <c r="BH57" s="135" t="str">
        <f t="shared" si="3"/>
        <v>Casilla formulada</v>
      </c>
      <c r="BI57" s="134"/>
      <c r="BJ57" s="135" t="str">
        <f t="shared" si="4"/>
        <v/>
      </c>
      <c r="BK57" s="135" t="str">
        <f t="shared" si="5"/>
        <v/>
      </c>
      <c r="BL57" s="135" t="str">
        <f t="shared" si="6"/>
        <v>SI</v>
      </c>
      <c r="BM57" s="434"/>
      <c r="BN57" s="437"/>
      <c r="BO57" s="440"/>
      <c r="BP57" s="443"/>
      <c r="BQ57" s="425"/>
      <c r="BR57" s="425"/>
      <c r="BS57" s="428"/>
    </row>
    <row r="58" spans="2:71" s="113" customFormat="1" ht="96" hidden="1" customHeight="1" x14ac:dyDescent="0.25">
      <c r="B58" s="463"/>
      <c r="C58" s="466"/>
      <c r="D58" s="455"/>
      <c r="E58" s="455"/>
      <c r="F58" s="453"/>
      <c r="G58" s="453"/>
      <c r="H58" s="453"/>
      <c r="I58" s="453"/>
      <c r="J58" s="455"/>
      <c r="K58" s="137">
        <v>7</v>
      </c>
      <c r="L58" s="138" t="s">
        <v>115</v>
      </c>
      <c r="M58" s="457"/>
      <c r="N58" s="460"/>
      <c r="O58" s="450"/>
      <c r="P58" s="443"/>
      <c r="Q58" s="446"/>
      <c r="R58" s="446"/>
      <c r="S58" s="446"/>
      <c r="T58" s="446"/>
      <c r="U58" s="446"/>
      <c r="V58" s="446"/>
      <c r="W58" s="446"/>
      <c r="X58" s="446"/>
      <c r="Y58" s="446"/>
      <c r="Z58" s="446"/>
      <c r="AA58" s="446"/>
      <c r="AB58" s="446"/>
      <c r="AC58" s="446"/>
      <c r="AD58" s="446"/>
      <c r="AE58" s="446"/>
      <c r="AF58" s="446"/>
      <c r="AG58" s="446"/>
      <c r="AH58" s="446"/>
      <c r="AI58" s="446"/>
      <c r="AJ58" s="425"/>
      <c r="AK58" s="425"/>
      <c r="AL58" s="425"/>
      <c r="AM58" s="431"/>
      <c r="AN58" s="139">
        <v>7</v>
      </c>
      <c r="AO58" s="140" t="s">
        <v>117</v>
      </c>
      <c r="AP58" s="140"/>
      <c r="AQ58" s="140" t="s">
        <v>114</v>
      </c>
      <c r="AR58" s="140"/>
      <c r="AS58" s="140"/>
      <c r="AT58" s="140"/>
      <c r="AU58" s="140"/>
      <c r="AV58" s="140" t="s">
        <v>114</v>
      </c>
      <c r="AW58" s="167" t="s">
        <v>114</v>
      </c>
      <c r="AX58" s="167" t="s">
        <v>114</v>
      </c>
      <c r="AY58" s="167" t="s">
        <v>114</v>
      </c>
      <c r="AZ58" s="167" t="s">
        <v>114</v>
      </c>
      <c r="BA58" s="167" t="s">
        <v>114</v>
      </c>
      <c r="BB58" s="167" t="s">
        <v>114</v>
      </c>
      <c r="BC58" s="167" t="s">
        <v>114</v>
      </c>
      <c r="BD58" s="167">
        <f t="shared" si="1"/>
        <v>0</v>
      </c>
      <c r="BE58" s="167" t="str">
        <f t="shared" si="2"/>
        <v>Débil</v>
      </c>
      <c r="BF58" s="140"/>
      <c r="BG58" s="142" t="s">
        <v>114</v>
      </c>
      <c r="BH58" s="167" t="str">
        <f t="shared" si="3"/>
        <v>Casilla formulada</v>
      </c>
      <c r="BI58" s="140"/>
      <c r="BJ58" s="167" t="str">
        <f t="shared" si="4"/>
        <v/>
      </c>
      <c r="BK58" s="167" t="str">
        <f t="shared" si="5"/>
        <v/>
      </c>
      <c r="BL58" s="167" t="str">
        <f t="shared" si="6"/>
        <v>SI</v>
      </c>
      <c r="BM58" s="434"/>
      <c r="BN58" s="437"/>
      <c r="BO58" s="440"/>
      <c r="BP58" s="443"/>
      <c r="BQ58" s="425"/>
      <c r="BR58" s="425"/>
      <c r="BS58" s="428"/>
    </row>
    <row r="59" spans="2:71" s="113" customFormat="1" ht="96" hidden="1" customHeight="1" x14ac:dyDescent="0.25">
      <c r="B59" s="463"/>
      <c r="C59" s="466"/>
      <c r="D59" s="455"/>
      <c r="E59" s="455"/>
      <c r="F59" s="453"/>
      <c r="G59" s="453"/>
      <c r="H59" s="453"/>
      <c r="I59" s="453"/>
      <c r="J59" s="455"/>
      <c r="K59" s="131">
        <v>8</v>
      </c>
      <c r="L59" s="132" t="s">
        <v>115</v>
      </c>
      <c r="M59" s="457"/>
      <c r="N59" s="460"/>
      <c r="O59" s="450"/>
      <c r="P59" s="443"/>
      <c r="Q59" s="446"/>
      <c r="R59" s="446"/>
      <c r="S59" s="446"/>
      <c r="T59" s="446"/>
      <c r="U59" s="446"/>
      <c r="V59" s="446"/>
      <c r="W59" s="446"/>
      <c r="X59" s="446"/>
      <c r="Y59" s="446"/>
      <c r="Z59" s="446"/>
      <c r="AA59" s="446"/>
      <c r="AB59" s="446"/>
      <c r="AC59" s="446"/>
      <c r="AD59" s="446"/>
      <c r="AE59" s="446"/>
      <c r="AF59" s="446"/>
      <c r="AG59" s="446"/>
      <c r="AH59" s="446"/>
      <c r="AI59" s="446"/>
      <c r="AJ59" s="425"/>
      <c r="AK59" s="425"/>
      <c r="AL59" s="425"/>
      <c r="AM59" s="431"/>
      <c r="AN59" s="133">
        <v>8</v>
      </c>
      <c r="AO59" s="134" t="s">
        <v>117</v>
      </c>
      <c r="AP59" s="134"/>
      <c r="AQ59" s="134" t="s">
        <v>114</v>
      </c>
      <c r="AR59" s="134"/>
      <c r="AS59" s="134"/>
      <c r="AT59" s="134"/>
      <c r="AU59" s="134"/>
      <c r="AV59" s="134" t="s">
        <v>114</v>
      </c>
      <c r="AW59" s="135" t="s">
        <v>114</v>
      </c>
      <c r="AX59" s="135" t="s">
        <v>114</v>
      </c>
      <c r="AY59" s="135" t="s">
        <v>114</v>
      </c>
      <c r="AZ59" s="135" t="s">
        <v>114</v>
      </c>
      <c r="BA59" s="135" t="s">
        <v>114</v>
      </c>
      <c r="BB59" s="135" t="s">
        <v>114</v>
      </c>
      <c r="BC59" s="135" t="s">
        <v>114</v>
      </c>
      <c r="BD59" s="135">
        <f t="shared" si="1"/>
        <v>0</v>
      </c>
      <c r="BE59" s="135" t="str">
        <f t="shared" si="2"/>
        <v>Débil</v>
      </c>
      <c r="BF59" s="134"/>
      <c r="BG59" s="136" t="s">
        <v>114</v>
      </c>
      <c r="BH59" s="135" t="str">
        <f t="shared" si="3"/>
        <v>Casilla formulada</v>
      </c>
      <c r="BI59" s="134"/>
      <c r="BJ59" s="135" t="str">
        <f t="shared" si="4"/>
        <v/>
      </c>
      <c r="BK59" s="135" t="str">
        <f t="shared" si="5"/>
        <v/>
      </c>
      <c r="BL59" s="135" t="str">
        <f t="shared" si="6"/>
        <v>SI</v>
      </c>
      <c r="BM59" s="434"/>
      <c r="BN59" s="437"/>
      <c r="BO59" s="440"/>
      <c r="BP59" s="443"/>
      <c r="BQ59" s="425"/>
      <c r="BR59" s="425"/>
      <c r="BS59" s="428"/>
    </row>
    <row r="60" spans="2:71" s="113" customFormat="1" ht="96" hidden="1" customHeight="1" x14ac:dyDescent="0.25">
      <c r="B60" s="463"/>
      <c r="C60" s="466"/>
      <c r="D60" s="455"/>
      <c r="E60" s="455"/>
      <c r="F60" s="453"/>
      <c r="G60" s="453"/>
      <c r="H60" s="453"/>
      <c r="I60" s="453"/>
      <c r="J60" s="455"/>
      <c r="K60" s="137">
        <v>9</v>
      </c>
      <c r="L60" s="143" t="s">
        <v>115</v>
      </c>
      <c r="M60" s="457"/>
      <c r="N60" s="460"/>
      <c r="O60" s="450"/>
      <c r="P60" s="443"/>
      <c r="Q60" s="446"/>
      <c r="R60" s="446"/>
      <c r="S60" s="446"/>
      <c r="T60" s="446"/>
      <c r="U60" s="446"/>
      <c r="V60" s="446"/>
      <c r="W60" s="446"/>
      <c r="X60" s="446"/>
      <c r="Y60" s="446"/>
      <c r="Z60" s="446"/>
      <c r="AA60" s="446"/>
      <c r="AB60" s="446"/>
      <c r="AC60" s="446"/>
      <c r="AD60" s="446"/>
      <c r="AE60" s="446"/>
      <c r="AF60" s="446"/>
      <c r="AG60" s="446"/>
      <c r="AH60" s="446"/>
      <c r="AI60" s="446"/>
      <c r="AJ60" s="425"/>
      <c r="AK60" s="425"/>
      <c r="AL60" s="425"/>
      <c r="AM60" s="431"/>
      <c r="AN60" s="139">
        <v>9</v>
      </c>
      <c r="AO60" s="140" t="s">
        <v>117</v>
      </c>
      <c r="AP60" s="140"/>
      <c r="AQ60" s="140" t="s">
        <v>114</v>
      </c>
      <c r="AR60" s="140"/>
      <c r="AS60" s="140"/>
      <c r="AT60" s="140"/>
      <c r="AU60" s="140"/>
      <c r="AV60" s="140" t="s">
        <v>114</v>
      </c>
      <c r="AW60" s="167" t="s">
        <v>114</v>
      </c>
      <c r="AX60" s="167" t="s">
        <v>114</v>
      </c>
      <c r="AY60" s="167" t="s">
        <v>114</v>
      </c>
      <c r="AZ60" s="167" t="s">
        <v>114</v>
      </c>
      <c r="BA60" s="167" t="s">
        <v>114</v>
      </c>
      <c r="BB60" s="167" t="s">
        <v>114</v>
      </c>
      <c r="BC60" s="167" t="s">
        <v>114</v>
      </c>
      <c r="BD60" s="167">
        <f t="shared" si="1"/>
        <v>0</v>
      </c>
      <c r="BE60" s="167" t="str">
        <f t="shared" si="2"/>
        <v>Débil</v>
      </c>
      <c r="BF60" s="140"/>
      <c r="BG60" s="142" t="s">
        <v>114</v>
      </c>
      <c r="BH60" s="167" t="str">
        <f t="shared" si="3"/>
        <v>Casilla formulada</v>
      </c>
      <c r="BI60" s="140"/>
      <c r="BJ60" s="167" t="str">
        <f t="shared" si="4"/>
        <v/>
      </c>
      <c r="BK60" s="167" t="str">
        <f t="shared" si="5"/>
        <v/>
      </c>
      <c r="BL60" s="167" t="str">
        <f t="shared" si="6"/>
        <v>SI</v>
      </c>
      <c r="BM60" s="434"/>
      <c r="BN60" s="437"/>
      <c r="BO60" s="440"/>
      <c r="BP60" s="443"/>
      <c r="BQ60" s="425"/>
      <c r="BR60" s="425"/>
      <c r="BS60" s="428"/>
    </row>
    <row r="61" spans="2:71" s="113" customFormat="1" ht="96" hidden="1" customHeight="1" x14ac:dyDescent="0.25">
      <c r="B61" s="464"/>
      <c r="C61" s="467"/>
      <c r="D61" s="456"/>
      <c r="E61" s="456"/>
      <c r="F61" s="454"/>
      <c r="G61" s="454"/>
      <c r="H61" s="454"/>
      <c r="I61" s="454"/>
      <c r="J61" s="456"/>
      <c r="K61" s="144">
        <v>10</v>
      </c>
      <c r="L61" s="145" t="s">
        <v>115</v>
      </c>
      <c r="M61" s="458"/>
      <c r="N61" s="461"/>
      <c r="O61" s="451"/>
      <c r="P61" s="444"/>
      <c r="Q61" s="447"/>
      <c r="R61" s="447"/>
      <c r="S61" s="447"/>
      <c r="T61" s="447"/>
      <c r="U61" s="447"/>
      <c r="V61" s="447"/>
      <c r="W61" s="447"/>
      <c r="X61" s="447"/>
      <c r="Y61" s="447"/>
      <c r="Z61" s="447"/>
      <c r="AA61" s="447"/>
      <c r="AB61" s="447"/>
      <c r="AC61" s="447"/>
      <c r="AD61" s="447"/>
      <c r="AE61" s="447"/>
      <c r="AF61" s="447"/>
      <c r="AG61" s="447"/>
      <c r="AH61" s="447"/>
      <c r="AI61" s="447"/>
      <c r="AJ61" s="426"/>
      <c r="AK61" s="426"/>
      <c r="AL61" s="426"/>
      <c r="AM61" s="432"/>
      <c r="AN61" s="146">
        <v>10</v>
      </c>
      <c r="AO61" s="147" t="s">
        <v>117</v>
      </c>
      <c r="AP61" s="147"/>
      <c r="AQ61" s="147" t="s">
        <v>114</v>
      </c>
      <c r="AR61" s="147"/>
      <c r="AS61" s="147"/>
      <c r="AT61" s="147"/>
      <c r="AU61" s="147"/>
      <c r="AV61" s="147" t="s">
        <v>114</v>
      </c>
      <c r="AW61" s="148" t="s">
        <v>114</v>
      </c>
      <c r="AX61" s="148" t="s">
        <v>114</v>
      </c>
      <c r="AY61" s="148" t="s">
        <v>114</v>
      </c>
      <c r="AZ61" s="148" t="s">
        <v>114</v>
      </c>
      <c r="BA61" s="148" t="s">
        <v>114</v>
      </c>
      <c r="BB61" s="148" t="s">
        <v>114</v>
      </c>
      <c r="BC61" s="148" t="s">
        <v>114</v>
      </c>
      <c r="BD61" s="148">
        <f t="shared" si="1"/>
        <v>0</v>
      </c>
      <c r="BE61" s="148" t="str">
        <f t="shared" si="2"/>
        <v>Débil</v>
      </c>
      <c r="BF61" s="147"/>
      <c r="BG61" s="149" t="s">
        <v>114</v>
      </c>
      <c r="BH61" s="148" t="str">
        <f t="shared" si="3"/>
        <v>Casilla formulada</v>
      </c>
      <c r="BI61" s="147"/>
      <c r="BJ61" s="148" t="str">
        <f t="shared" si="4"/>
        <v/>
      </c>
      <c r="BK61" s="148" t="str">
        <f t="shared" si="5"/>
        <v/>
      </c>
      <c r="BL61" s="148" t="str">
        <f t="shared" si="6"/>
        <v>SI</v>
      </c>
      <c r="BM61" s="435"/>
      <c r="BN61" s="438"/>
      <c r="BO61" s="441"/>
      <c r="BP61" s="444"/>
      <c r="BQ61" s="426"/>
      <c r="BR61" s="426"/>
      <c r="BS61" s="429"/>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432" priority="23" operator="containsText" text="Si es Riesgo de Corrupción">
      <formula>NOT(ISERROR(SEARCH("Si es Riesgo de Corrupción",J12)))</formula>
    </cfRule>
    <cfRule type="containsText" dxfId="431" priority="24" operator="containsText" text="No es Riesgo de Corrupción">
      <formula>NOT(ISERROR(SEARCH("No es Riesgo de Corrupción",J12)))</formula>
    </cfRule>
  </conditionalFormatting>
  <conditionalFormatting sqref="L12:M21">
    <cfRule type="containsText" dxfId="430" priority="22" operator="containsText" text="Espacio para describir ">
      <formula>NOT(ISERROR(SEARCH("Espacio para describir ",L12)))</formula>
    </cfRule>
  </conditionalFormatting>
  <conditionalFormatting sqref="Q12:AI61 AQ12:AQ61 AV12:BC61 BG12:BG61 BO12:BO61 N12:N61">
    <cfRule type="containsText" dxfId="429" priority="21" operator="containsText" text="Escoger un dato de la lista desplegable">
      <formula>NOT(ISERROR(SEARCH("Escoger un dato de la lista desplegable",N12)))</formula>
    </cfRule>
  </conditionalFormatting>
  <conditionalFormatting sqref="AO12:AO61">
    <cfRule type="containsText" dxfId="428" priority="20" operator="containsText" text="REDACTAR CONTROL">
      <formula>NOT(ISERROR(SEARCH("REDACTAR CONTROL",AO12)))</formula>
    </cfRule>
  </conditionalFormatting>
  <conditionalFormatting sqref="AL12 BR12">
    <cfRule type="containsText" dxfId="427" priority="17" operator="containsText" text="Extremo">
      <formula>NOT(ISERROR(SEARCH("Extremo",AL12)))</formula>
    </cfRule>
    <cfRule type="containsText" dxfId="426" priority="18" operator="containsText" text="Alto">
      <formula>NOT(ISERROR(SEARCH("Alto",AL12)))</formula>
    </cfRule>
    <cfRule type="containsText" dxfId="425" priority="19" operator="containsText" text="Moderado">
      <formula>NOT(ISERROR(SEARCH("Moderado",AL12)))</formula>
    </cfRule>
  </conditionalFormatting>
  <conditionalFormatting sqref="L22:M31">
    <cfRule type="containsText" dxfId="424" priority="16" operator="containsText" text="Espacio para describir ">
      <formula>NOT(ISERROR(SEARCH("Espacio para describir ",L22)))</formula>
    </cfRule>
  </conditionalFormatting>
  <conditionalFormatting sqref="AL22 BR22">
    <cfRule type="containsText" dxfId="423" priority="13" operator="containsText" text="Extremo">
      <formula>NOT(ISERROR(SEARCH("Extremo",AL22)))</formula>
    </cfRule>
    <cfRule type="containsText" dxfId="422" priority="14" operator="containsText" text="Alto">
      <formula>NOT(ISERROR(SEARCH("Alto",AL22)))</formula>
    </cfRule>
    <cfRule type="containsText" dxfId="421" priority="15" operator="containsText" text="Moderado">
      <formula>NOT(ISERROR(SEARCH("Moderado",AL22)))</formula>
    </cfRule>
  </conditionalFormatting>
  <conditionalFormatting sqref="L32:M41">
    <cfRule type="containsText" dxfId="420" priority="12" operator="containsText" text="Espacio para describir ">
      <formula>NOT(ISERROR(SEARCH("Espacio para describir ",L32)))</formula>
    </cfRule>
  </conditionalFormatting>
  <conditionalFormatting sqref="AL32 BR32">
    <cfRule type="containsText" dxfId="419" priority="9" operator="containsText" text="Extremo">
      <formula>NOT(ISERROR(SEARCH("Extremo",AL32)))</formula>
    </cfRule>
    <cfRule type="containsText" dxfId="418" priority="10" operator="containsText" text="Alto">
      <formula>NOT(ISERROR(SEARCH("Alto",AL32)))</formula>
    </cfRule>
    <cfRule type="containsText" dxfId="417" priority="11" operator="containsText" text="Moderado">
      <formula>NOT(ISERROR(SEARCH("Moderado",AL32)))</formula>
    </cfRule>
  </conditionalFormatting>
  <conditionalFormatting sqref="L42:M51">
    <cfRule type="containsText" dxfId="416" priority="8" operator="containsText" text="Espacio para describir ">
      <formula>NOT(ISERROR(SEARCH("Espacio para describir ",L42)))</formula>
    </cfRule>
  </conditionalFormatting>
  <conditionalFormatting sqref="AL42 BR42">
    <cfRule type="containsText" dxfId="415" priority="5" operator="containsText" text="Extremo">
      <formula>NOT(ISERROR(SEARCH("Extremo",AL42)))</formula>
    </cfRule>
    <cfRule type="containsText" dxfId="414" priority="6" operator="containsText" text="Alto">
      <formula>NOT(ISERROR(SEARCH("Alto",AL42)))</formula>
    </cfRule>
    <cfRule type="containsText" dxfId="413" priority="7" operator="containsText" text="Moderado">
      <formula>NOT(ISERROR(SEARCH("Moderado",AL42)))</formula>
    </cfRule>
  </conditionalFormatting>
  <conditionalFormatting sqref="L52:M61">
    <cfRule type="containsText" dxfId="412" priority="4" operator="containsText" text="Espacio para describir ">
      <formula>NOT(ISERROR(SEARCH("Espacio para describir ",L52)))</formula>
    </cfRule>
  </conditionalFormatting>
  <conditionalFormatting sqref="AL52 BR52">
    <cfRule type="containsText" dxfId="411" priority="1" operator="containsText" text="Extremo">
      <formula>NOT(ISERROR(SEARCH("Extremo",AL52)))</formula>
    </cfRule>
    <cfRule type="containsText" dxfId="410" priority="2" operator="containsText" text="Alto">
      <formula>NOT(ISERROR(SEARCH("Alto",AL52)))</formula>
    </cfRule>
    <cfRule type="containsText" dxfId="409" priority="3" operator="containsText" text="Moderado">
      <formula>NOT(ISERROR(SEARCH("Moderado",AL52)))</formula>
    </cfRule>
  </conditionalFormatting>
  <dataValidations count="61">
    <dataValidation type="list" allowBlank="1" showInputMessage="1" showErrorMessage="1" sqref="AM12:AM61" xr:uid="{19E743BB-1977-4A4D-A80F-D5AD42DF8103}">
      <formula1>#REF!</formula1>
    </dataValidation>
    <dataValidation type="list" allowBlank="1" showInputMessage="1" showErrorMessage="1" sqref="N12:N61" xr:uid="{EB511A61-A18D-4DB7-9F14-13767D03976C}">
      <formula1>"Escoger un dato de la lista desplegable,5,4,3,2,1"</formula1>
    </dataValidation>
    <dataValidation type="list" allowBlank="1" showInputMessage="1" showErrorMessage="1" sqref="F12:I61" xr:uid="{ED9D0923-6E62-4189-BA38-ED19BB4DB646}">
      <formula1>"SI,NO,Escoger un dato de la lista desplegable"</formula1>
    </dataValidation>
    <dataValidation type="list" allowBlank="1" showInputMessage="1" showErrorMessage="1" sqref="AQ12:AQ61" xr:uid="{67354B3C-7514-48B6-A559-4C733A6CA935}">
      <formula1>"Escoger un dato de la lista desplegable,Por Tramite, Diario, Semanal, Quincenal, Mensual, Bimestral, Trimestral, Semestral,Anual"</formula1>
    </dataValidation>
    <dataValidation type="list" allowBlank="1" showInputMessage="1" showErrorMessage="1" sqref="AV12:AV61" xr:uid="{E23C54B4-2309-4D84-AB00-24B0BD463819}">
      <formula1>"Escoger un dato de la lista desplegable,Preventivo,Detectivo"</formula1>
    </dataValidation>
    <dataValidation type="list" allowBlank="1" showInputMessage="1" showErrorMessage="1" prompt="¿Existen un responsable asignado a la ejecución del control?" sqref="AW12:AW61" xr:uid="{577FA52A-F5EA-40F0-A0A3-1710A0D0DA48}">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D126FB6B-4EFA-4DCD-BC84-747246F91687}">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8EEE502-551B-445C-9447-35120C6ED5F9}">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B6A6308E-3AE9-4E4C-8D7C-700D3EA60A9A}">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08F2F585-4B30-40D4-B9FA-4B42AA03BD4B}">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38456EF9-3895-480C-B568-C7CE6C069149}">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947F885D-DD4D-4F61-96FB-28B4B18AA510}">
      <formula1>"Escoger un dato de la lista desplegable,Completa,Incompleta,No existe"</formula1>
    </dataValidation>
    <dataValidation type="list" allowBlank="1" showInputMessage="1" showErrorMessage="1" sqref="BG12:BG61" xr:uid="{562251F6-663C-4914-8784-1312E5FFC114}">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D75D909F-DC6B-448B-9CAC-23C0C41E56B3}"/>
    <dataValidation allowBlank="1" showInputMessage="1" showErrorMessage="1" prompt="¿Afectar al grupo de funcionarios del proceso?" sqref="Q11" xr:uid="{C273D5F6-2C00-4CB1-B47B-8F0D0ED89A7E}"/>
    <dataValidation type="list" allowBlank="1" showInputMessage="1" showErrorMessage="1" prompt="¿Afectar al grupo de funcionarios del proceso?" sqref="Q12:Q61" xr:uid="{B28AD137-4FA8-4499-97D8-18EF52627852}">
      <formula1>"SI,NO,Escoger un dato de la lista desplegable"</formula1>
    </dataValidation>
    <dataValidation allowBlank="1" showInputMessage="1" showErrorMessage="1" prompt="¿Afectar el cumplimiento de metas y objetivos de la dependencia?" sqref="R11" xr:uid="{FDC8AE57-4E0D-4BE2-8A73-E7983C32F6BB}"/>
    <dataValidation type="list" allowBlank="1" showInputMessage="1" showErrorMessage="1" prompt="¿Afectar el cumplimiento de metas y objetivos de la dependencia?" sqref="R12:R61" xr:uid="{89F5475C-8BC9-4B8D-BBE0-010BF1CB098D}">
      <formula1>"SI,NO,Escoger un dato de la lista desplegable"</formula1>
    </dataValidation>
    <dataValidation allowBlank="1" showInputMessage="1" showErrorMessage="1" prompt="¿Afectar el cumplimiento de misión de la Entidad?" sqref="S11" xr:uid="{2AFAE224-D864-409D-86DD-7465369B8D76}"/>
    <dataValidation type="list" allowBlank="1" showInputMessage="1" showErrorMessage="1" prompt="¿Afectar el cumplimiento de misión de la Entidad?" sqref="S12:S61" xr:uid="{497CD756-5FED-4FA1-A831-A3D395177BFC}">
      <formula1>"SI,NO,Escoger un dato de la lista desplegable"</formula1>
    </dataValidation>
    <dataValidation allowBlank="1" showInputMessage="1" showErrorMessage="1" prompt="¿Afectar el cumplimiento de la misión del sector al que pertenece la Entidad?" sqref="T11" xr:uid="{BAF74B8A-F074-4870-A137-8DAC733D5B74}"/>
    <dataValidation type="list" allowBlank="1" showInputMessage="1" showErrorMessage="1" prompt="¿Afectar el cumplimiento de la misión del sector al que pertenece la Entidad?" sqref="T12:T61" xr:uid="{EEA5376F-E145-438C-9851-08A91D9D503E}">
      <formula1>"SI,NO,Escoger un dato de la lista desplegable"</formula1>
    </dataValidation>
    <dataValidation allowBlank="1" showInputMessage="1" showErrorMessage="1" prompt="¿Generar pérdida de confianza de la Entidad, afectando su reputación?" sqref="U11" xr:uid="{CAED0736-6D42-423A-855E-F2143E79FDE0}"/>
    <dataValidation type="list" allowBlank="1" showInputMessage="1" showErrorMessage="1" prompt="¿Generar pérdida de confianza de la Entidad, afectando su reputación?" sqref="U12:U61" xr:uid="{1A3A57B8-82A1-40E0-BE0F-B1ED903DE381}">
      <formula1>"SI,NO,Escoger un dato de la lista desplegable"</formula1>
    </dataValidation>
    <dataValidation allowBlank="1" showInputMessage="1" showErrorMessage="1" prompt="¿Generar pérdida de recursos económicos?" sqref="V11" xr:uid="{87354FCB-86AB-42E0-9803-B9D6E5F31B67}"/>
    <dataValidation type="list" allowBlank="1" showInputMessage="1" showErrorMessage="1" prompt="¿Generar pérdida de recursos económicos?" sqref="V12:V61" xr:uid="{382D3564-5221-4C96-B06F-5F7EA6DCF77D}">
      <formula1>"SI,NO,Escoger un dato de la lista desplegable"</formula1>
    </dataValidation>
    <dataValidation allowBlank="1" showInputMessage="1" showErrorMessage="1" prompt="¿Afectar la generación de los productos o la prestación de servicios?" sqref="W11" xr:uid="{8D4AD539-C0A5-4DB6-AA25-903D5CA00E6D}"/>
    <dataValidation type="list" allowBlank="1" showInputMessage="1" showErrorMessage="1" prompt="¿Afectar la generación de los productos o la prestación de servicios?" sqref="W12:W61" xr:uid="{2BFE5382-88F1-49CF-8769-F226B7FBF87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4BA6408-9605-4733-8FB3-2C608795B533}"/>
    <dataValidation type="list" allowBlank="1" showInputMessage="1" showErrorMessage="1" prompt="¿Dar lugar al detrimento de calidad de vida de la comunidad por la pérdida del bien o servicios o los recursos públicos?" sqref="X12:X61" xr:uid="{09EE46DA-8EDB-4BC6-A886-51FCE94FB110}">
      <formula1>"SI,NO,Escoger un dato de la lista desplegable"</formula1>
    </dataValidation>
    <dataValidation allowBlank="1" showInputMessage="1" showErrorMessage="1" prompt="¿Generar pérdida de información de la Entidad?" sqref="Y11" xr:uid="{2838ABE1-625C-4D91-98ED-CF053C5DDA77}"/>
    <dataValidation type="list" allowBlank="1" showInputMessage="1" showErrorMessage="1" prompt="¿Generar pérdida de información de la Entidad?" sqref="Y12:Y61" xr:uid="{C4D97E29-98D1-4C56-8DF3-94F66FE642E0}">
      <formula1>"SI,NO,Escoger un dato de la lista desplegable"</formula1>
    </dataValidation>
    <dataValidation allowBlank="1" showInputMessage="1" showErrorMessage="1" prompt="¿Generar intervención de los órganos de control, de la Fiscalía, u otro ente?" sqref="Z11" xr:uid="{5B86EBD5-A211-4C9D-85B7-C76EB0ED6B73}"/>
    <dataValidation type="list" allowBlank="1" showInputMessage="1" showErrorMessage="1" prompt="¿Generar intervención de los órganos de control, de la Fiscalía, u otro ente?" sqref="Z12:Z61" xr:uid="{ABEFC260-6EA9-4218-9DA9-4E345EA35BAE}">
      <formula1>"SI,NO,Escoger un dato de la lista desplegable"</formula1>
    </dataValidation>
    <dataValidation allowBlank="1" showInputMessage="1" showErrorMessage="1" prompt="¿Dar lugar a procesos sancionatorios?" sqref="AA11" xr:uid="{37CE73BA-3ECE-4B71-BBD2-B5F7A8587C9F}"/>
    <dataValidation type="list" allowBlank="1" showInputMessage="1" showErrorMessage="1" prompt="¿Dar lugar a procesos sancionatorios?" sqref="AA12:AA61" xr:uid="{F516EE29-9330-4BB0-A5A7-87BEBE023152}">
      <formula1>"SI,NO,Escoger un dato de la lista desplegable"</formula1>
    </dataValidation>
    <dataValidation allowBlank="1" showInputMessage="1" showErrorMessage="1" prompt="¿Dar lugar a procesos disciplinarios?" sqref="AB11" xr:uid="{A5961DDB-A1DE-494E-AD6C-55154370766C}"/>
    <dataValidation type="list" allowBlank="1" showInputMessage="1" showErrorMessage="1" prompt="¿Dar lugar a procesos disciplinarios?" sqref="AB12:AB61" xr:uid="{2B69D486-0B0C-4603-904F-8E77D081CD35}">
      <formula1>"SI,NO,Escoger un dato de la lista desplegable"</formula1>
    </dataValidation>
    <dataValidation allowBlank="1" showInputMessage="1" showErrorMessage="1" prompt="¿Dar lugar a procesos fiscales?" sqref="AC11" xr:uid="{DF6F1ED2-B45F-41E3-8432-5881C84BE347}"/>
    <dataValidation type="list" allowBlank="1" showInputMessage="1" showErrorMessage="1" prompt="¿Dar lugar a procesos fiscales?" sqref="AC12:AC61" xr:uid="{311FF143-05D6-44FB-86A3-FB76180D6B2F}">
      <formula1>"SI,NO,Escoger un dato de la lista desplegable"</formula1>
    </dataValidation>
    <dataValidation allowBlank="1" showInputMessage="1" showErrorMessage="1" prompt="¿Dar lugar a procesos penales?" sqref="AD11" xr:uid="{88A86E67-1417-4F8F-8BB8-20DF689D68A9}"/>
    <dataValidation type="list" allowBlank="1" showInputMessage="1" showErrorMessage="1" prompt="¿Dar lugar a procesos penales?" sqref="AD12:AD61" xr:uid="{777FF7BF-F35A-4FB6-BDEB-9493F1D482B8}">
      <formula1>"SI,NO,Escoger un dato de la lista desplegable"</formula1>
    </dataValidation>
    <dataValidation allowBlank="1" showInputMessage="1" showErrorMessage="1" prompt="¿Generar pérdida de credibilidad del sector?" sqref="AE11" xr:uid="{ECAFA67D-F003-4042-9A22-8523BA7F1B3F}"/>
    <dataValidation type="list" allowBlank="1" showInputMessage="1" showErrorMessage="1" prompt="¿Generar pérdida de credibilidad del sector?" sqref="AE12:AE61" xr:uid="{79BE11C7-7D9A-48C6-B859-61D33B525125}">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52B6CA6-6B07-40D2-8075-D292A6C9CCD9}"/>
    <dataValidation type="list" allowBlank="1" showInputMessage="1" showErrorMessage="1" prompt="¿Ocasionar lesiones físicas o pérdida de vidas humanas?_x000a_NOTA: si esta respuesta es afirmativa, el impacto sera considerado como catastrófico." sqref="AF12:AF61" xr:uid="{4E2ADAC7-00D9-4940-A9A4-6652BF809BC1}">
      <formula1>"SI,NO,Escoger un dato de la lista desplegable"</formula1>
    </dataValidation>
    <dataValidation allowBlank="1" showInputMessage="1" showErrorMessage="1" prompt="¿Afectar la imagen regional?" sqref="AG11" xr:uid="{3344FC10-15C6-4CDD-9DC5-AE88C8FB2A07}"/>
    <dataValidation type="list" allowBlank="1" showInputMessage="1" showErrorMessage="1" prompt="¿Afectar la imagen regional?" sqref="AG12:AG61" xr:uid="{2E6BCD20-BC9E-4705-B1D6-3E86AA4C262D}">
      <formula1>"SI,NO,Escoger un dato de la lista desplegable"</formula1>
    </dataValidation>
    <dataValidation allowBlank="1" showInputMessage="1" showErrorMessage="1" prompt="¿Afectar la imagen nacional?" sqref="AH11" xr:uid="{CFE38ED5-C532-4F66-81E0-6F104A06FE61}"/>
    <dataValidation type="list" allowBlank="1" showInputMessage="1" showErrorMessage="1" prompt="¿Afectar la imagen nacional?" sqref="AH12:AH61" xr:uid="{498B470B-7534-4A20-9647-F405A6ADEC1C}">
      <formula1>"SI,NO,Escoger un dato de la lista desplegable"</formula1>
    </dataValidation>
    <dataValidation allowBlank="1" showInputMessage="1" showErrorMessage="1" prompt="¿Genera Impacto ambiental?" sqref="AI11" xr:uid="{D061AE0E-A3BF-491D-8479-FB593A23B276}"/>
    <dataValidation type="list" allowBlank="1" showInputMessage="1" showErrorMessage="1" prompt="¿Genera Impacto ambiental?" sqref="AI12:AI61" xr:uid="{FDA2B37C-BE38-47C8-9CFF-B27778E53FFF}">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F7ED12F1-E321-4EFC-A74A-F29A277A3D73}"/>
    <dataValidation allowBlank="1" showInputMessage="1" showErrorMessage="1" prompt="¿Existen un responsable asignado a la ejecución del control?" sqref="AW11" xr:uid="{54B176AC-8358-4061-A5C2-B297D9E57178}"/>
    <dataValidation allowBlank="1" showInputMessage="1" showErrorMessage="1" prompt="El responsable tiene autoridad y adecuada segregación de funciones en la ejecución del control?" sqref="AX11" xr:uid="{578BFD73-9769-4AD1-875B-066FB25908BD}"/>
    <dataValidation allowBlank="1" showInputMessage="1" showErrorMessage="1" prompt="¿La oportunidad en que se ejecuta el control ayuda a prevenir la mitigación del riesgo o a detectar la materialización del riesgo de manera oportuna?" sqref="AY11" xr:uid="{B4FB373E-5C24-41D4-806B-023445AA617D}"/>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9F125CF-5E02-4609-A0CE-3F6EFF6EEE46}"/>
    <dataValidation allowBlank="1" showInputMessage="1" showErrorMessage="1" prompt="¿La fuente de información que se utiliza en el desarrollo del control es información confiable que permita mitigar el riesgo?." sqref="BA11" xr:uid="{3F8A92A2-612F-49AF-868B-3475F7B4FC57}"/>
    <dataValidation allowBlank="1" showInputMessage="1" showErrorMessage="1" prompt="¿Las observaciones, desviaciones o diferencias identificadas como resultados de la ejecución del control son investigadas y resueltas de manera oportuna?" sqref="BB11" xr:uid="{167C5480-1636-48E4-BE3E-4A8057962B07}"/>
    <dataValidation allowBlank="1" showInputMessage="1" showErrorMessage="1" prompt="¿Se deja evidencia o rastro de la ejecución del control, que permita a cualquier tercero con la evidencia, llegar a la misma conclusión?." sqref="BC11" xr:uid="{AEDEDD20-1AC8-458B-B9E7-FC9B0D141249}"/>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ED201BF6-8317-432A-880D-581F99D2CDEF}"/>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F076C-898D-4B7E-93DA-64865752C02F}">
  <dimension ref="B2:BS61"/>
  <sheetViews>
    <sheetView topLeftCell="A12" workbookViewId="0">
      <selection activeCell="B2" sqref="B2:D4"/>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280">
        <v>45275</v>
      </c>
      <c r="F6" s="281"/>
      <c r="G6" s="281"/>
      <c r="H6" s="281"/>
      <c r="I6" s="281"/>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262" t="s">
        <v>71</v>
      </c>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4"/>
      <c r="AN8" s="285" t="s">
        <v>72</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262"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4"/>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374</v>
      </c>
      <c r="K10" s="258"/>
      <c r="L10" s="258"/>
      <c r="M10" s="261"/>
      <c r="N10" s="262"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233"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267"/>
      <c r="O11" s="268"/>
      <c r="P11" s="268"/>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294"/>
      <c r="AK11" s="294"/>
      <c r="AL11" s="294"/>
      <c r="AM11" s="234"/>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96" customHeight="1" x14ac:dyDescent="0.25">
      <c r="B12" s="462">
        <v>1</v>
      </c>
      <c r="C12" s="515" t="s">
        <v>205</v>
      </c>
      <c r="D12" s="518" t="s">
        <v>589</v>
      </c>
      <c r="E12" s="518" t="s">
        <v>590</v>
      </c>
      <c r="F12" s="549" t="s">
        <v>162</v>
      </c>
      <c r="G12" s="549" t="s">
        <v>162</v>
      </c>
      <c r="H12" s="549" t="s">
        <v>162</v>
      </c>
      <c r="I12" s="549" t="s">
        <v>162</v>
      </c>
      <c r="J12" s="455" t="str">
        <f>IF(AND((F12="SI"),(G12="SI"),(H12="SI"),(I12="SI")),"Si es Riesgo de Corrupción","No es Riesgo de Corrupción")</f>
        <v>Si es Riesgo de Corrupción</v>
      </c>
      <c r="K12" s="128">
        <v>1</v>
      </c>
      <c r="L12" s="169" t="s">
        <v>591</v>
      </c>
      <c r="M12" s="527" t="s">
        <v>592</v>
      </c>
      <c r="N12" s="529">
        <v>2</v>
      </c>
      <c r="O12" s="449" t="str">
        <f>IF(N12=1,"Rara vez",IF(N12=2,"Improbable",IF(N12=3,"Posible",IF(N12=4,"Probable",IF(N12=5,"Casi seguro","Definir el nivel de probabilidad")))))</f>
        <v>Improbable</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549" t="s">
        <v>162</v>
      </c>
      <c r="R12" s="549" t="s">
        <v>162</v>
      </c>
      <c r="S12" s="549" t="s">
        <v>165</v>
      </c>
      <c r="T12" s="549" t="s">
        <v>165</v>
      </c>
      <c r="U12" s="549" t="s">
        <v>162</v>
      </c>
      <c r="V12" s="549" t="s">
        <v>162</v>
      </c>
      <c r="W12" s="549" t="s">
        <v>165</v>
      </c>
      <c r="X12" s="549" t="s">
        <v>165</v>
      </c>
      <c r="Y12" s="549" t="s">
        <v>162</v>
      </c>
      <c r="Z12" s="549" t="s">
        <v>162</v>
      </c>
      <c r="AA12" s="549" t="s">
        <v>162</v>
      </c>
      <c r="AB12" s="549" t="s">
        <v>162</v>
      </c>
      <c r="AC12" s="549" t="s">
        <v>162</v>
      </c>
      <c r="AD12" s="549" t="s">
        <v>162</v>
      </c>
      <c r="AE12" s="549" t="s">
        <v>165</v>
      </c>
      <c r="AF12" s="549" t="s">
        <v>165</v>
      </c>
      <c r="AG12" s="549" t="s">
        <v>165</v>
      </c>
      <c r="AH12" s="549" t="s">
        <v>165</v>
      </c>
      <c r="AI12" s="549" t="s">
        <v>162</v>
      </c>
      <c r="AJ12" s="448">
        <f>IF(AF12="SI","Impacto Catastrófico por lesoines o perdida de vidas humanas",(COUNTIF(Q12:AE21,"SI")+COUNTIF(AG12:AI21,"SI")))</f>
        <v>11</v>
      </c>
      <c r="AK12" s="448" t="str">
        <f>IF(AJ12=0,"",IF(AND(AJ12&gt;0,AJ12&lt;=5),"Moderado",IF(AND(AJ12&gt;5,AJ12&lt;=11),"Mayor","Catastrófico")))</f>
        <v>Mayor</v>
      </c>
      <c r="AL12" s="448" t="str">
        <f>IF(AND(O12="Rara Vez",AK12="Moderado"),"Moderado",IF(AND(O12="Rara Vez",AK12="Mayor"),"Alto",IF(AND(O12="Improbable",AK12="Moderado"),"Moderado",IF(AND(O12="Improbable",AK12="Mayor"),"Alto",IF(AND(O12="Posible",AK12="Moderado"),"Alto",IF(AND(O12="Probable",AK12="Moderado"),"Alto","Extremo"))))))</f>
        <v>Alto</v>
      </c>
      <c r="AM12" s="535" t="s">
        <v>159</v>
      </c>
      <c r="AN12" s="117">
        <v>1</v>
      </c>
      <c r="AO12" s="118" t="s">
        <v>593</v>
      </c>
      <c r="AP12" s="189" t="s">
        <v>594</v>
      </c>
      <c r="AQ12" s="189" t="s">
        <v>186</v>
      </c>
      <c r="AR12" s="189" t="s">
        <v>595</v>
      </c>
      <c r="AS12" s="189" t="s">
        <v>596</v>
      </c>
      <c r="AT12" s="189" t="s">
        <v>597</v>
      </c>
      <c r="AU12" s="189" t="s">
        <v>598</v>
      </c>
      <c r="AV12" s="189" t="s">
        <v>170</v>
      </c>
      <c r="AW12" s="189" t="s">
        <v>171</v>
      </c>
      <c r="AX12" s="189" t="s">
        <v>172</v>
      </c>
      <c r="AY12" s="189" t="s">
        <v>173</v>
      </c>
      <c r="AZ12" s="189" t="s">
        <v>174</v>
      </c>
      <c r="BA12" s="189" t="s">
        <v>175</v>
      </c>
      <c r="BB12" s="189" t="s">
        <v>176</v>
      </c>
      <c r="BC12" s="189" t="s">
        <v>187</v>
      </c>
      <c r="BD12" s="166">
        <f t="shared" ref="BD12:BD61" si="0">IF(AW12="Asignado",15,0)+IF(AX12="Adecuado",15,0)+IF(AY12="Oportuna",15,0)+IF(AZ12="Prevenir",15,IF(AZ12="Detectar",10,0))+IF(BA12="Confiable",15,0)+IF(BB12="Se investigan y resuelven oportunamente",15,0)+IF(BC12="Completa",10,IF(BC12="Incompleta",5,0))</f>
        <v>100</v>
      </c>
      <c r="BE12" s="166" t="str">
        <f t="shared" ref="BE12:BE61" si="1">IF(BD12&lt;=85,"Débil",IF(AND(BD12&gt;=86,BD12&lt;=94),"Moderado","Fuerte"))</f>
        <v>Fuerte</v>
      </c>
      <c r="BF12" s="121"/>
      <c r="BG12" s="122" t="s">
        <v>142</v>
      </c>
      <c r="BH12" s="166" t="str">
        <f t="shared" ref="BH12:BH61" si="2">IF(BG12="Débil","No se ejecuta",IF(BG12="Moderado","Algunas veces se ejecuta",IF(BG12="FUERTE","Siempre se ejecuta","Casilla formulada")))</f>
        <v>Algunas veces se ejecuta</v>
      </c>
      <c r="BI12" s="121"/>
      <c r="BJ12" s="1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MODERADO</v>
      </c>
      <c r="BK12" s="166">
        <f t="shared" ref="BK12:BK61" si="4">IF(BJ12="DÉBIL",0,IF(BJ12="MODERADO",50,IF(BJ12="FUERTE",100,"")))</f>
        <v>50</v>
      </c>
      <c r="BL12" s="166" t="str">
        <f t="shared" ref="BL12:BL61" si="5">IF(AND(BG12="Fuerte",BE12="Fuerte"),"NO","SI")</f>
        <v>SI</v>
      </c>
      <c r="BM12" s="433" t="str">
        <f>IF(AVERAGE(BK12:BK21)=100,"FUERTE",IF(AND(AVERAGE(BK12:BK21)&lt;=99,AVERAGE(BK12:BK21)&gt;=50),"MODERADA",IF(AVERAGE(BK12:BK21)&lt;50,"DÉBIL",0)))</f>
        <v>MODERADA</v>
      </c>
      <c r="BN12" s="436" t="str">
        <f>IFERROR(IF(BM12="DÉBIL","NO DISMINUYE",IF(AVERAGEIF(AV12:AV21,"Preventivo",BK12:BK21)&gt;=50,"DIRECTAMENTE","NO DISMINUYE")),"NO DISMINUYE")</f>
        <v>DIRECTAMENTE</v>
      </c>
      <c r="BO12" s="439">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Mayor</v>
      </c>
      <c r="BR12" s="424" t="str">
        <f>IF(AND(BP12="Rara Vez",BQ12="Moderado"),"Moderado",IF(AND(BP12="Rara Vez",BQ12="Mayor"),"Alto",IF(AND(BP12="Improbable",BQ12="Moderado"),"Moderado",IF(AND(BP12="Improbable",BQ12="Mayor"),"Alto",IF(AND(BP12="Posible",BQ12="Moderado"),"Alto",IF(AND(BP12="Probable",BQ12="Moderado"),"Alto","Extremo"))))))</f>
        <v>Alto</v>
      </c>
      <c r="BS12" s="532" t="s">
        <v>599</v>
      </c>
    </row>
    <row r="13" spans="2:71" s="113" customFormat="1" ht="96" customHeight="1" x14ac:dyDescent="0.25">
      <c r="B13" s="463"/>
      <c r="C13" s="516"/>
      <c r="D13" s="518"/>
      <c r="E13" s="518"/>
      <c r="F13" s="550"/>
      <c r="G13" s="550"/>
      <c r="H13" s="550"/>
      <c r="I13" s="550"/>
      <c r="J13" s="455"/>
      <c r="K13" s="131">
        <v>2</v>
      </c>
      <c r="L13" s="170" t="s">
        <v>600</v>
      </c>
      <c r="M13" s="527"/>
      <c r="N13" s="530"/>
      <c r="O13" s="450"/>
      <c r="P13" s="443"/>
      <c r="Q13" s="550"/>
      <c r="R13" s="550"/>
      <c r="S13" s="550"/>
      <c r="T13" s="550"/>
      <c r="U13" s="550"/>
      <c r="V13" s="550"/>
      <c r="W13" s="550"/>
      <c r="X13" s="550"/>
      <c r="Y13" s="550"/>
      <c r="Z13" s="550"/>
      <c r="AA13" s="550"/>
      <c r="AB13" s="550"/>
      <c r="AC13" s="550"/>
      <c r="AD13" s="550"/>
      <c r="AE13" s="550"/>
      <c r="AF13" s="550"/>
      <c r="AG13" s="550"/>
      <c r="AH13" s="550"/>
      <c r="AI13" s="550"/>
      <c r="AJ13" s="425"/>
      <c r="AK13" s="425"/>
      <c r="AL13" s="425"/>
      <c r="AM13" s="536"/>
      <c r="AN13" s="133">
        <v>2</v>
      </c>
      <c r="AO13" s="171" t="s">
        <v>601</v>
      </c>
      <c r="AP13" s="190" t="s">
        <v>602</v>
      </c>
      <c r="AQ13" s="190" t="s">
        <v>167</v>
      </c>
      <c r="AR13" s="190" t="s">
        <v>603</v>
      </c>
      <c r="AS13" s="190" t="s">
        <v>604</v>
      </c>
      <c r="AT13" s="190" t="s">
        <v>605</v>
      </c>
      <c r="AU13" s="190" t="s">
        <v>606</v>
      </c>
      <c r="AV13" s="190" t="s">
        <v>513</v>
      </c>
      <c r="AW13" s="190" t="s">
        <v>171</v>
      </c>
      <c r="AX13" s="190" t="s">
        <v>172</v>
      </c>
      <c r="AY13" s="190" t="s">
        <v>173</v>
      </c>
      <c r="AZ13" s="190" t="s">
        <v>514</v>
      </c>
      <c r="BA13" s="190" t="s">
        <v>175</v>
      </c>
      <c r="BB13" s="190" t="s">
        <v>176</v>
      </c>
      <c r="BC13" s="190" t="s">
        <v>187</v>
      </c>
      <c r="BD13" s="135">
        <f t="shared" si="0"/>
        <v>95</v>
      </c>
      <c r="BE13" s="135" t="str">
        <f t="shared" si="1"/>
        <v>Fuerte</v>
      </c>
      <c r="BF13" s="134"/>
      <c r="BG13" s="173" t="s">
        <v>178</v>
      </c>
      <c r="BH13" s="135" t="str">
        <f t="shared" si="2"/>
        <v>Siempre se ejecuta</v>
      </c>
      <c r="BI13" s="134"/>
      <c r="BJ13" s="135" t="str">
        <f t="shared" si="3"/>
        <v>FUERTE</v>
      </c>
      <c r="BK13" s="135">
        <f t="shared" si="4"/>
        <v>100</v>
      </c>
      <c r="BL13" s="135" t="str">
        <f t="shared" si="5"/>
        <v>NO</v>
      </c>
      <c r="BM13" s="434"/>
      <c r="BN13" s="437"/>
      <c r="BO13" s="440"/>
      <c r="BP13" s="443"/>
      <c r="BQ13" s="425"/>
      <c r="BR13" s="425"/>
      <c r="BS13" s="533"/>
    </row>
    <row r="14" spans="2:71" s="113" customFormat="1" ht="96" customHeight="1" x14ac:dyDescent="0.25">
      <c r="B14" s="463"/>
      <c r="C14" s="516"/>
      <c r="D14" s="518"/>
      <c r="E14" s="518"/>
      <c r="F14" s="550"/>
      <c r="G14" s="550"/>
      <c r="H14" s="550"/>
      <c r="I14" s="550"/>
      <c r="J14" s="455"/>
      <c r="K14" s="137">
        <v>3</v>
      </c>
      <c r="L14" s="174" t="s">
        <v>607</v>
      </c>
      <c r="M14" s="527"/>
      <c r="N14" s="530"/>
      <c r="O14" s="450"/>
      <c r="P14" s="443"/>
      <c r="Q14" s="550"/>
      <c r="R14" s="550"/>
      <c r="S14" s="550"/>
      <c r="T14" s="550"/>
      <c r="U14" s="550"/>
      <c r="V14" s="550"/>
      <c r="W14" s="550"/>
      <c r="X14" s="550"/>
      <c r="Y14" s="550"/>
      <c r="Z14" s="550"/>
      <c r="AA14" s="550"/>
      <c r="AB14" s="550"/>
      <c r="AC14" s="550"/>
      <c r="AD14" s="550"/>
      <c r="AE14" s="550"/>
      <c r="AF14" s="550"/>
      <c r="AG14" s="550"/>
      <c r="AH14" s="550"/>
      <c r="AI14" s="550"/>
      <c r="AJ14" s="425"/>
      <c r="AK14" s="425"/>
      <c r="AL14" s="425"/>
      <c r="AM14" s="536"/>
      <c r="AN14" s="139">
        <v>3</v>
      </c>
      <c r="AO14" s="191" t="s">
        <v>608</v>
      </c>
      <c r="AP14" s="176" t="s">
        <v>609</v>
      </c>
      <c r="AQ14" s="176" t="s">
        <v>167</v>
      </c>
      <c r="AR14" s="176" t="s">
        <v>610</v>
      </c>
      <c r="AS14" s="176" t="s">
        <v>611</v>
      </c>
      <c r="AT14" s="176" t="s">
        <v>612</v>
      </c>
      <c r="AU14" s="176" t="s">
        <v>613</v>
      </c>
      <c r="AV14" s="176" t="s">
        <v>170</v>
      </c>
      <c r="AW14" s="189" t="s">
        <v>171</v>
      </c>
      <c r="AX14" s="189" t="s">
        <v>172</v>
      </c>
      <c r="AY14" s="189" t="s">
        <v>173</v>
      </c>
      <c r="AZ14" s="189" t="s">
        <v>174</v>
      </c>
      <c r="BA14" s="189" t="s">
        <v>175</v>
      </c>
      <c r="BB14" s="189" t="s">
        <v>176</v>
      </c>
      <c r="BC14" s="189" t="s">
        <v>187</v>
      </c>
      <c r="BD14" s="167">
        <f t="shared" si="0"/>
        <v>100</v>
      </c>
      <c r="BE14" s="167" t="str">
        <f t="shared" si="1"/>
        <v>Fuerte</v>
      </c>
      <c r="BF14" s="140"/>
      <c r="BG14" s="177" t="s">
        <v>178</v>
      </c>
      <c r="BH14" s="167" t="str">
        <f t="shared" si="2"/>
        <v>Siempre se ejecuta</v>
      </c>
      <c r="BI14" s="140"/>
      <c r="BJ14" s="167" t="str">
        <f t="shared" si="3"/>
        <v>FUERTE</v>
      </c>
      <c r="BK14" s="167">
        <f t="shared" si="4"/>
        <v>100</v>
      </c>
      <c r="BL14" s="167" t="str">
        <f t="shared" si="5"/>
        <v>NO</v>
      </c>
      <c r="BM14" s="434"/>
      <c r="BN14" s="437"/>
      <c r="BO14" s="440"/>
      <c r="BP14" s="443"/>
      <c r="BQ14" s="425"/>
      <c r="BR14" s="425"/>
      <c r="BS14" s="533"/>
    </row>
    <row r="15" spans="2:71" s="113" customFormat="1" ht="96" customHeight="1" x14ac:dyDescent="0.25">
      <c r="B15" s="463"/>
      <c r="C15" s="516"/>
      <c r="D15" s="518"/>
      <c r="E15" s="518"/>
      <c r="F15" s="550"/>
      <c r="G15" s="550"/>
      <c r="H15" s="550"/>
      <c r="I15" s="550"/>
      <c r="J15" s="455"/>
      <c r="K15" s="131">
        <v>4</v>
      </c>
      <c r="L15" s="170" t="s">
        <v>614</v>
      </c>
      <c r="M15" s="527"/>
      <c r="N15" s="530"/>
      <c r="O15" s="450"/>
      <c r="P15" s="443"/>
      <c r="Q15" s="550"/>
      <c r="R15" s="550"/>
      <c r="S15" s="550"/>
      <c r="T15" s="550"/>
      <c r="U15" s="550"/>
      <c r="V15" s="550"/>
      <c r="W15" s="550"/>
      <c r="X15" s="550"/>
      <c r="Y15" s="550"/>
      <c r="Z15" s="550"/>
      <c r="AA15" s="550"/>
      <c r="AB15" s="550"/>
      <c r="AC15" s="550"/>
      <c r="AD15" s="550"/>
      <c r="AE15" s="550"/>
      <c r="AF15" s="550"/>
      <c r="AG15" s="550"/>
      <c r="AH15" s="550"/>
      <c r="AI15" s="550"/>
      <c r="AJ15" s="425"/>
      <c r="AK15" s="425"/>
      <c r="AL15" s="425"/>
      <c r="AM15" s="536"/>
      <c r="AN15" s="133">
        <v>4</v>
      </c>
      <c r="AO15" s="171" t="s">
        <v>615</v>
      </c>
      <c r="AP15" s="171" t="s">
        <v>609</v>
      </c>
      <c r="AQ15" s="171" t="s">
        <v>191</v>
      </c>
      <c r="AR15" s="171" t="s">
        <v>616</v>
      </c>
      <c r="AS15" s="171" t="s">
        <v>617</v>
      </c>
      <c r="AT15" s="171" t="s">
        <v>618</v>
      </c>
      <c r="AU15" s="171" t="s">
        <v>619</v>
      </c>
      <c r="AV15" s="171" t="s">
        <v>170</v>
      </c>
      <c r="AW15" s="172" t="s">
        <v>171</v>
      </c>
      <c r="AX15" s="172" t="s">
        <v>172</v>
      </c>
      <c r="AY15" s="172" t="s">
        <v>173</v>
      </c>
      <c r="AZ15" s="172" t="s">
        <v>174</v>
      </c>
      <c r="BA15" s="172" t="s">
        <v>175</v>
      </c>
      <c r="BB15" s="172" t="s">
        <v>176</v>
      </c>
      <c r="BC15" s="172" t="s">
        <v>187</v>
      </c>
      <c r="BD15" s="135">
        <f t="shared" si="0"/>
        <v>100</v>
      </c>
      <c r="BE15" s="135" t="str">
        <f t="shared" si="1"/>
        <v>Fuerte</v>
      </c>
      <c r="BF15" s="134"/>
      <c r="BG15" s="173" t="s">
        <v>178</v>
      </c>
      <c r="BH15" s="135" t="str">
        <f t="shared" si="2"/>
        <v>Siempre se ejecuta</v>
      </c>
      <c r="BI15" s="134"/>
      <c r="BJ15" s="135" t="str">
        <f t="shared" si="3"/>
        <v>FUERTE</v>
      </c>
      <c r="BK15" s="135">
        <f t="shared" si="4"/>
        <v>100</v>
      </c>
      <c r="BL15" s="135" t="str">
        <f t="shared" si="5"/>
        <v>NO</v>
      </c>
      <c r="BM15" s="434"/>
      <c r="BN15" s="437"/>
      <c r="BO15" s="440"/>
      <c r="BP15" s="443"/>
      <c r="BQ15" s="425"/>
      <c r="BR15" s="425"/>
      <c r="BS15" s="533"/>
    </row>
    <row r="16" spans="2:71" s="113" customFormat="1" ht="96" customHeight="1" x14ac:dyDescent="0.25">
      <c r="B16" s="463"/>
      <c r="C16" s="516"/>
      <c r="D16" s="518"/>
      <c r="E16" s="518"/>
      <c r="F16" s="550"/>
      <c r="G16" s="550"/>
      <c r="H16" s="550"/>
      <c r="I16" s="550"/>
      <c r="J16" s="455"/>
      <c r="K16" s="137">
        <v>5</v>
      </c>
      <c r="L16" s="174" t="s">
        <v>620</v>
      </c>
      <c r="M16" s="527"/>
      <c r="N16" s="530"/>
      <c r="O16" s="450"/>
      <c r="P16" s="443"/>
      <c r="Q16" s="550"/>
      <c r="R16" s="550"/>
      <c r="S16" s="550"/>
      <c r="T16" s="550"/>
      <c r="U16" s="550"/>
      <c r="V16" s="550"/>
      <c r="W16" s="550"/>
      <c r="X16" s="550"/>
      <c r="Y16" s="550"/>
      <c r="Z16" s="550"/>
      <c r="AA16" s="550"/>
      <c r="AB16" s="550"/>
      <c r="AC16" s="550"/>
      <c r="AD16" s="550"/>
      <c r="AE16" s="550"/>
      <c r="AF16" s="550"/>
      <c r="AG16" s="550"/>
      <c r="AH16" s="550"/>
      <c r="AI16" s="550"/>
      <c r="AJ16" s="425"/>
      <c r="AK16" s="425"/>
      <c r="AL16" s="425"/>
      <c r="AM16" s="536"/>
      <c r="AN16" s="139">
        <v>5</v>
      </c>
      <c r="AO16" s="175" t="s">
        <v>621</v>
      </c>
      <c r="AP16" s="175" t="s">
        <v>622</v>
      </c>
      <c r="AQ16" s="175" t="s">
        <v>476</v>
      </c>
      <c r="AR16" s="175" t="s">
        <v>623</v>
      </c>
      <c r="AS16" s="175" t="s">
        <v>624</v>
      </c>
      <c r="AT16" s="175" t="s">
        <v>625</v>
      </c>
      <c r="AU16" s="175" t="s">
        <v>626</v>
      </c>
      <c r="AV16" s="175" t="s">
        <v>513</v>
      </c>
      <c r="AW16" s="176" t="s">
        <v>171</v>
      </c>
      <c r="AX16" s="176" t="s">
        <v>172</v>
      </c>
      <c r="AY16" s="176" t="s">
        <v>173</v>
      </c>
      <c r="AZ16" s="176" t="s">
        <v>514</v>
      </c>
      <c r="BA16" s="176" t="s">
        <v>175</v>
      </c>
      <c r="BB16" s="176" t="s">
        <v>176</v>
      </c>
      <c r="BC16" s="176" t="s">
        <v>187</v>
      </c>
      <c r="BD16" s="167">
        <f t="shared" si="0"/>
        <v>95</v>
      </c>
      <c r="BE16" s="167" t="str">
        <f t="shared" si="1"/>
        <v>Fuerte</v>
      </c>
      <c r="BF16" s="140"/>
      <c r="BG16" s="177" t="s">
        <v>178</v>
      </c>
      <c r="BH16" s="167" t="str">
        <f t="shared" si="2"/>
        <v>Siempre se ejecuta</v>
      </c>
      <c r="BI16" s="140"/>
      <c r="BJ16" s="167" t="str">
        <f t="shared" si="3"/>
        <v>FUERTE</v>
      </c>
      <c r="BK16" s="167">
        <f t="shared" si="4"/>
        <v>100</v>
      </c>
      <c r="BL16" s="167" t="str">
        <f t="shared" si="5"/>
        <v>NO</v>
      </c>
      <c r="BM16" s="434"/>
      <c r="BN16" s="437"/>
      <c r="BO16" s="440"/>
      <c r="BP16" s="443"/>
      <c r="BQ16" s="425"/>
      <c r="BR16" s="425"/>
      <c r="BS16" s="533"/>
    </row>
    <row r="17" spans="2:71" s="113" customFormat="1" ht="96" customHeight="1" x14ac:dyDescent="0.25">
      <c r="B17" s="463"/>
      <c r="C17" s="516"/>
      <c r="D17" s="518"/>
      <c r="E17" s="518"/>
      <c r="F17" s="550"/>
      <c r="G17" s="550"/>
      <c r="H17" s="550"/>
      <c r="I17" s="550"/>
      <c r="J17" s="455"/>
      <c r="K17" s="131">
        <v>6</v>
      </c>
      <c r="L17" s="170" t="s">
        <v>115</v>
      </c>
      <c r="M17" s="527"/>
      <c r="N17" s="530"/>
      <c r="O17" s="450"/>
      <c r="P17" s="443"/>
      <c r="Q17" s="550"/>
      <c r="R17" s="550"/>
      <c r="S17" s="550"/>
      <c r="T17" s="550"/>
      <c r="U17" s="550"/>
      <c r="V17" s="550"/>
      <c r="W17" s="550"/>
      <c r="X17" s="550"/>
      <c r="Y17" s="550"/>
      <c r="Z17" s="550"/>
      <c r="AA17" s="550"/>
      <c r="AB17" s="550"/>
      <c r="AC17" s="550"/>
      <c r="AD17" s="550"/>
      <c r="AE17" s="550"/>
      <c r="AF17" s="550"/>
      <c r="AG17" s="550"/>
      <c r="AH17" s="550"/>
      <c r="AI17" s="550"/>
      <c r="AJ17" s="425"/>
      <c r="AK17" s="425"/>
      <c r="AL17" s="425"/>
      <c r="AM17" s="536"/>
      <c r="AN17" s="133">
        <v>6</v>
      </c>
      <c r="AO17" s="171" t="s">
        <v>117</v>
      </c>
      <c r="AP17" s="171"/>
      <c r="AQ17" s="171" t="s">
        <v>114</v>
      </c>
      <c r="AR17" s="171"/>
      <c r="AS17" s="171"/>
      <c r="AT17" s="171"/>
      <c r="AU17" s="171"/>
      <c r="AV17" s="171" t="s">
        <v>114</v>
      </c>
      <c r="AW17" s="172" t="s">
        <v>114</v>
      </c>
      <c r="AX17" s="172" t="s">
        <v>114</v>
      </c>
      <c r="AY17" s="172" t="s">
        <v>114</v>
      </c>
      <c r="AZ17" s="172" t="s">
        <v>114</v>
      </c>
      <c r="BA17" s="172" t="s">
        <v>114</v>
      </c>
      <c r="BB17" s="172" t="s">
        <v>114</v>
      </c>
      <c r="BC17" s="172" t="s">
        <v>114</v>
      </c>
      <c r="BD17" s="135">
        <f t="shared" si="0"/>
        <v>0</v>
      </c>
      <c r="BE17" s="135" t="str">
        <f t="shared" si="1"/>
        <v>Débil</v>
      </c>
      <c r="BF17" s="134"/>
      <c r="BG17" s="173" t="s">
        <v>114</v>
      </c>
      <c r="BH17" s="135" t="str">
        <f t="shared" si="2"/>
        <v>Casilla formulada</v>
      </c>
      <c r="BI17" s="134"/>
      <c r="BJ17" s="135" t="str">
        <f t="shared" si="3"/>
        <v/>
      </c>
      <c r="BK17" s="135" t="str">
        <f t="shared" si="4"/>
        <v/>
      </c>
      <c r="BL17" s="135" t="str">
        <f t="shared" si="5"/>
        <v>SI</v>
      </c>
      <c r="BM17" s="434"/>
      <c r="BN17" s="437"/>
      <c r="BO17" s="440"/>
      <c r="BP17" s="443"/>
      <c r="BQ17" s="425"/>
      <c r="BR17" s="425"/>
      <c r="BS17" s="533"/>
    </row>
    <row r="18" spans="2:71" s="113" customFormat="1" ht="96" customHeight="1" x14ac:dyDescent="0.25">
      <c r="B18" s="463"/>
      <c r="C18" s="516"/>
      <c r="D18" s="518"/>
      <c r="E18" s="518"/>
      <c r="F18" s="550"/>
      <c r="G18" s="550"/>
      <c r="H18" s="550"/>
      <c r="I18" s="550"/>
      <c r="J18" s="455"/>
      <c r="K18" s="137">
        <v>7</v>
      </c>
      <c r="L18" s="174" t="s">
        <v>115</v>
      </c>
      <c r="M18" s="527"/>
      <c r="N18" s="530"/>
      <c r="O18" s="450"/>
      <c r="P18" s="443"/>
      <c r="Q18" s="550"/>
      <c r="R18" s="550"/>
      <c r="S18" s="550"/>
      <c r="T18" s="550"/>
      <c r="U18" s="550"/>
      <c r="V18" s="550"/>
      <c r="W18" s="550"/>
      <c r="X18" s="550"/>
      <c r="Y18" s="550"/>
      <c r="Z18" s="550"/>
      <c r="AA18" s="550"/>
      <c r="AB18" s="550"/>
      <c r="AC18" s="550"/>
      <c r="AD18" s="550"/>
      <c r="AE18" s="550"/>
      <c r="AF18" s="550"/>
      <c r="AG18" s="550"/>
      <c r="AH18" s="550"/>
      <c r="AI18" s="550"/>
      <c r="AJ18" s="425"/>
      <c r="AK18" s="425"/>
      <c r="AL18" s="425"/>
      <c r="AM18" s="536"/>
      <c r="AN18" s="139">
        <v>7</v>
      </c>
      <c r="AO18" s="175" t="s">
        <v>117</v>
      </c>
      <c r="AP18" s="175"/>
      <c r="AQ18" s="175" t="s">
        <v>114</v>
      </c>
      <c r="AR18" s="175"/>
      <c r="AS18" s="175"/>
      <c r="AT18" s="175"/>
      <c r="AU18" s="175"/>
      <c r="AV18" s="175" t="s">
        <v>114</v>
      </c>
      <c r="AW18" s="176" t="s">
        <v>114</v>
      </c>
      <c r="AX18" s="176" t="s">
        <v>114</v>
      </c>
      <c r="AY18" s="176" t="s">
        <v>114</v>
      </c>
      <c r="AZ18" s="176" t="s">
        <v>114</v>
      </c>
      <c r="BA18" s="176" t="s">
        <v>114</v>
      </c>
      <c r="BB18" s="176" t="s">
        <v>114</v>
      </c>
      <c r="BC18" s="176" t="s">
        <v>114</v>
      </c>
      <c r="BD18" s="167">
        <f t="shared" si="0"/>
        <v>0</v>
      </c>
      <c r="BE18" s="167" t="str">
        <f t="shared" si="1"/>
        <v>Débil</v>
      </c>
      <c r="BF18" s="140"/>
      <c r="BG18" s="177" t="s">
        <v>114</v>
      </c>
      <c r="BH18" s="167" t="str">
        <f t="shared" si="2"/>
        <v>Casilla formulada</v>
      </c>
      <c r="BI18" s="140"/>
      <c r="BJ18" s="167" t="str">
        <f t="shared" si="3"/>
        <v/>
      </c>
      <c r="BK18" s="167" t="str">
        <f t="shared" si="4"/>
        <v/>
      </c>
      <c r="BL18" s="167" t="str">
        <f t="shared" si="5"/>
        <v>SI</v>
      </c>
      <c r="BM18" s="434"/>
      <c r="BN18" s="437"/>
      <c r="BO18" s="440"/>
      <c r="BP18" s="443"/>
      <c r="BQ18" s="425"/>
      <c r="BR18" s="425"/>
      <c r="BS18" s="533"/>
    </row>
    <row r="19" spans="2:71" s="113" customFormat="1" ht="96" customHeight="1" x14ac:dyDescent="0.25">
      <c r="B19" s="463"/>
      <c r="C19" s="516"/>
      <c r="D19" s="518"/>
      <c r="E19" s="518"/>
      <c r="F19" s="550"/>
      <c r="G19" s="550"/>
      <c r="H19" s="550"/>
      <c r="I19" s="550"/>
      <c r="J19" s="455"/>
      <c r="K19" s="131">
        <v>8</v>
      </c>
      <c r="L19" s="170" t="s">
        <v>115</v>
      </c>
      <c r="M19" s="527"/>
      <c r="N19" s="530"/>
      <c r="O19" s="450"/>
      <c r="P19" s="443"/>
      <c r="Q19" s="550"/>
      <c r="R19" s="550"/>
      <c r="S19" s="550"/>
      <c r="T19" s="550"/>
      <c r="U19" s="550"/>
      <c r="V19" s="550"/>
      <c r="W19" s="550"/>
      <c r="X19" s="550"/>
      <c r="Y19" s="550"/>
      <c r="Z19" s="550"/>
      <c r="AA19" s="550"/>
      <c r="AB19" s="550"/>
      <c r="AC19" s="550"/>
      <c r="AD19" s="550"/>
      <c r="AE19" s="550"/>
      <c r="AF19" s="550"/>
      <c r="AG19" s="550"/>
      <c r="AH19" s="550"/>
      <c r="AI19" s="550"/>
      <c r="AJ19" s="425"/>
      <c r="AK19" s="425"/>
      <c r="AL19" s="425"/>
      <c r="AM19" s="536"/>
      <c r="AN19" s="133">
        <v>8</v>
      </c>
      <c r="AO19" s="171" t="s">
        <v>117</v>
      </c>
      <c r="AP19" s="171"/>
      <c r="AQ19" s="171" t="s">
        <v>114</v>
      </c>
      <c r="AR19" s="171"/>
      <c r="AS19" s="171"/>
      <c r="AT19" s="171"/>
      <c r="AU19" s="171"/>
      <c r="AV19" s="171" t="s">
        <v>114</v>
      </c>
      <c r="AW19" s="172" t="s">
        <v>114</v>
      </c>
      <c r="AX19" s="172" t="s">
        <v>114</v>
      </c>
      <c r="AY19" s="172" t="s">
        <v>114</v>
      </c>
      <c r="AZ19" s="172" t="s">
        <v>114</v>
      </c>
      <c r="BA19" s="172" t="s">
        <v>114</v>
      </c>
      <c r="BB19" s="172" t="s">
        <v>114</v>
      </c>
      <c r="BC19" s="172" t="s">
        <v>114</v>
      </c>
      <c r="BD19" s="135">
        <f t="shared" si="0"/>
        <v>0</v>
      </c>
      <c r="BE19" s="135" t="str">
        <f t="shared" si="1"/>
        <v>Débil</v>
      </c>
      <c r="BF19" s="134"/>
      <c r="BG19" s="173" t="s">
        <v>114</v>
      </c>
      <c r="BH19" s="135" t="str">
        <f t="shared" si="2"/>
        <v>Casilla formulada</v>
      </c>
      <c r="BI19" s="134"/>
      <c r="BJ19" s="135" t="str">
        <f t="shared" si="3"/>
        <v/>
      </c>
      <c r="BK19" s="135" t="str">
        <f t="shared" si="4"/>
        <v/>
      </c>
      <c r="BL19" s="135" t="str">
        <f t="shared" si="5"/>
        <v>SI</v>
      </c>
      <c r="BM19" s="434"/>
      <c r="BN19" s="437"/>
      <c r="BO19" s="440"/>
      <c r="BP19" s="443"/>
      <c r="BQ19" s="425"/>
      <c r="BR19" s="425"/>
      <c r="BS19" s="533"/>
    </row>
    <row r="20" spans="2:71" s="113" customFormat="1" ht="96" customHeight="1" x14ac:dyDescent="0.25">
      <c r="B20" s="463"/>
      <c r="C20" s="516"/>
      <c r="D20" s="518"/>
      <c r="E20" s="518"/>
      <c r="F20" s="550"/>
      <c r="G20" s="550"/>
      <c r="H20" s="550"/>
      <c r="I20" s="550"/>
      <c r="J20" s="455"/>
      <c r="K20" s="137">
        <v>9</v>
      </c>
      <c r="L20" s="178" t="s">
        <v>115</v>
      </c>
      <c r="M20" s="527"/>
      <c r="N20" s="530"/>
      <c r="O20" s="450"/>
      <c r="P20" s="443"/>
      <c r="Q20" s="550"/>
      <c r="R20" s="550"/>
      <c r="S20" s="550"/>
      <c r="T20" s="550"/>
      <c r="U20" s="550"/>
      <c r="V20" s="550"/>
      <c r="W20" s="550"/>
      <c r="X20" s="550"/>
      <c r="Y20" s="550"/>
      <c r="Z20" s="550"/>
      <c r="AA20" s="550"/>
      <c r="AB20" s="550"/>
      <c r="AC20" s="550"/>
      <c r="AD20" s="550"/>
      <c r="AE20" s="550"/>
      <c r="AF20" s="550"/>
      <c r="AG20" s="550"/>
      <c r="AH20" s="550"/>
      <c r="AI20" s="550"/>
      <c r="AJ20" s="425"/>
      <c r="AK20" s="425"/>
      <c r="AL20" s="425"/>
      <c r="AM20" s="536"/>
      <c r="AN20" s="139">
        <v>9</v>
      </c>
      <c r="AO20" s="175" t="s">
        <v>117</v>
      </c>
      <c r="AP20" s="175"/>
      <c r="AQ20" s="175" t="s">
        <v>114</v>
      </c>
      <c r="AR20" s="175"/>
      <c r="AS20" s="175"/>
      <c r="AT20" s="175"/>
      <c r="AU20" s="175"/>
      <c r="AV20" s="175" t="s">
        <v>114</v>
      </c>
      <c r="AW20" s="176" t="s">
        <v>114</v>
      </c>
      <c r="AX20" s="176" t="s">
        <v>114</v>
      </c>
      <c r="AY20" s="176" t="s">
        <v>114</v>
      </c>
      <c r="AZ20" s="176" t="s">
        <v>114</v>
      </c>
      <c r="BA20" s="176" t="s">
        <v>114</v>
      </c>
      <c r="BB20" s="176" t="s">
        <v>114</v>
      </c>
      <c r="BC20" s="176" t="s">
        <v>114</v>
      </c>
      <c r="BD20" s="167">
        <f t="shared" si="0"/>
        <v>0</v>
      </c>
      <c r="BE20" s="167" t="str">
        <f t="shared" si="1"/>
        <v>Débil</v>
      </c>
      <c r="BF20" s="140"/>
      <c r="BG20" s="177" t="s">
        <v>114</v>
      </c>
      <c r="BH20" s="167" t="str">
        <f t="shared" si="2"/>
        <v>Casilla formulada</v>
      </c>
      <c r="BI20" s="140"/>
      <c r="BJ20" s="167" t="str">
        <f t="shared" si="3"/>
        <v/>
      </c>
      <c r="BK20" s="167" t="str">
        <f t="shared" si="4"/>
        <v/>
      </c>
      <c r="BL20" s="167" t="str">
        <f t="shared" si="5"/>
        <v>SI</v>
      </c>
      <c r="BM20" s="434"/>
      <c r="BN20" s="437"/>
      <c r="BO20" s="440"/>
      <c r="BP20" s="443"/>
      <c r="BQ20" s="425"/>
      <c r="BR20" s="425"/>
      <c r="BS20" s="533"/>
    </row>
    <row r="21" spans="2:71" s="113" customFormat="1" ht="96" customHeight="1" thickBot="1" x14ac:dyDescent="0.3">
      <c r="B21" s="464"/>
      <c r="C21" s="517"/>
      <c r="D21" s="519"/>
      <c r="E21" s="519"/>
      <c r="F21" s="551"/>
      <c r="G21" s="551"/>
      <c r="H21" s="551"/>
      <c r="I21" s="551"/>
      <c r="J21" s="456"/>
      <c r="K21" s="144">
        <v>10</v>
      </c>
      <c r="L21" s="179" t="s">
        <v>115</v>
      </c>
      <c r="M21" s="528"/>
      <c r="N21" s="531"/>
      <c r="O21" s="451"/>
      <c r="P21" s="444"/>
      <c r="Q21" s="551"/>
      <c r="R21" s="551"/>
      <c r="S21" s="551"/>
      <c r="T21" s="551"/>
      <c r="U21" s="551"/>
      <c r="V21" s="551"/>
      <c r="W21" s="551"/>
      <c r="X21" s="551"/>
      <c r="Y21" s="551"/>
      <c r="Z21" s="551"/>
      <c r="AA21" s="551"/>
      <c r="AB21" s="551"/>
      <c r="AC21" s="551"/>
      <c r="AD21" s="551"/>
      <c r="AE21" s="551"/>
      <c r="AF21" s="551"/>
      <c r="AG21" s="551"/>
      <c r="AH21" s="551"/>
      <c r="AI21" s="551"/>
      <c r="AJ21" s="426"/>
      <c r="AK21" s="426"/>
      <c r="AL21" s="426"/>
      <c r="AM21" s="537"/>
      <c r="AN21" s="146">
        <v>10</v>
      </c>
      <c r="AO21" s="180" t="s">
        <v>117</v>
      </c>
      <c r="AP21" s="180"/>
      <c r="AQ21" s="180" t="s">
        <v>114</v>
      </c>
      <c r="AR21" s="180"/>
      <c r="AS21" s="180"/>
      <c r="AT21" s="180"/>
      <c r="AU21" s="180"/>
      <c r="AV21" s="180" t="s">
        <v>114</v>
      </c>
      <c r="AW21" s="181" t="s">
        <v>114</v>
      </c>
      <c r="AX21" s="181" t="s">
        <v>114</v>
      </c>
      <c r="AY21" s="181" t="s">
        <v>114</v>
      </c>
      <c r="AZ21" s="181" t="s">
        <v>114</v>
      </c>
      <c r="BA21" s="181" t="s">
        <v>114</v>
      </c>
      <c r="BB21" s="181" t="s">
        <v>114</v>
      </c>
      <c r="BC21" s="181" t="s">
        <v>114</v>
      </c>
      <c r="BD21" s="148">
        <f t="shared" si="0"/>
        <v>0</v>
      </c>
      <c r="BE21" s="148" t="str">
        <f t="shared" si="1"/>
        <v>Débil</v>
      </c>
      <c r="BF21" s="147"/>
      <c r="BG21" s="182" t="s">
        <v>114</v>
      </c>
      <c r="BH21" s="148" t="str">
        <f t="shared" si="2"/>
        <v>Casilla formulada</v>
      </c>
      <c r="BI21" s="147"/>
      <c r="BJ21" s="148" t="str">
        <f t="shared" si="3"/>
        <v/>
      </c>
      <c r="BK21" s="148" t="str">
        <f t="shared" si="4"/>
        <v/>
      </c>
      <c r="BL21" s="148" t="str">
        <f t="shared" si="5"/>
        <v>SI</v>
      </c>
      <c r="BM21" s="435"/>
      <c r="BN21" s="438"/>
      <c r="BO21" s="441"/>
      <c r="BP21" s="444"/>
      <c r="BQ21" s="426"/>
      <c r="BR21" s="426"/>
      <c r="BS21" s="534"/>
    </row>
    <row r="22" spans="2:71" s="113" customFormat="1" ht="96" customHeight="1" x14ac:dyDescent="0.25">
      <c r="B22" s="462">
        <v>2</v>
      </c>
      <c r="C22" s="515"/>
      <c r="D22" s="518" t="s">
        <v>113</v>
      </c>
      <c r="E22" s="518"/>
      <c r="F22" s="522" t="s">
        <v>114</v>
      </c>
      <c r="G22" s="522" t="s">
        <v>114</v>
      </c>
      <c r="H22" s="522" t="s">
        <v>114</v>
      </c>
      <c r="I22" s="522" t="s">
        <v>114</v>
      </c>
      <c r="J22" s="455" t="str">
        <f>IF(AND((F22="SI"),(G22="SI"),(H22="SI"),(I22="SI")),"Si es Riesgo de Corrupción","No es Riesgo de Corrupción")</f>
        <v>No es Riesgo de Corrupción</v>
      </c>
      <c r="K22" s="128">
        <v>1</v>
      </c>
      <c r="L22" s="169" t="s">
        <v>115</v>
      </c>
      <c r="M22" s="527" t="s">
        <v>502</v>
      </c>
      <c r="N22" s="529"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524" t="s">
        <v>114</v>
      </c>
      <c r="R22" s="524" t="s">
        <v>114</v>
      </c>
      <c r="S22" s="524" t="s">
        <v>114</v>
      </c>
      <c r="T22" s="524" t="s">
        <v>114</v>
      </c>
      <c r="U22" s="524" t="s">
        <v>114</v>
      </c>
      <c r="V22" s="524" t="s">
        <v>114</v>
      </c>
      <c r="W22" s="524" t="s">
        <v>114</v>
      </c>
      <c r="X22" s="524" t="s">
        <v>114</v>
      </c>
      <c r="Y22" s="524" t="s">
        <v>114</v>
      </c>
      <c r="Z22" s="524" t="s">
        <v>114</v>
      </c>
      <c r="AA22" s="524" t="s">
        <v>114</v>
      </c>
      <c r="AB22" s="524" t="s">
        <v>114</v>
      </c>
      <c r="AC22" s="524" t="s">
        <v>114</v>
      </c>
      <c r="AD22" s="524" t="s">
        <v>114</v>
      </c>
      <c r="AE22" s="524" t="s">
        <v>114</v>
      </c>
      <c r="AF22" s="524" t="s">
        <v>114</v>
      </c>
      <c r="AG22" s="524" t="s">
        <v>114</v>
      </c>
      <c r="AH22" s="524" t="s">
        <v>114</v>
      </c>
      <c r="AI22" s="524" t="s">
        <v>114</v>
      </c>
      <c r="AJ22" s="448">
        <f>IF(AF22="SI","Impacto Catastrófico por lesoines o perdida de vidas humanas",(COUNTIF(Q22:AE31,"SI")+COUNTIF(AG22:AI31,"SI")))</f>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535" t="s">
        <v>116</v>
      </c>
      <c r="AN22" s="117">
        <v>1</v>
      </c>
      <c r="AO22" s="118" t="s">
        <v>117</v>
      </c>
      <c r="AP22" s="118"/>
      <c r="AQ22" s="118" t="s">
        <v>114</v>
      </c>
      <c r="AR22" s="118"/>
      <c r="AS22" s="118"/>
      <c r="AT22" s="118"/>
      <c r="AU22" s="118"/>
      <c r="AV22" s="118" t="s">
        <v>114</v>
      </c>
      <c r="AW22" s="119" t="s">
        <v>114</v>
      </c>
      <c r="AX22" s="119" t="s">
        <v>114</v>
      </c>
      <c r="AY22" s="119" t="s">
        <v>114</v>
      </c>
      <c r="AZ22" s="119" t="s">
        <v>114</v>
      </c>
      <c r="BA22" s="119" t="s">
        <v>114</v>
      </c>
      <c r="BB22" s="119" t="s">
        <v>114</v>
      </c>
      <c r="BC22" s="119" t="s">
        <v>114</v>
      </c>
      <c r="BD22" s="166">
        <f t="shared" si="0"/>
        <v>0</v>
      </c>
      <c r="BE22" s="166" t="str">
        <f t="shared" si="1"/>
        <v>Débil</v>
      </c>
      <c r="BF22" s="121"/>
      <c r="BG22" s="122" t="s">
        <v>114</v>
      </c>
      <c r="BH22" s="166" t="str">
        <f t="shared" si="2"/>
        <v>Casilla formulada</v>
      </c>
      <c r="BI22" s="121"/>
      <c r="BJ22" s="166" t="str">
        <f t="shared" si="3"/>
        <v/>
      </c>
      <c r="BK22" s="166" t="str">
        <f t="shared" si="4"/>
        <v/>
      </c>
      <c r="BL22" s="166" t="str">
        <f t="shared" si="5"/>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39"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532"/>
    </row>
    <row r="23" spans="2:71" s="113" customFormat="1" ht="96" customHeight="1" x14ac:dyDescent="0.25">
      <c r="B23" s="463"/>
      <c r="C23" s="516"/>
      <c r="D23" s="518"/>
      <c r="E23" s="518"/>
      <c r="F23" s="522"/>
      <c r="G23" s="522"/>
      <c r="H23" s="522"/>
      <c r="I23" s="522"/>
      <c r="J23" s="455"/>
      <c r="K23" s="131">
        <v>2</v>
      </c>
      <c r="L23" s="170" t="s">
        <v>115</v>
      </c>
      <c r="M23" s="527"/>
      <c r="N23" s="530"/>
      <c r="O23" s="450"/>
      <c r="P23" s="443"/>
      <c r="Q23" s="525"/>
      <c r="R23" s="525"/>
      <c r="S23" s="525"/>
      <c r="T23" s="525"/>
      <c r="U23" s="525"/>
      <c r="V23" s="525"/>
      <c r="W23" s="525"/>
      <c r="X23" s="525"/>
      <c r="Y23" s="525"/>
      <c r="Z23" s="525"/>
      <c r="AA23" s="525"/>
      <c r="AB23" s="525"/>
      <c r="AC23" s="525"/>
      <c r="AD23" s="525"/>
      <c r="AE23" s="525"/>
      <c r="AF23" s="525"/>
      <c r="AG23" s="525"/>
      <c r="AH23" s="525"/>
      <c r="AI23" s="525"/>
      <c r="AJ23" s="425"/>
      <c r="AK23" s="425"/>
      <c r="AL23" s="425"/>
      <c r="AM23" s="536"/>
      <c r="AN23" s="133">
        <v>2</v>
      </c>
      <c r="AO23" s="171" t="s">
        <v>117</v>
      </c>
      <c r="AP23" s="171"/>
      <c r="AQ23" s="171" t="s">
        <v>114</v>
      </c>
      <c r="AR23" s="171"/>
      <c r="AS23" s="171"/>
      <c r="AT23" s="171"/>
      <c r="AU23" s="171"/>
      <c r="AV23" s="171" t="s">
        <v>114</v>
      </c>
      <c r="AW23" s="172" t="s">
        <v>114</v>
      </c>
      <c r="AX23" s="172" t="s">
        <v>114</v>
      </c>
      <c r="AY23" s="172" t="s">
        <v>114</v>
      </c>
      <c r="AZ23" s="172" t="s">
        <v>114</v>
      </c>
      <c r="BA23" s="172" t="s">
        <v>114</v>
      </c>
      <c r="BB23" s="172" t="s">
        <v>114</v>
      </c>
      <c r="BC23" s="172" t="s">
        <v>114</v>
      </c>
      <c r="BD23" s="135">
        <f t="shared" si="0"/>
        <v>0</v>
      </c>
      <c r="BE23" s="135" t="str">
        <f t="shared" si="1"/>
        <v>Débil</v>
      </c>
      <c r="BF23" s="134"/>
      <c r="BG23" s="173" t="s">
        <v>114</v>
      </c>
      <c r="BH23" s="135" t="str">
        <f t="shared" si="2"/>
        <v>Casilla formulada</v>
      </c>
      <c r="BI23" s="134"/>
      <c r="BJ23" s="135" t="str">
        <f t="shared" si="3"/>
        <v/>
      </c>
      <c r="BK23" s="135" t="str">
        <f t="shared" si="4"/>
        <v/>
      </c>
      <c r="BL23" s="135" t="str">
        <f t="shared" si="5"/>
        <v>SI</v>
      </c>
      <c r="BM23" s="434"/>
      <c r="BN23" s="437"/>
      <c r="BO23" s="440"/>
      <c r="BP23" s="443"/>
      <c r="BQ23" s="425"/>
      <c r="BR23" s="425"/>
      <c r="BS23" s="533"/>
    </row>
    <row r="24" spans="2:71" s="113" customFormat="1" ht="96" customHeight="1" x14ac:dyDescent="0.25">
      <c r="B24" s="463"/>
      <c r="C24" s="516"/>
      <c r="D24" s="518"/>
      <c r="E24" s="518"/>
      <c r="F24" s="522"/>
      <c r="G24" s="522"/>
      <c r="H24" s="522"/>
      <c r="I24" s="522"/>
      <c r="J24" s="455"/>
      <c r="K24" s="137">
        <v>3</v>
      </c>
      <c r="L24" s="174" t="s">
        <v>115</v>
      </c>
      <c r="M24" s="527"/>
      <c r="N24" s="530"/>
      <c r="O24" s="450"/>
      <c r="P24" s="443"/>
      <c r="Q24" s="525"/>
      <c r="R24" s="525"/>
      <c r="S24" s="525"/>
      <c r="T24" s="525"/>
      <c r="U24" s="525"/>
      <c r="V24" s="525"/>
      <c r="W24" s="525"/>
      <c r="X24" s="525"/>
      <c r="Y24" s="525"/>
      <c r="Z24" s="525"/>
      <c r="AA24" s="525"/>
      <c r="AB24" s="525"/>
      <c r="AC24" s="525"/>
      <c r="AD24" s="525"/>
      <c r="AE24" s="525"/>
      <c r="AF24" s="525"/>
      <c r="AG24" s="525"/>
      <c r="AH24" s="525"/>
      <c r="AI24" s="525"/>
      <c r="AJ24" s="425"/>
      <c r="AK24" s="425"/>
      <c r="AL24" s="425"/>
      <c r="AM24" s="536"/>
      <c r="AN24" s="139">
        <v>3</v>
      </c>
      <c r="AO24" s="175" t="s">
        <v>117</v>
      </c>
      <c r="AP24" s="175"/>
      <c r="AQ24" s="175" t="s">
        <v>114</v>
      </c>
      <c r="AR24" s="175"/>
      <c r="AS24" s="175"/>
      <c r="AT24" s="175"/>
      <c r="AU24" s="175"/>
      <c r="AV24" s="175" t="s">
        <v>114</v>
      </c>
      <c r="AW24" s="176" t="s">
        <v>114</v>
      </c>
      <c r="AX24" s="176" t="s">
        <v>114</v>
      </c>
      <c r="AY24" s="176" t="s">
        <v>114</v>
      </c>
      <c r="AZ24" s="176" t="s">
        <v>114</v>
      </c>
      <c r="BA24" s="176" t="s">
        <v>114</v>
      </c>
      <c r="BB24" s="176" t="s">
        <v>114</v>
      </c>
      <c r="BC24" s="176" t="s">
        <v>114</v>
      </c>
      <c r="BD24" s="167">
        <f t="shared" si="0"/>
        <v>0</v>
      </c>
      <c r="BE24" s="167" t="str">
        <f t="shared" si="1"/>
        <v>Débil</v>
      </c>
      <c r="BF24" s="140"/>
      <c r="BG24" s="177" t="s">
        <v>114</v>
      </c>
      <c r="BH24" s="167" t="str">
        <f t="shared" si="2"/>
        <v>Casilla formulada</v>
      </c>
      <c r="BI24" s="140"/>
      <c r="BJ24" s="167" t="str">
        <f t="shared" si="3"/>
        <v/>
      </c>
      <c r="BK24" s="167" t="str">
        <f t="shared" si="4"/>
        <v/>
      </c>
      <c r="BL24" s="167" t="str">
        <f t="shared" si="5"/>
        <v>SI</v>
      </c>
      <c r="BM24" s="434"/>
      <c r="BN24" s="437"/>
      <c r="BO24" s="440"/>
      <c r="BP24" s="443"/>
      <c r="BQ24" s="425"/>
      <c r="BR24" s="425"/>
      <c r="BS24" s="533"/>
    </row>
    <row r="25" spans="2:71" s="113" customFormat="1" ht="96" customHeight="1" x14ac:dyDescent="0.25">
      <c r="B25" s="463"/>
      <c r="C25" s="516"/>
      <c r="D25" s="518"/>
      <c r="E25" s="518"/>
      <c r="F25" s="522"/>
      <c r="G25" s="522"/>
      <c r="H25" s="522"/>
      <c r="I25" s="522"/>
      <c r="J25" s="455"/>
      <c r="K25" s="131">
        <v>4</v>
      </c>
      <c r="L25" s="170" t="s">
        <v>115</v>
      </c>
      <c r="M25" s="527"/>
      <c r="N25" s="530"/>
      <c r="O25" s="450"/>
      <c r="P25" s="443"/>
      <c r="Q25" s="525"/>
      <c r="R25" s="525"/>
      <c r="S25" s="525"/>
      <c r="T25" s="525"/>
      <c r="U25" s="525"/>
      <c r="V25" s="525"/>
      <c r="W25" s="525"/>
      <c r="X25" s="525"/>
      <c r="Y25" s="525"/>
      <c r="Z25" s="525"/>
      <c r="AA25" s="525"/>
      <c r="AB25" s="525"/>
      <c r="AC25" s="525"/>
      <c r="AD25" s="525"/>
      <c r="AE25" s="525"/>
      <c r="AF25" s="525"/>
      <c r="AG25" s="525"/>
      <c r="AH25" s="525"/>
      <c r="AI25" s="525"/>
      <c r="AJ25" s="425"/>
      <c r="AK25" s="425"/>
      <c r="AL25" s="425"/>
      <c r="AM25" s="536"/>
      <c r="AN25" s="133">
        <v>4</v>
      </c>
      <c r="AO25" s="171" t="s">
        <v>117</v>
      </c>
      <c r="AP25" s="171"/>
      <c r="AQ25" s="171" t="s">
        <v>114</v>
      </c>
      <c r="AR25" s="171"/>
      <c r="AS25" s="171"/>
      <c r="AT25" s="171"/>
      <c r="AU25" s="171"/>
      <c r="AV25" s="171" t="s">
        <v>114</v>
      </c>
      <c r="AW25" s="172" t="s">
        <v>114</v>
      </c>
      <c r="AX25" s="172" t="s">
        <v>114</v>
      </c>
      <c r="AY25" s="172" t="s">
        <v>114</v>
      </c>
      <c r="AZ25" s="172" t="s">
        <v>114</v>
      </c>
      <c r="BA25" s="172" t="s">
        <v>114</v>
      </c>
      <c r="BB25" s="172" t="s">
        <v>114</v>
      </c>
      <c r="BC25" s="172" t="s">
        <v>114</v>
      </c>
      <c r="BD25" s="135">
        <f t="shared" si="0"/>
        <v>0</v>
      </c>
      <c r="BE25" s="135" t="str">
        <f t="shared" si="1"/>
        <v>Débil</v>
      </c>
      <c r="BF25" s="134"/>
      <c r="BG25" s="173" t="s">
        <v>114</v>
      </c>
      <c r="BH25" s="135" t="str">
        <f t="shared" si="2"/>
        <v>Casilla formulada</v>
      </c>
      <c r="BI25" s="134"/>
      <c r="BJ25" s="135" t="str">
        <f t="shared" si="3"/>
        <v/>
      </c>
      <c r="BK25" s="135" t="str">
        <f t="shared" si="4"/>
        <v/>
      </c>
      <c r="BL25" s="135" t="str">
        <f t="shared" si="5"/>
        <v>SI</v>
      </c>
      <c r="BM25" s="434"/>
      <c r="BN25" s="437"/>
      <c r="BO25" s="440"/>
      <c r="BP25" s="443"/>
      <c r="BQ25" s="425"/>
      <c r="BR25" s="425"/>
      <c r="BS25" s="533"/>
    </row>
    <row r="26" spans="2:71" s="113" customFormat="1" ht="96" customHeight="1" x14ac:dyDescent="0.25">
      <c r="B26" s="463"/>
      <c r="C26" s="516"/>
      <c r="D26" s="518"/>
      <c r="E26" s="518"/>
      <c r="F26" s="522"/>
      <c r="G26" s="522"/>
      <c r="H26" s="522"/>
      <c r="I26" s="522"/>
      <c r="J26" s="455"/>
      <c r="K26" s="137">
        <v>5</v>
      </c>
      <c r="L26" s="174" t="s">
        <v>115</v>
      </c>
      <c r="M26" s="527"/>
      <c r="N26" s="530"/>
      <c r="O26" s="450"/>
      <c r="P26" s="443"/>
      <c r="Q26" s="525"/>
      <c r="R26" s="525"/>
      <c r="S26" s="525"/>
      <c r="T26" s="525"/>
      <c r="U26" s="525"/>
      <c r="V26" s="525"/>
      <c r="W26" s="525"/>
      <c r="X26" s="525"/>
      <c r="Y26" s="525"/>
      <c r="Z26" s="525"/>
      <c r="AA26" s="525"/>
      <c r="AB26" s="525"/>
      <c r="AC26" s="525"/>
      <c r="AD26" s="525"/>
      <c r="AE26" s="525"/>
      <c r="AF26" s="525"/>
      <c r="AG26" s="525"/>
      <c r="AH26" s="525"/>
      <c r="AI26" s="525"/>
      <c r="AJ26" s="425"/>
      <c r="AK26" s="425"/>
      <c r="AL26" s="425"/>
      <c r="AM26" s="536"/>
      <c r="AN26" s="139">
        <v>5</v>
      </c>
      <c r="AO26" s="175" t="s">
        <v>117</v>
      </c>
      <c r="AP26" s="175"/>
      <c r="AQ26" s="175" t="s">
        <v>114</v>
      </c>
      <c r="AR26" s="175"/>
      <c r="AS26" s="175"/>
      <c r="AT26" s="175"/>
      <c r="AU26" s="175"/>
      <c r="AV26" s="175" t="s">
        <v>114</v>
      </c>
      <c r="AW26" s="176" t="s">
        <v>114</v>
      </c>
      <c r="AX26" s="176" t="s">
        <v>114</v>
      </c>
      <c r="AY26" s="176" t="s">
        <v>114</v>
      </c>
      <c r="AZ26" s="176" t="s">
        <v>114</v>
      </c>
      <c r="BA26" s="176" t="s">
        <v>114</v>
      </c>
      <c r="BB26" s="176" t="s">
        <v>114</v>
      </c>
      <c r="BC26" s="176" t="s">
        <v>114</v>
      </c>
      <c r="BD26" s="167">
        <f t="shared" si="0"/>
        <v>0</v>
      </c>
      <c r="BE26" s="167" t="str">
        <f t="shared" si="1"/>
        <v>Débil</v>
      </c>
      <c r="BF26" s="140"/>
      <c r="BG26" s="177" t="s">
        <v>114</v>
      </c>
      <c r="BH26" s="167" t="str">
        <f t="shared" si="2"/>
        <v>Casilla formulada</v>
      </c>
      <c r="BI26" s="140"/>
      <c r="BJ26" s="167" t="str">
        <f t="shared" si="3"/>
        <v/>
      </c>
      <c r="BK26" s="167" t="str">
        <f t="shared" si="4"/>
        <v/>
      </c>
      <c r="BL26" s="167" t="str">
        <f t="shared" si="5"/>
        <v>SI</v>
      </c>
      <c r="BM26" s="434"/>
      <c r="BN26" s="437"/>
      <c r="BO26" s="440"/>
      <c r="BP26" s="443"/>
      <c r="BQ26" s="425"/>
      <c r="BR26" s="425"/>
      <c r="BS26" s="533"/>
    </row>
    <row r="27" spans="2:71" s="113" customFormat="1" ht="96" customHeight="1" x14ac:dyDescent="0.25">
      <c r="B27" s="463"/>
      <c r="C27" s="516"/>
      <c r="D27" s="518"/>
      <c r="E27" s="518"/>
      <c r="F27" s="522"/>
      <c r="G27" s="522"/>
      <c r="H27" s="522"/>
      <c r="I27" s="522"/>
      <c r="J27" s="455"/>
      <c r="K27" s="131">
        <v>6</v>
      </c>
      <c r="L27" s="170" t="s">
        <v>115</v>
      </c>
      <c r="M27" s="527"/>
      <c r="N27" s="530"/>
      <c r="O27" s="450"/>
      <c r="P27" s="443"/>
      <c r="Q27" s="525"/>
      <c r="R27" s="525"/>
      <c r="S27" s="525"/>
      <c r="T27" s="525"/>
      <c r="U27" s="525"/>
      <c r="V27" s="525"/>
      <c r="W27" s="525"/>
      <c r="X27" s="525"/>
      <c r="Y27" s="525"/>
      <c r="Z27" s="525"/>
      <c r="AA27" s="525"/>
      <c r="AB27" s="525"/>
      <c r="AC27" s="525"/>
      <c r="AD27" s="525"/>
      <c r="AE27" s="525"/>
      <c r="AF27" s="525"/>
      <c r="AG27" s="525"/>
      <c r="AH27" s="525"/>
      <c r="AI27" s="525"/>
      <c r="AJ27" s="425"/>
      <c r="AK27" s="425"/>
      <c r="AL27" s="425"/>
      <c r="AM27" s="536"/>
      <c r="AN27" s="133">
        <v>6</v>
      </c>
      <c r="AO27" s="171" t="s">
        <v>117</v>
      </c>
      <c r="AP27" s="171"/>
      <c r="AQ27" s="171" t="s">
        <v>114</v>
      </c>
      <c r="AR27" s="171"/>
      <c r="AS27" s="171"/>
      <c r="AT27" s="171"/>
      <c r="AU27" s="171"/>
      <c r="AV27" s="171" t="s">
        <v>114</v>
      </c>
      <c r="AW27" s="172" t="s">
        <v>114</v>
      </c>
      <c r="AX27" s="172" t="s">
        <v>114</v>
      </c>
      <c r="AY27" s="172" t="s">
        <v>114</v>
      </c>
      <c r="AZ27" s="172" t="s">
        <v>114</v>
      </c>
      <c r="BA27" s="172" t="s">
        <v>114</v>
      </c>
      <c r="BB27" s="172" t="s">
        <v>114</v>
      </c>
      <c r="BC27" s="172" t="s">
        <v>114</v>
      </c>
      <c r="BD27" s="135">
        <f t="shared" si="0"/>
        <v>0</v>
      </c>
      <c r="BE27" s="135" t="str">
        <f t="shared" si="1"/>
        <v>Débil</v>
      </c>
      <c r="BF27" s="134"/>
      <c r="BG27" s="173" t="s">
        <v>114</v>
      </c>
      <c r="BH27" s="135" t="str">
        <f t="shared" si="2"/>
        <v>Casilla formulada</v>
      </c>
      <c r="BI27" s="134"/>
      <c r="BJ27" s="135" t="str">
        <f t="shared" si="3"/>
        <v/>
      </c>
      <c r="BK27" s="135" t="str">
        <f t="shared" si="4"/>
        <v/>
      </c>
      <c r="BL27" s="135" t="str">
        <f t="shared" si="5"/>
        <v>SI</v>
      </c>
      <c r="BM27" s="434"/>
      <c r="BN27" s="437"/>
      <c r="BO27" s="440"/>
      <c r="BP27" s="443"/>
      <c r="BQ27" s="425"/>
      <c r="BR27" s="425"/>
      <c r="BS27" s="533"/>
    </row>
    <row r="28" spans="2:71" s="113" customFormat="1" ht="96" customHeight="1" x14ac:dyDescent="0.25">
      <c r="B28" s="463"/>
      <c r="C28" s="516"/>
      <c r="D28" s="518"/>
      <c r="E28" s="518"/>
      <c r="F28" s="522"/>
      <c r="G28" s="522"/>
      <c r="H28" s="522"/>
      <c r="I28" s="522"/>
      <c r="J28" s="455"/>
      <c r="K28" s="137">
        <v>7</v>
      </c>
      <c r="L28" s="174" t="s">
        <v>115</v>
      </c>
      <c r="M28" s="527"/>
      <c r="N28" s="530"/>
      <c r="O28" s="450"/>
      <c r="P28" s="443"/>
      <c r="Q28" s="525"/>
      <c r="R28" s="525"/>
      <c r="S28" s="525"/>
      <c r="T28" s="525"/>
      <c r="U28" s="525"/>
      <c r="V28" s="525"/>
      <c r="W28" s="525"/>
      <c r="X28" s="525"/>
      <c r="Y28" s="525"/>
      <c r="Z28" s="525"/>
      <c r="AA28" s="525"/>
      <c r="AB28" s="525"/>
      <c r="AC28" s="525"/>
      <c r="AD28" s="525"/>
      <c r="AE28" s="525"/>
      <c r="AF28" s="525"/>
      <c r="AG28" s="525"/>
      <c r="AH28" s="525"/>
      <c r="AI28" s="525"/>
      <c r="AJ28" s="425"/>
      <c r="AK28" s="425"/>
      <c r="AL28" s="425"/>
      <c r="AM28" s="536"/>
      <c r="AN28" s="139">
        <v>7</v>
      </c>
      <c r="AO28" s="175" t="s">
        <v>117</v>
      </c>
      <c r="AP28" s="175"/>
      <c r="AQ28" s="175" t="s">
        <v>114</v>
      </c>
      <c r="AR28" s="175"/>
      <c r="AS28" s="175"/>
      <c r="AT28" s="175"/>
      <c r="AU28" s="175"/>
      <c r="AV28" s="175" t="s">
        <v>114</v>
      </c>
      <c r="AW28" s="176" t="s">
        <v>114</v>
      </c>
      <c r="AX28" s="176" t="s">
        <v>114</v>
      </c>
      <c r="AY28" s="176" t="s">
        <v>114</v>
      </c>
      <c r="AZ28" s="176" t="s">
        <v>114</v>
      </c>
      <c r="BA28" s="176" t="s">
        <v>114</v>
      </c>
      <c r="BB28" s="176" t="s">
        <v>114</v>
      </c>
      <c r="BC28" s="176" t="s">
        <v>114</v>
      </c>
      <c r="BD28" s="167">
        <f t="shared" si="0"/>
        <v>0</v>
      </c>
      <c r="BE28" s="167" t="str">
        <f t="shared" si="1"/>
        <v>Débil</v>
      </c>
      <c r="BF28" s="140"/>
      <c r="BG28" s="177" t="s">
        <v>114</v>
      </c>
      <c r="BH28" s="167" t="str">
        <f t="shared" si="2"/>
        <v>Casilla formulada</v>
      </c>
      <c r="BI28" s="140"/>
      <c r="BJ28" s="167" t="str">
        <f t="shared" si="3"/>
        <v/>
      </c>
      <c r="BK28" s="167" t="str">
        <f t="shared" si="4"/>
        <v/>
      </c>
      <c r="BL28" s="167" t="str">
        <f t="shared" si="5"/>
        <v>SI</v>
      </c>
      <c r="BM28" s="434"/>
      <c r="BN28" s="437"/>
      <c r="BO28" s="440"/>
      <c r="BP28" s="443"/>
      <c r="BQ28" s="425"/>
      <c r="BR28" s="425"/>
      <c r="BS28" s="533"/>
    </row>
    <row r="29" spans="2:71" s="113" customFormat="1" ht="96" customHeight="1" x14ac:dyDescent="0.25">
      <c r="B29" s="463"/>
      <c r="C29" s="516"/>
      <c r="D29" s="518"/>
      <c r="E29" s="518"/>
      <c r="F29" s="522"/>
      <c r="G29" s="522"/>
      <c r="H29" s="522"/>
      <c r="I29" s="522"/>
      <c r="J29" s="455"/>
      <c r="K29" s="131">
        <v>8</v>
      </c>
      <c r="L29" s="170" t="s">
        <v>115</v>
      </c>
      <c r="M29" s="527"/>
      <c r="N29" s="530"/>
      <c r="O29" s="450"/>
      <c r="P29" s="443"/>
      <c r="Q29" s="525"/>
      <c r="R29" s="525"/>
      <c r="S29" s="525"/>
      <c r="T29" s="525"/>
      <c r="U29" s="525"/>
      <c r="V29" s="525"/>
      <c r="W29" s="525"/>
      <c r="X29" s="525"/>
      <c r="Y29" s="525"/>
      <c r="Z29" s="525"/>
      <c r="AA29" s="525"/>
      <c r="AB29" s="525"/>
      <c r="AC29" s="525"/>
      <c r="AD29" s="525"/>
      <c r="AE29" s="525"/>
      <c r="AF29" s="525"/>
      <c r="AG29" s="525"/>
      <c r="AH29" s="525"/>
      <c r="AI29" s="525"/>
      <c r="AJ29" s="425"/>
      <c r="AK29" s="425"/>
      <c r="AL29" s="425"/>
      <c r="AM29" s="536"/>
      <c r="AN29" s="133">
        <v>8</v>
      </c>
      <c r="AO29" s="171" t="s">
        <v>117</v>
      </c>
      <c r="AP29" s="171"/>
      <c r="AQ29" s="171" t="s">
        <v>114</v>
      </c>
      <c r="AR29" s="171"/>
      <c r="AS29" s="171"/>
      <c r="AT29" s="171"/>
      <c r="AU29" s="171"/>
      <c r="AV29" s="171" t="s">
        <v>114</v>
      </c>
      <c r="AW29" s="172" t="s">
        <v>114</v>
      </c>
      <c r="AX29" s="172" t="s">
        <v>114</v>
      </c>
      <c r="AY29" s="172" t="s">
        <v>114</v>
      </c>
      <c r="AZ29" s="172" t="s">
        <v>114</v>
      </c>
      <c r="BA29" s="172" t="s">
        <v>114</v>
      </c>
      <c r="BB29" s="172" t="s">
        <v>114</v>
      </c>
      <c r="BC29" s="172" t="s">
        <v>114</v>
      </c>
      <c r="BD29" s="135">
        <f t="shared" si="0"/>
        <v>0</v>
      </c>
      <c r="BE29" s="135" t="str">
        <f t="shared" si="1"/>
        <v>Débil</v>
      </c>
      <c r="BF29" s="134"/>
      <c r="BG29" s="173" t="s">
        <v>114</v>
      </c>
      <c r="BH29" s="135" t="str">
        <f t="shared" si="2"/>
        <v>Casilla formulada</v>
      </c>
      <c r="BI29" s="134"/>
      <c r="BJ29" s="135" t="str">
        <f t="shared" si="3"/>
        <v/>
      </c>
      <c r="BK29" s="135" t="str">
        <f t="shared" si="4"/>
        <v/>
      </c>
      <c r="BL29" s="135" t="str">
        <f t="shared" si="5"/>
        <v>SI</v>
      </c>
      <c r="BM29" s="434"/>
      <c r="BN29" s="437"/>
      <c r="BO29" s="440"/>
      <c r="BP29" s="443"/>
      <c r="BQ29" s="425"/>
      <c r="BR29" s="425"/>
      <c r="BS29" s="533"/>
    </row>
    <row r="30" spans="2:71" s="113" customFormat="1" ht="96" customHeight="1" x14ac:dyDescent="0.25">
      <c r="B30" s="463"/>
      <c r="C30" s="516"/>
      <c r="D30" s="518"/>
      <c r="E30" s="518"/>
      <c r="F30" s="522"/>
      <c r="G30" s="522"/>
      <c r="H30" s="522"/>
      <c r="I30" s="522"/>
      <c r="J30" s="455"/>
      <c r="K30" s="137">
        <v>9</v>
      </c>
      <c r="L30" s="178" t="s">
        <v>115</v>
      </c>
      <c r="M30" s="527"/>
      <c r="N30" s="530"/>
      <c r="O30" s="450"/>
      <c r="P30" s="443"/>
      <c r="Q30" s="525"/>
      <c r="R30" s="525"/>
      <c r="S30" s="525"/>
      <c r="T30" s="525"/>
      <c r="U30" s="525"/>
      <c r="V30" s="525"/>
      <c r="W30" s="525"/>
      <c r="X30" s="525"/>
      <c r="Y30" s="525"/>
      <c r="Z30" s="525"/>
      <c r="AA30" s="525"/>
      <c r="AB30" s="525"/>
      <c r="AC30" s="525"/>
      <c r="AD30" s="525"/>
      <c r="AE30" s="525"/>
      <c r="AF30" s="525"/>
      <c r="AG30" s="525"/>
      <c r="AH30" s="525"/>
      <c r="AI30" s="525"/>
      <c r="AJ30" s="425"/>
      <c r="AK30" s="425"/>
      <c r="AL30" s="425"/>
      <c r="AM30" s="536"/>
      <c r="AN30" s="139">
        <v>9</v>
      </c>
      <c r="AO30" s="175" t="s">
        <v>117</v>
      </c>
      <c r="AP30" s="175"/>
      <c r="AQ30" s="175" t="s">
        <v>114</v>
      </c>
      <c r="AR30" s="175"/>
      <c r="AS30" s="175"/>
      <c r="AT30" s="175"/>
      <c r="AU30" s="175"/>
      <c r="AV30" s="175" t="s">
        <v>114</v>
      </c>
      <c r="AW30" s="176" t="s">
        <v>114</v>
      </c>
      <c r="AX30" s="176" t="s">
        <v>114</v>
      </c>
      <c r="AY30" s="176" t="s">
        <v>114</v>
      </c>
      <c r="AZ30" s="176" t="s">
        <v>114</v>
      </c>
      <c r="BA30" s="176" t="s">
        <v>114</v>
      </c>
      <c r="BB30" s="176" t="s">
        <v>114</v>
      </c>
      <c r="BC30" s="176" t="s">
        <v>114</v>
      </c>
      <c r="BD30" s="167">
        <f t="shared" si="0"/>
        <v>0</v>
      </c>
      <c r="BE30" s="167" t="str">
        <f t="shared" si="1"/>
        <v>Débil</v>
      </c>
      <c r="BF30" s="140"/>
      <c r="BG30" s="177" t="s">
        <v>114</v>
      </c>
      <c r="BH30" s="167" t="str">
        <f t="shared" si="2"/>
        <v>Casilla formulada</v>
      </c>
      <c r="BI30" s="140"/>
      <c r="BJ30" s="167" t="str">
        <f t="shared" si="3"/>
        <v/>
      </c>
      <c r="BK30" s="167" t="str">
        <f t="shared" si="4"/>
        <v/>
      </c>
      <c r="BL30" s="167" t="str">
        <f t="shared" si="5"/>
        <v>SI</v>
      </c>
      <c r="BM30" s="434"/>
      <c r="BN30" s="437"/>
      <c r="BO30" s="440"/>
      <c r="BP30" s="443"/>
      <c r="BQ30" s="425"/>
      <c r="BR30" s="425"/>
      <c r="BS30" s="533"/>
    </row>
    <row r="31" spans="2:71" s="113" customFormat="1" ht="96" customHeight="1" thickBot="1" x14ac:dyDescent="0.3">
      <c r="B31" s="464"/>
      <c r="C31" s="517"/>
      <c r="D31" s="519"/>
      <c r="E31" s="519"/>
      <c r="F31" s="523"/>
      <c r="G31" s="523"/>
      <c r="H31" s="523"/>
      <c r="I31" s="523"/>
      <c r="J31" s="456"/>
      <c r="K31" s="144">
        <v>10</v>
      </c>
      <c r="L31" s="179" t="s">
        <v>115</v>
      </c>
      <c r="M31" s="528"/>
      <c r="N31" s="531"/>
      <c r="O31" s="451"/>
      <c r="P31" s="444"/>
      <c r="Q31" s="526"/>
      <c r="R31" s="526"/>
      <c r="S31" s="526"/>
      <c r="T31" s="526"/>
      <c r="U31" s="526"/>
      <c r="V31" s="526"/>
      <c r="W31" s="526"/>
      <c r="X31" s="526"/>
      <c r="Y31" s="526"/>
      <c r="Z31" s="526"/>
      <c r="AA31" s="526"/>
      <c r="AB31" s="526"/>
      <c r="AC31" s="526"/>
      <c r="AD31" s="526"/>
      <c r="AE31" s="526"/>
      <c r="AF31" s="526"/>
      <c r="AG31" s="526"/>
      <c r="AH31" s="526"/>
      <c r="AI31" s="526"/>
      <c r="AJ31" s="426"/>
      <c r="AK31" s="426"/>
      <c r="AL31" s="426"/>
      <c r="AM31" s="537"/>
      <c r="AN31" s="146">
        <v>10</v>
      </c>
      <c r="AO31" s="180" t="s">
        <v>117</v>
      </c>
      <c r="AP31" s="180"/>
      <c r="AQ31" s="180" t="s">
        <v>114</v>
      </c>
      <c r="AR31" s="180"/>
      <c r="AS31" s="180"/>
      <c r="AT31" s="180"/>
      <c r="AU31" s="180"/>
      <c r="AV31" s="180" t="s">
        <v>114</v>
      </c>
      <c r="AW31" s="181" t="s">
        <v>114</v>
      </c>
      <c r="AX31" s="181" t="s">
        <v>114</v>
      </c>
      <c r="AY31" s="181" t="s">
        <v>114</v>
      </c>
      <c r="AZ31" s="181" t="s">
        <v>114</v>
      </c>
      <c r="BA31" s="181" t="s">
        <v>114</v>
      </c>
      <c r="BB31" s="181" t="s">
        <v>114</v>
      </c>
      <c r="BC31" s="181" t="s">
        <v>114</v>
      </c>
      <c r="BD31" s="148">
        <f t="shared" si="0"/>
        <v>0</v>
      </c>
      <c r="BE31" s="148" t="str">
        <f t="shared" si="1"/>
        <v>Débil</v>
      </c>
      <c r="BF31" s="147"/>
      <c r="BG31" s="182" t="s">
        <v>114</v>
      </c>
      <c r="BH31" s="148" t="str">
        <f t="shared" si="2"/>
        <v>Casilla formulada</v>
      </c>
      <c r="BI31" s="147"/>
      <c r="BJ31" s="148" t="str">
        <f t="shared" si="3"/>
        <v/>
      </c>
      <c r="BK31" s="148" t="str">
        <f t="shared" si="4"/>
        <v/>
      </c>
      <c r="BL31" s="148" t="str">
        <f t="shared" si="5"/>
        <v>SI</v>
      </c>
      <c r="BM31" s="435"/>
      <c r="BN31" s="438"/>
      <c r="BO31" s="441"/>
      <c r="BP31" s="444"/>
      <c r="BQ31" s="426"/>
      <c r="BR31" s="426"/>
      <c r="BS31" s="534"/>
    </row>
    <row r="32" spans="2:71" s="113" customFormat="1" ht="96" customHeight="1" x14ac:dyDescent="0.25">
      <c r="B32" s="462">
        <v>3</v>
      </c>
      <c r="C32" s="515" t="s">
        <v>112</v>
      </c>
      <c r="D32" s="518" t="s">
        <v>113</v>
      </c>
      <c r="E32" s="518"/>
      <c r="F32" s="522" t="s">
        <v>114</v>
      </c>
      <c r="G32" s="522" t="s">
        <v>114</v>
      </c>
      <c r="H32" s="522" t="s">
        <v>114</v>
      </c>
      <c r="I32" s="522" t="s">
        <v>114</v>
      </c>
      <c r="J32" s="455" t="str">
        <f>IF(AND((F32="SI"),(G32="SI"),(H32="SI"),(I32="SI")),"Si es Riesgo de Corrupción","No es Riesgo de Corrupción")</f>
        <v>No es Riesgo de Corrupción</v>
      </c>
      <c r="K32" s="128">
        <v>1</v>
      </c>
      <c r="L32" s="169" t="s">
        <v>115</v>
      </c>
      <c r="M32" s="527" t="s">
        <v>502</v>
      </c>
      <c r="N32" s="52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524" t="s">
        <v>114</v>
      </c>
      <c r="R32" s="524" t="s">
        <v>114</v>
      </c>
      <c r="S32" s="524" t="s">
        <v>114</v>
      </c>
      <c r="T32" s="524" t="s">
        <v>114</v>
      </c>
      <c r="U32" s="524" t="s">
        <v>114</v>
      </c>
      <c r="V32" s="524" t="s">
        <v>114</v>
      </c>
      <c r="W32" s="524" t="s">
        <v>114</v>
      </c>
      <c r="X32" s="524" t="s">
        <v>114</v>
      </c>
      <c r="Y32" s="524" t="s">
        <v>114</v>
      </c>
      <c r="Z32" s="524" t="s">
        <v>114</v>
      </c>
      <c r="AA32" s="524" t="s">
        <v>114</v>
      </c>
      <c r="AB32" s="524" t="s">
        <v>114</v>
      </c>
      <c r="AC32" s="524" t="s">
        <v>114</v>
      </c>
      <c r="AD32" s="524" t="s">
        <v>114</v>
      </c>
      <c r="AE32" s="524" t="s">
        <v>114</v>
      </c>
      <c r="AF32" s="524" t="s">
        <v>114</v>
      </c>
      <c r="AG32" s="524" t="s">
        <v>114</v>
      </c>
      <c r="AH32" s="524" t="s">
        <v>114</v>
      </c>
      <c r="AI32" s="524"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535" t="s">
        <v>116</v>
      </c>
      <c r="AN32" s="117">
        <v>1</v>
      </c>
      <c r="AO32" s="118" t="s">
        <v>117</v>
      </c>
      <c r="AP32" s="118"/>
      <c r="AQ32" s="118" t="s">
        <v>114</v>
      </c>
      <c r="AR32" s="118"/>
      <c r="AS32" s="118"/>
      <c r="AT32" s="118"/>
      <c r="AU32" s="118"/>
      <c r="AV32" s="118" t="s">
        <v>114</v>
      </c>
      <c r="AW32" s="119" t="s">
        <v>114</v>
      </c>
      <c r="AX32" s="119" t="s">
        <v>114</v>
      </c>
      <c r="AY32" s="119" t="s">
        <v>114</v>
      </c>
      <c r="AZ32" s="119" t="s">
        <v>114</v>
      </c>
      <c r="BA32" s="119" t="s">
        <v>114</v>
      </c>
      <c r="BB32" s="119" t="s">
        <v>114</v>
      </c>
      <c r="BC32" s="119" t="s">
        <v>114</v>
      </c>
      <c r="BD32" s="166">
        <f t="shared" si="0"/>
        <v>0</v>
      </c>
      <c r="BE32" s="166" t="str">
        <f t="shared" si="1"/>
        <v>Débil</v>
      </c>
      <c r="BF32" s="121"/>
      <c r="BG32" s="122" t="s">
        <v>114</v>
      </c>
      <c r="BH32" s="166" t="str">
        <f t="shared" si="2"/>
        <v>Casilla formulada</v>
      </c>
      <c r="BI32" s="121"/>
      <c r="BJ32" s="166" t="str">
        <f t="shared" si="3"/>
        <v/>
      </c>
      <c r="BK32" s="166" t="str">
        <f t="shared" si="4"/>
        <v/>
      </c>
      <c r="BL32" s="166" t="str">
        <f t="shared" si="5"/>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532"/>
    </row>
    <row r="33" spans="2:71" s="113" customFormat="1" ht="96" customHeight="1" x14ac:dyDescent="0.25">
      <c r="B33" s="463"/>
      <c r="C33" s="516"/>
      <c r="D33" s="518"/>
      <c r="E33" s="518"/>
      <c r="F33" s="522"/>
      <c r="G33" s="522"/>
      <c r="H33" s="522"/>
      <c r="I33" s="522"/>
      <c r="J33" s="455"/>
      <c r="K33" s="131">
        <v>2</v>
      </c>
      <c r="L33" s="170" t="s">
        <v>115</v>
      </c>
      <c r="M33" s="527"/>
      <c r="N33" s="530"/>
      <c r="O33" s="450"/>
      <c r="P33" s="443"/>
      <c r="Q33" s="525"/>
      <c r="R33" s="525"/>
      <c r="S33" s="525"/>
      <c r="T33" s="525"/>
      <c r="U33" s="525"/>
      <c r="V33" s="525"/>
      <c r="W33" s="525"/>
      <c r="X33" s="525"/>
      <c r="Y33" s="525"/>
      <c r="Z33" s="525"/>
      <c r="AA33" s="525"/>
      <c r="AB33" s="525"/>
      <c r="AC33" s="525"/>
      <c r="AD33" s="525"/>
      <c r="AE33" s="525"/>
      <c r="AF33" s="525"/>
      <c r="AG33" s="525"/>
      <c r="AH33" s="525"/>
      <c r="AI33" s="525"/>
      <c r="AJ33" s="425"/>
      <c r="AK33" s="425"/>
      <c r="AL33" s="425"/>
      <c r="AM33" s="536"/>
      <c r="AN33" s="133">
        <v>2</v>
      </c>
      <c r="AO33" s="171" t="s">
        <v>117</v>
      </c>
      <c r="AP33" s="171"/>
      <c r="AQ33" s="171" t="s">
        <v>114</v>
      </c>
      <c r="AR33" s="171"/>
      <c r="AS33" s="171"/>
      <c r="AT33" s="171"/>
      <c r="AU33" s="171"/>
      <c r="AV33" s="171" t="s">
        <v>114</v>
      </c>
      <c r="AW33" s="172" t="s">
        <v>114</v>
      </c>
      <c r="AX33" s="172" t="s">
        <v>114</v>
      </c>
      <c r="AY33" s="172" t="s">
        <v>114</v>
      </c>
      <c r="AZ33" s="172" t="s">
        <v>114</v>
      </c>
      <c r="BA33" s="172" t="s">
        <v>114</v>
      </c>
      <c r="BB33" s="172" t="s">
        <v>114</v>
      </c>
      <c r="BC33" s="172" t="s">
        <v>114</v>
      </c>
      <c r="BD33" s="135">
        <f t="shared" si="0"/>
        <v>0</v>
      </c>
      <c r="BE33" s="135" t="str">
        <f t="shared" si="1"/>
        <v>Débil</v>
      </c>
      <c r="BF33" s="134"/>
      <c r="BG33" s="173" t="s">
        <v>114</v>
      </c>
      <c r="BH33" s="135" t="str">
        <f t="shared" si="2"/>
        <v>Casilla formulada</v>
      </c>
      <c r="BI33" s="134"/>
      <c r="BJ33" s="135" t="str">
        <f t="shared" si="3"/>
        <v/>
      </c>
      <c r="BK33" s="135" t="str">
        <f t="shared" si="4"/>
        <v/>
      </c>
      <c r="BL33" s="135" t="str">
        <f t="shared" si="5"/>
        <v>SI</v>
      </c>
      <c r="BM33" s="434"/>
      <c r="BN33" s="437"/>
      <c r="BO33" s="440"/>
      <c r="BP33" s="443"/>
      <c r="BQ33" s="425"/>
      <c r="BR33" s="425"/>
      <c r="BS33" s="533"/>
    </row>
    <row r="34" spans="2:71" s="113" customFormat="1" ht="96" customHeight="1" x14ac:dyDescent="0.25">
      <c r="B34" s="463"/>
      <c r="C34" s="516"/>
      <c r="D34" s="518"/>
      <c r="E34" s="518"/>
      <c r="F34" s="522"/>
      <c r="G34" s="522"/>
      <c r="H34" s="522"/>
      <c r="I34" s="522"/>
      <c r="J34" s="455"/>
      <c r="K34" s="137">
        <v>3</v>
      </c>
      <c r="L34" s="174" t="s">
        <v>115</v>
      </c>
      <c r="M34" s="527"/>
      <c r="N34" s="530"/>
      <c r="O34" s="450"/>
      <c r="P34" s="443"/>
      <c r="Q34" s="525"/>
      <c r="R34" s="525"/>
      <c r="S34" s="525"/>
      <c r="T34" s="525"/>
      <c r="U34" s="525"/>
      <c r="V34" s="525"/>
      <c r="W34" s="525"/>
      <c r="X34" s="525"/>
      <c r="Y34" s="525"/>
      <c r="Z34" s="525"/>
      <c r="AA34" s="525"/>
      <c r="AB34" s="525"/>
      <c r="AC34" s="525"/>
      <c r="AD34" s="525"/>
      <c r="AE34" s="525"/>
      <c r="AF34" s="525"/>
      <c r="AG34" s="525"/>
      <c r="AH34" s="525"/>
      <c r="AI34" s="525"/>
      <c r="AJ34" s="425"/>
      <c r="AK34" s="425"/>
      <c r="AL34" s="425"/>
      <c r="AM34" s="536"/>
      <c r="AN34" s="139">
        <v>3</v>
      </c>
      <c r="AO34" s="175" t="s">
        <v>117</v>
      </c>
      <c r="AP34" s="175"/>
      <c r="AQ34" s="175" t="s">
        <v>114</v>
      </c>
      <c r="AR34" s="175"/>
      <c r="AS34" s="175"/>
      <c r="AT34" s="175"/>
      <c r="AU34" s="175"/>
      <c r="AV34" s="175" t="s">
        <v>114</v>
      </c>
      <c r="AW34" s="176" t="s">
        <v>114</v>
      </c>
      <c r="AX34" s="176" t="s">
        <v>114</v>
      </c>
      <c r="AY34" s="176" t="s">
        <v>114</v>
      </c>
      <c r="AZ34" s="176" t="s">
        <v>114</v>
      </c>
      <c r="BA34" s="176" t="s">
        <v>114</v>
      </c>
      <c r="BB34" s="176" t="s">
        <v>114</v>
      </c>
      <c r="BC34" s="176" t="s">
        <v>114</v>
      </c>
      <c r="BD34" s="167">
        <f t="shared" si="0"/>
        <v>0</v>
      </c>
      <c r="BE34" s="167" t="str">
        <f t="shared" si="1"/>
        <v>Débil</v>
      </c>
      <c r="BF34" s="140"/>
      <c r="BG34" s="177" t="s">
        <v>114</v>
      </c>
      <c r="BH34" s="167" t="str">
        <f t="shared" si="2"/>
        <v>Casilla formulada</v>
      </c>
      <c r="BI34" s="140"/>
      <c r="BJ34" s="167" t="str">
        <f t="shared" si="3"/>
        <v/>
      </c>
      <c r="BK34" s="167" t="str">
        <f t="shared" si="4"/>
        <v/>
      </c>
      <c r="BL34" s="167" t="str">
        <f t="shared" si="5"/>
        <v>SI</v>
      </c>
      <c r="BM34" s="434"/>
      <c r="BN34" s="437"/>
      <c r="BO34" s="440"/>
      <c r="BP34" s="443"/>
      <c r="BQ34" s="425"/>
      <c r="BR34" s="425"/>
      <c r="BS34" s="533"/>
    </row>
    <row r="35" spans="2:71" s="113" customFormat="1" ht="96" customHeight="1" x14ac:dyDescent="0.25">
      <c r="B35" s="463"/>
      <c r="C35" s="516"/>
      <c r="D35" s="518"/>
      <c r="E35" s="518"/>
      <c r="F35" s="522"/>
      <c r="G35" s="522"/>
      <c r="H35" s="522"/>
      <c r="I35" s="522"/>
      <c r="J35" s="455"/>
      <c r="K35" s="131">
        <v>4</v>
      </c>
      <c r="L35" s="170" t="s">
        <v>115</v>
      </c>
      <c r="M35" s="527"/>
      <c r="N35" s="530"/>
      <c r="O35" s="450"/>
      <c r="P35" s="443"/>
      <c r="Q35" s="525"/>
      <c r="R35" s="525"/>
      <c r="S35" s="525"/>
      <c r="T35" s="525"/>
      <c r="U35" s="525"/>
      <c r="V35" s="525"/>
      <c r="W35" s="525"/>
      <c r="X35" s="525"/>
      <c r="Y35" s="525"/>
      <c r="Z35" s="525"/>
      <c r="AA35" s="525"/>
      <c r="AB35" s="525"/>
      <c r="AC35" s="525"/>
      <c r="AD35" s="525"/>
      <c r="AE35" s="525"/>
      <c r="AF35" s="525"/>
      <c r="AG35" s="525"/>
      <c r="AH35" s="525"/>
      <c r="AI35" s="525"/>
      <c r="AJ35" s="425"/>
      <c r="AK35" s="425"/>
      <c r="AL35" s="425"/>
      <c r="AM35" s="536"/>
      <c r="AN35" s="133">
        <v>4</v>
      </c>
      <c r="AO35" s="171" t="s">
        <v>117</v>
      </c>
      <c r="AP35" s="171"/>
      <c r="AQ35" s="171" t="s">
        <v>114</v>
      </c>
      <c r="AR35" s="171"/>
      <c r="AS35" s="171"/>
      <c r="AT35" s="171"/>
      <c r="AU35" s="171"/>
      <c r="AV35" s="171" t="s">
        <v>114</v>
      </c>
      <c r="AW35" s="172" t="s">
        <v>114</v>
      </c>
      <c r="AX35" s="172" t="s">
        <v>114</v>
      </c>
      <c r="AY35" s="172" t="s">
        <v>114</v>
      </c>
      <c r="AZ35" s="172" t="s">
        <v>114</v>
      </c>
      <c r="BA35" s="172" t="s">
        <v>114</v>
      </c>
      <c r="BB35" s="172" t="s">
        <v>114</v>
      </c>
      <c r="BC35" s="172" t="s">
        <v>114</v>
      </c>
      <c r="BD35" s="135">
        <f t="shared" si="0"/>
        <v>0</v>
      </c>
      <c r="BE35" s="135" t="str">
        <f t="shared" si="1"/>
        <v>Débil</v>
      </c>
      <c r="BF35" s="134"/>
      <c r="BG35" s="173" t="s">
        <v>114</v>
      </c>
      <c r="BH35" s="135" t="str">
        <f t="shared" si="2"/>
        <v>Casilla formulada</v>
      </c>
      <c r="BI35" s="134"/>
      <c r="BJ35" s="135" t="str">
        <f t="shared" si="3"/>
        <v/>
      </c>
      <c r="BK35" s="135" t="str">
        <f t="shared" si="4"/>
        <v/>
      </c>
      <c r="BL35" s="135" t="str">
        <f t="shared" si="5"/>
        <v>SI</v>
      </c>
      <c r="BM35" s="434"/>
      <c r="BN35" s="437"/>
      <c r="BO35" s="440"/>
      <c r="BP35" s="443"/>
      <c r="BQ35" s="425"/>
      <c r="BR35" s="425"/>
      <c r="BS35" s="533"/>
    </row>
    <row r="36" spans="2:71" s="113" customFormat="1" ht="96" customHeight="1" x14ac:dyDescent="0.25">
      <c r="B36" s="463"/>
      <c r="C36" s="516"/>
      <c r="D36" s="518"/>
      <c r="E36" s="518"/>
      <c r="F36" s="522"/>
      <c r="G36" s="522"/>
      <c r="H36" s="522"/>
      <c r="I36" s="522"/>
      <c r="J36" s="455"/>
      <c r="K36" s="137">
        <v>5</v>
      </c>
      <c r="L36" s="174" t="s">
        <v>115</v>
      </c>
      <c r="M36" s="527"/>
      <c r="N36" s="530"/>
      <c r="O36" s="450"/>
      <c r="P36" s="443"/>
      <c r="Q36" s="525"/>
      <c r="R36" s="525"/>
      <c r="S36" s="525"/>
      <c r="T36" s="525"/>
      <c r="U36" s="525"/>
      <c r="V36" s="525"/>
      <c r="W36" s="525"/>
      <c r="X36" s="525"/>
      <c r="Y36" s="525"/>
      <c r="Z36" s="525"/>
      <c r="AA36" s="525"/>
      <c r="AB36" s="525"/>
      <c r="AC36" s="525"/>
      <c r="AD36" s="525"/>
      <c r="AE36" s="525"/>
      <c r="AF36" s="525"/>
      <c r="AG36" s="525"/>
      <c r="AH36" s="525"/>
      <c r="AI36" s="525"/>
      <c r="AJ36" s="425"/>
      <c r="AK36" s="425"/>
      <c r="AL36" s="425"/>
      <c r="AM36" s="536"/>
      <c r="AN36" s="139">
        <v>5</v>
      </c>
      <c r="AO36" s="175" t="s">
        <v>117</v>
      </c>
      <c r="AP36" s="175"/>
      <c r="AQ36" s="175" t="s">
        <v>114</v>
      </c>
      <c r="AR36" s="175"/>
      <c r="AS36" s="175"/>
      <c r="AT36" s="175"/>
      <c r="AU36" s="175"/>
      <c r="AV36" s="175" t="s">
        <v>114</v>
      </c>
      <c r="AW36" s="176" t="s">
        <v>114</v>
      </c>
      <c r="AX36" s="176" t="s">
        <v>114</v>
      </c>
      <c r="AY36" s="176" t="s">
        <v>114</v>
      </c>
      <c r="AZ36" s="176" t="s">
        <v>114</v>
      </c>
      <c r="BA36" s="176" t="s">
        <v>114</v>
      </c>
      <c r="BB36" s="176" t="s">
        <v>114</v>
      </c>
      <c r="BC36" s="176" t="s">
        <v>114</v>
      </c>
      <c r="BD36" s="167">
        <f t="shared" si="0"/>
        <v>0</v>
      </c>
      <c r="BE36" s="167" t="str">
        <f t="shared" si="1"/>
        <v>Débil</v>
      </c>
      <c r="BF36" s="140"/>
      <c r="BG36" s="177" t="s">
        <v>114</v>
      </c>
      <c r="BH36" s="167" t="str">
        <f t="shared" si="2"/>
        <v>Casilla formulada</v>
      </c>
      <c r="BI36" s="140"/>
      <c r="BJ36" s="167" t="str">
        <f t="shared" si="3"/>
        <v/>
      </c>
      <c r="BK36" s="167" t="str">
        <f t="shared" si="4"/>
        <v/>
      </c>
      <c r="BL36" s="167" t="str">
        <f t="shared" si="5"/>
        <v>SI</v>
      </c>
      <c r="BM36" s="434"/>
      <c r="BN36" s="437"/>
      <c r="BO36" s="440"/>
      <c r="BP36" s="443"/>
      <c r="BQ36" s="425"/>
      <c r="BR36" s="425"/>
      <c r="BS36" s="533"/>
    </row>
    <row r="37" spans="2:71" s="113" customFormat="1" ht="96" customHeight="1" x14ac:dyDescent="0.25">
      <c r="B37" s="463"/>
      <c r="C37" s="516"/>
      <c r="D37" s="518"/>
      <c r="E37" s="518"/>
      <c r="F37" s="522"/>
      <c r="G37" s="522"/>
      <c r="H37" s="522"/>
      <c r="I37" s="522"/>
      <c r="J37" s="455"/>
      <c r="K37" s="131">
        <v>6</v>
      </c>
      <c r="L37" s="170" t="s">
        <v>115</v>
      </c>
      <c r="M37" s="527"/>
      <c r="N37" s="530"/>
      <c r="O37" s="450"/>
      <c r="P37" s="443"/>
      <c r="Q37" s="525"/>
      <c r="R37" s="525"/>
      <c r="S37" s="525"/>
      <c r="T37" s="525"/>
      <c r="U37" s="525"/>
      <c r="V37" s="525"/>
      <c r="W37" s="525"/>
      <c r="X37" s="525"/>
      <c r="Y37" s="525"/>
      <c r="Z37" s="525"/>
      <c r="AA37" s="525"/>
      <c r="AB37" s="525"/>
      <c r="AC37" s="525"/>
      <c r="AD37" s="525"/>
      <c r="AE37" s="525"/>
      <c r="AF37" s="525"/>
      <c r="AG37" s="525"/>
      <c r="AH37" s="525"/>
      <c r="AI37" s="525"/>
      <c r="AJ37" s="425"/>
      <c r="AK37" s="425"/>
      <c r="AL37" s="425"/>
      <c r="AM37" s="536"/>
      <c r="AN37" s="133">
        <v>6</v>
      </c>
      <c r="AO37" s="171" t="s">
        <v>117</v>
      </c>
      <c r="AP37" s="171"/>
      <c r="AQ37" s="171" t="s">
        <v>114</v>
      </c>
      <c r="AR37" s="171"/>
      <c r="AS37" s="171"/>
      <c r="AT37" s="171"/>
      <c r="AU37" s="171"/>
      <c r="AV37" s="171" t="s">
        <v>114</v>
      </c>
      <c r="AW37" s="172" t="s">
        <v>114</v>
      </c>
      <c r="AX37" s="172" t="s">
        <v>114</v>
      </c>
      <c r="AY37" s="172" t="s">
        <v>114</v>
      </c>
      <c r="AZ37" s="172" t="s">
        <v>114</v>
      </c>
      <c r="BA37" s="172" t="s">
        <v>114</v>
      </c>
      <c r="BB37" s="172" t="s">
        <v>114</v>
      </c>
      <c r="BC37" s="172" t="s">
        <v>114</v>
      </c>
      <c r="BD37" s="135">
        <f t="shared" si="0"/>
        <v>0</v>
      </c>
      <c r="BE37" s="135" t="str">
        <f t="shared" si="1"/>
        <v>Débil</v>
      </c>
      <c r="BF37" s="134"/>
      <c r="BG37" s="173" t="s">
        <v>114</v>
      </c>
      <c r="BH37" s="135" t="str">
        <f t="shared" si="2"/>
        <v>Casilla formulada</v>
      </c>
      <c r="BI37" s="134"/>
      <c r="BJ37" s="135" t="str">
        <f t="shared" si="3"/>
        <v/>
      </c>
      <c r="BK37" s="135" t="str">
        <f t="shared" si="4"/>
        <v/>
      </c>
      <c r="BL37" s="135" t="str">
        <f t="shared" si="5"/>
        <v>SI</v>
      </c>
      <c r="BM37" s="434"/>
      <c r="BN37" s="437"/>
      <c r="BO37" s="440"/>
      <c r="BP37" s="443"/>
      <c r="BQ37" s="425"/>
      <c r="BR37" s="425"/>
      <c r="BS37" s="533"/>
    </row>
    <row r="38" spans="2:71" s="113" customFormat="1" ht="96" customHeight="1" x14ac:dyDescent="0.25">
      <c r="B38" s="463"/>
      <c r="C38" s="516"/>
      <c r="D38" s="518"/>
      <c r="E38" s="518"/>
      <c r="F38" s="522"/>
      <c r="G38" s="522"/>
      <c r="H38" s="522"/>
      <c r="I38" s="522"/>
      <c r="J38" s="455"/>
      <c r="K38" s="137">
        <v>7</v>
      </c>
      <c r="L38" s="174" t="s">
        <v>115</v>
      </c>
      <c r="M38" s="527"/>
      <c r="N38" s="530"/>
      <c r="O38" s="450"/>
      <c r="P38" s="443"/>
      <c r="Q38" s="525"/>
      <c r="R38" s="525"/>
      <c r="S38" s="525"/>
      <c r="T38" s="525"/>
      <c r="U38" s="525"/>
      <c r="V38" s="525"/>
      <c r="W38" s="525"/>
      <c r="X38" s="525"/>
      <c r="Y38" s="525"/>
      <c r="Z38" s="525"/>
      <c r="AA38" s="525"/>
      <c r="AB38" s="525"/>
      <c r="AC38" s="525"/>
      <c r="AD38" s="525"/>
      <c r="AE38" s="525"/>
      <c r="AF38" s="525"/>
      <c r="AG38" s="525"/>
      <c r="AH38" s="525"/>
      <c r="AI38" s="525"/>
      <c r="AJ38" s="425"/>
      <c r="AK38" s="425"/>
      <c r="AL38" s="425"/>
      <c r="AM38" s="536"/>
      <c r="AN38" s="139">
        <v>7</v>
      </c>
      <c r="AO38" s="175" t="s">
        <v>117</v>
      </c>
      <c r="AP38" s="175"/>
      <c r="AQ38" s="175" t="s">
        <v>114</v>
      </c>
      <c r="AR38" s="175"/>
      <c r="AS38" s="175"/>
      <c r="AT38" s="175"/>
      <c r="AU38" s="175"/>
      <c r="AV38" s="175" t="s">
        <v>114</v>
      </c>
      <c r="AW38" s="176" t="s">
        <v>114</v>
      </c>
      <c r="AX38" s="176" t="s">
        <v>114</v>
      </c>
      <c r="AY38" s="176" t="s">
        <v>114</v>
      </c>
      <c r="AZ38" s="176" t="s">
        <v>114</v>
      </c>
      <c r="BA38" s="176" t="s">
        <v>114</v>
      </c>
      <c r="BB38" s="176" t="s">
        <v>114</v>
      </c>
      <c r="BC38" s="176" t="s">
        <v>114</v>
      </c>
      <c r="BD38" s="167">
        <f t="shared" si="0"/>
        <v>0</v>
      </c>
      <c r="BE38" s="167" t="str">
        <f t="shared" si="1"/>
        <v>Débil</v>
      </c>
      <c r="BF38" s="140"/>
      <c r="BG38" s="177" t="s">
        <v>114</v>
      </c>
      <c r="BH38" s="167" t="str">
        <f t="shared" si="2"/>
        <v>Casilla formulada</v>
      </c>
      <c r="BI38" s="140"/>
      <c r="BJ38" s="167" t="str">
        <f t="shared" si="3"/>
        <v/>
      </c>
      <c r="BK38" s="167" t="str">
        <f t="shared" si="4"/>
        <v/>
      </c>
      <c r="BL38" s="167" t="str">
        <f t="shared" si="5"/>
        <v>SI</v>
      </c>
      <c r="BM38" s="434"/>
      <c r="BN38" s="437"/>
      <c r="BO38" s="440"/>
      <c r="BP38" s="443"/>
      <c r="BQ38" s="425"/>
      <c r="BR38" s="425"/>
      <c r="BS38" s="533"/>
    </row>
    <row r="39" spans="2:71" s="113" customFormat="1" ht="96" customHeight="1" x14ac:dyDescent="0.25">
      <c r="B39" s="463"/>
      <c r="C39" s="516"/>
      <c r="D39" s="518"/>
      <c r="E39" s="518"/>
      <c r="F39" s="522"/>
      <c r="G39" s="522"/>
      <c r="H39" s="522"/>
      <c r="I39" s="522"/>
      <c r="J39" s="455"/>
      <c r="K39" s="131">
        <v>8</v>
      </c>
      <c r="L39" s="170" t="s">
        <v>115</v>
      </c>
      <c r="M39" s="527"/>
      <c r="N39" s="530"/>
      <c r="O39" s="450"/>
      <c r="P39" s="443"/>
      <c r="Q39" s="525"/>
      <c r="R39" s="525"/>
      <c r="S39" s="525"/>
      <c r="T39" s="525"/>
      <c r="U39" s="525"/>
      <c r="V39" s="525"/>
      <c r="W39" s="525"/>
      <c r="X39" s="525"/>
      <c r="Y39" s="525"/>
      <c r="Z39" s="525"/>
      <c r="AA39" s="525"/>
      <c r="AB39" s="525"/>
      <c r="AC39" s="525"/>
      <c r="AD39" s="525"/>
      <c r="AE39" s="525"/>
      <c r="AF39" s="525"/>
      <c r="AG39" s="525"/>
      <c r="AH39" s="525"/>
      <c r="AI39" s="525"/>
      <c r="AJ39" s="425"/>
      <c r="AK39" s="425"/>
      <c r="AL39" s="425"/>
      <c r="AM39" s="536"/>
      <c r="AN39" s="133">
        <v>8</v>
      </c>
      <c r="AO39" s="171" t="s">
        <v>117</v>
      </c>
      <c r="AP39" s="171"/>
      <c r="AQ39" s="171" t="s">
        <v>114</v>
      </c>
      <c r="AR39" s="171"/>
      <c r="AS39" s="171"/>
      <c r="AT39" s="171"/>
      <c r="AU39" s="171"/>
      <c r="AV39" s="171" t="s">
        <v>114</v>
      </c>
      <c r="AW39" s="172" t="s">
        <v>114</v>
      </c>
      <c r="AX39" s="172" t="s">
        <v>114</v>
      </c>
      <c r="AY39" s="172" t="s">
        <v>114</v>
      </c>
      <c r="AZ39" s="172" t="s">
        <v>114</v>
      </c>
      <c r="BA39" s="172" t="s">
        <v>114</v>
      </c>
      <c r="BB39" s="172" t="s">
        <v>114</v>
      </c>
      <c r="BC39" s="172" t="s">
        <v>114</v>
      </c>
      <c r="BD39" s="135">
        <f t="shared" si="0"/>
        <v>0</v>
      </c>
      <c r="BE39" s="135" t="str">
        <f t="shared" si="1"/>
        <v>Débil</v>
      </c>
      <c r="BF39" s="134"/>
      <c r="BG39" s="173" t="s">
        <v>114</v>
      </c>
      <c r="BH39" s="135" t="str">
        <f t="shared" si="2"/>
        <v>Casilla formulada</v>
      </c>
      <c r="BI39" s="134"/>
      <c r="BJ39" s="135" t="str">
        <f t="shared" si="3"/>
        <v/>
      </c>
      <c r="BK39" s="135" t="str">
        <f t="shared" si="4"/>
        <v/>
      </c>
      <c r="BL39" s="135" t="str">
        <f t="shared" si="5"/>
        <v>SI</v>
      </c>
      <c r="BM39" s="434"/>
      <c r="BN39" s="437"/>
      <c r="BO39" s="440"/>
      <c r="BP39" s="443"/>
      <c r="BQ39" s="425"/>
      <c r="BR39" s="425"/>
      <c r="BS39" s="533"/>
    </row>
    <row r="40" spans="2:71" s="113" customFormat="1" ht="96" customHeight="1" x14ac:dyDescent="0.25">
      <c r="B40" s="463"/>
      <c r="C40" s="516"/>
      <c r="D40" s="518"/>
      <c r="E40" s="518"/>
      <c r="F40" s="522"/>
      <c r="G40" s="522"/>
      <c r="H40" s="522"/>
      <c r="I40" s="522"/>
      <c r="J40" s="455"/>
      <c r="K40" s="137">
        <v>9</v>
      </c>
      <c r="L40" s="178" t="s">
        <v>115</v>
      </c>
      <c r="M40" s="527"/>
      <c r="N40" s="530"/>
      <c r="O40" s="450"/>
      <c r="P40" s="443"/>
      <c r="Q40" s="525"/>
      <c r="R40" s="525"/>
      <c r="S40" s="525"/>
      <c r="T40" s="525"/>
      <c r="U40" s="525"/>
      <c r="V40" s="525"/>
      <c r="W40" s="525"/>
      <c r="X40" s="525"/>
      <c r="Y40" s="525"/>
      <c r="Z40" s="525"/>
      <c r="AA40" s="525"/>
      <c r="AB40" s="525"/>
      <c r="AC40" s="525"/>
      <c r="AD40" s="525"/>
      <c r="AE40" s="525"/>
      <c r="AF40" s="525"/>
      <c r="AG40" s="525"/>
      <c r="AH40" s="525"/>
      <c r="AI40" s="525"/>
      <c r="AJ40" s="425"/>
      <c r="AK40" s="425"/>
      <c r="AL40" s="425"/>
      <c r="AM40" s="536"/>
      <c r="AN40" s="139">
        <v>9</v>
      </c>
      <c r="AO40" s="175" t="s">
        <v>117</v>
      </c>
      <c r="AP40" s="175"/>
      <c r="AQ40" s="175" t="s">
        <v>114</v>
      </c>
      <c r="AR40" s="175"/>
      <c r="AS40" s="175"/>
      <c r="AT40" s="175"/>
      <c r="AU40" s="175"/>
      <c r="AV40" s="175" t="s">
        <v>114</v>
      </c>
      <c r="AW40" s="176" t="s">
        <v>114</v>
      </c>
      <c r="AX40" s="176" t="s">
        <v>114</v>
      </c>
      <c r="AY40" s="176" t="s">
        <v>114</v>
      </c>
      <c r="AZ40" s="176" t="s">
        <v>114</v>
      </c>
      <c r="BA40" s="176" t="s">
        <v>114</v>
      </c>
      <c r="BB40" s="176" t="s">
        <v>114</v>
      </c>
      <c r="BC40" s="176" t="s">
        <v>114</v>
      </c>
      <c r="BD40" s="167">
        <f t="shared" si="0"/>
        <v>0</v>
      </c>
      <c r="BE40" s="167" t="str">
        <f t="shared" si="1"/>
        <v>Débil</v>
      </c>
      <c r="BF40" s="140"/>
      <c r="BG40" s="177" t="s">
        <v>114</v>
      </c>
      <c r="BH40" s="167" t="str">
        <f t="shared" si="2"/>
        <v>Casilla formulada</v>
      </c>
      <c r="BI40" s="140"/>
      <c r="BJ40" s="167" t="str">
        <f t="shared" si="3"/>
        <v/>
      </c>
      <c r="BK40" s="167" t="str">
        <f t="shared" si="4"/>
        <v/>
      </c>
      <c r="BL40" s="167" t="str">
        <f t="shared" si="5"/>
        <v>SI</v>
      </c>
      <c r="BM40" s="434"/>
      <c r="BN40" s="437"/>
      <c r="BO40" s="440"/>
      <c r="BP40" s="443"/>
      <c r="BQ40" s="425"/>
      <c r="BR40" s="425"/>
      <c r="BS40" s="533"/>
    </row>
    <row r="41" spans="2:71" s="113" customFormat="1" ht="96" customHeight="1" thickBot="1" x14ac:dyDescent="0.3">
      <c r="B41" s="464"/>
      <c r="C41" s="517"/>
      <c r="D41" s="519"/>
      <c r="E41" s="519"/>
      <c r="F41" s="523"/>
      <c r="G41" s="523"/>
      <c r="H41" s="523"/>
      <c r="I41" s="523"/>
      <c r="J41" s="456"/>
      <c r="K41" s="144">
        <v>10</v>
      </c>
      <c r="L41" s="179" t="s">
        <v>115</v>
      </c>
      <c r="M41" s="528"/>
      <c r="N41" s="531"/>
      <c r="O41" s="451"/>
      <c r="P41" s="444"/>
      <c r="Q41" s="526"/>
      <c r="R41" s="526"/>
      <c r="S41" s="526"/>
      <c r="T41" s="526"/>
      <c r="U41" s="526"/>
      <c r="V41" s="526"/>
      <c r="W41" s="526"/>
      <c r="X41" s="526"/>
      <c r="Y41" s="526"/>
      <c r="Z41" s="526"/>
      <c r="AA41" s="526"/>
      <c r="AB41" s="526"/>
      <c r="AC41" s="526"/>
      <c r="AD41" s="526"/>
      <c r="AE41" s="526"/>
      <c r="AF41" s="526"/>
      <c r="AG41" s="526"/>
      <c r="AH41" s="526"/>
      <c r="AI41" s="526"/>
      <c r="AJ41" s="426"/>
      <c r="AK41" s="426"/>
      <c r="AL41" s="426"/>
      <c r="AM41" s="537"/>
      <c r="AN41" s="146">
        <v>10</v>
      </c>
      <c r="AO41" s="180" t="s">
        <v>117</v>
      </c>
      <c r="AP41" s="180"/>
      <c r="AQ41" s="180" t="s">
        <v>114</v>
      </c>
      <c r="AR41" s="180"/>
      <c r="AS41" s="180"/>
      <c r="AT41" s="180"/>
      <c r="AU41" s="180"/>
      <c r="AV41" s="180" t="s">
        <v>114</v>
      </c>
      <c r="AW41" s="181" t="s">
        <v>114</v>
      </c>
      <c r="AX41" s="181" t="s">
        <v>114</v>
      </c>
      <c r="AY41" s="181" t="s">
        <v>114</v>
      </c>
      <c r="AZ41" s="181" t="s">
        <v>114</v>
      </c>
      <c r="BA41" s="181" t="s">
        <v>114</v>
      </c>
      <c r="BB41" s="181" t="s">
        <v>114</v>
      </c>
      <c r="BC41" s="181" t="s">
        <v>114</v>
      </c>
      <c r="BD41" s="148">
        <f t="shared" si="0"/>
        <v>0</v>
      </c>
      <c r="BE41" s="148" t="str">
        <f t="shared" si="1"/>
        <v>Débil</v>
      </c>
      <c r="BF41" s="147"/>
      <c r="BG41" s="182" t="s">
        <v>114</v>
      </c>
      <c r="BH41" s="148" t="str">
        <f t="shared" si="2"/>
        <v>Casilla formulada</v>
      </c>
      <c r="BI41" s="147"/>
      <c r="BJ41" s="148" t="str">
        <f t="shared" si="3"/>
        <v/>
      </c>
      <c r="BK41" s="148" t="str">
        <f t="shared" si="4"/>
        <v/>
      </c>
      <c r="BL41" s="148" t="str">
        <f t="shared" si="5"/>
        <v>SI</v>
      </c>
      <c r="BM41" s="435"/>
      <c r="BN41" s="438"/>
      <c r="BO41" s="441"/>
      <c r="BP41" s="444"/>
      <c r="BQ41" s="426"/>
      <c r="BR41" s="426"/>
      <c r="BS41" s="534"/>
    </row>
    <row r="42" spans="2:71" s="113" customFormat="1" ht="96" customHeight="1" x14ac:dyDescent="0.25">
      <c r="B42" s="462">
        <v>4</v>
      </c>
      <c r="C42" s="515" t="s">
        <v>112</v>
      </c>
      <c r="D42" s="518" t="s">
        <v>113</v>
      </c>
      <c r="E42" s="518"/>
      <c r="F42" s="522" t="s">
        <v>114</v>
      </c>
      <c r="G42" s="522" t="s">
        <v>114</v>
      </c>
      <c r="H42" s="522" t="s">
        <v>114</v>
      </c>
      <c r="I42" s="522" t="s">
        <v>114</v>
      </c>
      <c r="J42" s="455" t="str">
        <f>IF(AND((F42="SI"),(G42="SI"),(H42="SI"),(I42="SI")),"Si es Riesgo de Corrupción","No es Riesgo de Corrupción")</f>
        <v>No es Riesgo de Corrupción</v>
      </c>
      <c r="K42" s="128">
        <v>1</v>
      </c>
      <c r="L42" s="169" t="s">
        <v>115</v>
      </c>
      <c r="M42" s="527" t="s">
        <v>502</v>
      </c>
      <c r="N42" s="52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524" t="s">
        <v>114</v>
      </c>
      <c r="R42" s="524" t="s">
        <v>114</v>
      </c>
      <c r="S42" s="524" t="s">
        <v>114</v>
      </c>
      <c r="T42" s="524" t="s">
        <v>114</v>
      </c>
      <c r="U42" s="524" t="s">
        <v>114</v>
      </c>
      <c r="V42" s="524" t="s">
        <v>114</v>
      </c>
      <c r="W42" s="524" t="s">
        <v>114</v>
      </c>
      <c r="X42" s="524" t="s">
        <v>114</v>
      </c>
      <c r="Y42" s="524" t="s">
        <v>114</v>
      </c>
      <c r="Z42" s="524" t="s">
        <v>114</v>
      </c>
      <c r="AA42" s="524" t="s">
        <v>114</v>
      </c>
      <c r="AB42" s="524" t="s">
        <v>114</v>
      </c>
      <c r="AC42" s="524" t="s">
        <v>114</v>
      </c>
      <c r="AD42" s="524" t="s">
        <v>114</v>
      </c>
      <c r="AE42" s="524" t="s">
        <v>114</v>
      </c>
      <c r="AF42" s="524" t="s">
        <v>114</v>
      </c>
      <c r="AG42" s="524" t="s">
        <v>114</v>
      </c>
      <c r="AH42" s="524" t="s">
        <v>114</v>
      </c>
      <c r="AI42" s="524"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535" t="s">
        <v>116</v>
      </c>
      <c r="AN42" s="117">
        <v>1</v>
      </c>
      <c r="AO42" s="118" t="s">
        <v>117</v>
      </c>
      <c r="AP42" s="118"/>
      <c r="AQ42" s="118" t="s">
        <v>114</v>
      </c>
      <c r="AR42" s="118"/>
      <c r="AS42" s="118"/>
      <c r="AT42" s="118"/>
      <c r="AU42" s="118"/>
      <c r="AV42" s="118" t="s">
        <v>114</v>
      </c>
      <c r="AW42" s="119" t="s">
        <v>114</v>
      </c>
      <c r="AX42" s="119" t="s">
        <v>114</v>
      </c>
      <c r="AY42" s="119" t="s">
        <v>114</v>
      </c>
      <c r="AZ42" s="119" t="s">
        <v>114</v>
      </c>
      <c r="BA42" s="119" t="s">
        <v>114</v>
      </c>
      <c r="BB42" s="119" t="s">
        <v>114</v>
      </c>
      <c r="BC42" s="119" t="s">
        <v>114</v>
      </c>
      <c r="BD42" s="166">
        <f t="shared" si="0"/>
        <v>0</v>
      </c>
      <c r="BE42" s="166" t="str">
        <f t="shared" si="1"/>
        <v>Débil</v>
      </c>
      <c r="BF42" s="121"/>
      <c r="BG42" s="122" t="s">
        <v>114</v>
      </c>
      <c r="BH42" s="166" t="str">
        <f t="shared" si="2"/>
        <v>Casilla formulada</v>
      </c>
      <c r="BI42" s="121"/>
      <c r="BJ42" s="166" t="str">
        <f t="shared" si="3"/>
        <v/>
      </c>
      <c r="BK42" s="166" t="str">
        <f t="shared" si="4"/>
        <v/>
      </c>
      <c r="BL42" s="166" t="str">
        <f t="shared" si="5"/>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532"/>
    </row>
    <row r="43" spans="2:71" s="113" customFormat="1" ht="96" customHeight="1" x14ac:dyDescent="0.25">
      <c r="B43" s="463"/>
      <c r="C43" s="516"/>
      <c r="D43" s="518"/>
      <c r="E43" s="518"/>
      <c r="F43" s="522"/>
      <c r="G43" s="522"/>
      <c r="H43" s="522"/>
      <c r="I43" s="522"/>
      <c r="J43" s="455"/>
      <c r="K43" s="131">
        <v>2</v>
      </c>
      <c r="L43" s="170" t="s">
        <v>115</v>
      </c>
      <c r="M43" s="527"/>
      <c r="N43" s="530"/>
      <c r="O43" s="450"/>
      <c r="P43" s="443"/>
      <c r="Q43" s="525"/>
      <c r="R43" s="525"/>
      <c r="S43" s="525"/>
      <c r="T43" s="525"/>
      <c r="U43" s="525"/>
      <c r="V43" s="525"/>
      <c r="W43" s="525"/>
      <c r="X43" s="525"/>
      <c r="Y43" s="525"/>
      <c r="Z43" s="525"/>
      <c r="AA43" s="525"/>
      <c r="AB43" s="525"/>
      <c r="AC43" s="525"/>
      <c r="AD43" s="525"/>
      <c r="AE43" s="525"/>
      <c r="AF43" s="525"/>
      <c r="AG43" s="525"/>
      <c r="AH43" s="525"/>
      <c r="AI43" s="525"/>
      <c r="AJ43" s="425"/>
      <c r="AK43" s="425"/>
      <c r="AL43" s="425"/>
      <c r="AM43" s="536"/>
      <c r="AN43" s="133">
        <v>2</v>
      </c>
      <c r="AO43" s="171" t="s">
        <v>117</v>
      </c>
      <c r="AP43" s="171"/>
      <c r="AQ43" s="171" t="s">
        <v>114</v>
      </c>
      <c r="AR43" s="171"/>
      <c r="AS43" s="171"/>
      <c r="AT43" s="171"/>
      <c r="AU43" s="171"/>
      <c r="AV43" s="171" t="s">
        <v>114</v>
      </c>
      <c r="AW43" s="172" t="s">
        <v>114</v>
      </c>
      <c r="AX43" s="172" t="s">
        <v>114</v>
      </c>
      <c r="AY43" s="172" t="s">
        <v>114</v>
      </c>
      <c r="AZ43" s="172" t="s">
        <v>114</v>
      </c>
      <c r="BA43" s="172" t="s">
        <v>114</v>
      </c>
      <c r="BB43" s="172" t="s">
        <v>114</v>
      </c>
      <c r="BC43" s="172" t="s">
        <v>114</v>
      </c>
      <c r="BD43" s="135">
        <f t="shared" si="0"/>
        <v>0</v>
      </c>
      <c r="BE43" s="135" t="str">
        <f t="shared" si="1"/>
        <v>Débil</v>
      </c>
      <c r="BF43" s="134"/>
      <c r="BG43" s="173" t="s">
        <v>114</v>
      </c>
      <c r="BH43" s="135" t="str">
        <f t="shared" si="2"/>
        <v>Casilla formulada</v>
      </c>
      <c r="BI43" s="134"/>
      <c r="BJ43" s="135" t="str">
        <f t="shared" si="3"/>
        <v/>
      </c>
      <c r="BK43" s="135" t="str">
        <f t="shared" si="4"/>
        <v/>
      </c>
      <c r="BL43" s="135" t="str">
        <f t="shared" si="5"/>
        <v>SI</v>
      </c>
      <c r="BM43" s="434"/>
      <c r="BN43" s="437"/>
      <c r="BO43" s="440"/>
      <c r="BP43" s="443"/>
      <c r="BQ43" s="425"/>
      <c r="BR43" s="425"/>
      <c r="BS43" s="533"/>
    </row>
    <row r="44" spans="2:71" s="113" customFormat="1" ht="96" customHeight="1" x14ac:dyDescent="0.25">
      <c r="B44" s="463"/>
      <c r="C44" s="516"/>
      <c r="D44" s="518"/>
      <c r="E44" s="518"/>
      <c r="F44" s="522"/>
      <c r="G44" s="522"/>
      <c r="H44" s="522"/>
      <c r="I44" s="522"/>
      <c r="J44" s="455"/>
      <c r="K44" s="137">
        <v>3</v>
      </c>
      <c r="L44" s="174" t="s">
        <v>115</v>
      </c>
      <c r="M44" s="527"/>
      <c r="N44" s="530"/>
      <c r="O44" s="450"/>
      <c r="P44" s="443"/>
      <c r="Q44" s="525"/>
      <c r="R44" s="525"/>
      <c r="S44" s="525"/>
      <c r="T44" s="525"/>
      <c r="U44" s="525"/>
      <c r="V44" s="525"/>
      <c r="W44" s="525"/>
      <c r="X44" s="525"/>
      <c r="Y44" s="525"/>
      <c r="Z44" s="525"/>
      <c r="AA44" s="525"/>
      <c r="AB44" s="525"/>
      <c r="AC44" s="525"/>
      <c r="AD44" s="525"/>
      <c r="AE44" s="525"/>
      <c r="AF44" s="525"/>
      <c r="AG44" s="525"/>
      <c r="AH44" s="525"/>
      <c r="AI44" s="525"/>
      <c r="AJ44" s="425"/>
      <c r="AK44" s="425"/>
      <c r="AL44" s="425"/>
      <c r="AM44" s="536"/>
      <c r="AN44" s="139">
        <v>3</v>
      </c>
      <c r="AO44" s="175" t="s">
        <v>117</v>
      </c>
      <c r="AP44" s="175"/>
      <c r="AQ44" s="175" t="s">
        <v>114</v>
      </c>
      <c r="AR44" s="175"/>
      <c r="AS44" s="175"/>
      <c r="AT44" s="175"/>
      <c r="AU44" s="175"/>
      <c r="AV44" s="175" t="s">
        <v>114</v>
      </c>
      <c r="AW44" s="176" t="s">
        <v>114</v>
      </c>
      <c r="AX44" s="176" t="s">
        <v>114</v>
      </c>
      <c r="AY44" s="176" t="s">
        <v>114</v>
      </c>
      <c r="AZ44" s="176" t="s">
        <v>114</v>
      </c>
      <c r="BA44" s="176" t="s">
        <v>114</v>
      </c>
      <c r="BB44" s="176" t="s">
        <v>114</v>
      </c>
      <c r="BC44" s="176" t="s">
        <v>114</v>
      </c>
      <c r="BD44" s="167">
        <f t="shared" si="0"/>
        <v>0</v>
      </c>
      <c r="BE44" s="167" t="str">
        <f t="shared" si="1"/>
        <v>Débil</v>
      </c>
      <c r="BF44" s="140"/>
      <c r="BG44" s="177" t="s">
        <v>114</v>
      </c>
      <c r="BH44" s="167" t="str">
        <f t="shared" si="2"/>
        <v>Casilla formulada</v>
      </c>
      <c r="BI44" s="140"/>
      <c r="BJ44" s="167" t="str">
        <f t="shared" si="3"/>
        <v/>
      </c>
      <c r="BK44" s="167" t="str">
        <f t="shared" si="4"/>
        <v/>
      </c>
      <c r="BL44" s="167" t="str">
        <f t="shared" si="5"/>
        <v>SI</v>
      </c>
      <c r="BM44" s="434"/>
      <c r="BN44" s="437"/>
      <c r="BO44" s="440"/>
      <c r="BP44" s="443"/>
      <c r="BQ44" s="425"/>
      <c r="BR44" s="425"/>
      <c r="BS44" s="533"/>
    </row>
    <row r="45" spans="2:71" s="113" customFormat="1" ht="96" customHeight="1" x14ac:dyDescent="0.25">
      <c r="B45" s="463"/>
      <c r="C45" s="516"/>
      <c r="D45" s="518"/>
      <c r="E45" s="518"/>
      <c r="F45" s="522"/>
      <c r="G45" s="522"/>
      <c r="H45" s="522"/>
      <c r="I45" s="522"/>
      <c r="J45" s="455"/>
      <c r="K45" s="131">
        <v>4</v>
      </c>
      <c r="L45" s="170" t="s">
        <v>115</v>
      </c>
      <c r="M45" s="527"/>
      <c r="N45" s="530"/>
      <c r="O45" s="450"/>
      <c r="P45" s="443"/>
      <c r="Q45" s="525"/>
      <c r="R45" s="525"/>
      <c r="S45" s="525"/>
      <c r="T45" s="525"/>
      <c r="U45" s="525"/>
      <c r="V45" s="525"/>
      <c r="W45" s="525"/>
      <c r="X45" s="525"/>
      <c r="Y45" s="525"/>
      <c r="Z45" s="525"/>
      <c r="AA45" s="525"/>
      <c r="AB45" s="525"/>
      <c r="AC45" s="525"/>
      <c r="AD45" s="525"/>
      <c r="AE45" s="525"/>
      <c r="AF45" s="525"/>
      <c r="AG45" s="525"/>
      <c r="AH45" s="525"/>
      <c r="AI45" s="525"/>
      <c r="AJ45" s="425"/>
      <c r="AK45" s="425"/>
      <c r="AL45" s="425"/>
      <c r="AM45" s="536"/>
      <c r="AN45" s="133">
        <v>4</v>
      </c>
      <c r="AO45" s="171" t="s">
        <v>117</v>
      </c>
      <c r="AP45" s="171"/>
      <c r="AQ45" s="171" t="s">
        <v>114</v>
      </c>
      <c r="AR45" s="171"/>
      <c r="AS45" s="171"/>
      <c r="AT45" s="171"/>
      <c r="AU45" s="171"/>
      <c r="AV45" s="171" t="s">
        <v>114</v>
      </c>
      <c r="AW45" s="172" t="s">
        <v>114</v>
      </c>
      <c r="AX45" s="172" t="s">
        <v>114</v>
      </c>
      <c r="AY45" s="172" t="s">
        <v>114</v>
      </c>
      <c r="AZ45" s="172" t="s">
        <v>114</v>
      </c>
      <c r="BA45" s="172" t="s">
        <v>114</v>
      </c>
      <c r="BB45" s="172" t="s">
        <v>114</v>
      </c>
      <c r="BC45" s="172" t="s">
        <v>114</v>
      </c>
      <c r="BD45" s="135">
        <f t="shared" si="0"/>
        <v>0</v>
      </c>
      <c r="BE45" s="135" t="str">
        <f t="shared" si="1"/>
        <v>Débil</v>
      </c>
      <c r="BF45" s="134"/>
      <c r="BG45" s="173" t="s">
        <v>114</v>
      </c>
      <c r="BH45" s="135" t="str">
        <f t="shared" si="2"/>
        <v>Casilla formulada</v>
      </c>
      <c r="BI45" s="134"/>
      <c r="BJ45" s="135" t="str">
        <f t="shared" si="3"/>
        <v/>
      </c>
      <c r="BK45" s="135" t="str">
        <f t="shared" si="4"/>
        <v/>
      </c>
      <c r="BL45" s="135" t="str">
        <f t="shared" si="5"/>
        <v>SI</v>
      </c>
      <c r="BM45" s="434"/>
      <c r="BN45" s="437"/>
      <c r="BO45" s="440"/>
      <c r="BP45" s="443"/>
      <c r="BQ45" s="425"/>
      <c r="BR45" s="425"/>
      <c r="BS45" s="533"/>
    </row>
    <row r="46" spans="2:71" s="113" customFormat="1" ht="96" customHeight="1" x14ac:dyDescent="0.25">
      <c r="B46" s="463"/>
      <c r="C46" s="516"/>
      <c r="D46" s="518"/>
      <c r="E46" s="518"/>
      <c r="F46" s="522"/>
      <c r="G46" s="522"/>
      <c r="H46" s="522"/>
      <c r="I46" s="522"/>
      <c r="J46" s="455"/>
      <c r="K46" s="137">
        <v>5</v>
      </c>
      <c r="L46" s="174" t="s">
        <v>115</v>
      </c>
      <c r="M46" s="527"/>
      <c r="N46" s="530"/>
      <c r="O46" s="450"/>
      <c r="P46" s="443"/>
      <c r="Q46" s="525"/>
      <c r="R46" s="525"/>
      <c r="S46" s="525"/>
      <c r="T46" s="525"/>
      <c r="U46" s="525"/>
      <c r="V46" s="525"/>
      <c r="W46" s="525"/>
      <c r="X46" s="525"/>
      <c r="Y46" s="525"/>
      <c r="Z46" s="525"/>
      <c r="AA46" s="525"/>
      <c r="AB46" s="525"/>
      <c r="AC46" s="525"/>
      <c r="AD46" s="525"/>
      <c r="AE46" s="525"/>
      <c r="AF46" s="525"/>
      <c r="AG46" s="525"/>
      <c r="AH46" s="525"/>
      <c r="AI46" s="525"/>
      <c r="AJ46" s="425"/>
      <c r="AK46" s="425"/>
      <c r="AL46" s="425"/>
      <c r="AM46" s="536"/>
      <c r="AN46" s="139">
        <v>5</v>
      </c>
      <c r="AO46" s="175" t="s">
        <v>117</v>
      </c>
      <c r="AP46" s="175"/>
      <c r="AQ46" s="175" t="s">
        <v>114</v>
      </c>
      <c r="AR46" s="175"/>
      <c r="AS46" s="175"/>
      <c r="AT46" s="175"/>
      <c r="AU46" s="175"/>
      <c r="AV46" s="175" t="s">
        <v>114</v>
      </c>
      <c r="AW46" s="176" t="s">
        <v>114</v>
      </c>
      <c r="AX46" s="176" t="s">
        <v>114</v>
      </c>
      <c r="AY46" s="176" t="s">
        <v>114</v>
      </c>
      <c r="AZ46" s="176" t="s">
        <v>114</v>
      </c>
      <c r="BA46" s="176" t="s">
        <v>114</v>
      </c>
      <c r="BB46" s="176" t="s">
        <v>114</v>
      </c>
      <c r="BC46" s="176" t="s">
        <v>114</v>
      </c>
      <c r="BD46" s="167">
        <f t="shared" si="0"/>
        <v>0</v>
      </c>
      <c r="BE46" s="167" t="str">
        <f t="shared" si="1"/>
        <v>Débil</v>
      </c>
      <c r="BF46" s="140"/>
      <c r="BG46" s="177" t="s">
        <v>114</v>
      </c>
      <c r="BH46" s="167" t="str">
        <f t="shared" si="2"/>
        <v>Casilla formulada</v>
      </c>
      <c r="BI46" s="140"/>
      <c r="BJ46" s="167" t="str">
        <f t="shared" si="3"/>
        <v/>
      </c>
      <c r="BK46" s="167" t="str">
        <f t="shared" si="4"/>
        <v/>
      </c>
      <c r="BL46" s="167" t="str">
        <f t="shared" si="5"/>
        <v>SI</v>
      </c>
      <c r="BM46" s="434"/>
      <c r="BN46" s="437"/>
      <c r="BO46" s="440"/>
      <c r="BP46" s="443"/>
      <c r="BQ46" s="425"/>
      <c r="BR46" s="425"/>
      <c r="BS46" s="533"/>
    </row>
    <row r="47" spans="2:71" s="113" customFormat="1" ht="96" customHeight="1" x14ac:dyDescent="0.25">
      <c r="B47" s="463"/>
      <c r="C47" s="516"/>
      <c r="D47" s="518"/>
      <c r="E47" s="518"/>
      <c r="F47" s="522"/>
      <c r="G47" s="522"/>
      <c r="H47" s="522"/>
      <c r="I47" s="522"/>
      <c r="J47" s="455"/>
      <c r="K47" s="131">
        <v>6</v>
      </c>
      <c r="L47" s="170" t="s">
        <v>115</v>
      </c>
      <c r="M47" s="527"/>
      <c r="N47" s="530"/>
      <c r="O47" s="450"/>
      <c r="P47" s="443"/>
      <c r="Q47" s="525"/>
      <c r="R47" s="525"/>
      <c r="S47" s="525"/>
      <c r="T47" s="525"/>
      <c r="U47" s="525"/>
      <c r="V47" s="525"/>
      <c r="W47" s="525"/>
      <c r="X47" s="525"/>
      <c r="Y47" s="525"/>
      <c r="Z47" s="525"/>
      <c r="AA47" s="525"/>
      <c r="AB47" s="525"/>
      <c r="AC47" s="525"/>
      <c r="AD47" s="525"/>
      <c r="AE47" s="525"/>
      <c r="AF47" s="525"/>
      <c r="AG47" s="525"/>
      <c r="AH47" s="525"/>
      <c r="AI47" s="525"/>
      <c r="AJ47" s="425"/>
      <c r="AK47" s="425"/>
      <c r="AL47" s="425"/>
      <c r="AM47" s="536"/>
      <c r="AN47" s="133">
        <v>6</v>
      </c>
      <c r="AO47" s="171" t="s">
        <v>117</v>
      </c>
      <c r="AP47" s="171"/>
      <c r="AQ47" s="171" t="s">
        <v>114</v>
      </c>
      <c r="AR47" s="171"/>
      <c r="AS47" s="171"/>
      <c r="AT47" s="171"/>
      <c r="AU47" s="171"/>
      <c r="AV47" s="171" t="s">
        <v>114</v>
      </c>
      <c r="AW47" s="172" t="s">
        <v>114</v>
      </c>
      <c r="AX47" s="172" t="s">
        <v>114</v>
      </c>
      <c r="AY47" s="172" t="s">
        <v>114</v>
      </c>
      <c r="AZ47" s="172" t="s">
        <v>114</v>
      </c>
      <c r="BA47" s="172" t="s">
        <v>114</v>
      </c>
      <c r="BB47" s="172" t="s">
        <v>114</v>
      </c>
      <c r="BC47" s="172" t="s">
        <v>114</v>
      </c>
      <c r="BD47" s="135">
        <f t="shared" si="0"/>
        <v>0</v>
      </c>
      <c r="BE47" s="135" t="str">
        <f t="shared" si="1"/>
        <v>Débil</v>
      </c>
      <c r="BF47" s="134"/>
      <c r="BG47" s="173" t="s">
        <v>114</v>
      </c>
      <c r="BH47" s="135" t="str">
        <f t="shared" si="2"/>
        <v>Casilla formulada</v>
      </c>
      <c r="BI47" s="134"/>
      <c r="BJ47" s="135" t="str">
        <f t="shared" si="3"/>
        <v/>
      </c>
      <c r="BK47" s="135" t="str">
        <f t="shared" si="4"/>
        <v/>
      </c>
      <c r="BL47" s="135" t="str">
        <f t="shared" si="5"/>
        <v>SI</v>
      </c>
      <c r="BM47" s="434"/>
      <c r="BN47" s="437"/>
      <c r="BO47" s="440"/>
      <c r="BP47" s="443"/>
      <c r="BQ47" s="425"/>
      <c r="BR47" s="425"/>
      <c r="BS47" s="533"/>
    </row>
    <row r="48" spans="2:71" s="113" customFormat="1" ht="96" customHeight="1" x14ac:dyDescent="0.25">
      <c r="B48" s="463"/>
      <c r="C48" s="516"/>
      <c r="D48" s="518"/>
      <c r="E48" s="518"/>
      <c r="F48" s="522"/>
      <c r="G48" s="522"/>
      <c r="H48" s="522"/>
      <c r="I48" s="522"/>
      <c r="J48" s="455"/>
      <c r="K48" s="137">
        <v>7</v>
      </c>
      <c r="L48" s="174" t="s">
        <v>115</v>
      </c>
      <c r="M48" s="527"/>
      <c r="N48" s="530"/>
      <c r="O48" s="450"/>
      <c r="P48" s="443"/>
      <c r="Q48" s="525"/>
      <c r="R48" s="525"/>
      <c r="S48" s="525"/>
      <c r="T48" s="525"/>
      <c r="U48" s="525"/>
      <c r="V48" s="525"/>
      <c r="W48" s="525"/>
      <c r="X48" s="525"/>
      <c r="Y48" s="525"/>
      <c r="Z48" s="525"/>
      <c r="AA48" s="525"/>
      <c r="AB48" s="525"/>
      <c r="AC48" s="525"/>
      <c r="AD48" s="525"/>
      <c r="AE48" s="525"/>
      <c r="AF48" s="525"/>
      <c r="AG48" s="525"/>
      <c r="AH48" s="525"/>
      <c r="AI48" s="525"/>
      <c r="AJ48" s="425"/>
      <c r="AK48" s="425"/>
      <c r="AL48" s="425"/>
      <c r="AM48" s="536"/>
      <c r="AN48" s="139">
        <v>7</v>
      </c>
      <c r="AO48" s="175" t="s">
        <v>117</v>
      </c>
      <c r="AP48" s="175"/>
      <c r="AQ48" s="175" t="s">
        <v>114</v>
      </c>
      <c r="AR48" s="175"/>
      <c r="AS48" s="175"/>
      <c r="AT48" s="175"/>
      <c r="AU48" s="175"/>
      <c r="AV48" s="175" t="s">
        <v>114</v>
      </c>
      <c r="AW48" s="176" t="s">
        <v>114</v>
      </c>
      <c r="AX48" s="176" t="s">
        <v>114</v>
      </c>
      <c r="AY48" s="176" t="s">
        <v>114</v>
      </c>
      <c r="AZ48" s="176" t="s">
        <v>114</v>
      </c>
      <c r="BA48" s="176" t="s">
        <v>114</v>
      </c>
      <c r="BB48" s="176" t="s">
        <v>114</v>
      </c>
      <c r="BC48" s="176" t="s">
        <v>114</v>
      </c>
      <c r="BD48" s="167">
        <f t="shared" si="0"/>
        <v>0</v>
      </c>
      <c r="BE48" s="167" t="str">
        <f t="shared" si="1"/>
        <v>Débil</v>
      </c>
      <c r="BF48" s="140"/>
      <c r="BG48" s="177" t="s">
        <v>114</v>
      </c>
      <c r="BH48" s="167" t="str">
        <f t="shared" si="2"/>
        <v>Casilla formulada</v>
      </c>
      <c r="BI48" s="140"/>
      <c r="BJ48" s="167" t="str">
        <f t="shared" si="3"/>
        <v/>
      </c>
      <c r="BK48" s="167" t="str">
        <f t="shared" si="4"/>
        <v/>
      </c>
      <c r="BL48" s="167" t="str">
        <f t="shared" si="5"/>
        <v>SI</v>
      </c>
      <c r="BM48" s="434"/>
      <c r="BN48" s="437"/>
      <c r="BO48" s="440"/>
      <c r="BP48" s="443"/>
      <c r="BQ48" s="425"/>
      <c r="BR48" s="425"/>
      <c r="BS48" s="533"/>
    </row>
    <row r="49" spans="2:71" s="113" customFormat="1" ht="96" customHeight="1" x14ac:dyDescent="0.25">
      <c r="B49" s="463"/>
      <c r="C49" s="516"/>
      <c r="D49" s="518"/>
      <c r="E49" s="518"/>
      <c r="F49" s="522"/>
      <c r="G49" s="522"/>
      <c r="H49" s="522"/>
      <c r="I49" s="522"/>
      <c r="J49" s="455"/>
      <c r="K49" s="131">
        <v>8</v>
      </c>
      <c r="L49" s="170" t="s">
        <v>115</v>
      </c>
      <c r="M49" s="527"/>
      <c r="N49" s="530"/>
      <c r="O49" s="450"/>
      <c r="P49" s="443"/>
      <c r="Q49" s="525"/>
      <c r="R49" s="525"/>
      <c r="S49" s="525"/>
      <c r="T49" s="525"/>
      <c r="U49" s="525"/>
      <c r="V49" s="525"/>
      <c r="W49" s="525"/>
      <c r="X49" s="525"/>
      <c r="Y49" s="525"/>
      <c r="Z49" s="525"/>
      <c r="AA49" s="525"/>
      <c r="AB49" s="525"/>
      <c r="AC49" s="525"/>
      <c r="AD49" s="525"/>
      <c r="AE49" s="525"/>
      <c r="AF49" s="525"/>
      <c r="AG49" s="525"/>
      <c r="AH49" s="525"/>
      <c r="AI49" s="525"/>
      <c r="AJ49" s="425"/>
      <c r="AK49" s="425"/>
      <c r="AL49" s="425"/>
      <c r="AM49" s="536"/>
      <c r="AN49" s="133">
        <v>8</v>
      </c>
      <c r="AO49" s="171" t="s">
        <v>117</v>
      </c>
      <c r="AP49" s="171"/>
      <c r="AQ49" s="171" t="s">
        <v>114</v>
      </c>
      <c r="AR49" s="171"/>
      <c r="AS49" s="171"/>
      <c r="AT49" s="171"/>
      <c r="AU49" s="171"/>
      <c r="AV49" s="171" t="s">
        <v>114</v>
      </c>
      <c r="AW49" s="172" t="s">
        <v>114</v>
      </c>
      <c r="AX49" s="172" t="s">
        <v>114</v>
      </c>
      <c r="AY49" s="172" t="s">
        <v>114</v>
      </c>
      <c r="AZ49" s="172" t="s">
        <v>114</v>
      </c>
      <c r="BA49" s="172" t="s">
        <v>114</v>
      </c>
      <c r="BB49" s="172" t="s">
        <v>114</v>
      </c>
      <c r="BC49" s="172" t="s">
        <v>114</v>
      </c>
      <c r="BD49" s="135">
        <f t="shared" si="0"/>
        <v>0</v>
      </c>
      <c r="BE49" s="135" t="str">
        <f t="shared" si="1"/>
        <v>Débil</v>
      </c>
      <c r="BF49" s="134"/>
      <c r="BG49" s="173" t="s">
        <v>114</v>
      </c>
      <c r="BH49" s="135" t="str">
        <f t="shared" si="2"/>
        <v>Casilla formulada</v>
      </c>
      <c r="BI49" s="134"/>
      <c r="BJ49" s="135" t="str">
        <f t="shared" si="3"/>
        <v/>
      </c>
      <c r="BK49" s="135" t="str">
        <f t="shared" si="4"/>
        <v/>
      </c>
      <c r="BL49" s="135" t="str">
        <f t="shared" si="5"/>
        <v>SI</v>
      </c>
      <c r="BM49" s="434"/>
      <c r="BN49" s="437"/>
      <c r="BO49" s="440"/>
      <c r="BP49" s="443"/>
      <c r="BQ49" s="425"/>
      <c r="BR49" s="425"/>
      <c r="BS49" s="533"/>
    </row>
    <row r="50" spans="2:71" s="113" customFormat="1" ht="96" customHeight="1" x14ac:dyDescent="0.25">
      <c r="B50" s="463"/>
      <c r="C50" s="516"/>
      <c r="D50" s="518"/>
      <c r="E50" s="518"/>
      <c r="F50" s="522"/>
      <c r="G50" s="522"/>
      <c r="H50" s="522"/>
      <c r="I50" s="522"/>
      <c r="J50" s="455"/>
      <c r="K50" s="137">
        <v>9</v>
      </c>
      <c r="L50" s="178" t="s">
        <v>115</v>
      </c>
      <c r="M50" s="527"/>
      <c r="N50" s="530"/>
      <c r="O50" s="450"/>
      <c r="P50" s="443"/>
      <c r="Q50" s="525"/>
      <c r="R50" s="525"/>
      <c r="S50" s="525"/>
      <c r="T50" s="525"/>
      <c r="U50" s="525"/>
      <c r="V50" s="525"/>
      <c r="W50" s="525"/>
      <c r="X50" s="525"/>
      <c r="Y50" s="525"/>
      <c r="Z50" s="525"/>
      <c r="AA50" s="525"/>
      <c r="AB50" s="525"/>
      <c r="AC50" s="525"/>
      <c r="AD50" s="525"/>
      <c r="AE50" s="525"/>
      <c r="AF50" s="525"/>
      <c r="AG50" s="525"/>
      <c r="AH50" s="525"/>
      <c r="AI50" s="525"/>
      <c r="AJ50" s="425"/>
      <c r="AK50" s="425"/>
      <c r="AL50" s="425"/>
      <c r="AM50" s="536"/>
      <c r="AN50" s="139">
        <v>9</v>
      </c>
      <c r="AO50" s="175" t="s">
        <v>117</v>
      </c>
      <c r="AP50" s="175"/>
      <c r="AQ50" s="175" t="s">
        <v>114</v>
      </c>
      <c r="AR50" s="175"/>
      <c r="AS50" s="175"/>
      <c r="AT50" s="175"/>
      <c r="AU50" s="175"/>
      <c r="AV50" s="175" t="s">
        <v>114</v>
      </c>
      <c r="AW50" s="176" t="s">
        <v>114</v>
      </c>
      <c r="AX50" s="176" t="s">
        <v>114</v>
      </c>
      <c r="AY50" s="176" t="s">
        <v>114</v>
      </c>
      <c r="AZ50" s="176" t="s">
        <v>114</v>
      </c>
      <c r="BA50" s="176" t="s">
        <v>114</v>
      </c>
      <c r="BB50" s="176" t="s">
        <v>114</v>
      </c>
      <c r="BC50" s="176" t="s">
        <v>114</v>
      </c>
      <c r="BD50" s="167">
        <f t="shared" si="0"/>
        <v>0</v>
      </c>
      <c r="BE50" s="167" t="str">
        <f t="shared" si="1"/>
        <v>Débil</v>
      </c>
      <c r="BF50" s="140"/>
      <c r="BG50" s="177" t="s">
        <v>114</v>
      </c>
      <c r="BH50" s="167" t="str">
        <f t="shared" si="2"/>
        <v>Casilla formulada</v>
      </c>
      <c r="BI50" s="140"/>
      <c r="BJ50" s="167" t="str">
        <f t="shared" si="3"/>
        <v/>
      </c>
      <c r="BK50" s="167" t="str">
        <f t="shared" si="4"/>
        <v/>
      </c>
      <c r="BL50" s="167" t="str">
        <f t="shared" si="5"/>
        <v>SI</v>
      </c>
      <c r="BM50" s="434"/>
      <c r="BN50" s="437"/>
      <c r="BO50" s="440"/>
      <c r="BP50" s="443"/>
      <c r="BQ50" s="425"/>
      <c r="BR50" s="425"/>
      <c r="BS50" s="533"/>
    </row>
    <row r="51" spans="2:71" s="113" customFormat="1" ht="96" customHeight="1" thickBot="1" x14ac:dyDescent="0.3">
      <c r="B51" s="464"/>
      <c r="C51" s="517"/>
      <c r="D51" s="519"/>
      <c r="E51" s="519"/>
      <c r="F51" s="523"/>
      <c r="G51" s="523"/>
      <c r="H51" s="523"/>
      <c r="I51" s="523"/>
      <c r="J51" s="456"/>
      <c r="K51" s="144">
        <v>10</v>
      </c>
      <c r="L51" s="179" t="s">
        <v>115</v>
      </c>
      <c r="M51" s="528"/>
      <c r="N51" s="531"/>
      <c r="O51" s="451"/>
      <c r="P51" s="444"/>
      <c r="Q51" s="526"/>
      <c r="R51" s="526"/>
      <c r="S51" s="526"/>
      <c r="T51" s="526"/>
      <c r="U51" s="526"/>
      <c r="V51" s="526"/>
      <c r="W51" s="526"/>
      <c r="X51" s="526"/>
      <c r="Y51" s="526"/>
      <c r="Z51" s="526"/>
      <c r="AA51" s="526"/>
      <c r="AB51" s="526"/>
      <c r="AC51" s="526"/>
      <c r="AD51" s="526"/>
      <c r="AE51" s="526"/>
      <c r="AF51" s="526"/>
      <c r="AG51" s="526"/>
      <c r="AH51" s="526"/>
      <c r="AI51" s="526"/>
      <c r="AJ51" s="426"/>
      <c r="AK51" s="426"/>
      <c r="AL51" s="426"/>
      <c r="AM51" s="537"/>
      <c r="AN51" s="146">
        <v>10</v>
      </c>
      <c r="AO51" s="180" t="s">
        <v>117</v>
      </c>
      <c r="AP51" s="180"/>
      <c r="AQ51" s="180" t="s">
        <v>114</v>
      </c>
      <c r="AR51" s="180"/>
      <c r="AS51" s="180"/>
      <c r="AT51" s="180"/>
      <c r="AU51" s="180"/>
      <c r="AV51" s="180" t="s">
        <v>114</v>
      </c>
      <c r="AW51" s="181" t="s">
        <v>114</v>
      </c>
      <c r="AX51" s="181" t="s">
        <v>114</v>
      </c>
      <c r="AY51" s="181" t="s">
        <v>114</v>
      </c>
      <c r="AZ51" s="181" t="s">
        <v>114</v>
      </c>
      <c r="BA51" s="181" t="s">
        <v>114</v>
      </c>
      <c r="BB51" s="181" t="s">
        <v>114</v>
      </c>
      <c r="BC51" s="181" t="s">
        <v>114</v>
      </c>
      <c r="BD51" s="148">
        <f t="shared" si="0"/>
        <v>0</v>
      </c>
      <c r="BE51" s="148" t="str">
        <f t="shared" si="1"/>
        <v>Débil</v>
      </c>
      <c r="BF51" s="147"/>
      <c r="BG51" s="182" t="s">
        <v>114</v>
      </c>
      <c r="BH51" s="148" t="str">
        <f t="shared" si="2"/>
        <v>Casilla formulada</v>
      </c>
      <c r="BI51" s="147"/>
      <c r="BJ51" s="148" t="str">
        <f t="shared" si="3"/>
        <v/>
      </c>
      <c r="BK51" s="148" t="str">
        <f t="shared" si="4"/>
        <v/>
      </c>
      <c r="BL51" s="148" t="str">
        <f t="shared" si="5"/>
        <v>SI</v>
      </c>
      <c r="BM51" s="435"/>
      <c r="BN51" s="438"/>
      <c r="BO51" s="441"/>
      <c r="BP51" s="444"/>
      <c r="BQ51" s="426"/>
      <c r="BR51" s="426"/>
      <c r="BS51" s="534"/>
    </row>
    <row r="52" spans="2:71" s="113" customFormat="1" ht="96" customHeight="1" x14ac:dyDescent="0.25">
      <c r="B52" s="462">
        <v>5</v>
      </c>
      <c r="C52" s="515" t="s">
        <v>112</v>
      </c>
      <c r="D52" s="518" t="s">
        <v>113</v>
      </c>
      <c r="E52" s="518"/>
      <c r="F52" s="522" t="s">
        <v>114</v>
      </c>
      <c r="G52" s="522" t="s">
        <v>114</v>
      </c>
      <c r="H52" s="522" t="s">
        <v>114</v>
      </c>
      <c r="I52" s="522" t="s">
        <v>114</v>
      </c>
      <c r="J52" s="455" t="str">
        <f>IF(AND((F52="SI"),(G52="SI"),(H52="SI"),(I52="SI")),"Si es Riesgo de Corrupción","No es Riesgo de Corrupción")</f>
        <v>No es Riesgo de Corrupción</v>
      </c>
      <c r="K52" s="128">
        <v>1</v>
      </c>
      <c r="L52" s="169" t="s">
        <v>115</v>
      </c>
      <c r="M52" s="527" t="s">
        <v>502</v>
      </c>
      <c r="N52" s="52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524" t="s">
        <v>114</v>
      </c>
      <c r="R52" s="524" t="s">
        <v>114</v>
      </c>
      <c r="S52" s="524" t="s">
        <v>114</v>
      </c>
      <c r="T52" s="524" t="s">
        <v>114</v>
      </c>
      <c r="U52" s="524" t="s">
        <v>114</v>
      </c>
      <c r="V52" s="524" t="s">
        <v>114</v>
      </c>
      <c r="W52" s="524" t="s">
        <v>114</v>
      </c>
      <c r="X52" s="524" t="s">
        <v>114</v>
      </c>
      <c r="Y52" s="524" t="s">
        <v>114</v>
      </c>
      <c r="Z52" s="524" t="s">
        <v>114</v>
      </c>
      <c r="AA52" s="524" t="s">
        <v>114</v>
      </c>
      <c r="AB52" s="524" t="s">
        <v>114</v>
      </c>
      <c r="AC52" s="524" t="s">
        <v>114</v>
      </c>
      <c r="AD52" s="524" t="s">
        <v>114</v>
      </c>
      <c r="AE52" s="524" t="s">
        <v>114</v>
      </c>
      <c r="AF52" s="524" t="s">
        <v>114</v>
      </c>
      <c r="AG52" s="524" t="s">
        <v>114</v>
      </c>
      <c r="AH52" s="524" t="s">
        <v>114</v>
      </c>
      <c r="AI52" s="524"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535" t="s">
        <v>116</v>
      </c>
      <c r="AN52" s="117">
        <v>1</v>
      </c>
      <c r="AO52" s="118" t="s">
        <v>117</v>
      </c>
      <c r="AP52" s="118"/>
      <c r="AQ52" s="118" t="s">
        <v>114</v>
      </c>
      <c r="AR52" s="118"/>
      <c r="AS52" s="118"/>
      <c r="AT52" s="118"/>
      <c r="AU52" s="118"/>
      <c r="AV52" s="118" t="s">
        <v>114</v>
      </c>
      <c r="AW52" s="119" t="s">
        <v>114</v>
      </c>
      <c r="AX52" s="119" t="s">
        <v>114</v>
      </c>
      <c r="AY52" s="119" t="s">
        <v>114</v>
      </c>
      <c r="AZ52" s="119" t="s">
        <v>114</v>
      </c>
      <c r="BA52" s="119" t="s">
        <v>114</v>
      </c>
      <c r="BB52" s="119" t="s">
        <v>114</v>
      </c>
      <c r="BC52" s="119" t="s">
        <v>114</v>
      </c>
      <c r="BD52" s="166">
        <f t="shared" si="0"/>
        <v>0</v>
      </c>
      <c r="BE52" s="166" t="str">
        <f t="shared" si="1"/>
        <v>Débil</v>
      </c>
      <c r="BF52" s="121"/>
      <c r="BG52" s="122" t="s">
        <v>114</v>
      </c>
      <c r="BH52" s="166" t="str">
        <f t="shared" si="2"/>
        <v>Casilla formulada</v>
      </c>
      <c r="BI52" s="121"/>
      <c r="BJ52" s="166" t="str">
        <f t="shared" si="3"/>
        <v/>
      </c>
      <c r="BK52" s="166" t="str">
        <f t="shared" si="4"/>
        <v/>
      </c>
      <c r="BL52" s="166" t="str">
        <f t="shared" si="5"/>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532"/>
    </row>
    <row r="53" spans="2:71" s="113" customFormat="1" ht="96" customHeight="1" x14ac:dyDescent="0.25">
      <c r="B53" s="463"/>
      <c r="C53" s="516"/>
      <c r="D53" s="518"/>
      <c r="E53" s="518"/>
      <c r="F53" s="522"/>
      <c r="G53" s="522"/>
      <c r="H53" s="522"/>
      <c r="I53" s="522"/>
      <c r="J53" s="455"/>
      <c r="K53" s="131">
        <v>2</v>
      </c>
      <c r="L53" s="170" t="s">
        <v>115</v>
      </c>
      <c r="M53" s="527"/>
      <c r="N53" s="530"/>
      <c r="O53" s="450"/>
      <c r="P53" s="443"/>
      <c r="Q53" s="525"/>
      <c r="R53" s="525"/>
      <c r="S53" s="525"/>
      <c r="T53" s="525"/>
      <c r="U53" s="525"/>
      <c r="V53" s="525"/>
      <c r="W53" s="525"/>
      <c r="X53" s="525"/>
      <c r="Y53" s="525"/>
      <c r="Z53" s="525"/>
      <c r="AA53" s="525"/>
      <c r="AB53" s="525"/>
      <c r="AC53" s="525"/>
      <c r="AD53" s="525"/>
      <c r="AE53" s="525"/>
      <c r="AF53" s="525"/>
      <c r="AG53" s="525"/>
      <c r="AH53" s="525"/>
      <c r="AI53" s="525"/>
      <c r="AJ53" s="425"/>
      <c r="AK53" s="425"/>
      <c r="AL53" s="425"/>
      <c r="AM53" s="536"/>
      <c r="AN53" s="133">
        <v>2</v>
      </c>
      <c r="AO53" s="171" t="s">
        <v>117</v>
      </c>
      <c r="AP53" s="171"/>
      <c r="AQ53" s="171" t="s">
        <v>114</v>
      </c>
      <c r="AR53" s="171"/>
      <c r="AS53" s="171"/>
      <c r="AT53" s="171"/>
      <c r="AU53" s="171"/>
      <c r="AV53" s="171" t="s">
        <v>114</v>
      </c>
      <c r="AW53" s="172" t="s">
        <v>114</v>
      </c>
      <c r="AX53" s="172" t="s">
        <v>114</v>
      </c>
      <c r="AY53" s="172" t="s">
        <v>114</v>
      </c>
      <c r="AZ53" s="172" t="s">
        <v>114</v>
      </c>
      <c r="BA53" s="172" t="s">
        <v>114</v>
      </c>
      <c r="BB53" s="172" t="s">
        <v>114</v>
      </c>
      <c r="BC53" s="172" t="s">
        <v>114</v>
      </c>
      <c r="BD53" s="135">
        <f t="shared" si="0"/>
        <v>0</v>
      </c>
      <c r="BE53" s="135" t="str">
        <f t="shared" si="1"/>
        <v>Débil</v>
      </c>
      <c r="BF53" s="134"/>
      <c r="BG53" s="173" t="s">
        <v>114</v>
      </c>
      <c r="BH53" s="135" t="str">
        <f t="shared" si="2"/>
        <v>Casilla formulada</v>
      </c>
      <c r="BI53" s="134"/>
      <c r="BJ53" s="135" t="str">
        <f t="shared" si="3"/>
        <v/>
      </c>
      <c r="BK53" s="135" t="str">
        <f t="shared" si="4"/>
        <v/>
      </c>
      <c r="BL53" s="135" t="str">
        <f t="shared" si="5"/>
        <v>SI</v>
      </c>
      <c r="BM53" s="434"/>
      <c r="BN53" s="437"/>
      <c r="BO53" s="440"/>
      <c r="BP53" s="443"/>
      <c r="BQ53" s="425"/>
      <c r="BR53" s="425"/>
      <c r="BS53" s="533"/>
    </row>
    <row r="54" spans="2:71" s="113" customFormat="1" ht="96" customHeight="1" x14ac:dyDescent="0.25">
      <c r="B54" s="463"/>
      <c r="C54" s="516"/>
      <c r="D54" s="518"/>
      <c r="E54" s="518"/>
      <c r="F54" s="522"/>
      <c r="G54" s="522"/>
      <c r="H54" s="522"/>
      <c r="I54" s="522"/>
      <c r="J54" s="455"/>
      <c r="K54" s="137">
        <v>3</v>
      </c>
      <c r="L54" s="174" t="s">
        <v>115</v>
      </c>
      <c r="M54" s="527"/>
      <c r="N54" s="530"/>
      <c r="O54" s="450"/>
      <c r="P54" s="443"/>
      <c r="Q54" s="525"/>
      <c r="R54" s="525"/>
      <c r="S54" s="525"/>
      <c r="T54" s="525"/>
      <c r="U54" s="525"/>
      <c r="V54" s="525"/>
      <c r="W54" s="525"/>
      <c r="X54" s="525"/>
      <c r="Y54" s="525"/>
      <c r="Z54" s="525"/>
      <c r="AA54" s="525"/>
      <c r="AB54" s="525"/>
      <c r="AC54" s="525"/>
      <c r="AD54" s="525"/>
      <c r="AE54" s="525"/>
      <c r="AF54" s="525"/>
      <c r="AG54" s="525"/>
      <c r="AH54" s="525"/>
      <c r="AI54" s="525"/>
      <c r="AJ54" s="425"/>
      <c r="AK54" s="425"/>
      <c r="AL54" s="425"/>
      <c r="AM54" s="536"/>
      <c r="AN54" s="139">
        <v>3</v>
      </c>
      <c r="AO54" s="175" t="s">
        <v>117</v>
      </c>
      <c r="AP54" s="175"/>
      <c r="AQ54" s="175" t="s">
        <v>114</v>
      </c>
      <c r="AR54" s="175"/>
      <c r="AS54" s="175"/>
      <c r="AT54" s="175"/>
      <c r="AU54" s="175"/>
      <c r="AV54" s="175" t="s">
        <v>114</v>
      </c>
      <c r="AW54" s="176" t="s">
        <v>114</v>
      </c>
      <c r="AX54" s="176" t="s">
        <v>114</v>
      </c>
      <c r="AY54" s="176" t="s">
        <v>114</v>
      </c>
      <c r="AZ54" s="176" t="s">
        <v>114</v>
      </c>
      <c r="BA54" s="176" t="s">
        <v>114</v>
      </c>
      <c r="BB54" s="176" t="s">
        <v>114</v>
      </c>
      <c r="BC54" s="176" t="s">
        <v>114</v>
      </c>
      <c r="BD54" s="167">
        <f t="shared" si="0"/>
        <v>0</v>
      </c>
      <c r="BE54" s="167" t="str">
        <f t="shared" si="1"/>
        <v>Débil</v>
      </c>
      <c r="BF54" s="140"/>
      <c r="BG54" s="177" t="s">
        <v>114</v>
      </c>
      <c r="BH54" s="167" t="str">
        <f t="shared" si="2"/>
        <v>Casilla formulada</v>
      </c>
      <c r="BI54" s="140"/>
      <c r="BJ54" s="167" t="str">
        <f t="shared" si="3"/>
        <v/>
      </c>
      <c r="BK54" s="167" t="str">
        <f t="shared" si="4"/>
        <v/>
      </c>
      <c r="BL54" s="167" t="str">
        <f t="shared" si="5"/>
        <v>SI</v>
      </c>
      <c r="BM54" s="434"/>
      <c r="BN54" s="437"/>
      <c r="BO54" s="440"/>
      <c r="BP54" s="443"/>
      <c r="BQ54" s="425"/>
      <c r="BR54" s="425"/>
      <c r="BS54" s="533"/>
    </row>
    <row r="55" spans="2:71" s="113" customFormat="1" ht="96" customHeight="1" x14ac:dyDescent="0.25">
      <c r="B55" s="463"/>
      <c r="C55" s="516"/>
      <c r="D55" s="518"/>
      <c r="E55" s="518"/>
      <c r="F55" s="522"/>
      <c r="G55" s="522"/>
      <c r="H55" s="522"/>
      <c r="I55" s="522"/>
      <c r="J55" s="455"/>
      <c r="K55" s="131">
        <v>4</v>
      </c>
      <c r="L55" s="170" t="s">
        <v>115</v>
      </c>
      <c r="M55" s="527"/>
      <c r="N55" s="530"/>
      <c r="O55" s="450"/>
      <c r="P55" s="443"/>
      <c r="Q55" s="525"/>
      <c r="R55" s="525"/>
      <c r="S55" s="525"/>
      <c r="T55" s="525"/>
      <c r="U55" s="525"/>
      <c r="V55" s="525"/>
      <c r="W55" s="525"/>
      <c r="X55" s="525"/>
      <c r="Y55" s="525"/>
      <c r="Z55" s="525"/>
      <c r="AA55" s="525"/>
      <c r="AB55" s="525"/>
      <c r="AC55" s="525"/>
      <c r="AD55" s="525"/>
      <c r="AE55" s="525"/>
      <c r="AF55" s="525"/>
      <c r="AG55" s="525"/>
      <c r="AH55" s="525"/>
      <c r="AI55" s="525"/>
      <c r="AJ55" s="425"/>
      <c r="AK55" s="425"/>
      <c r="AL55" s="425"/>
      <c r="AM55" s="536"/>
      <c r="AN55" s="133">
        <v>4</v>
      </c>
      <c r="AO55" s="171" t="s">
        <v>117</v>
      </c>
      <c r="AP55" s="171"/>
      <c r="AQ55" s="171" t="s">
        <v>114</v>
      </c>
      <c r="AR55" s="171"/>
      <c r="AS55" s="171"/>
      <c r="AT55" s="171"/>
      <c r="AU55" s="171"/>
      <c r="AV55" s="171" t="s">
        <v>114</v>
      </c>
      <c r="AW55" s="172" t="s">
        <v>114</v>
      </c>
      <c r="AX55" s="172" t="s">
        <v>114</v>
      </c>
      <c r="AY55" s="172" t="s">
        <v>114</v>
      </c>
      <c r="AZ55" s="172" t="s">
        <v>114</v>
      </c>
      <c r="BA55" s="172" t="s">
        <v>114</v>
      </c>
      <c r="BB55" s="172" t="s">
        <v>114</v>
      </c>
      <c r="BC55" s="172" t="s">
        <v>114</v>
      </c>
      <c r="BD55" s="135">
        <f t="shared" si="0"/>
        <v>0</v>
      </c>
      <c r="BE55" s="135" t="str">
        <f t="shared" si="1"/>
        <v>Débil</v>
      </c>
      <c r="BF55" s="134"/>
      <c r="BG55" s="173" t="s">
        <v>114</v>
      </c>
      <c r="BH55" s="135" t="str">
        <f t="shared" si="2"/>
        <v>Casilla formulada</v>
      </c>
      <c r="BI55" s="134"/>
      <c r="BJ55" s="135" t="str">
        <f t="shared" si="3"/>
        <v/>
      </c>
      <c r="BK55" s="135" t="str">
        <f t="shared" si="4"/>
        <v/>
      </c>
      <c r="BL55" s="135" t="str">
        <f t="shared" si="5"/>
        <v>SI</v>
      </c>
      <c r="BM55" s="434"/>
      <c r="BN55" s="437"/>
      <c r="BO55" s="440"/>
      <c r="BP55" s="443"/>
      <c r="BQ55" s="425"/>
      <c r="BR55" s="425"/>
      <c r="BS55" s="533"/>
    </row>
    <row r="56" spans="2:71" s="113" customFormat="1" ht="96" customHeight="1" x14ac:dyDescent="0.25">
      <c r="B56" s="463"/>
      <c r="C56" s="516"/>
      <c r="D56" s="518"/>
      <c r="E56" s="518"/>
      <c r="F56" s="522"/>
      <c r="G56" s="522"/>
      <c r="H56" s="522"/>
      <c r="I56" s="522"/>
      <c r="J56" s="455"/>
      <c r="K56" s="137">
        <v>5</v>
      </c>
      <c r="L56" s="174" t="s">
        <v>115</v>
      </c>
      <c r="M56" s="527"/>
      <c r="N56" s="530"/>
      <c r="O56" s="450"/>
      <c r="P56" s="443"/>
      <c r="Q56" s="525"/>
      <c r="R56" s="525"/>
      <c r="S56" s="525"/>
      <c r="T56" s="525"/>
      <c r="U56" s="525"/>
      <c r="V56" s="525"/>
      <c r="W56" s="525"/>
      <c r="X56" s="525"/>
      <c r="Y56" s="525"/>
      <c r="Z56" s="525"/>
      <c r="AA56" s="525"/>
      <c r="AB56" s="525"/>
      <c r="AC56" s="525"/>
      <c r="AD56" s="525"/>
      <c r="AE56" s="525"/>
      <c r="AF56" s="525"/>
      <c r="AG56" s="525"/>
      <c r="AH56" s="525"/>
      <c r="AI56" s="525"/>
      <c r="AJ56" s="425"/>
      <c r="AK56" s="425"/>
      <c r="AL56" s="425"/>
      <c r="AM56" s="536"/>
      <c r="AN56" s="139">
        <v>5</v>
      </c>
      <c r="AO56" s="175" t="s">
        <v>117</v>
      </c>
      <c r="AP56" s="175"/>
      <c r="AQ56" s="175" t="s">
        <v>114</v>
      </c>
      <c r="AR56" s="175"/>
      <c r="AS56" s="175"/>
      <c r="AT56" s="175"/>
      <c r="AU56" s="175"/>
      <c r="AV56" s="175" t="s">
        <v>114</v>
      </c>
      <c r="AW56" s="176" t="s">
        <v>114</v>
      </c>
      <c r="AX56" s="176" t="s">
        <v>114</v>
      </c>
      <c r="AY56" s="176" t="s">
        <v>114</v>
      </c>
      <c r="AZ56" s="176" t="s">
        <v>114</v>
      </c>
      <c r="BA56" s="176" t="s">
        <v>114</v>
      </c>
      <c r="BB56" s="176" t="s">
        <v>114</v>
      </c>
      <c r="BC56" s="176" t="s">
        <v>114</v>
      </c>
      <c r="BD56" s="167">
        <f t="shared" si="0"/>
        <v>0</v>
      </c>
      <c r="BE56" s="167" t="str">
        <f t="shared" si="1"/>
        <v>Débil</v>
      </c>
      <c r="BF56" s="140"/>
      <c r="BG56" s="177" t="s">
        <v>114</v>
      </c>
      <c r="BH56" s="167" t="str">
        <f t="shared" si="2"/>
        <v>Casilla formulada</v>
      </c>
      <c r="BI56" s="140"/>
      <c r="BJ56" s="167" t="str">
        <f t="shared" si="3"/>
        <v/>
      </c>
      <c r="BK56" s="167" t="str">
        <f t="shared" si="4"/>
        <v/>
      </c>
      <c r="BL56" s="167" t="str">
        <f t="shared" si="5"/>
        <v>SI</v>
      </c>
      <c r="BM56" s="434"/>
      <c r="BN56" s="437"/>
      <c r="BO56" s="440"/>
      <c r="BP56" s="443"/>
      <c r="BQ56" s="425"/>
      <c r="BR56" s="425"/>
      <c r="BS56" s="533"/>
    </row>
    <row r="57" spans="2:71" s="113" customFormat="1" ht="96" customHeight="1" x14ac:dyDescent="0.25">
      <c r="B57" s="463"/>
      <c r="C57" s="516"/>
      <c r="D57" s="518"/>
      <c r="E57" s="518"/>
      <c r="F57" s="522"/>
      <c r="G57" s="522"/>
      <c r="H57" s="522"/>
      <c r="I57" s="522"/>
      <c r="J57" s="455"/>
      <c r="K57" s="131">
        <v>6</v>
      </c>
      <c r="L57" s="170" t="s">
        <v>115</v>
      </c>
      <c r="M57" s="527"/>
      <c r="N57" s="530"/>
      <c r="O57" s="450"/>
      <c r="P57" s="443"/>
      <c r="Q57" s="525"/>
      <c r="R57" s="525"/>
      <c r="S57" s="525"/>
      <c r="T57" s="525"/>
      <c r="U57" s="525"/>
      <c r="V57" s="525"/>
      <c r="W57" s="525"/>
      <c r="X57" s="525"/>
      <c r="Y57" s="525"/>
      <c r="Z57" s="525"/>
      <c r="AA57" s="525"/>
      <c r="AB57" s="525"/>
      <c r="AC57" s="525"/>
      <c r="AD57" s="525"/>
      <c r="AE57" s="525"/>
      <c r="AF57" s="525"/>
      <c r="AG57" s="525"/>
      <c r="AH57" s="525"/>
      <c r="AI57" s="525"/>
      <c r="AJ57" s="425"/>
      <c r="AK57" s="425"/>
      <c r="AL57" s="425"/>
      <c r="AM57" s="536"/>
      <c r="AN57" s="133">
        <v>6</v>
      </c>
      <c r="AO57" s="171" t="s">
        <v>117</v>
      </c>
      <c r="AP57" s="171"/>
      <c r="AQ57" s="171" t="s">
        <v>114</v>
      </c>
      <c r="AR57" s="171"/>
      <c r="AS57" s="171"/>
      <c r="AT57" s="171"/>
      <c r="AU57" s="171"/>
      <c r="AV57" s="171" t="s">
        <v>114</v>
      </c>
      <c r="AW57" s="172" t="s">
        <v>114</v>
      </c>
      <c r="AX57" s="172" t="s">
        <v>114</v>
      </c>
      <c r="AY57" s="172" t="s">
        <v>114</v>
      </c>
      <c r="AZ57" s="172" t="s">
        <v>114</v>
      </c>
      <c r="BA57" s="172" t="s">
        <v>114</v>
      </c>
      <c r="BB57" s="172" t="s">
        <v>114</v>
      </c>
      <c r="BC57" s="172" t="s">
        <v>114</v>
      </c>
      <c r="BD57" s="135">
        <f t="shared" si="0"/>
        <v>0</v>
      </c>
      <c r="BE57" s="135" t="str">
        <f t="shared" si="1"/>
        <v>Débil</v>
      </c>
      <c r="BF57" s="134"/>
      <c r="BG57" s="173" t="s">
        <v>114</v>
      </c>
      <c r="BH57" s="135" t="str">
        <f t="shared" si="2"/>
        <v>Casilla formulada</v>
      </c>
      <c r="BI57" s="134"/>
      <c r="BJ57" s="135" t="str">
        <f t="shared" si="3"/>
        <v/>
      </c>
      <c r="BK57" s="135" t="str">
        <f t="shared" si="4"/>
        <v/>
      </c>
      <c r="BL57" s="135" t="str">
        <f t="shared" si="5"/>
        <v>SI</v>
      </c>
      <c r="BM57" s="434"/>
      <c r="BN57" s="437"/>
      <c r="BO57" s="440"/>
      <c r="BP57" s="443"/>
      <c r="BQ57" s="425"/>
      <c r="BR57" s="425"/>
      <c r="BS57" s="533"/>
    </row>
    <row r="58" spans="2:71" s="113" customFormat="1" ht="96" customHeight="1" x14ac:dyDescent="0.25">
      <c r="B58" s="463"/>
      <c r="C58" s="516"/>
      <c r="D58" s="518"/>
      <c r="E58" s="518"/>
      <c r="F58" s="522"/>
      <c r="G58" s="522"/>
      <c r="H58" s="522"/>
      <c r="I58" s="522"/>
      <c r="J58" s="455"/>
      <c r="K58" s="137">
        <v>7</v>
      </c>
      <c r="L58" s="174" t="s">
        <v>115</v>
      </c>
      <c r="M58" s="527"/>
      <c r="N58" s="530"/>
      <c r="O58" s="450"/>
      <c r="P58" s="443"/>
      <c r="Q58" s="525"/>
      <c r="R58" s="525"/>
      <c r="S58" s="525"/>
      <c r="T58" s="525"/>
      <c r="U58" s="525"/>
      <c r="V58" s="525"/>
      <c r="W58" s="525"/>
      <c r="X58" s="525"/>
      <c r="Y58" s="525"/>
      <c r="Z58" s="525"/>
      <c r="AA58" s="525"/>
      <c r="AB58" s="525"/>
      <c r="AC58" s="525"/>
      <c r="AD58" s="525"/>
      <c r="AE58" s="525"/>
      <c r="AF58" s="525"/>
      <c r="AG58" s="525"/>
      <c r="AH58" s="525"/>
      <c r="AI58" s="525"/>
      <c r="AJ58" s="425"/>
      <c r="AK58" s="425"/>
      <c r="AL58" s="425"/>
      <c r="AM58" s="536"/>
      <c r="AN58" s="139">
        <v>7</v>
      </c>
      <c r="AO58" s="175" t="s">
        <v>117</v>
      </c>
      <c r="AP58" s="175"/>
      <c r="AQ58" s="175" t="s">
        <v>114</v>
      </c>
      <c r="AR58" s="175"/>
      <c r="AS58" s="175"/>
      <c r="AT58" s="175"/>
      <c r="AU58" s="175"/>
      <c r="AV58" s="175" t="s">
        <v>114</v>
      </c>
      <c r="AW58" s="176" t="s">
        <v>114</v>
      </c>
      <c r="AX58" s="176" t="s">
        <v>114</v>
      </c>
      <c r="AY58" s="176" t="s">
        <v>114</v>
      </c>
      <c r="AZ58" s="176" t="s">
        <v>114</v>
      </c>
      <c r="BA58" s="176" t="s">
        <v>114</v>
      </c>
      <c r="BB58" s="176" t="s">
        <v>114</v>
      </c>
      <c r="BC58" s="176" t="s">
        <v>114</v>
      </c>
      <c r="BD58" s="167">
        <f t="shared" si="0"/>
        <v>0</v>
      </c>
      <c r="BE58" s="167" t="str">
        <f t="shared" si="1"/>
        <v>Débil</v>
      </c>
      <c r="BF58" s="140"/>
      <c r="BG58" s="177" t="s">
        <v>114</v>
      </c>
      <c r="BH58" s="167" t="str">
        <f t="shared" si="2"/>
        <v>Casilla formulada</v>
      </c>
      <c r="BI58" s="140"/>
      <c r="BJ58" s="167" t="str">
        <f t="shared" si="3"/>
        <v/>
      </c>
      <c r="BK58" s="167" t="str">
        <f t="shared" si="4"/>
        <v/>
      </c>
      <c r="BL58" s="167" t="str">
        <f t="shared" si="5"/>
        <v>SI</v>
      </c>
      <c r="BM58" s="434"/>
      <c r="BN58" s="437"/>
      <c r="BO58" s="440"/>
      <c r="BP58" s="443"/>
      <c r="BQ58" s="425"/>
      <c r="BR58" s="425"/>
      <c r="BS58" s="533"/>
    </row>
    <row r="59" spans="2:71" s="113" customFormat="1" ht="96" customHeight="1" x14ac:dyDescent="0.25">
      <c r="B59" s="463"/>
      <c r="C59" s="516"/>
      <c r="D59" s="518"/>
      <c r="E59" s="518"/>
      <c r="F59" s="522"/>
      <c r="G59" s="522"/>
      <c r="H59" s="522"/>
      <c r="I59" s="522"/>
      <c r="J59" s="455"/>
      <c r="K59" s="131">
        <v>8</v>
      </c>
      <c r="L59" s="170" t="s">
        <v>115</v>
      </c>
      <c r="M59" s="527"/>
      <c r="N59" s="530"/>
      <c r="O59" s="450"/>
      <c r="P59" s="443"/>
      <c r="Q59" s="525"/>
      <c r="R59" s="525"/>
      <c r="S59" s="525"/>
      <c r="T59" s="525"/>
      <c r="U59" s="525"/>
      <c r="V59" s="525"/>
      <c r="W59" s="525"/>
      <c r="X59" s="525"/>
      <c r="Y59" s="525"/>
      <c r="Z59" s="525"/>
      <c r="AA59" s="525"/>
      <c r="AB59" s="525"/>
      <c r="AC59" s="525"/>
      <c r="AD59" s="525"/>
      <c r="AE59" s="525"/>
      <c r="AF59" s="525"/>
      <c r="AG59" s="525"/>
      <c r="AH59" s="525"/>
      <c r="AI59" s="525"/>
      <c r="AJ59" s="425"/>
      <c r="AK59" s="425"/>
      <c r="AL59" s="425"/>
      <c r="AM59" s="536"/>
      <c r="AN59" s="133">
        <v>8</v>
      </c>
      <c r="AO59" s="171" t="s">
        <v>117</v>
      </c>
      <c r="AP59" s="171"/>
      <c r="AQ59" s="171" t="s">
        <v>114</v>
      </c>
      <c r="AR59" s="171"/>
      <c r="AS59" s="171"/>
      <c r="AT59" s="171"/>
      <c r="AU59" s="171"/>
      <c r="AV59" s="171" t="s">
        <v>114</v>
      </c>
      <c r="AW59" s="172" t="s">
        <v>114</v>
      </c>
      <c r="AX59" s="172" t="s">
        <v>114</v>
      </c>
      <c r="AY59" s="172" t="s">
        <v>114</v>
      </c>
      <c r="AZ59" s="172" t="s">
        <v>114</v>
      </c>
      <c r="BA59" s="172" t="s">
        <v>114</v>
      </c>
      <c r="BB59" s="172" t="s">
        <v>114</v>
      </c>
      <c r="BC59" s="172" t="s">
        <v>114</v>
      </c>
      <c r="BD59" s="135">
        <f t="shared" si="0"/>
        <v>0</v>
      </c>
      <c r="BE59" s="135" t="str">
        <f t="shared" si="1"/>
        <v>Débil</v>
      </c>
      <c r="BF59" s="134"/>
      <c r="BG59" s="173" t="s">
        <v>114</v>
      </c>
      <c r="BH59" s="135" t="str">
        <f t="shared" si="2"/>
        <v>Casilla formulada</v>
      </c>
      <c r="BI59" s="134"/>
      <c r="BJ59" s="135" t="str">
        <f t="shared" si="3"/>
        <v/>
      </c>
      <c r="BK59" s="135" t="str">
        <f t="shared" si="4"/>
        <v/>
      </c>
      <c r="BL59" s="135" t="str">
        <f t="shared" si="5"/>
        <v>SI</v>
      </c>
      <c r="BM59" s="434"/>
      <c r="BN59" s="437"/>
      <c r="BO59" s="440"/>
      <c r="BP59" s="443"/>
      <c r="BQ59" s="425"/>
      <c r="BR59" s="425"/>
      <c r="BS59" s="533"/>
    </row>
    <row r="60" spans="2:71" s="113" customFormat="1" ht="96" customHeight="1" x14ac:dyDescent="0.25">
      <c r="B60" s="463"/>
      <c r="C60" s="516"/>
      <c r="D60" s="518"/>
      <c r="E60" s="518"/>
      <c r="F60" s="522"/>
      <c r="G60" s="522"/>
      <c r="H60" s="522"/>
      <c r="I60" s="522"/>
      <c r="J60" s="455"/>
      <c r="K60" s="137">
        <v>9</v>
      </c>
      <c r="L60" s="178" t="s">
        <v>115</v>
      </c>
      <c r="M60" s="527"/>
      <c r="N60" s="530"/>
      <c r="O60" s="450"/>
      <c r="P60" s="443"/>
      <c r="Q60" s="525"/>
      <c r="R60" s="525"/>
      <c r="S60" s="525"/>
      <c r="T60" s="525"/>
      <c r="U60" s="525"/>
      <c r="V60" s="525"/>
      <c r="W60" s="525"/>
      <c r="X60" s="525"/>
      <c r="Y60" s="525"/>
      <c r="Z60" s="525"/>
      <c r="AA60" s="525"/>
      <c r="AB60" s="525"/>
      <c r="AC60" s="525"/>
      <c r="AD60" s="525"/>
      <c r="AE60" s="525"/>
      <c r="AF60" s="525"/>
      <c r="AG60" s="525"/>
      <c r="AH60" s="525"/>
      <c r="AI60" s="525"/>
      <c r="AJ60" s="425"/>
      <c r="AK60" s="425"/>
      <c r="AL60" s="425"/>
      <c r="AM60" s="536"/>
      <c r="AN60" s="139">
        <v>9</v>
      </c>
      <c r="AO60" s="175" t="s">
        <v>117</v>
      </c>
      <c r="AP60" s="175"/>
      <c r="AQ60" s="175" t="s">
        <v>114</v>
      </c>
      <c r="AR60" s="175"/>
      <c r="AS60" s="175"/>
      <c r="AT60" s="175"/>
      <c r="AU60" s="175"/>
      <c r="AV60" s="175" t="s">
        <v>114</v>
      </c>
      <c r="AW60" s="176" t="s">
        <v>114</v>
      </c>
      <c r="AX60" s="176" t="s">
        <v>114</v>
      </c>
      <c r="AY60" s="176" t="s">
        <v>114</v>
      </c>
      <c r="AZ60" s="176" t="s">
        <v>114</v>
      </c>
      <c r="BA60" s="176" t="s">
        <v>114</v>
      </c>
      <c r="BB60" s="176" t="s">
        <v>114</v>
      </c>
      <c r="BC60" s="176" t="s">
        <v>114</v>
      </c>
      <c r="BD60" s="167">
        <f t="shared" si="0"/>
        <v>0</v>
      </c>
      <c r="BE60" s="167" t="str">
        <f t="shared" si="1"/>
        <v>Débil</v>
      </c>
      <c r="BF60" s="140"/>
      <c r="BG60" s="177" t="s">
        <v>114</v>
      </c>
      <c r="BH60" s="167" t="str">
        <f t="shared" si="2"/>
        <v>Casilla formulada</v>
      </c>
      <c r="BI60" s="140"/>
      <c r="BJ60" s="167" t="str">
        <f t="shared" si="3"/>
        <v/>
      </c>
      <c r="BK60" s="167" t="str">
        <f t="shared" si="4"/>
        <v/>
      </c>
      <c r="BL60" s="167" t="str">
        <f t="shared" si="5"/>
        <v>SI</v>
      </c>
      <c r="BM60" s="434"/>
      <c r="BN60" s="437"/>
      <c r="BO60" s="440"/>
      <c r="BP60" s="443"/>
      <c r="BQ60" s="425"/>
      <c r="BR60" s="425"/>
      <c r="BS60" s="533"/>
    </row>
    <row r="61" spans="2:71" s="113" customFormat="1" ht="96" customHeight="1" thickBot="1" x14ac:dyDescent="0.3">
      <c r="B61" s="464"/>
      <c r="C61" s="517"/>
      <c r="D61" s="519"/>
      <c r="E61" s="519"/>
      <c r="F61" s="523"/>
      <c r="G61" s="523"/>
      <c r="H61" s="523"/>
      <c r="I61" s="523"/>
      <c r="J61" s="456"/>
      <c r="K61" s="144">
        <v>10</v>
      </c>
      <c r="L61" s="179" t="s">
        <v>115</v>
      </c>
      <c r="M61" s="528"/>
      <c r="N61" s="531"/>
      <c r="O61" s="451"/>
      <c r="P61" s="444"/>
      <c r="Q61" s="526"/>
      <c r="R61" s="526"/>
      <c r="S61" s="526"/>
      <c r="T61" s="526"/>
      <c r="U61" s="526"/>
      <c r="V61" s="526"/>
      <c r="W61" s="526"/>
      <c r="X61" s="526"/>
      <c r="Y61" s="526"/>
      <c r="Z61" s="526"/>
      <c r="AA61" s="526"/>
      <c r="AB61" s="526"/>
      <c r="AC61" s="526"/>
      <c r="AD61" s="526"/>
      <c r="AE61" s="526"/>
      <c r="AF61" s="526"/>
      <c r="AG61" s="526"/>
      <c r="AH61" s="526"/>
      <c r="AI61" s="526"/>
      <c r="AJ61" s="426"/>
      <c r="AK61" s="426"/>
      <c r="AL61" s="426"/>
      <c r="AM61" s="537"/>
      <c r="AN61" s="146">
        <v>10</v>
      </c>
      <c r="AO61" s="180" t="s">
        <v>117</v>
      </c>
      <c r="AP61" s="180"/>
      <c r="AQ61" s="180" t="s">
        <v>114</v>
      </c>
      <c r="AR61" s="180"/>
      <c r="AS61" s="180"/>
      <c r="AT61" s="180"/>
      <c r="AU61" s="180"/>
      <c r="AV61" s="180" t="s">
        <v>114</v>
      </c>
      <c r="AW61" s="181" t="s">
        <v>114</v>
      </c>
      <c r="AX61" s="181" t="s">
        <v>114</v>
      </c>
      <c r="AY61" s="181" t="s">
        <v>114</v>
      </c>
      <c r="AZ61" s="181" t="s">
        <v>114</v>
      </c>
      <c r="BA61" s="181" t="s">
        <v>114</v>
      </c>
      <c r="BB61" s="181" t="s">
        <v>114</v>
      </c>
      <c r="BC61" s="181" t="s">
        <v>114</v>
      </c>
      <c r="BD61" s="148">
        <f t="shared" si="0"/>
        <v>0</v>
      </c>
      <c r="BE61" s="148" t="str">
        <f t="shared" si="1"/>
        <v>Débil</v>
      </c>
      <c r="BF61" s="147"/>
      <c r="BG61" s="182" t="s">
        <v>114</v>
      </c>
      <c r="BH61" s="148" t="str">
        <f t="shared" si="2"/>
        <v>Casilla formulada</v>
      </c>
      <c r="BI61" s="147"/>
      <c r="BJ61" s="148" t="str">
        <f t="shared" si="3"/>
        <v/>
      </c>
      <c r="BK61" s="148" t="str">
        <f t="shared" si="4"/>
        <v/>
      </c>
      <c r="BL61" s="148" t="str">
        <f t="shared" si="5"/>
        <v>SI</v>
      </c>
      <c r="BM61" s="435"/>
      <c r="BN61" s="438"/>
      <c r="BO61" s="441"/>
      <c r="BP61" s="444"/>
      <c r="BQ61" s="426"/>
      <c r="BR61" s="426"/>
      <c r="BS61" s="534"/>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F12:I21">
    <cfRule type="containsText" dxfId="408" priority="11" operator="containsText" text="REDACTAR CONTROL">
      <formula>NOT(ISERROR(SEARCH("REDACTAR CONTROL",F12)))</formula>
    </cfRule>
    <cfRule type="containsText" dxfId="407" priority="12" operator="containsText" text="Espacio para">
      <formula>NOT(ISERROR(SEARCH("Espacio para",F12)))</formula>
    </cfRule>
    <cfRule type="containsText" dxfId="406" priority="13" operator="containsText" text="Definir el">
      <formula>NOT(ISERROR(SEARCH("Definir el",F12)))</formula>
    </cfRule>
    <cfRule type="containsText" dxfId="405" priority="14" operator="containsText" text="lista desplegable">
      <formula>NOT(ISERROR(SEARCH("lista desplegable",F12)))</formula>
    </cfRule>
    <cfRule type="containsText" dxfId="404" priority="15" operator="containsText" text="Casilla formulada">
      <formula>NOT(ISERROR(SEARCH("Casilla formulada",F12)))</formula>
    </cfRule>
  </conditionalFormatting>
  <conditionalFormatting sqref="J12:J61">
    <cfRule type="containsText" dxfId="403" priority="38" operator="containsText" text="Si es Riesgo de Corrupción">
      <formula>NOT(ISERROR(SEARCH("Si es Riesgo de Corrupción",J12)))</formula>
    </cfRule>
    <cfRule type="containsText" dxfId="402" priority="39" operator="containsText" text="No es Riesgo de Corrupción">
      <formula>NOT(ISERROR(SEARCH("No es Riesgo de Corrupción",J12)))</formula>
    </cfRule>
  </conditionalFormatting>
  <conditionalFormatting sqref="L12:M61">
    <cfRule type="containsText" dxfId="401" priority="24" operator="containsText" text="Espacio para describir ">
      <formula>NOT(ISERROR(SEARCH("Espacio para describir ",L12)))</formula>
    </cfRule>
  </conditionalFormatting>
  <conditionalFormatting sqref="N12:N61 BG12:BG61 BO12:BO61 AQ15:AQ61 AV15:BC61 Q22:AI61">
    <cfRule type="containsText" dxfId="400" priority="37" operator="containsText" text="Escoger un dato de la lista desplegable">
      <formula>NOT(ISERROR(SEARCH("Escoger un dato de la lista desplegable",N12)))</formula>
    </cfRule>
  </conditionalFormatting>
  <conditionalFormatting sqref="Q12:AI21">
    <cfRule type="containsText" dxfId="399" priority="6" operator="containsText" text="REDACTAR CONTROL">
      <formula>NOT(ISERROR(SEARCH("REDACTAR CONTROL",Q12)))</formula>
    </cfRule>
    <cfRule type="containsText" dxfId="398" priority="7" operator="containsText" text="Espacio para">
      <formula>NOT(ISERROR(SEARCH("Espacio para",Q12)))</formula>
    </cfRule>
    <cfRule type="containsText" dxfId="397" priority="8" operator="containsText" text="Definir el">
      <formula>NOT(ISERROR(SEARCH("Definir el",Q12)))</formula>
    </cfRule>
    <cfRule type="containsText" dxfId="396" priority="9" operator="containsText" text="lista desplegable">
      <formula>NOT(ISERROR(SEARCH("lista desplegable",Q12)))</formula>
    </cfRule>
    <cfRule type="containsText" dxfId="395" priority="10" operator="containsText" text="Casilla formulada">
      <formula>NOT(ISERROR(SEARCH("Casilla formulada",Q12)))</formula>
    </cfRule>
  </conditionalFormatting>
  <conditionalFormatting sqref="AL12 BR12">
    <cfRule type="containsText" dxfId="394" priority="34" operator="containsText" text="Extremo">
      <formula>NOT(ISERROR(SEARCH("Extremo",AL12)))</formula>
    </cfRule>
    <cfRule type="containsText" dxfId="393" priority="35" operator="containsText" text="Alto">
      <formula>NOT(ISERROR(SEARCH("Alto",AL12)))</formula>
    </cfRule>
    <cfRule type="containsText" dxfId="392" priority="36" operator="containsText" text="Moderado">
      <formula>NOT(ISERROR(SEARCH("Moderado",AL12)))</formula>
    </cfRule>
  </conditionalFormatting>
  <conditionalFormatting sqref="AL22 BR22">
    <cfRule type="containsText" dxfId="391" priority="31" operator="containsText" text="Extremo">
      <formula>NOT(ISERROR(SEARCH("Extremo",AL22)))</formula>
    </cfRule>
    <cfRule type="containsText" dxfId="390" priority="32" operator="containsText" text="Alto">
      <formula>NOT(ISERROR(SEARCH("Alto",AL22)))</formula>
    </cfRule>
    <cfRule type="containsText" dxfId="389" priority="33" operator="containsText" text="Moderado">
      <formula>NOT(ISERROR(SEARCH("Moderado",AL22)))</formula>
    </cfRule>
  </conditionalFormatting>
  <conditionalFormatting sqref="AL32 BR32">
    <cfRule type="containsText" dxfId="388" priority="28" operator="containsText" text="Extremo">
      <formula>NOT(ISERROR(SEARCH("Extremo",AL32)))</formula>
    </cfRule>
    <cfRule type="containsText" dxfId="387" priority="29" operator="containsText" text="Alto">
      <formula>NOT(ISERROR(SEARCH("Alto",AL32)))</formula>
    </cfRule>
    <cfRule type="containsText" dxfId="386" priority="30" operator="containsText" text="Moderado">
      <formula>NOT(ISERROR(SEARCH("Moderado",AL32)))</formula>
    </cfRule>
  </conditionalFormatting>
  <conditionalFormatting sqref="AL42 BR42">
    <cfRule type="containsText" dxfId="385" priority="25" operator="containsText" text="Extremo">
      <formula>NOT(ISERROR(SEARCH("Extremo",AL42)))</formula>
    </cfRule>
    <cfRule type="containsText" dxfId="384" priority="26" operator="containsText" text="Alto">
      <formula>NOT(ISERROR(SEARCH("Alto",AL42)))</formula>
    </cfRule>
    <cfRule type="containsText" dxfId="383" priority="27" operator="containsText" text="Moderado">
      <formula>NOT(ISERROR(SEARCH("Moderado",AL42)))</formula>
    </cfRule>
  </conditionalFormatting>
  <conditionalFormatting sqref="AL52 BR52">
    <cfRule type="containsText" dxfId="382" priority="21" operator="containsText" text="Extremo">
      <formula>NOT(ISERROR(SEARCH("Extremo",AL52)))</formula>
    </cfRule>
    <cfRule type="containsText" dxfId="381" priority="22" operator="containsText" text="Alto">
      <formula>NOT(ISERROR(SEARCH("Alto",AL52)))</formula>
    </cfRule>
    <cfRule type="containsText" dxfId="380" priority="23" operator="containsText" text="Moderado">
      <formula>NOT(ISERROR(SEARCH("Moderado",AL52)))</formula>
    </cfRule>
  </conditionalFormatting>
  <conditionalFormatting sqref="AO12:AO61">
    <cfRule type="containsText" dxfId="379" priority="20" operator="containsText" text="REDACTAR CONTROL">
      <formula>NOT(ISERROR(SEARCH("REDACTAR CONTROL",AO12)))</formula>
    </cfRule>
  </conditionalFormatting>
  <conditionalFormatting sqref="AO14:BC14">
    <cfRule type="containsText" dxfId="378" priority="16" operator="containsText" text="Espacio para">
      <formula>NOT(ISERROR(SEARCH("Espacio para",AO14)))</formula>
    </cfRule>
    <cfRule type="containsText" dxfId="377" priority="17" operator="containsText" text="Definir el">
      <formula>NOT(ISERROR(SEARCH("Definir el",AO14)))</formula>
    </cfRule>
    <cfRule type="containsText" dxfId="376" priority="18" operator="containsText" text="lista desplegable">
      <formula>NOT(ISERROR(SEARCH("lista desplegable",AO14)))</formula>
    </cfRule>
    <cfRule type="containsText" dxfId="375" priority="19" operator="containsText" text="Casilla formulada">
      <formula>NOT(ISERROR(SEARCH("Casilla formulada",AO14)))</formula>
    </cfRule>
  </conditionalFormatting>
  <conditionalFormatting sqref="AP12:BC13">
    <cfRule type="containsText" dxfId="374" priority="2" operator="containsText" text="Espacio para">
      <formula>NOT(ISERROR(SEARCH("Espacio para",AP12)))</formula>
    </cfRule>
    <cfRule type="containsText" dxfId="373" priority="3" operator="containsText" text="Definir el">
      <formula>NOT(ISERROR(SEARCH("Definir el",AP12)))</formula>
    </cfRule>
    <cfRule type="containsText" dxfId="372" priority="4" operator="containsText" text="lista desplegable">
      <formula>NOT(ISERROR(SEARCH("lista desplegable",AP12)))</formula>
    </cfRule>
    <cfRule type="containsText" dxfId="371" priority="5" operator="containsText" text="Casilla formulada">
      <formula>NOT(ISERROR(SEARCH("Casilla formulada",AP12)))</formula>
    </cfRule>
  </conditionalFormatting>
  <conditionalFormatting sqref="AP12:BC14">
    <cfRule type="containsText" dxfId="370" priority="1" operator="containsText" text="REDACTAR CONTROL">
      <formula>NOT(ISERROR(SEARCH("REDACTAR CONTROL",AP12)))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F23B8F40-BCEF-4BB5-BE0B-39474192B632}"/>
    <dataValidation allowBlank="1" showInputMessage="1" showErrorMessage="1" prompt="¿Se deja evidencia o rastro de la ejecución del control, que permita a cualquier tercero con la evidencia, llegar a la misma conclusión?." sqref="BC11" xr:uid="{981C5255-DA42-4485-A7E1-89E443C41346}"/>
    <dataValidation allowBlank="1" showInputMessage="1" showErrorMessage="1" prompt="¿Las observaciones, desviaciones o diferencias identificadas como resultados de la ejecución del control son investigadas y resueltas de manera oportuna?" sqref="BB11" xr:uid="{0F408219-CA5E-4CF6-96B3-AF20DF86B23E}"/>
    <dataValidation allowBlank="1" showInputMessage="1" showErrorMessage="1" prompt="¿La fuente de información que se utiliza en el desarrollo del control es información confiable que permita mitigar el riesgo?." sqref="BA11" xr:uid="{E0AD8F57-A279-4FB6-98FF-FF118951CD36}"/>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FB512C9D-E921-4C79-A847-0DADB5192E67}"/>
    <dataValidation allowBlank="1" showInputMessage="1" showErrorMessage="1" prompt="¿La oportunidad en que se ejecuta el control ayuda a prevenir la mitigación del riesgo o a detectar la materialización del riesgo de manera oportuna?" sqref="AY11" xr:uid="{6D4820FE-0E3A-4FD8-AB9A-804101EDE53E}"/>
    <dataValidation allowBlank="1" showInputMessage="1" showErrorMessage="1" prompt="El responsable tiene autoridad y adecuada segregación de funciones en la ejecución del control?" sqref="AX11" xr:uid="{58C83BD6-D0E6-4E3F-B207-2017EEE212B0}"/>
    <dataValidation allowBlank="1" showInputMessage="1" showErrorMessage="1" prompt="¿Existen un responsable asignado a la ejecución del control?" sqref="AW11" xr:uid="{F4A781AE-CD92-4604-B03D-46522379B12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C1D52FAE-3E37-4EED-892B-F3736C099860}"/>
    <dataValidation type="list" allowBlank="1" showInputMessage="1" showErrorMessage="1" prompt="¿Genera Impacto ambiental?" sqref="AI12:AI61" xr:uid="{1A3F9095-7E87-47A9-A2AF-622F37187DA6}">
      <formula1>"SI,NO,Escoger un dato de la lista desplegable"</formula1>
    </dataValidation>
    <dataValidation allowBlank="1" showInputMessage="1" showErrorMessage="1" prompt="¿Genera Impacto ambiental?" sqref="AI11" xr:uid="{0EB7154B-76C1-448D-A3F8-67C64740DB46}"/>
    <dataValidation type="list" allowBlank="1" showInputMessage="1" showErrorMessage="1" prompt="¿Afectar la imagen nacional?" sqref="AH12:AH61" xr:uid="{5CDC1993-C508-4B8C-86D2-9DB254F7EB5B}">
      <formula1>"SI,NO,Escoger un dato de la lista desplegable"</formula1>
    </dataValidation>
    <dataValidation allowBlank="1" showInputMessage="1" showErrorMessage="1" prompt="¿Afectar la imagen nacional?" sqref="AH11" xr:uid="{58AFA0CD-5E28-4695-AD9D-F09CB62D0A01}"/>
    <dataValidation type="list" allowBlank="1" showInputMessage="1" showErrorMessage="1" prompt="¿Afectar la imagen regional?" sqref="AG12:AG61" xr:uid="{818329F4-DA62-4E0A-A451-83A1C1448D25}">
      <formula1>"SI,NO,Escoger un dato de la lista desplegable"</formula1>
    </dataValidation>
    <dataValidation allowBlank="1" showInputMessage="1" showErrorMessage="1" prompt="¿Afectar la imagen regional?" sqref="AG11" xr:uid="{9AC9A8F5-DB09-4062-80BD-67F9BB4F7FDC}"/>
    <dataValidation type="list" allowBlank="1" showInputMessage="1" showErrorMessage="1" prompt="¿Ocasionar lesiones físicas o pérdida de vidas humanas?_x000a_NOTA: si esta respuesta es afirmativa, el impacto sera considerado como catastrófico." sqref="AF12:AF61" xr:uid="{387CB8C1-6F76-4B5B-8270-32768D9AF950}">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1D0A261B-FABA-439D-90B5-D44599AAA6CD}"/>
    <dataValidation type="list" allowBlank="1" showInputMessage="1" showErrorMessage="1" prompt="¿Generar pérdida de credibilidad del sector?" sqref="AE12:AE61" xr:uid="{7EA7A51A-1492-45DA-BC65-05A764E5820F}">
      <formula1>"SI,NO,Escoger un dato de la lista desplegable"</formula1>
    </dataValidation>
    <dataValidation allowBlank="1" showInputMessage="1" showErrorMessage="1" prompt="¿Generar pérdida de credibilidad del sector?" sqref="AE11" xr:uid="{92A16CDB-3D71-4EA1-9436-A41470571738}"/>
    <dataValidation type="list" allowBlank="1" showInputMessage="1" showErrorMessage="1" prompt="¿Dar lugar a procesos penales?" sqref="AD12:AD61" xr:uid="{AE32AF40-A088-4E22-A72C-BE67F4FCD61D}">
      <formula1>"SI,NO,Escoger un dato de la lista desplegable"</formula1>
    </dataValidation>
    <dataValidation allowBlank="1" showInputMessage="1" showErrorMessage="1" prompt="¿Dar lugar a procesos penales?" sqref="AD11" xr:uid="{5B613655-9ABE-4CE2-94F5-380998358AD3}"/>
    <dataValidation type="list" allowBlank="1" showInputMessage="1" showErrorMessage="1" prompt="¿Dar lugar a procesos fiscales?" sqref="AC12:AC61" xr:uid="{BF6AF35B-F5F9-4114-B963-CAD1DA70AAF6}">
      <formula1>"SI,NO,Escoger un dato de la lista desplegable"</formula1>
    </dataValidation>
    <dataValidation allowBlank="1" showInputMessage="1" showErrorMessage="1" prompt="¿Dar lugar a procesos fiscales?" sqref="AC11" xr:uid="{A5393B3C-9F40-49D2-8482-FC5CE42F57A9}"/>
    <dataValidation type="list" allowBlank="1" showInputMessage="1" showErrorMessage="1" prompt="¿Dar lugar a procesos disciplinarios?" sqref="AB12:AB61" xr:uid="{14E18443-23F8-44C0-9ABC-2A5560F1DEC8}">
      <formula1>"SI,NO,Escoger un dato de la lista desplegable"</formula1>
    </dataValidation>
    <dataValidation allowBlank="1" showInputMessage="1" showErrorMessage="1" prompt="¿Dar lugar a procesos disciplinarios?" sqref="AB11" xr:uid="{B451ACF6-1325-4584-BBB8-E22A9B9F37D1}"/>
    <dataValidation type="list" allowBlank="1" showInputMessage="1" showErrorMessage="1" prompt="¿Dar lugar a procesos sancionatorios?" sqref="AA12:AA61" xr:uid="{63FD96F8-AA2F-484B-B4D1-4E4D33E2C3B6}">
      <formula1>"SI,NO,Escoger un dato de la lista desplegable"</formula1>
    </dataValidation>
    <dataValidation allowBlank="1" showInputMessage="1" showErrorMessage="1" prompt="¿Dar lugar a procesos sancionatorios?" sqref="AA11" xr:uid="{150FE5C5-78B3-408C-8E8E-D0542784F973}"/>
    <dataValidation type="list" allowBlank="1" showInputMessage="1" showErrorMessage="1" prompt="¿Generar intervención de los órganos de control, de la Fiscalía, u otro ente?" sqref="Z12:Z61" xr:uid="{3044EFB1-43AE-459C-A50C-B20860E10DD3}">
      <formula1>"SI,NO,Escoger un dato de la lista desplegable"</formula1>
    </dataValidation>
    <dataValidation allowBlank="1" showInputMessage="1" showErrorMessage="1" prompt="¿Generar intervención de los órganos de control, de la Fiscalía, u otro ente?" sqref="Z11" xr:uid="{4479DCE0-2355-460D-A1B2-B79EB94C6B4A}"/>
    <dataValidation type="list" allowBlank="1" showInputMessage="1" showErrorMessage="1" prompt="¿Generar pérdida de información de la Entidad?" sqref="Y12:Y61" xr:uid="{50608E73-DCA5-4DAC-B030-6644AB31097D}">
      <formula1>"SI,NO,Escoger un dato de la lista desplegable"</formula1>
    </dataValidation>
    <dataValidation allowBlank="1" showInputMessage="1" showErrorMessage="1" prompt="¿Generar pérdida de información de la Entidad?" sqref="Y11" xr:uid="{7ECA8BE7-4D0B-435A-A7AA-8BFCDC5D7092}"/>
    <dataValidation type="list" allowBlank="1" showInputMessage="1" showErrorMessage="1" prompt="¿Dar lugar al detrimento de calidad de vida de la comunidad por la pérdida del bien o servicios o los recursos públicos?" sqref="X12:X61" xr:uid="{A7389868-1752-4D54-AD72-558294F23CC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0E114F0B-735E-4C4D-8529-0D51FFF2D832}"/>
    <dataValidation type="list" allowBlank="1" showInputMessage="1" showErrorMessage="1" prompt="¿Afectar la generación de los productos o la prestación de servicios?" sqref="W12:W61" xr:uid="{AA106A72-D907-4B6D-90B6-BC96AFC85D41}">
      <formula1>"SI,NO,Escoger un dato de la lista desplegable"</formula1>
    </dataValidation>
    <dataValidation allowBlank="1" showInputMessage="1" showErrorMessage="1" prompt="¿Afectar la generación de los productos o la prestación de servicios?" sqref="W11" xr:uid="{794587F3-A308-463D-B3CD-8CB21EF7AFF4}"/>
    <dataValidation type="list" allowBlank="1" showInputMessage="1" showErrorMessage="1" prompt="¿Generar pérdida de recursos económicos?" sqref="V12:V61" xr:uid="{FDA22A03-7595-4F2C-AE8B-76A554094A00}">
      <formula1>"SI,NO,Escoger un dato de la lista desplegable"</formula1>
    </dataValidation>
    <dataValidation allowBlank="1" showInputMessage="1" showErrorMessage="1" prompt="¿Generar pérdida de recursos económicos?" sqref="V11" xr:uid="{8521816F-C680-46FD-BB41-BDB346967F04}"/>
    <dataValidation type="list" allowBlank="1" showInputMessage="1" showErrorMessage="1" prompt="¿Generar pérdida de confianza de la Entidad, afectando su reputación?" sqref="U12:U61" xr:uid="{80DB5D2D-2CAC-455A-82D1-FCBCFD5B649B}">
      <formula1>"SI,NO,Escoger un dato de la lista desplegable"</formula1>
    </dataValidation>
    <dataValidation allowBlank="1" showInputMessage="1" showErrorMessage="1" prompt="¿Generar pérdida de confianza de la Entidad, afectando su reputación?" sqref="U11" xr:uid="{63BA1F20-C18D-4447-91BE-A56C22893F58}"/>
    <dataValidation type="list" allowBlank="1" showInputMessage="1" showErrorMessage="1" prompt="¿Afectar el cumplimiento de la misión del sector al que pertenece la Entidad?" sqref="T12:T61" xr:uid="{E4133C0A-25EB-43D6-BD2A-B407357E959C}">
      <formula1>"SI,NO,Escoger un dato de la lista desplegable"</formula1>
    </dataValidation>
    <dataValidation allowBlank="1" showInputMessage="1" showErrorMessage="1" prompt="¿Afectar el cumplimiento de la misión del sector al que pertenece la Entidad?" sqref="T11" xr:uid="{D749CD51-C1F2-4C7F-8B8C-F6151847D8AE}"/>
    <dataValidation type="list" allowBlank="1" showInputMessage="1" showErrorMessage="1" prompt="¿Afectar el cumplimiento de misión de la Entidad?" sqref="S12:S61" xr:uid="{43A1D4A8-29C6-4397-92B5-BF2CB69BE308}">
      <formula1>"SI,NO,Escoger un dato de la lista desplegable"</formula1>
    </dataValidation>
    <dataValidation allowBlank="1" showInputMessage="1" showErrorMessage="1" prompt="¿Afectar el cumplimiento de misión de la Entidad?" sqref="S11" xr:uid="{BCB57CA8-D98A-4C90-BD73-19B85531EF80}"/>
    <dataValidation type="list" allowBlank="1" showInputMessage="1" showErrorMessage="1" prompt="¿Afectar el cumplimiento de metas y objetivos de la dependencia?" sqref="R12:R61" xr:uid="{79A107C3-77D8-4229-B5D2-F8777A6DFDD6}">
      <formula1>"SI,NO,Escoger un dato de la lista desplegable"</formula1>
    </dataValidation>
    <dataValidation allowBlank="1" showInputMessage="1" showErrorMessage="1" prompt="¿Afectar el cumplimiento de metas y objetivos de la dependencia?" sqref="R11" xr:uid="{52813342-D486-46B9-8F28-6CC3C0C6D967}"/>
    <dataValidation type="list" allowBlank="1" showInputMessage="1" showErrorMessage="1" prompt="¿Afectar al grupo de funcionarios del proceso?" sqref="Q12:Q61" xr:uid="{5F7AD90B-B432-46C1-AAD6-8FD2C1CB491C}">
      <formula1>"SI,NO,Escoger un dato de la lista desplegable"</formula1>
    </dataValidation>
    <dataValidation allowBlank="1" showInputMessage="1" showErrorMessage="1" prompt="¿Afectar al grupo de funcionarios del proceso?" sqref="Q11" xr:uid="{1ABE7803-47BA-4CDD-B2C8-E8E139C6E501}"/>
    <dataValidation allowBlank="1" showInputMessage="1" showErrorMessage="1" prompt="Son los efectos ocasionados por la ocurrencia de un riesgo que afecta los objetivos o procesos de la entidad. Pueden ser una pérdida, un daño, un perjuicio, un detrimento." sqref="M9:M11" xr:uid="{F14304CB-AD92-4C99-ADDC-70C16B68879C}"/>
    <dataValidation type="list" allowBlank="1" showInputMessage="1" showErrorMessage="1" sqref="BG12:BG61" xr:uid="{2157FEBF-9247-4FAE-AEB3-8A2061DB8B10}">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83597848-90F2-4763-9AB9-D0461F0696CC}">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4BFCBCAE-A674-42DA-BBD3-3C1286F1A32E}">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C5AAE320-F77F-4D06-B760-C595977BAB2C}">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AC6E9969-869F-4619-B686-17220A1C369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A823C7B5-386B-423A-B7FB-9A4DCF6DE4AF}">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00835687-EFB2-4229-A2F0-A6B21775DE74}">
      <formula1>"Adecuado,Inadecuado,Escoger un dato de la lista desplegable"</formula1>
    </dataValidation>
    <dataValidation type="list" allowBlank="1" showInputMessage="1" showErrorMessage="1" prompt="¿Existen un responsable asignado a la ejecución del control?" sqref="AW12:AW61" xr:uid="{CB8F6301-CB18-4D9D-AC36-11C697BD9528}">
      <formula1>"Asignado,No Asignado,Escoger un dato de la lista desplegable"</formula1>
    </dataValidation>
    <dataValidation type="list" allowBlank="1" showInputMessage="1" showErrorMessage="1" sqref="AV12:AV61" xr:uid="{7C4140CE-1597-41B9-8642-2A57A68C6091}">
      <formula1>"Escoger un dato de la lista desplegable,Preventivo,Detectivo"</formula1>
    </dataValidation>
    <dataValidation type="list" allowBlank="1" showInputMessage="1" showErrorMessage="1" sqref="AQ12:AQ61" xr:uid="{2D316FE9-65ED-4754-9DE3-7250849070DC}">
      <formula1>"Escoger un dato de la lista desplegable,Por Tramite, Diario, Semanal, Quincenal, Mensual, Bimestral, Trimestral, Semestral,Anual"</formula1>
    </dataValidation>
    <dataValidation type="list" allowBlank="1" showInputMessage="1" showErrorMessage="1" sqref="F12:I61" xr:uid="{2E832A3B-445C-4D84-A128-3635E7AD13D2}">
      <formula1>"SI,NO,Escoger un dato de la lista desplegable"</formula1>
    </dataValidation>
    <dataValidation type="list" allowBlank="1" showInputMessage="1" showErrorMessage="1" sqref="N12:N61" xr:uid="{58C424C0-7FE6-4EB6-ADE4-D83CEF41FFD0}">
      <formula1>"Escoger un dato de la lista desplegable,5,4,3,2,1"</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1BBAB-6458-4E4F-B33B-76534FB882D8}">
  <dimension ref="A1:BS21"/>
  <sheetViews>
    <sheetView topLeftCell="A14" workbookViewId="0">
      <selection activeCell="E3" sqref="E3:BS3"/>
    </sheetView>
  </sheetViews>
  <sheetFormatPr baseColWidth="10" defaultRowHeight="15" x14ac:dyDescent="0.25"/>
  <cols>
    <col min="1" max="1" width="2.7109375" customWidth="1"/>
    <col min="2" max="2" width="5.5703125" customWidth="1"/>
    <col min="3" max="3" width="11.28515625" customWidth="1"/>
    <col min="4" max="5" width="42.85546875" customWidth="1"/>
    <col min="6" max="9" width="8.85546875" customWidth="1"/>
    <col min="10" max="10" width="11.140625" customWidth="1"/>
    <col min="11" max="11" width="7.140625" customWidth="1"/>
    <col min="12" max="12" width="47.140625" customWidth="1"/>
    <col min="13" max="13" width="35.7109375" customWidth="1"/>
    <col min="14" max="15" width="7.7109375" customWidth="1"/>
    <col min="16" max="16" width="16.7109375" customWidth="1"/>
    <col min="17" max="35" width="5.5703125" customWidth="1"/>
    <col min="36" max="36" width="7.7109375" customWidth="1"/>
    <col min="37" max="39" width="16.7109375" customWidth="1"/>
    <col min="40" max="40" width="5.5703125" customWidth="1"/>
    <col min="41" max="41" width="88.85546875" customWidth="1"/>
    <col min="42" max="42" width="22.42578125" customWidth="1"/>
    <col min="43" max="43" width="16.7109375" customWidth="1"/>
    <col min="44" max="44" width="22.42578125" customWidth="1"/>
    <col min="45" max="45" width="44.42578125" customWidth="1"/>
    <col min="46" max="46" width="33" customWidth="1"/>
    <col min="47" max="48" width="22.42578125" customWidth="1"/>
    <col min="49" max="55" width="14.42578125" customWidth="1"/>
    <col min="56" max="56" width="5.5703125" customWidth="1"/>
    <col min="57" max="57" width="13.28515625" customWidth="1"/>
    <col min="58" max="58" width="1.140625" customWidth="1"/>
    <col min="59" max="59" width="8.85546875" customWidth="1"/>
    <col min="61" max="61" width="1.140625" customWidth="1"/>
    <col min="62" max="62" width="16.7109375" customWidth="1"/>
    <col min="63" max="63" width="5.5703125" customWidth="1"/>
    <col min="64" max="66" width="15.5703125" customWidth="1"/>
    <col min="67" max="67" width="5.5703125" customWidth="1"/>
    <col min="68" max="69" width="16.7109375" customWidth="1"/>
    <col min="71" max="71" width="33.28515625" customWidth="1"/>
  </cols>
  <sheetData>
    <row r="1" spans="1:71" x14ac:dyDescent="0.2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8"/>
      <c r="BI1" s="27"/>
      <c r="BJ1" s="28"/>
      <c r="BK1" s="28"/>
      <c r="BL1" s="27"/>
      <c r="BM1" s="27"/>
      <c r="BN1" s="27"/>
      <c r="BO1" s="27"/>
      <c r="BP1" s="27"/>
      <c r="BQ1" s="27"/>
      <c r="BR1" s="27"/>
      <c r="BS1" s="27"/>
    </row>
    <row r="2" spans="1:71" ht="18" x14ac:dyDescent="0.25">
      <c r="A2" s="24"/>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1:71" ht="34.5" x14ac:dyDescent="0.25">
      <c r="A3" s="24"/>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1:71" ht="18" x14ac:dyDescent="0.25">
      <c r="A4" s="86"/>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1:71" x14ac:dyDescent="0.25">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87"/>
      <c r="BI5" s="25"/>
      <c r="BJ5" s="87"/>
      <c r="BK5" s="87"/>
      <c r="BL5" s="25"/>
      <c r="BM5" s="25"/>
      <c r="BN5" s="25"/>
      <c r="BO5" s="25"/>
      <c r="BP5" s="25"/>
      <c r="BQ5" s="25"/>
      <c r="BR5" s="25"/>
      <c r="BS5" s="25"/>
    </row>
    <row r="6" spans="1:71" x14ac:dyDescent="0.25">
      <c r="A6" s="26"/>
      <c r="B6" s="26"/>
      <c r="C6" s="279" t="s">
        <v>69</v>
      </c>
      <c r="D6" s="279"/>
      <c r="E6" s="491">
        <v>45275</v>
      </c>
      <c r="F6" s="492"/>
      <c r="G6" s="492"/>
      <c r="H6" s="492"/>
      <c r="I6" s="492"/>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88"/>
      <c r="BI6" s="26"/>
      <c r="BJ6" s="88"/>
      <c r="BK6" s="88"/>
      <c r="BL6" s="26"/>
      <c r="BM6" s="26"/>
      <c r="BN6" s="26"/>
      <c r="BO6" s="26"/>
      <c r="BP6" s="26"/>
      <c r="BQ6" s="26"/>
      <c r="BR6" s="26"/>
      <c r="BS6" s="26"/>
    </row>
    <row r="7" spans="1:71" ht="15.75" thickBot="1" x14ac:dyDescent="0.3">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87"/>
      <c r="BI7" s="25"/>
      <c r="BJ7" s="87"/>
      <c r="BK7" s="87"/>
      <c r="BL7" s="25"/>
      <c r="BM7" s="25"/>
      <c r="BN7" s="25"/>
      <c r="BO7" s="25"/>
      <c r="BP7" s="25"/>
      <c r="BQ7" s="25"/>
      <c r="BR7" s="25"/>
      <c r="BS7" s="25"/>
    </row>
    <row r="8" spans="1:71" x14ac:dyDescent="0.25">
      <c r="A8" s="26"/>
      <c r="B8" s="282" t="s">
        <v>70</v>
      </c>
      <c r="C8" s="283"/>
      <c r="D8" s="283"/>
      <c r="E8" s="283"/>
      <c r="F8" s="283"/>
      <c r="G8" s="283"/>
      <c r="H8" s="283"/>
      <c r="I8" s="283"/>
      <c r="J8" s="283"/>
      <c r="K8" s="283"/>
      <c r="L8" s="283"/>
      <c r="M8" s="284"/>
      <c r="N8" s="493" t="s">
        <v>71</v>
      </c>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5"/>
      <c r="AN8" s="285" t="s">
        <v>365</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1:71" x14ac:dyDescent="0.25">
      <c r="A9" s="26"/>
      <c r="B9" s="251" t="s">
        <v>76</v>
      </c>
      <c r="C9" s="253" t="s">
        <v>77</v>
      </c>
      <c r="D9" s="255" t="s">
        <v>78</v>
      </c>
      <c r="E9" s="255" t="s">
        <v>79</v>
      </c>
      <c r="F9" s="255" t="s">
        <v>80</v>
      </c>
      <c r="G9" s="255"/>
      <c r="H9" s="255"/>
      <c r="I9" s="255"/>
      <c r="J9" s="255"/>
      <c r="K9" s="257" t="s">
        <v>81</v>
      </c>
      <c r="L9" s="258"/>
      <c r="M9" s="260" t="s">
        <v>82</v>
      </c>
      <c r="N9" s="485"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497"/>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1:71" x14ac:dyDescent="0.25">
      <c r="A10" s="26"/>
      <c r="B10" s="251"/>
      <c r="C10" s="253"/>
      <c r="D10" s="255"/>
      <c r="E10" s="255"/>
      <c r="F10" s="275" t="s">
        <v>100</v>
      </c>
      <c r="G10" s="275" t="s">
        <v>101</v>
      </c>
      <c r="H10" s="275" t="s">
        <v>102</v>
      </c>
      <c r="I10" s="275" t="s">
        <v>103</v>
      </c>
      <c r="J10" s="275" t="s">
        <v>184</v>
      </c>
      <c r="K10" s="258"/>
      <c r="L10" s="258"/>
      <c r="M10" s="261"/>
      <c r="N10" s="485"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489"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1:71" ht="26.25" thickBot="1" x14ac:dyDescent="0.3">
      <c r="A11" s="26"/>
      <c r="B11" s="252"/>
      <c r="C11" s="254"/>
      <c r="D11" s="256"/>
      <c r="E11" s="256"/>
      <c r="F11" s="276"/>
      <c r="G11" s="276"/>
      <c r="H11" s="276"/>
      <c r="I11" s="276"/>
      <c r="J11" s="276"/>
      <c r="K11" s="259"/>
      <c r="L11" s="259"/>
      <c r="M11" s="496"/>
      <c r="N11" s="486"/>
      <c r="O11" s="487"/>
      <c r="P11" s="487"/>
      <c r="Q11" s="165">
        <v>1</v>
      </c>
      <c r="R11" s="165">
        <v>2</v>
      </c>
      <c r="S11" s="165">
        <v>3</v>
      </c>
      <c r="T11" s="165">
        <v>4</v>
      </c>
      <c r="U11" s="165">
        <v>5</v>
      </c>
      <c r="V11" s="165">
        <v>6</v>
      </c>
      <c r="W11" s="165">
        <v>7</v>
      </c>
      <c r="X11" s="165">
        <v>8</v>
      </c>
      <c r="Y11" s="165">
        <v>9</v>
      </c>
      <c r="Z11" s="165">
        <v>10</v>
      </c>
      <c r="AA11" s="165">
        <v>11</v>
      </c>
      <c r="AB11" s="165">
        <v>12</v>
      </c>
      <c r="AC11" s="165">
        <v>13</v>
      </c>
      <c r="AD11" s="165">
        <v>14</v>
      </c>
      <c r="AE11" s="165">
        <v>15</v>
      </c>
      <c r="AF11" s="165">
        <v>16</v>
      </c>
      <c r="AG11" s="165">
        <v>17</v>
      </c>
      <c r="AH11" s="165">
        <v>18</v>
      </c>
      <c r="AI11" s="165">
        <v>19</v>
      </c>
      <c r="AJ11" s="488"/>
      <c r="AK11" s="488"/>
      <c r="AL11" s="488"/>
      <c r="AM11" s="490"/>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1:71" ht="114.75" x14ac:dyDescent="0.25">
      <c r="A12" s="113"/>
      <c r="B12" s="462">
        <v>1</v>
      </c>
      <c r="C12" s="465" t="s">
        <v>627</v>
      </c>
      <c r="D12" s="455" t="s">
        <v>628</v>
      </c>
      <c r="E12" s="455" t="s">
        <v>629</v>
      </c>
      <c r="F12" s="455" t="s">
        <v>162</v>
      </c>
      <c r="G12" s="455" t="s">
        <v>162</v>
      </c>
      <c r="H12" s="455" t="s">
        <v>162</v>
      </c>
      <c r="I12" s="455" t="s">
        <v>162</v>
      </c>
      <c r="J12" s="455" t="str">
        <f>IF(AND((F12="SI"),(G12="SI"),(H12="SI"),(I12="SI")),"Si es Riesgo de Corrupción","No es Riesgo de Corrupción")</f>
        <v>Si es Riesgo de Corrupción</v>
      </c>
      <c r="K12" s="128">
        <v>1</v>
      </c>
      <c r="L12" s="129" t="s">
        <v>630</v>
      </c>
      <c r="M12" s="457" t="s">
        <v>631</v>
      </c>
      <c r="N12" s="471">
        <v>1</v>
      </c>
      <c r="O12" s="449" t="str">
        <f>IF(N12=1,"Rara vez",IF(N12=2,"Improbable",IF(N12=3,"Posible",IF(N12=4,"Probable",IF(N12=5,"Casi seguro","Definir el nivel de probabilidad")))))</f>
        <v>Rara vez</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448" t="s">
        <v>162</v>
      </c>
      <c r="R12" s="448" t="s">
        <v>162</v>
      </c>
      <c r="S12" s="448" t="s">
        <v>162</v>
      </c>
      <c r="T12" s="448" t="s">
        <v>165</v>
      </c>
      <c r="U12" s="448" t="s">
        <v>162</v>
      </c>
      <c r="V12" s="448" t="s">
        <v>162</v>
      </c>
      <c r="W12" s="448" t="s">
        <v>162</v>
      </c>
      <c r="X12" s="448" t="s">
        <v>165</v>
      </c>
      <c r="Y12" s="448" t="s">
        <v>162</v>
      </c>
      <c r="Z12" s="448" t="s">
        <v>162</v>
      </c>
      <c r="AA12" s="448" t="s">
        <v>162</v>
      </c>
      <c r="AB12" s="448" t="s">
        <v>162</v>
      </c>
      <c r="AC12" s="448" t="s">
        <v>162</v>
      </c>
      <c r="AD12" s="448" t="s">
        <v>162</v>
      </c>
      <c r="AE12" s="448" t="s">
        <v>165</v>
      </c>
      <c r="AF12" s="448" t="s">
        <v>165</v>
      </c>
      <c r="AG12" s="448" t="s">
        <v>165</v>
      </c>
      <c r="AH12" s="448" t="s">
        <v>165</v>
      </c>
      <c r="AI12" s="448" t="s">
        <v>165</v>
      </c>
      <c r="AJ12" s="448">
        <f t="shared" ref="AJ12" si="0">IF(AF12="SI","Impacto Catastrófico por lesoines o perdida de vidas humanas",(COUNTIF(Q12:AE21,"SI")+COUNTIF(AG12:AI21,"SI")))</f>
        <v>12</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430" t="s">
        <v>159</v>
      </c>
      <c r="AN12" s="117">
        <v>1</v>
      </c>
      <c r="AO12" s="121" t="s">
        <v>632</v>
      </c>
      <c r="AP12" s="121" t="s">
        <v>633</v>
      </c>
      <c r="AQ12" s="121" t="s">
        <v>496</v>
      </c>
      <c r="AR12" s="121" t="s">
        <v>634</v>
      </c>
      <c r="AS12" s="121" t="s">
        <v>635</v>
      </c>
      <c r="AT12" s="121" t="s">
        <v>636</v>
      </c>
      <c r="AU12" s="121" t="s">
        <v>637</v>
      </c>
      <c r="AV12" s="121" t="s">
        <v>170</v>
      </c>
      <c r="AW12" s="166" t="s">
        <v>171</v>
      </c>
      <c r="AX12" s="166" t="s">
        <v>172</v>
      </c>
      <c r="AY12" s="166" t="s">
        <v>173</v>
      </c>
      <c r="AZ12" s="166" t="s">
        <v>174</v>
      </c>
      <c r="BA12" s="166" t="s">
        <v>175</v>
      </c>
      <c r="BB12" s="166" t="s">
        <v>176</v>
      </c>
      <c r="BC12" s="166" t="s">
        <v>187</v>
      </c>
      <c r="BD12" s="166">
        <f t="shared" ref="BD12:BD21" si="1">IF(AW12="Asignado",15,0)+IF(AX12="Adecuado",15,0)+IF(AY12="Oportuna",15,0)+IF(AZ12="Prevenir",15,IF(AZ12="Detectar",10,0))+IF(BA12="Confiable",15,0)+IF(BB12="Se investigan y resuelven oportunamente",15,0)+IF(BC12="Completa",10,IF(BC12="Incompleta",5,0))</f>
        <v>100</v>
      </c>
      <c r="BE12" s="166" t="str">
        <f t="shared" ref="BE12:BE21" si="2">IF(BD12&lt;=85,"Débil",IF(AND(BD12&gt;=86,BD12&lt;=94),"Moderado","Fuerte"))</f>
        <v>Fuerte</v>
      </c>
      <c r="BF12" s="121"/>
      <c r="BG12" s="130" t="s">
        <v>178</v>
      </c>
      <c r="BH12" s="166" t="str">
        <f t="shared" ref="BH12:BH21" si="3">IF(BG12="Débil","No se ejecuta",IF(BG12="Moderado","Algunas veces se ejecuta",IF(BG12="FUERTE","Siempre se ejecuta","Casilla formulada")))</f>
        <v>Siempre se ejecuta</v>
      </c>
      <c r="BI12" s="121"/>
      <c r="BJ12" s="166"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21" si="5">IF(BJ12="DÉBIL",0,IF(BJ12="MODERADO",50,IF(BJ12="FUERTE",100,"")))</f>
        <v>100</v>
      </c>
      <c r="BL12" s="166" t="str">
        <f t="shared" ref="BL12:BL21" si="6">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68">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427"/>
    </row>
    <row r="13" spans="1:71" ht="114.75" x14ac:dyDescent="0.25">
      <c r="A13" s="113"/>
      <c r="B13" s="463"/>
      <c r="C13" s="466"/>
      <c r="D13" s="455"/>
      <c r="E13" s="455"/>
      <c r="F13" s="455"/>
      <c r="G13" s="455"/>
      <c r="H13" s="455"/>
      <c r="I13" s="455"/>
      <c r="J13" s="455"/>
      <c r="K13" s="131">
        <v>2</v>
      </c>
      <c r="L13" s="132" t="s">
        <v>638</v>
      </c>
      <c r="M13" s="457"/>
      <c r="N13" s="472"/>
      <c r="O13" s="450"/>
      <c r="P13" s="443"/>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31"/>
      <c r="AN13" s="133">
        <v>2</v>
      </c>
      <c r="AO13" s="134" t="s">
        <v>639</v>
      </c>
      <c r="AP13" s="134" t="s">
        <v>633</v>
      </c>
      <c r="AQ13" s="134" t="s">
        <v>496</v>
      </c>
      <c r="AR13" s="134" t="s">
        <v>634</v>
      </c>
      <c r="AS13" s="134" t="s">
        <v>640</v>
      </c>
      <c r="AT13" s="134" t="s">
        <v>636</v>
      </c>
      <c r="AU13" s="134" t="s">
        <v>641</v>
      </c>
      <c r="AV13" s="134" t="s">
        <v>170</v>
      </c>
      <c r="AW13" s="135" t="s">
        <v>171</v>
      </c>
      <c r="AX13" s="135" t="s">
        <v>172</v>
      </c>
      <c r="AY13" s="135" t="s">
        <v>173</v>
      </c>
      <c r="AZ13" s="135" t="s">
        <v>174</v>
      </c>
      <c r="BA13" s="135" t="s">
        <v>175</v>
      </c>
      <c r="BB13" s="135" t="s">
        <v>176</v>
      </c>
      <c r="BC13" s="135" t="s">
        <v>187</v>
      </c>
      <c r="BD13" s="135">
        <f t="shared" si="1"/>
        <v>100</v>
      </c>
      <c r="BE13" s="135" t="str">
        <f t="shared" si="2"/>
        <v>Fuerte</v>
      </c>
      <c r="BF13" s="134"/>
      <c r="BG13" s="136" t="s">
        <v>178</v>
      </c>
      <c r="BH13" s="135" t="str">
        <f t="shared" si="3"/>
        <v>Siempre se ejecuta</v>
      </c>
      <c r="BI13" s="134"/>
      <c r="BJ13" s="135" t="str">
        <f t="shared" si="4"/>
        <v>FUERTE</v>
      </c>
      <c r="BK13" s="135">
        <f t="shared" si="5"/>
        <v>100</v>
      </c>
      <c r="BL13" s="135" t="str">
        <f t="shared" si="6"/>
        <v>NO</v>
      </c>
      <c r="BM13" s="434"/>
      <c r="BN13" s="437"/>
      <c r="BO13" s="469"/>
      <c r="BP13" s="443"/>
      <c r="BQ13" s="425"/>
      <c r="BR13" s="425"/>
      <c r="BS13" s="428"/>
    </row>
    <row r="14" spans="1:71" ht="102" x14ac:dyDescent="0.25">
      <c r="A14" s="113"/>
      <c r="B14" s="463"/>
      <c r="C14" s="466"/>
      <c r="D14" s="455"/>
      <c r="E14" s="455"/>
      <c r="F14" s="455"/>
      <c r="G14" s="455"/>
      <c r="H14" s="455"/>
      <c r="I14" s="455"/>
      <c r="J14" s="455"/>
      <c r="K14" s="137">
        <v>3</v>
      </c>
      <c r="L14" s="138" t="s">
        <v>642</v>
      </c>
      <c r="M14" s="457"/>
      <c r="N14" s="472"/>
      <c r="O14" s="450"/>
      <c r="P14" s="443"/>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31"/>
      <c r="AN14" s="139">
        <v>3</v>
      </c>
      <c r="AO14" s="140" t="s">
        <v>643</v>
      </c>
      <c r="AP14" s="140" t="s">
        <v>633</v>
      </c>
      <c r="AQ14" s="140" t="s">
        <v>186</v>
      </c>
      <c r="AR14" s="140" t="s">
        <v>634</v>
      </c>
      <c r="AS14" s="140" t="s">
        <v>644</v>
      </c>
      <c r="AT14" s="140" t="s">
        <v>636</v>
      </c>
      <c r="AU14" s="140" t="s">
        <v>645</v>
      </c>
      <c r="AV14" s="140" t="s">
        <v>170</v>
      </c>
      <c r="AW14" s="167" t="s">
        <v>171</v>
      </c>
      <c r="AX14" s="167" t="s">
        <v>172</v>
      </c>
      <c r="AY14" s="167" t="s">
        <v>173</v>
      </c>
      <c r="AZ14" s="167" t="s">
        <v>174</v>
      </c>
      <c r="BA14" s="167" t="s">
        <v>175</v>
      </c>
      <c r="BB14" s="167" t="s">
        <v>176</v>
      </c>
      <c r="BC14" s="167" t="s">
        <v>187</v>
      </c>
      <c r="BD14" s="167">
        <f t="shared" si="1"/>
        <v>100</v>
      </c>
      <c r="BE14" s="167" t="str">
        <f t="shared" si="2"/>
        <v>Fuerte</v>
      </c>
      <c r="BF14" s="140"/>
      <c r="BG14" s="142" t="s">
        <v>178</v>
      </c>
      <c r="BH14" s="167" t="str">
        <f t="shared" si="3"/>
        <v>Siempre se ejecuta</v>
      </c>
      <c r="BI14" s="140"/>
      <c r="BJ14" s="167" t="str">
        <f t="shared" si="4"/>
        <v>FUERTE</v>
      </c>
      <c r="BK14" s="167">
        <f t="shared" si="5"/>
        <v>100</v>
      </c>
      <c r="BL14" s="167" t="str">
        <f t="shared" si="6"/>
        <v>NO</v>
      </c>
      <c r="BM14" s="434"/>
      <c r="BN14" s="437"/>
      <c r="BO14" s="469"/>
      <c r="BP14" s="443"/>
      <c r="BQ14" s="425"/>
      <c r="BR14" s="425"/>
      <c r="BS14" s="428"/>
    </row>
    <row r="15" spans="1:71" ht="102" x14ac:dyDescent="0.25">
      <c r="A15" s="113"/>
      <c r="B15" s="463"/>
      <c r="C15" s="466"/>
      <c r="D15" s="455"/>
      <c r="E15" s="455"/>
      <c r="F15" s="455"/>
      <c r="G15" s="455"/>
      <c r="H15" s="455"/>
      <c r="I15" s="455"/>
      <c r="J15" s="455"/>
      <c r="K15" s="131">
        <v>4</v>
      </c>
      <c r="L15" s="132" t="s">
        <v>646</v>
      </c>
      <c r="M15" s="457"/>
      <c r="N15" s="472"/>
      <c r="O15" s="450"/>
      <c r="P15" s="443"/>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31"/>
      <c r="AN15" s="133">
        <v>4</v>
      </c>
      <c r="AO15" s="134" t="s">
        <v>647</v>
      </c>
      <c r="AP15" s="134" t="s">
        <v>633</v>
      </c>
      <c r="AQ15" s="134" t="s">
        <v>496</v>
      </c>
      <c r="AR15" s="134" t="s">
        <v>634</v>
      </c>
      <c r="AS15" s="134" t="s">
        <v>648</v>
      </c>
      <c r="AT15" s="134" t="s">
        <v>636</v>
      </c>
      <c r="AU15" s="134" t="s">
        <v>637</v>
      </c>
      <c r="AV15" s="134" t="s">
        <v>170</v>
      </c>
      <c r="AW15" s="135" t="s">
        <v>171</v>
      </c>
      <c r="AX15" s="135" t="s">
        <v>172</v>
      </c>
      <c r="AY15" s="135" t="s">
        <v>173</v>
      </c>
      <c r="AZ15" s="135" t="s">
        <v>174</v>
      </c>
      <c r="BA15" s="135" t="s">
        <v>175</v>
      </c>
      <c r="BB15" s="135" t="s">
        <v>176</v>
      </c>
      <c r="BC15" s="135" t="s">
        <v>187</v>
      </c>
      <c r="BD15" s="135">
        <f t="shared" si="1"/>
        <v>100</v>
      </c>
      <c r="BE15" s="135" t="str">
        <f t="shared" si="2"/>
        <v>Fuerte</v>
      </c>
      <c r="BF15" s="134"/>
      <c r="BG15" s="136" t="s">
        <v>178</v>
      </c>
      <c r="BH15" s="135" t="str">
        <f t="shared" si="3"/>
        <v>Siempre se ejecuta</v>
      </c>
      <c r="BI15" s="134"/>
      <c r="BJ15" s="135" t="str">
        <f t="shared" si="4"/>
        <v>FUERTE</v>
      </c>
      <c r="BK15" s="135">
        <f t="shared" si="5"/>
        <v>100</v>
      </c>
      <c r="BL15" s="135" t="str">
        <f t="shared" si="6"/>
        <v>NO</v>
      </c>
      <c r="BM15" s="434"/>
      <c r="BN15" s="437"/>
      <c r="BO15" s="469"/>
      <c r="BP15" s="443"/>
      <c r="BQ15" s="425"/>
      <c r="BR15" s="425"/>
      <c r="BS15" s="428"/>
    </row>
    <row r="16" spans="1:71" ht="102" x14ac:dyDescent="0.25">
      <c r="A16" s="113"/>
      <c r="B16" s="463"/>
      <c r="C16" s="466"/>
      <c r="D16" s="455"/>
      <c r="E16" s="455"/>
      <c r="F16" s="455"/>
      <c r="G16" s="455"/>
      <c r="H16" s="455"/>
      <c r="I16" s="455"/>
      <c r="J16" s="455"/>
      <c r="K16" s="137">
        <v>5</v>
      </c>
      <c r="L16" s="138" t="s">
        <v>649</v>
      </c>
      <c r="M16" s="457"/>
      <c r="N16" s="472"/>
      <c r="O16" s="450"/>
      <c r="P16" s="443"/>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31"/>
      <c r="AN16" s="139">
        <v>5</v>
      </c>
      <c r="AO16" s="140" t="s">
        <v>650</v>
      </c>
      <c r="AP16" s="140" t="s">
        <v>651</v>
      </c>
      <c r="AQ16" s="140" t="s">
        <v>186</v>
      </c>
      <c r="AR16" s="140" t="s">
        <v>634</v>
      </c>
      <c r="AS16" s="140" t="s">
        <v>652</v>
      </c>
      <c r="AT16" s="140" t="s">
        <v>636</v>
      </c>
      <c r="AU16" s="140" t="s">
        <v>653</v>
      </c>
      <c r="AV16" s="140" t="s">
        <v>170</v>
      </c>
      <c r="AW16" s="167" t="s">
        <v>171</v>
      </c>
      <c r="AX16" s="167" t="s">
        <v>172</v>
      </c>
      <c r="AY16" s="167" t="s">
        <v>173</v>
      </c>
      <c r="AZ16" s="167" t="s">
        <v>174</v>
      </c>
      <c r="BA16" s="167" t="s">
        <v>175</v>
      </c>
      <c r="BB16" s="167" t="s">
        <v>176</v>
      </c>
      <c r="BC16" s="167" t="s">
        <v>187</v>
      </c>
      <c r="BD16" s="167">
        <f t="shared" si="1"/>
        <v>100</v>
      </c>
      <c r="BE16" s="167" t="str">
        <f t="shared" si="2"/>
        <v>Fuerte</v>
      </c>
      <c r="BF16" s="140"/>
      <c r="BG16" s="142" t="s">
        <v>178</v>
      </c>
      <c r="BH16" s="167" t="str">
        <f t="shared" si="3"/>
        <v>Siempre se ejecuta</v>
      </c>
      <c r="BI16" s="140"/>
      <c r="BJ16" s="167" t="str">
        <f t="shared" si="4"/>
        <v>FUERTE</v>
      </c>
      <c r="BK16" s="167">
        <f t="shared" si="5"/>
        <v>100</v>
      </c>
      <c r="BL16" s="167" t="str">
        <f t="shared" si="6"/>
        <v>NO</v>
      </c>
      <c r="BM16" s="434"/>
      <c r="BN16" s="437"/>
      <c r="BO16" s="469"/>
      <c r="BP16" s="443"/>
      <c r="BQ16" s="425"/>
      <c r="BR16" s="425"/>
      <c r="BS16" s="428"/>
    </row>
    <row r="17" spans="1:71" ht="153" x14ac:dyDescent="0.25">
      <c r="A17" s="113"/>
      <c r="B17" s="463"/>
      <c r="C17" s="466"/>
      <c r="D17" s="455"/>
      <c r="E17" s="455"/>
      <c r="F17" s="455"/>
      <c r="G17" s="455"/>
      <c r="H17" s="455"/>
      <c r="I17" s="455"/>
      <c r="J17" s="455"/>
      <c r="K17" s="131">
        <v>6</v>
      </c>
      <c r="L17" s="132" t="s">
        <v>654</v>
      </c>
      <c r="M17" s="457"/>
      <c r="N17" s="472"/>
      <c r="O17" s="450"/>
      <c r="P17" s="443"/>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31"/>
      <c r="AN17" s="133">
        <v>6</v>
      </c>
      <c r="AO17" s="134" t="s">
        <v>655</v>
      </c>
      <c r="AP17" s="134" t="s">
        <v>656</v>
      </c>
      <c r="AQ17" s="134" t="s">
        <v>186</v>
      </c>
      <c r="AR17" s="134" t="s">
        <v>657</v>
      </c>
      <c r="AS17" s="134" t="s">
        <v>658</v>
      </c>
      <c r="AT17" s="134" t="s">
        <v>659</v>
      </c>
      <c r="AU17" s="134" t="s">
        <v>660</v>
      </c>
      <c r="AV17" s="134" t="s">
        <v>170</v>
      </c>
      <c r="AW17" s="135" t="s">
        <v>171</v>
      </c>
      <c r="AX17" s="135" t="s">
        <v>172</v>
      </c>
      <c r="AY17" s="135" t="s">
        <v>173</v>
      </c>
      <c r="AZ17" s="135" t="s">
        <v>174</v>
      </c>
      <c r="BA17" s="135" t="s">
        <v>175</v>
      </c>
      <c r="BB17" s="135" t="s">
        <v>176</v>
      </c>
      <c r="BC17" s="135" t="s">
        <v>187</v>
      </c>
      <c r="BD17" s="135">
        <f t="shared" si="1"/>
        <v>100</v>
      </c>
      <c r="BE17" s="135" t="str">
        <f t="shared" si="2"/>
        <v>Fuerte</v>
      </c>
      <c r="BF17" s="134"/>
      <c r="BG17" s="136" t="s">
        <v>178</v>
      </c>
      <c r="BH17" s="135" t="str">
        <f t="shared" si="3"/>
        <v>Siempre se ejecuta</v>
      </c>
      <c r="BI17" s="134"/>
      <c r="BJ17" s="135" t="str">
        <f t="shared" si="4"/>
        <v>FUERTE</v>
      </c>
      <c r="BK17" s="135">
        <f t="shared" si="5"/>
        <v>100</v>
      </c>
      <c r="BL17" s="135" t="str">
        <f t="shared" si="6"/>
        <v>NO</v>
      </c>
      <c r="BM17" s="434"/>
      <c r="BN17" s="437"/>
      <c r="BO17" s="469"/>
      <c r="BP17" s="443"/>
      <c r="BQ17" s="425"/>
      <c r="BR17" s="425"/>
      <c r="BS17" s="428"/>
    </row>
    <row r="18" spans="1:71" ht="179.25" x14ac:dyDescent="0.25">
      <c r="A18" s="113"/>
      <c r="B18" s="463"/>
      <c r="C18" s="466"/>
      <c r="D18" s="455"/>
      <c r="E18" s="455"/>
      <c r="F18" s="455"/>
      <c r="G18" s="455"/>
      <c r="H18" s="455"/>
      <c r="I18" s="455"/>
      <c r="J18" s="455"/>
      <c r="K18" s="137">
        <v>7</v>
      </c>
      <c r="L18" s="138" t="s">
        <v>115</v>
      </c>
      <c r="M18" s="457"/>
      <c r="N18" s="472"/>
      <c r="O18" s="450"/>
      <c r="P18" s="443"/>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31"/>
      <c r="AN18" s="139">
        <v>7</v>
      </c>
      <c r="AO18" s="140" t="s">
        <v>117</v>
      </c>
      <c r="AP18" s="140"/>
      <c r="AQ18" s="140" t="s">
        <v>114</v>
      </c>
      <c r="AR18" s="140"/>
      <c r="AS18" s="140"/>
      <c r="AT18" s="140"/>
      <c r="AU18" s="140"/>
      <c r="AV18" s="140" t="s">
        <v>114</v>
      </c>
      <c r="AW18" s="167" t="s">
        <v>114</v>
      </c>
      <c r="AX18" s="167" t="s">
        <v>114</v>
      </c>
      <c r="AY18" s="167" t="s">
        <v>114</v>
      </c>
      <c r="AZ18" s="167" t="s">
        <v>114</v>
      </c>
      <c r="BA18" s="167" t="s">
        <v>114</v>
      </c>
      <c r="BB18" s="167" t="s">
        <v>114</v>
      </c>
      <c r="BC18" s="167" t="s">
        <v>114</v>
      </c>
      <c r="BD18" s="167">
        <f t="shared" si="1"/>
        <v>0</v>
      </c>
      <c r="BE18" s="167" t="str">
        <f t="shared" si="2"/>
        <v>Débil</v>
      </c>
      <c r="BF18" s="140"/>
      <c r="BG18" s="142" t="s">
        <v>114</v>
      </c>
      <c r="BH18" s="167" t="str">
        <f t="shared" si="3"/>
        <v>Casilla formulada</v>
      </c>
      <c r="BI18" s="140"/>
      <c r="BJ18" s="167" t="str">
        <f t="shared" si="4"/>
        <v/>
      </c>
      <c r="BK18" s="167" t="str">
        <f t="shared" si="5"/>
        <v/>
      </c>
      <c r="BL18" s="167" t="str">
        <f t="shared" si="6"/>
        <v>SI</v>
      </c>
      <c r="BM18" s="434"/>
      <c r="BN18" s="437"/>
      <c r="BO18" s="469"/>
      <c r="BP18" s="443"/>
      <c r="BQ18" s="425"/>
      <c r="BR18" s="425"/>
      <c r="BS18" s="428"/>
    </row>
    <row r="19" spans="1:71" ht="179.25" x14ac:dyDescent="0.25">
      <c r="A19" s="113"/>
      <c r="B19" s="463"/>
      <c r="C19" s="466"/>
      <c r="D19" s="455"/>
      <c r="E19" s="455"/>
      <c r="F19" s="455"/>
      <c r="G19" s="455"/>
      <c r="H19" s="455"/>
      <c r="I19" s="455"/>
      <c r="J19" s="455"/>
      <c r="K19" s="131">
        <v>8</v>
      </c>
      <c r="L19" s="132" t="s">
        <v>115</v>
      </c>
      <c r="M19" s="457"/>
      <c r="N19" s="472"/>
      <c r="O19" s="450"/>
      <c r="P19" s="443"/>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31"/>
      <c r="AN19" s="133">
        <v>8</v>
      </c>
      <c r="AO19" s="134" t="s">
        <v>117</v>
      </c>
      <c r="AP19" s="134"/>
      <c r="AQ19" s="134" t="s">
        <v>114</v>
      </c>
      <c r="AR19" s="134"/>
      <c r="AS19" s="134"/>
      <c r="AT19" s="134"/>
      <c r="AU19" s="134"/>
      <c r="AV19" s="134" t="s">
        <v>114</v>
      </c>
      <c r="AW19" s="135" t="s">
        <v>114</v>
      </c>
      <c r="AX19" s="135" t="s">
        <v>114</v>
      </c>
      <c r="AY19" s="135" t="s">
        <v>114</v>
      </c>
      <c r="AZ19" s="135" t="s">
        <v>114</v>
      </c>
      <c r="BA19" s="135" t="s">
        <v>114</v>
      </c>
      <c r="BB19" s="135" t="s">
        <v>114</v>
      </c>
      <c r="BC19" s="135" t="s">
        <v>114</v>
      </c>
      <c r="BD19" s="135">
        <f t="shared" si="1"/>
        <v>0</v>
      </c>
      <c r="BE19" s="135" t="str">
        <f t="shared" si="2"/>
        <v>Débil</v>
      </c>
      <c r="BF19" s="134"/>
      <c r="BG19" s="136" t="s">
        <v>114</v>
      </c>
      <c r="BH19" s="135" t="str">
        <f t="shared" si="3"/>
        <v>Casilla formulada</v>
      </c>
      <c r="BI19" s="134"/>
      <c r="BJ19" s="135" t="str">
        <f t="shared" si="4"/>
        <v/>
      </c>
      <c r="BK19" s="135" t="str">
        <f t="shared" si="5"/>
        <v/>
      </c>
      <c r="BL19" s="135" t="str">
        <f t="shared" si="6"/>
        <v>SI</v>
      </c>
      <c r="BM19" s="434"/>
      <c r="BN19" s="437"/>
      <c r="BO19" s="469"/>
      <c r="BP19" s="443"/>
      <c r="BQ19" s="425"/>
      <c r="BR19" s="425"/>
      <c r="BS19" s="428"/>
    </row>
    <row r="20" spans="1:71" ht="179.25" x14ac:dyDescent="0.25">
      <c r="A20" s="113"/>
      <c r="B20" s="463"/>
      <c r="C20" s="466"/>
      <c r="D20" s="455"/>
      <c r="E20" s="455"/>
      <c r="F20" s="455"/>
      <c r="G20" s="455"/>
      <c r="H20" s="455"/>
      <c r="I20" s="455"/>
      <c r="J20" s="455"/>
      <c r="K20" s="137">
        <v>9</v>
      </c>
      <c r="L20" s="143" t="s">
        <v>115</v>
      </c>
      <c r="M20" s="457"/>
      <c r="N20" s="472"/>
      <c r="O20" s="450"/>
      <c r="P20" s="443"/>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31"/>
      <c r="AN20" s="139">
        <v>9</v>
      </c>
      <c r="AO20" s="140" t="s">
        <v>117</v>
      </c>
      <c r="AP20" s="140"/>
      <c r="AQ20" s="140" t="s">
        <v>114</v>
      </c>
      <c r="AR20" s="140"/>
      <c r="AS20" s="140"/>
      <c r="AT20" s="140"/>
      <c r="AU20" s="140"/>
      <c r="AV20" s="140" t="s">
        <v>114</v>
      </c>
      <c r="AW20" s="167" t="s">
        <v>114</v>
      </c>
      <c r="AX20" s="167" t="s">
        <v>114</v>
      </c>
      <c r="AY20" s="167" t="s">
        <v>114</v>
      </c>
      <c r="AZ20" s="167" t="s">
        <v>114</v>
      </c>
      <c r="BA20" s="167" t="s">
        <v>114</v>
      </c>
      <c r="BB20" s="167" t="s">
        <v>114</v>
      </c>
      <c r="BC20" s="167" t="s">
        <v>114</v>
      </c>
      <c r="BD20" s="167">
        <f t="shared" si="1"/>
        <v>0</v>
      </c>
      <c r="BE20" s="167" t="str">
        <f t="shared" si="2"/>
        <v>Débil</v>
      </c>
      <c r="BF20" s="140"/>
      <c r="BG20" s="142" t="s">
        <v>114</v>
      </c>
      <c r="BH20" s="167" t="str">
        <f t="shared" si="3"/>
        <v>Casilla formulada</v>
      </c>
      <c r="BI20" s="140"/>
      <c r="BJ20" s="167" t="str">
        <f t="shared" si="4"/>
        <v/>
      </c>
      <c r="BK20" s="167" t="str">
        <f t="shared" si="5"/>
        <v/>
      </c>
      <c r="BL20" s="167" t="str">
        <f t="shared" si="6"/>
        <v>SI</v>
      </c>
      <c r="BM20" s="434"/>
      <c r="BN20" s="437"/>
      <c r="BO20" s="469"/>
      <c r="BP20" s="443"/>
      <c r="BQ20" s="425"/>
      <c r="BR20" s="425"/>
      <c r="BS20" s="428"/>
    </row>
    <row r="21" spans="1:71" ht="180" thickBot="1" x14ac:dyDescent="0.3">
      <c r="A21" s="113"/>
      <c r="B21" s="464"/>
      <c r="C21" s="467"/>
      <c r="D21" s="456"/>
      <c r="E21" s="456"/>
      <c r="F21" s="456"/>
      <c r="G21" s="456"/>
      <c r="H21" s="456"/>
      <c r="I21" s="456"/>
      <c r="J21" s="456"/>
      <c r="K21" s="144">
        <v>10</v>
      </c>
      <c r="L21" s="145" t="s">
        <v>115</v>
      </c>
      <c r="M21" s="458"/>
      <c r="N21" s="473"/>
      <c r="O21" s="451"/>
      <c r="P21" s="444"/>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32"/>
      <c r="AN21" s="146">
        <v>10</v>
      </c>
      <c r="AO21" s="147" t="s">
        <v>117</v>
      </c>
      <c r="AP21" s="147"/>
      <c r="AQ21" s="147" t="s">
        <v>114</v>
      </c>
      <c r="AR21" s="147"/>
      <c r="AS21" s="147"/>
      <c r="AT21" s="147"/>
      <c r="AU21" s="147"/>
      <c r="AV21" s="147" t="s">
        <v>114</v>
      </c>
      <c r="AW21" s="148" t="s">
        <v>114</v>
      </c>
      <c r="AX21" s="148" t="s">
        <v>114</v>
      </c>
      <c r="AY21" s="148" t="s">
        <v>114</v>
      </c>
      <c r="AZ21" s="148" t="s">
        <v>114</v>
      </c>
      <c r="BA21" s="148" t="s">
        <v>114</v>
      </c>
      <c r="BB21" s="148" t="s">
        <v>114</v>
      </c>
      <c r="BC21" s="148" t="s">
        <v>114</v>
      </c>
      <c r="BD21" s="148">
        <f t="shared" si="1"/>
        <v>0</v>
      </c>
      <c r="BE21" s="148" t="str">
        <f t="shared" si="2"/>
        <v>Débil</v>
      </c>
      <c r="BF21" s="147"/>
      <c r="BG21" s="149" t="s">
        <v>114</v>
      </c>
      <c r="BH21" s="148" t="str">
        <f t="shared" si="3"/>
        <v>Casilla formulada</v>
      </c>
      <c r="BI21" s="147"/>
      <c r="BJ21" s="148" t="str">
        <f t="shared" si="4"/>
        <v/>
      </c>
      <c r="BK21" s="148" t="str">
        <f t="shared" si="5"/>
        <v/>
      </c>
      <c r="BL21" s="148" t="str">
        <f t="shared" si="6"/>
        <v>SI</v>
      </c>
      <c r="BM21" s="435"/>
      <c r="BN21" s="438"/>
      <c r="BO21" s="470"/>
      <c r="BP21" s="444"/>
      <c r="BQ21" s="426"/>
      <c r="BR21" s="426"/>
      <c r="BS21" s="429"/>
    </row>
  </sheetData>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AR9:AR11"/>
    <mergeCell ref="BM9:BM11"/>
    <mergeCell ref="BN9:BN11"/>
    <mergeCell ref="AT9:AT11"/>
    <mergeCell ref="AU9:AU11"/>
    <mergeCell ref="AV9:AV11"/>
    <mergeCell ref="AW9:BC10"/>
    <mergeCell ref="BD9:BE11"/>
    <mergeCell ref="BF9:BF11"/>
    <mergeCell ref="AS9:AS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369" priority="7" operator="containsText" text="Si es Riesgo de Corrupción">
      <formula>NOT(ISERROR(SEARCH("Si es Riesgo de Corrupción",J12)))</formula>
    </cfRule>
    <cfRule type="containsText" dxfId="368" priority="8" operator="containsText" text="No es Riesgo de Corrupción">
      <formula>NOT(ISERROR(SEARCH("No es Riesgo de Corrupción",J12)))</formula>
    </cfRule>
  </conditionalFormatting>
  <conditionalFormatting sqref="L12:M21">
    <cfRule type="containsText" dxfId="367" priority="6" operator="containsText" text="Espacio para describir ">
      <formula>NOT(ISERROR(SEARCH("Espacio para describir ",L12)))</formula>
    </cfRule>
  </conditionalFormatting>
  <conditionalFormatting sqref="Q12:AI21 AQ12:AQ21 AV12:BC21 BG12:BG21 BO12:BO21 N12:N21">
    <cfRule type="containsText" dxfId="366" priority="5" operator="containsText" text="Escoger un dato de la lista desplegable">
      <formula>NOT(ISERROR(SEARCH("Escoger un dato de la lista desplegable",N12)))</formula>
    </cfRule>
  </conditionalFormatting>
  <conditionalFormatting sqref="AO12:AO21">
    <cfRule type="containsText" dxfId="365" priority="4" operator="containsText" text="REDACTAR CONTROL">
      <formula>NOT(ISERROR(SEARCH("REDACTAR CONTROL",AO12)))</formula>
    </cfRule>
  </conditionalFormatting>
  <conditionalFormatting sqref="AL12 BR12">
    <cfRule type="containsText" dxfId="364" priority="1" operator="containsText" text="Extremo">
      <formula>NOT(ISERROR(SEARCH("Extremo",AL12)))</formula>
    </cfRule>
    <cfRule type="containsText" dxfId="363" priority="2" operator="containsText" text="Alto">
      <formula>NOT(ISERROR(SEARCH("Alto",AL12)))</formula>
    </cfRule>
    <cfRule type="containsText" dxfId="362" priority="3"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72C41C6C-9792-400D-9147-8438DF0522BF}"/>
    <dataValidation allowBlank="1" showInputMessage="1" showErrorMessage="1" prompt="¿Se deja evidencia o rastro de la ejecución del control, que permita a cualquier tercero con la evidencia, llegar a la misma conclusión?." sqref="BC11" xr:uid="{9D78C467-DAE1-4A48-941D-85E3D09131F2}"/>
    <dataValidation allowBlank="1" showInputMessage="1" showErrorMessage="1" prompt="¿Las observaciones, desviaciones o diferencias identificadas como resultados de la ejecución del control son investigadas y resueltas de manera oportuna?" sqref="BB11" xr:uid="{408F3864-DB6B-4270-B561-17A6ECA96085}"/>
    <dataValidation allowBlank="1" showInputMessage="1" showErrorMessage="1" prompt="¿La fuente de información que se utiliza en el desarrollo del control es información confiable que permita mitigar el riesgo?." sqref="BA11" xr:uid="{53092934-0BDF-4B07-8498-CA1797F19EA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F5FB696E-CA65-43C8-A1C8-51A05E3E6721}"/>
    <dataValidation allowBlank="1" showInputMessage="1" showErrorMessage="1" prompt="¿La oportunidad en que se ejecuta el control ayuda a prevenir la mitigación del riesgo o a detectar la materialización del riesgo de manera oportuna?" sqref="AY11" xr:uid="{94C8745B-E507-4DD2-B1C1-C27B8F57CE1F}"/>
    <dataValidation allowBlank="1" showInputMessage="1" showErrorMessage="1" prompt="El responsable tiene autoridad y adecuada segregación de funciones en la ejecución del control?" sqref="AX11" xr:uid="{362DD820-8B3B-4419-B040-CB312DA8D121}"/>
    <dataValidation allowBlank="1" showInputMessage="1" showErrorMessage="1" prompt="¿Existen un responsable asignado a la ejecución del control?" sqref="AW11" xr:uid="{B81859D7-87BD-46B7-B086-2098EB199B60}"/>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02D053B8-DD8F-46FB-AD22-4852D0B0C67F}"/>
    <dataValidation type="list" allowBlank="1" showInputMessage="1" showErrorMessage="1" prompt="¿Genera Impacto ambiental?" sqref="AI12:AI21" xr:uid="{8E614159-40A3-4C7B-B53E-159233CB0899}">
      <formula1>"SI,NO,Escoger un dato de la lista desplegable"</formula1>
    </dataValidation>
    <dataValidation allowBlank="1" showInputMessage="1" showErrorMessage="1" prompt="¿Genera Impacto ambiental?" sqref="AI11" xr:uid="{A9C01DB9-7A7E-4466-A408-1A2B90A81BDB}"/>
    <dataValidation type="list" allowBlank="1" showInputMessage="1" showErrorMessage="1" prompt="¿Afectar la imagen nacional?" sqref="AH12:AH21" xr:uid="{72684D4D-6C10-403C-B40A-298DA56DB364}">
      <formula1>"SI,NO,Escoger un dato de la lista desplegable"</formula1>
    </dataValidation>
    <dataValidation allowBlank="1" showInputMessage="1" showErrorMessage="1" prompt="¿Afectar la imagen nacional?" sqref="AH11" xr:uid="{5B80408E-2D49-4BDC-9BA9-7B1CC19D39E8}"/>
    <dataValidation type="list" allowBlank="1" showInputMessage="1" showErrorMessage="1" prompt="¿Afectar la imagen regional?" sqref="AG12:AG21" xr:uid="{E29382D9-AE98-4D4F-820F-AE3B250734F3}">
      <formula1>"SI,NO,Escoger un dato de la lista desplegable"</formula1>
    </dataValidation>
    <dataValidation allowBlank="1" showInputMessage="1" showErrorMessage="1" prompt="¿Afectar la imagen regional?" sqref="AG11" xr:uid="{1203C768-B2D9-42D3-B008-7AA1C6E4C491}"/>
    <dataValidation type="list" allowBlank="1" showInputMessage="1" showErrorMessage="1" prompt="¿Ocasionar lesiones físicas o pérdida de vidas humanas?_x000a_NOTA: si esta respuesta es afirmativa, el impacto sera considerado como catastrófico." sqref="AF12:AF21" xr:uid="{DF35551C-DA7E-468E-BE3A-3C4CC9E1E635}">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DD08FA05-2E12-4857-AA24-6B9AD8347861}"/>
    <dataValidation type="list" allowBlank="1" showInputMessage="1" showErrorMessage="1" prompt="¿Generar pérdida de credibilidad del sector?" sqref="AE12:AE21" xr:uid="{D2B1A524-983C-4584-A906-C216773B9D1E}">
      <formula1>"SI,NO,Escoger un dato de la lista desplegable"</formula1>
    </dataValidation>
    <dataValidation allowBlank="1" showInputMessage="1" showErrorMessage="1" prompt="¿Generar pérdida de credibilidad del sector?" sqref="AE11" xr:uid="{72EDF780-153E-49E7-BC52-EEB713952643}"/>
    <dataValidation type="list" allowBlank="1" showInputMessage="1" showErrorMessage="1" prompt="¿Dar lugar a procesos penales?" sqref="AD12:AD21" xr:uid="{11D1FA4E-F4CB-41F2-B289-80E53FAE5DA6}">
      <formula1>"SI,NO,Escoger un dato de la lista desplegable"</formula1>
    </dataValidation>
    <dataValidation allowBlank="1" showInputMessage="1" showErrorMessage="1" prompt="¿Dar lugar a procesos penales?" sqref="AD11" xr:uid="{DADB3AE7-27A7-4E0A-AEE2-1C7466A5C29E}"/>
    <dataValidation type="list" allowBlank="1" showInputMessage="1" showErrorMessage="1" prompt="¿Dar lugar a procesos fiscales?" sqref="AC12:AC21" xr:uid="{F586B6C4-25F8-4539-B522-226D1E79EEC5}">
      <formula1>"SI,NO,Escoger un dato de la lista desplegable"</formula1>
    </dataValidation>
    <dataValidation allowBlank="1" showInputMessage="1" showErrorMessage="1" prompt="¿Dar lugar a procesos fiscales?" sqref="AC11" xr:uid="{25E9AEC8-FEF7-4813-9A46-EEEB16086E90}"/>
    <dataValidation type="list" allowBlank="1" showInputMessage="1" showErrorMessage="1" prompt="¿Dar lugar a procesos disciplinarios?" sqref="AB12:AB21" xr:uid="{EBEA05A4-33B9-4A11-9CA6-8D122FB738D3}">
      <formula1>"SI,NO,Escoger un dato de la lista desplegable"</formula1>
    </dataValidation>
    <dataValidation allowBlank="1" showInputMessage="1" showErrorMessage="1" prompt="¿Dar lugar a procesos disciplinarios?" sqref="AB11" xr:uid="{D94C35BC-9018-4828-B5F7-B107DE42AA39}"/>
    <dataValidation type="list" allowBlank="1" showInputMessage="1" showErrorMessage="1" prompt="¿Dar lugar a procesos sancionatorios?" sqref="AA12:AA21" xr:uid="{2F3A2A8D-942A-43F5-865A-E96ED1654905}">
      <formula1>"SI,NO,Escoger un dato de la lista desplegable"</formula1>
    </dataValidation>
    <dataValidation allowBlank="1" showInputMessage="1" showErrorMessage="1" prompt="¿Dar lugar a procesos sancionatorios?" sqref="AA11" xr:uid="{3B3C9DE6-A8F7-4108-BCF9-4882A4067D52}"/>
    <dataValidation type="list" allowBlank="1" showInputMessage="1" showErrorMessage="1" prompt="¿Generar intervención de los órganos de control, de la Fiscalía, u otro ente?" sqref="Z12:Z21" xr:uid="{5553ABA1-F8A3-441E-B4D8-2306393D20DB}">
      <formula1>"SI,NO,Escoger un dato de la lista desplegable"</formula1>
    </dataValidation>
    <dataValidation allowBlank="1" showInputMessage="1" showErrorMessage="1" prompt="¿Generar intervención de los órganos de control, de la Fiscalía, u otro ente?" sqref="Z11" xr:uid="{7A7052BD-2BFE-44AD-AF56-0EE94359A2AB}"/>
    <dataValidation type="list" allowBlank="1" showInputMessage="1" showErrorMessage="1" prompt="¿Generar pérdida de información de la Entidad?" sqref="Y12:Y21" xr:uid="{F75EA1D5-2245-4007-AE2F-8CEB2742A666}">
      <formula1>"SI,NO,Escoger un dato de la lista desplegable"</formula1>
    </dataValidation>
    <dataValidation allowBlank="1" showInputMessage="1" showErrorMessage="1" prompt="¿Generar pérdida de información de la Entidad?" sqref="Y11" xr:uid="{881DECCD-047A-4B0E-8A77-F5580E6AC394}"/>
    <dataValidation type="list" allowBlank="1" showInputMessage="1" showErrorMessage="1" prompt="¿Dar lugar al detrimento de calidad de vida de la comunidad por la pérdida del bien o servicios o los recursos públicos?" sqref="X12:X21" xr:uid="{D7B8257C-2769-4232-8617-BD6ED5FAB5D6}">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232958B2-7BC7-4D87-AFF3-1650D1B65682}"/>
    <dataValidation type="list" allowBlank="1" showInputMessage="1" showErrorMessage="1" prompt="¿Afectar la generación de los productos o la prestación de servicios?" sqref="W12:W21" xr:uid="{74B309D3-922A-4425-A8B5-566DF990AE88}">
      <formula1>"SI,NO,Escoger un dato de la lista desplegable"</formula1>
    </dataValidation>
    <dataValidation allowBlank="1" showInputMessage="1" showErrorMessage="1" prompt="¿Afectar la generación de los productos o la prestación de servicios?" sqref="W11" xr:uid="{2BFEDB16-544C-4047-9C83-5BC766F9E4B3}"/>
    <dataValidation type="list" allowBlank="1" showInputMessage="1" showErrorMessage="1" prompt="¿Generar pérdida de recursos económicos?" sqref="V12:V21" xr:uid="{F753EDB6-7DB4-4F17-9FD4-B443FAE24351}">
      <formula1>"SI,NO,Escoger un dato de la lista desplegable"</formula1>
    </dataValidation>
    <dataValidation allowBlank="1" showInputMessage="1" showErrorMessage="1" prompt="¿Generar pérdida de recursos económicos?" sqref="V11" xr:uid="{EE097D35-CDCD-489E-9F9F-ADB12221C007}"/>
    <dataValidation type="list" allowBlank="1" showInputMessage="1" showErrorMessage="1" prompt="¿Generar pérdida de confianza de la Entidad, afectando su reputación?" sqref="U12:U21" xr:uid="{315C71DE-36C4-47F5-B6F3-8D7129444339}">
      <formula1>"SI,NO,Escoger un dato de la lista desplegable"</formula1>
    </dataValidation>
    <dataValidation allowBlank="1" showInputMessage="1" showErrorMessage="1" prompt="¿Generar pérdida de confianza de la Entidad, afectando su reputación?" sqref="U11" xr:uid="{92BB3685-D8AA-448A-BCFB-3086817954A8}"/>
    <dataValidation type="list" allowBlank="1" showInputMessage="1" showErrorMessage="1" prompt="¿Afectar el cumplimiento de la misión del sector al que pertenece la Entidad?" sqref="T12:T21" xr:uid="{A89A901E-642A-4808-99F2-2C6DF81C3936}">
      <formula1>"SI,NO,Escoger un dato de la lista desplegable"</formula1>
    </dataValidation>
    <dataValidation allowBlank="1" showInputMessage="1" showErrorMessage="1" prompt="¿Afectar el cumplimiento de la misión del sector al que pertenece la Entidad?" sqref="T11" xr:uid="{64CF074E-E046-4EE7-AA94-F6B9956D217C}"/>
    <dataValidation type="list" allowBlank="1" showInputMessage="1" showErrorMessage="1" prompt="¿Afectar el cumplimiento de misión de la Entidad?" sqref="S12:S21" xr:uid="{943326BD-9077-45DB-AF7B-B6F5991DFD7E}">
      <formula1>"SI,NO,Escoger un dato de la lista desplegable"</formula1>
    </dataValidation>
    <dataValidation allowBlank="1" showInputMessage="1" showErrorMessage="1" prompt="¿Afectar el cumplimiento de misión de la Entidad?" sqref="S11" xr:uid="{5AA96FDA-447A-4A89-B539-B19C3542B53E}"/>
    <dataValidation type="list" allowBlank="1" showInputMessage="1" showErrorMessage="1" prompt="¿Afectar el cumplimiento de metas y objetivos de la dependencia?" sqref="R12:R21" xr:uid="{59A2C3A1-8F0B-4734-8547-D2FDC0DA3E33}">
      <formula1>"SI,NO,Escoger un dato de la lista desplegable"</formula1>
    </dataValidation>
    <dataValidation allowBlank="1" showInputMessage="1" showErrorMessage="1" prompt="¿Afectar el cumplimiento de metas y objetivos de la dependencia?" sqref="R11" xr:uid="{C792B1DD-79C2-4C14-AC0F-4D383CAE81B8}"/>
    <dataValidation type="list" allowBlank="1" showInputMessage="1" showErrorMessage="1" prompt="¿Afectar al grupo de funcionarios del proceso?" sqref="Q12:Q21" xr:uid="{6CBDD460-258B-4233-BB54-D89905E7D55D}">
      <formula1>"SI,NO,Escoger un dato de la lista desplegable"</formula1>
    </dataValidation>
    <dataValidation allowBlank="1" showInputMessage="1" showErrorMessage="1" prompt="¿Afectar al grupo de funcionarios del proceso?" sqref="Q11" xr:uid="{ABF6FE1D-FCA7-48A5-A779-069838DB69A0}"/>
    <dataValidation allowBlank="1" showInputMessage="1" showErrorMessage="1" prompt="Son los efectos ocasionados por la ocurrencia de un riesgo que afecta los objetivos o procesos de la entidad. Pueden ser una pérdida, un daño, un perjuicio, un detrimento." sqref="M9:M11" xr:uid="{18FA8A5B-CE0A-45CC-B419-45E8E2324D48}"/>
    <dataValidation type="list" allowBlank="1" showInputMessage="1" showErrorMessage="1" sqref="BG12:BG21" xr:uid="{C78F8A77-40A0-49C0-B93E-16085234EAAF}">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FEF0804B-C62A-405F-8E9A-FCB81646D0FA}">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0B006BFE-565C-4F04-826F-9EFB4D136FDB}">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4A91BACC-159B-4BFB-8F57-E4F280C0E973}">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890BF79D-EBA2-4A38-BF49-516D2491E28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FC5BBEBD-6952-4952-8A5E-9CC8A7ACC218}">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C54D9D73-29CF-4DCC-80A8-2D08A130968A}">
      <formula1>"Adecuado,Inadecuado,Escoger un dato de la lista desplegable"</formula1>
    </dataValidation>
    <dataValidation type="list" allowBlank="1" showInputMessage="1" showErrorMessage="1" prompt="¿Existen un responsable asignado a la ejecución del control?" sqref="AW12:AW21" xr:uid="{A91546A6-C69F-49E5-9D07-9AD74B9C7975}">
      <formula1>"Asignado,No Asignado,Escoger un dato de la lista desplegable"</formula1>
    </dataValidation>
    <dataValidation type="list" allowBlank="1" showInputMessage="1" showErrorMessage="1" sqref="AV12:AV21" xr:uid="{B867469D-F14F-48B6-A176-E27210806AD5}">
      <formula1>"Escoger un dato de la lista desplegable,Preventivo,Detectivo"</formula1>
    </dataValidation>
    <dataValidation type="list" allowBlank="1" showInputMessage="1" showErrorMessage="1" sqref="AQ12:AQ21" xr:uid="{5A9B71EB-F052-4579-80AC-D72281E98BE8}">
      <formula1>"Escoger un dato de la lista desplegable,Por Tramite, Diario, Semanal, Quincenal, Mensual, Bimestral, Trimestral, Semestral,Anual"</formula1>
    </dataValidation>
    <dataValidation type="list" allowBlank="1" showInputMessage="1" showErrorMessage="1" sqref="F12:I21" xr:uid="{2C7A7AE0-7656-4B64-BC81-93843E6BDCEE}">
      <formula1>"SI,NO,Escoger un dato de la lista desplegable"</formula1>
    </dataValidation>
    <dataValidation type="list" allowBlank="1" showInputMessage="1" showErrorMessage="1" sqref="N12:N21" xr:uid="{E9B73FF9-CF4D-4F22-96CE-8A9EE21BE226}">
      <formula1>"Escoger un dato de la lista desplegable,5,4,3,2,1"</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B6D47-C62B-4E8B-B159-25F9E18FDA49}">
  <dimension ref="B2:BS63"/>
  <sheetViews>
    <sheetView topLeftCell="A11" workbookViewId="0">
      <selection activeCell="E3" sqref="E3:BS3"/>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491">
        <v>45280</v>
      </c>
      <c r="F6" s="492"/>
      <c r="G6" s="492"/>
      <c r="H6" s="492"/>
      <c r="I6" s="492"/>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493" t="s">
        <v>71</v>
      </c>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5"/>
      <c r="AN8" s="285" t="s">
        <v>365</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485"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497"/>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184</v>
      </c>
      <c r="K10" s="258"/>
      <c r="L10" s="258"/>
      <c r="M10" s="261"/>
      <c r="N10" s="485"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489"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486"/>
      <c r="O11" s="487"/>
      <c r="P11" s="487"/>
      <c r="Q11" s="165">
        <v>1</v>
      </c>
      <c r="R11" s="165">
        <v>2</v>
      </c>
      <c r="S11" s="165">
        <v>3</v>
      </c>
      <c r="T11" s="165">
        <v>4</v>
      </c>
      <c r="U11" s="165">
        <v>5</v>
      </c>
      <c r="V11" s="165">
        <v>6</v>
      </c>
      <c r="W11" s="165">
        <v>7</v>
      </c>
      <c r="X11" s="165">
        <v>8</v>
      </c>
      <c r="Y11" s="165">
        <v>9</v>
      </c>
      <c r="Z11" s="165">
        <v>10</v>
      </c>
      <c r="AA11" s="165">
        <v>11</v>
      </c>
      <c r="AB11" s="165">
        <v>12</v>
      </c>
      <c r="AC11" s="165">
        <v>13</v>
      </c>
      <c r="AD11" s="165">
        <v>14</v>
      </c>
      <c r="AE11" s="165">
        <v>15</v>
      </c>
      <c r="AF11" s="165">
        <v>16</v>
      </c>
      <c r="AG11" s="165">
        <v>17</v>
      </c>
      <c r="AH11" s="165">
        <v>18</v>
      </c>
      <c r="AI11" s="165">
        <v>19</v>
      </c>
      <c r="AJ11" s="488"/>
      <c r="AK11" s="488"/>
      <c r="AL11" s="488"/>
      <c r="AM11" s="490"/>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153" x14ac:dyDescent="0.25">
      <c r="B12" s="462">
        <v>1</v>
      </c>
      <c r="C12" s="465" t="s">
        <v>661</v>
      </c>
      <c r="D12" s="455" t="s">
        <v>662</v>
      </c>
      <c r="E12" s="455" t="s">
        <v>663</v>
      </c>
      <c r="F12" s="455" t="s">
        <v>162</v>
      </c>
      <c r="G12" s="455" t="s">
        <v>162</v>
      </c>
      <c r="H12" s="455" t="s">
        <v>162</v>
      </c>
      <c r="I12" s="455" t="s">
        <v>162</v>
      </c>
      <c r="J12" s="455" t="str">
        <f>IF(AND((F12="SI"),(G12="SI"),(H12="SI"),(I12="SI")),"Si es Riesgo de Corrupción","No es Riesgo de Corrupción")</f>
        <v>Si es Riesgo de Corrupción</v>
      </c>
      <c r="K12" s="128">
        <v>1</v>
      </c>
      <c r="L12" s="129" t="s">
        <v>664</v>
      </c>
      <c r="M12" s="457" t="s">
        <v>665</v>
      </c>
      <c r="N12" s="471">
        <v>1</v>
      </c>
      <c r="O12" s="449" t="str">
        <f>IF(N12=1,"Rara vez",IF(N12=2,"Improbable",IF(N12=3,"Posible",IF(N12=4,"Probable",IF(N12=5,"Casi seguro","Definir el nivel de probabilidad")))))</f>
        <v>Rara vez</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448" t="s">
        <v>162</v>
      </c>
      <c r="R12" s="448" t="s">
        <v>162</v>
      </c>
      <c r="S12" s="448" t="s">
        <v>162</v>
      </c>
      <c r="T12" s="448" t="s">
        <v>165</v>
      </c>
      <c r="U12" s="448" t="s">
        <v>162</v>
      </c>
      <c r="V12" s="448" t="s">
        <v>162</v>
      </c>
      <c r="W12" s="448" t="s">
        <v>162</v>
      </c>
      <c r="X12" s="448" t="s">
        <v>162</v>
      </c>
      <c r="Y12" s="448" t="s">
        <v>162</v>
      </c>
      <c r="Z12" s="448" t="s">
        <v>162</v>
      </c>
      <c r="AA12" s="448" t="s">
        <v>162</v>
      </c>
      <c r="AB12" s="448" t="s">
        <v>162</v>
      </c>
      <c r="AC12" s="448" t="s">
        <v>162</v>
      </c>
      <c r="AD12" s="448" t="s">
        <v>162</v>
      </c>
      <c r="AE12" s="448" t="s">
        <v>162</v>
      </c>
      <c r="AF12" s="448" t="s">
        <v>165</v>
      </c>
      <c r="AG12" s="448" t="s">
        <v>162</v>
      </c>
      <c r="AH12" s="448" t="s">
        <v>162</v>
      </c>
      <c r="AI12" s="448" t="s">
        <v>165</v>
      </c>
      <c r="AJ12" s="448">
        <f>IF(AF12="SI","Impacto Catastrófico por lesoines o perdida de vidas humanas",(COUNTIF(Q12:AE21,"SI")+COUNTIF(AG12:AI21,"SI")))</f>
        <v>16</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430" t="s">
        <v>159</v>
      </c>
      <c r="AN12" s="117">
        <v>1</v>
      </c>
      <c r="AO12" s="121" t="s">
        <v>666</v>
      </c>
      <c r="AP12" s="121" t="s">
        <v>667</v>
      </c>
      <c r="AQ12" s="121" t="s">
        <v>186</v>
      </c>
      <c r="AR12" s="121" t="s">
        <v>668</v>
      </c>
      <c r="AS12" s="121" t="s">
        <v>669</v>
      </c>
      <c r="AT12" s="121" t="s">
        <v>670</v>
      </c>
      <c r="AU12" s="121" t="s">
        <v>671</v>
      </c>
      <c r="AV12" s="121" t="s">
        <v>170</v>
      </c>
      <c r="AW12" s="166" t="s">
        <v>171</v>
      </c>
      <c r="AX12" s="166" t="s">
        <v>172</v>
      </c>
      <c r="AY12" s="166" t="s">
        <v>173</v>
      </c>
      <c r="AZ12" s="166" t="s">
        <v>174</v>
      </c>
      <c r="BA12" s="166" t="s">
        <v>175</v>
      </c>
      <c r="BB12" s="166" t="s">
        <v>176</v>
      </c>
      <c r="BC12" s="166" t="s">
        <v>187</v>
      </c>
      <c r="BD12" s="166">
        <f t="shared" ref="BD12:BD61" si="0">IF(AW12="Asignado",15,0)+IF(AX12="Adecuado",15,0)+IF(AY12="Oportuna",15,0)+IF(AZ12="Prevenir",15,IF(AZ12="Detectar",10,0))+IF(BA12="Confiable",15,0)+IF(BB12="Se investigan y resuelven oportunamente",15,0)+IF(BC12="Completa",10,IF(BC12="Incompleta",5,0))</f>
        <v>100</v>
      </c>
      <c r="BE12" s="166" t="str">
        <f t="shared" ref="BE12:BE61" si="1">IF(BD12&lt;=85,"Débil",IF(AND(BD12&gt;=86,BD12&lt;=94),"Moderado","Fuerte"))</f>
        <v>Fuerte</v>
      </c>
      <c r="BF12" s="121"/>
      <c r="BG12" s="130" t="s">
        <v>178</v>
      </c>
      <c r="BH12" s="166" t="str">
        <f t="shared" ref="BH12:BH61" si="2">IF(BG12="Débil","No se ejecuta",IF(BG12="Moderado","Algunas veces se ejecuta",IF(BG12="FUERTE","Siempre se ejecuta","Casilla formulada")))</f>
        <v>Siempre se ejecuta</v>
      </c>
      <c r="BI12" s="121"/>
      <c r="BJ12" s="1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61" si="4">IF(BJ12="DÉBIL",0,IF(BJ12="MODERADO",50,IF(BJ12="FUERTE",100,"")))</f>
        <v>100</v>
      </c>
      <c r="BL12" s="166" t="str">
        <f t="shared" ref="BL12:BL61" si="5">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68">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552" t="s">
        <v>672</v>
      </c>
    </row>
    <row r="13" spans="2:71" s="113" customFormat="1" ht="153" x14ac:dyDescent="0.25">
      <c r="B13" s="463"/>
      <c r="C13" s="466"/>
      <c r="D13" s="455"/>
      <c r="E13" s="455"/>
      <c r="F13" s="455"/>
      <c r="G13" s="455"/>
      <c r="H13" s="455"/>
      <c r="I13" s="455"/>
      <c r="J13" s="455"/>
      <c r="K13" s="131">
        <v>2</v>
      </c>
      <c r="L13" s="132" t="s">
        <v>673</v>
      </c>
      <c r="M13" s="457"/>
      <c r="N13" s="472"/>
      <c r="O13" s="450"/>
      <c r="P13" s="443"/>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31"/>
      <c r="AN13" s="133">
        <v>2</v>
      </c>
      <c r="AO13" s="134" t="s">
        <v>666</v>
      </c>
      <c r="AP13" s="134" t="s">
        <v>667</v>
      </c>
      <c r="AQ13" s="134" t="s">
        <v>186</v>
      </c>
      <c r="AR13" s="134" t="s">
        <v>668</v>
      </c>
      <c r="AS13" s="134" t="s">
        <v>674</v>
      </c>
      <c r="AT13" s="134" t="s">
        <v>670</v>
      </c>
      <c r="AU13" s="134" t="s">
        <v>671</v>
      </c>
      <c r="AV13" s="134" t="s">
        <v>170</v>
      </c>
      <c r="AW13" s="135" t="s">
        <v>171</v>
      </c>
      <c r="AX13" s="135" t="s">
        <v>172</v>
      </c>
      <c r="AY13" s="135" t="s">
        <v>173</v>
      </c>
      <c r="AZ13" s="135" t="s">
        <v>174</v>
      </c>
      <c r="BA13" s="135" t="s">
        <v>175</v>
      </c>
      <c r="BB13" s="135" t="s">
        <v>176</v>
      </c>
      <c r="BC13" s="135" t="s">
        <v>187</v>
      </c>
      <c r="BD13" s="135">
        <f t="shared" si="0"/>
        <v>100</v>
      </c>
      <c r="BE13" s="135" t="str">
        <f t="shared" si="1"/>
        <v>Fuerte</v>
      </c>
      <c r="BF13" s="134"/>
      <c r="BG13" s="136" t="s">
        <v>178</v>
      </c>
      <c r="BH13" s="135" t="str">
        <f t="shared" si="2"/>
        <v>Siempre se ejecuta</v>
      </c>
      <c r="BI13" s="134"/>
      <c r="BJ13" s="135" t="str">
        <f t="shared" si="3"/>
        <v>FUERTE</v>
      </c>
      <c r="BK13" s="135">
        <f t="shared" si="4"/>
        <v>100</v>
      </c>
      <c r="BL13" s="135" t="str">
        <f t="shared" si="5"/>
        <v>NO</v>
      </c>
      <c r="BM13" s="434"/>
      <c r="BN13" s="437"/>
      <c r="BO13" s="469"/>
      <c r="BP13" s="443"/>
      <c r="BQ13" s="425"/>
      <c r="BR13" s="425"/>
      <c r="BS13" s="553"/>
    </row>
    <row r="14" spans="2:71" s="113" customFormat="1" ht="153" x14ac:dyDescent="0.25">
      <c r="B14" s="463"/>
      <c r="C14" s="466"/>
      <c r="D14" s="455"/>
      <c r="E14" s="455"/>
      <c r="F14" s="455"/>
      <c r="G14" s="455"/>
      <c r="H14" s="455"/>
      <c r="I14" s="455"/>
      <c r="J14" s="455"/>
      <c r="K14" s="137">
        <v>3</v>
      </c>
      <c r="L14" s="138" t="s">
        <v>675</v>
      </c>
      <c r="M14" s="457"/>
      <c r="N14" s="472"/>
      <c r="O14" s="450"/>
      <c r="P14" s="443"/>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31"/>
      <c r="AN14" s="139">
        <v>3</v>
      </c>
      <c r="AO14" s="140" t="s">
        <v>666</v>
      </c>
      <c r="AP14" s="140" t="s">
        <v>667</v>
      </c>
      <c r="AQ14" s="140" t="s">
        <v>186</v>
      </c>
      <c r="AR14" s="140" t="s">
        <v>668</v>
      </c>
      <c r="AS14" s="140" t="s">
        <v>674</v>
      </c>
      <c r="AT14" s="140" t="s">
        <v>670</v>
      </c>
      <c r="AU14" s="140" t="s">
        <v>671</v>
      </c>
      <c r="AV14" s="140" t="s">
        <v>170</v>
      </c>
      <c r="AW14" s="167" t="s">
        <v>171</v>
      </c>
      <c r="AX14" s="167" t="s">
        <v>172</v>
      </c>
      <c r="AY14" s="167" t="s">
        <v>173</v>
      </c>
      <c r="AZ14" s="167" t="s">
        <v>174</v>
      </c>
      <c r="BA14" s="167" t="s">
        <v>175</v>
      </c>
      <c r="BB14" s="167" t="s">
        <v>176</v>
      </c>
      <c r="BC14" s="167" t="s">
        <v>187</v>
      </c>
      <c r="BD14" s="167">
        <f t="shared" si="0"/>
        <v>100</v>
      </c>
      <c r="BE14" s="167" t="str">
        <f t="shared" si="1"/>
        <v>Fuerte</v>
      </c>
      <c r="BF14" s="140"/>
      <c r="BG14" s="142" t="s">
        <v>178</v>
      </c>
      <c r="BH14" s="167" t="str">
        <f t="shared" si="2"/>
        <v>Siempre se ejecuta</v>
      </c>
      <c r="BI14" s="140"/>
      <c r="BJ14" s="167" t="str">
        <f t="shared" si="3"/>
        <v>FUERTE</v>
      </c>
      <c r="BK14" s="167">
        <f t="shared" si="4"/>
        <v>100</v>
      </c>
      <c r="BL14" s="167" t="str">
        <f t="shared" si="5"/>
        <v>NO</v>
      </c>
      <c r="BM14" s="434"/>
      <c r="BN14" s="437"/>
      <c r="BO14" s="469"/>
      <c r="BP14" s="443"/>
      <c r="BQ14" s="425"/>
      <c r="BR14" s="425"/>
      <c r="BS14" s="553"/>
    </row>
    <row r="15" spans="2:71" s="113" customFormat="1" ht="216.75" x14ac:dyDescent="0.25">
      <c r="B15" s="463"/>
      <c r="C15" s="466"/>
      <c r="D15" s="455"/>
      <c r="E15" s="455"/>
      <c r="F15" s="455"/>
      <c r="G15" s="455"/>
      <c r="H15" s="455"/>
      <c r="I15" s="455"/>
      <c r="J15" s="455"/>
      <c r="K15" s="131">
        <v>4</v>
      </c>
      <c r="L15" s="132" t="s">
        <v>676</v>
      </c>
      <c r="M15" s="457"/>
      <c r="N15" s="472"/>
      <c r="O15" s="450"/>
      <c r="P15" s="443"/>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31"/>
      <c r="AN15" s="133">
        <v>4</v>
      </c>
      <c r="AO15" s="134" t="s">
        <v>677</v>
      </c>
      <c r="AP15" s="134" t="s">
        <v>678</v>
      </c>
      <c r="AQ15" s="134" t="s">
        <v>186</v>
      </c>
      <c r="AR15" s="134" t="s">
        <v>668</v>
      </c>
      <c r="AS15" s="134" t="s">
        <v>679</v>
      </c>
      <c r="AT15" s="134" t="s">
        <v>680</v>
      </c>
      <c r="AU15" s="134" t="s">
        <v>681</v>
      </c>
      <c r="AV15" s="134" t="s">
        <v>513</v>
      </c>
      <c r="AW15" s="135" t="s">
        <v>171</v>
      </c>
      <c r="AX15" s="135" t="s">
        <v>172</v>
      </c>
      <c r="AY15" s="135" t="s">
        <v>173</v>
      </c>
      <c r="AZ15" s="135" t="s">
        <v>514</v>
      </c>
      <c r="BA15" s="135" t="s">
        <v>175</v>
      </c>
      <c r="BB15" s="135" t="s">
        <v>176</v>
      </c>
      <c r="BC15" s="135" t="s">
        <v>187</v>
      </c>
      <c r="BD15" s="135">
        <f t="shared" si="0"/>
        <v>95</v>
      </c>
      <c r="BE15" s="135" t="str">
        <f t="shared" si="1"/>
        <v>Fuerte</v>
      </c>
      <c r="BF15" s="134"/>
      <c r="BG15" s="136" t="s">
        <v>178</v>
      </c>
      <c r="BH15" s="135" t="str">
        <f t="shared" si="2"/>
        <v>Siempre se ejecuta</v>
      </c>
      <c r="BI15" s="134"/>
      <c r="BJ15" s="135" t="str">
        <f t="shared" si="3"/>
        <v>FUERTE</v>
      </c>
      <c r="BK15" s="135">
        <f t="shared" si="4"/>
        <v>100</v>
      </c>
      <c r="BL15" s="135" t="str">
        <f t="shared" si="5"/>
        <v>NO</v>
      </c>
      <c r="BM15" s="434"/>
      <c r="BN15" s="437"/>
      <c r="BO15" s="469"/>
      <c r="BP15" s="443"/>
      <c r="BQ15" s="425"/>
      <c r="BR15" s="425"/>
      <c r="BS15" s="553"/>
    </row>
    <row r="16" spans="2:71" s="113" customFormat="1" ht="6" customHeight="1" x14ac:dyDescent="0.25">
      <c r="B16" s="463"/>
      <c r="C16" s="466"/>
      <c r="D16" s="455"/>
      <c r="E16" s="455"/>
      <c r="F16" s="455"/>
      <c r="G16" s="455"/>
      <c r="H16" s="455"/>
      <c r="I16" s="455"/>
      <c r="J16" s="455"/>
      <c r="K16" s="137">
        <v>5</v>
      </c>
      <c r="L16" s="138" t="s">
        <v>115</v>
      </c>
      <c r="M16" s="457"/>
      <c r="N16" s="472"/>
      <c r="O16" s="450"/>
      <c r="P16" s="443"/>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31"/>
      <c r="AN16" s="139">
        <v>5</v>
      </c>
      <c r="AO16" s="140" t="s">
        <v>117</v>
      </c>
      <c r="AP16" s="140"/>
      <c r="AQ16" s="140" t="s">
        <v>114</v>
      </c>
      <c r="AR16" s="140"/>
      <c r="AS16" s="140"/>
      <c r="AT16" s="140"/>
      <c r="AU16" s="140"/>
      <c r="AV16" s="140" t="s">
        <v>114</v>
      </c>
      <c r="AW16" s="167" t="s">
        <v>114</v>
      </c>
      <c r="AX16" s="167" t="s">
        <v>114</v>
      </c>
      <c r="AY16" s="167" t="s">
        <v>114</v>
      </c>
      <c r="AZ16" s="167" t="s">
        <v>114</v>
      </c>
      <c r="BA16" s="167" t="s">
        <v>114</v>
      </c>
      <c r="BB16" s="167" t="s">
        <v>114</v>
      </c>
      <c r="BC16" s="167" t="s">
        <v>114</v>
      </c>
      <c r="BD16" s="167">
        <f t="shared" si="0"/>
        <v>0</v>
      </c>
      <c r="BE16" s="167" t="str">
        <f t="shared" si="1"/>
        <v>Débil</v>
      </c>
      <c r="BF16" s="140"/>
      <c r="BG16" s="142" t="s">
        <v>114</v>
      </c>
      <c r="BH16" s="167" t="str">
        <f t="shared" si="2"/>
        <v>Casilla formulada</v>
      </c>
      <c r="BI16" s="140"/>
      <c r="BJ16" s="167" t="str">
        <f t="shared" si="3"/>
        <v/>
      </c>
      <c r="BK16" s="167" t="str">
        <f t="shared" si="4"/>
        <v/>
      </c>
      <c r="BL16" s="167" t="str">
        <f t="shared" si="5"/>
        <v>SI</v>
      </c>
      <c r="BM16" s="434"/>
      <c r="BN16" s="437"/>
      <c r="BO16" s="469"/>
      <c r="BP16" s="443"/>
      <c r="BQ16" s="425"/>
      <c r="BR16" s="425"/>
      <c r="BS16" s="553"/>
    </row>
    <row r="17" spans="2:71" s="113" customFormat="1" ht="6" customHeight="1" x14ac:dyDescent="0.25">
      <c r="B17" s="463"/>
      <c r="C17" s="466"/>
      <c r="D17" s="455"/>
      <c r="E17" s="455"/>
      <c r="F17" s="455"/>
      <c r="G17" s="455"/>
      <c r="H17" s="455"/>
      <c r="I17" s="455"/>
      <c r="J17" s="455"/>
      <c r="K17" s="131">
        <v>6</v>
      </c>
      <c r="L17" s="132" t="s">
        <v>115</v>
      </c>
      <c r="M17" s="457"/>
      <c r="N17" s="472"/>
      <c r="O17" s="450"/>
      <c r="P17" s="443"/>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31"/>
      <c r="AN17" s="133">
        <v>6</v>
      </c>
      <c r="AO17" s="134" t="s">
        <v>117</v>
      </c>
      <c r="AP17" s="134"/>
      <c r="AQ17" s="134" t="s">
        <v>114</v>
      </c>
      <c r="AR17" s="134"/>
      <c r="AS17" s="134"/>
      <c r="AT17" s="134"/>
      <c r="AU17" s="134"/>
      <c r="AV17" s="134" t="s">
        <v>114</v>
      </c>
      <c r="AW17" s="135" t="s">
        <v>114</v>
      </c>
      <c r="AX17" s="135" t="s">
        <v>114</v>
      </c>
      <c r="AY17" s="135" t="s">
        <v>114</v>
      </c>
      <c r="AZ17" s="135" t="s">
        <v>114</v>
      </c>
      <c r="BA17" s="135" t="s">
        <v>114</v>
      </c>
      <c r="BB17" s="135" t="s">
        <v>114</v>
      </c>
      <c r="BC17" s="135" t="s">
        <v>114</v>
      </c>
      <c r="BD17" s="135">
        <f t="shared" si="0"/>
        <v>0</v>
      </c>
      <c r="BE17" s="135" t="str">
        <f t="shared" si="1"/>
        <v>Débil</v>
      </c>
      <c r="BF17" s="134"/>
      <c r="BG17" s="136" t="s">
        <v>114</v>
      </c>
      <c r="BH17" s="135" t="str">
        <f t="shared" si="2"/>
        <v>Casilla formulada</v>
      </c>
      <c r="BI17" s="134"/>
      <c r="BJ17" s="135" t="str">
        <f t="shared" si="3"/>
        <v/>
      </c>
      <c r="BK17" s="135" t="str">
        <f t="shared" si="4"/>
        <v/>
      </c>
      <c r="BL17" s="135" t="str">
        <f t="shared" si="5"/>
        <v>SI</v>
      </c>
      <c r="BM17" s="434"/>
      <c r="BN17" s="437"/>
      <c r="BO17" s="469"/>
      <c r="BP17" s="443"/>
      <c r="BQ17" s="425"/>
      <c r="BR17" s="425"/>
      <c r="BS17" s="553"/>
    </row>
    <row r="18" spans="2:71" s="113" customFormat="1" ht="6" customHeight="1" x14ac:dyDescent="0.25">
      <c r="B18" s="463"/>
      <c r="C18" s="466"/>
      <c r="D18" s="455"/>
      <c r="E18" s="455"/>
      <c r="F18" s="455"/>
      <c r="G18" s="455"/>
      <c r="H18" s="455"/>
      <c r="I18" s="455"/>
      <c r="J18" s="455"/>
      <c r="K18" s="137">
        <v>7</v>
      </c>
      <c r="L18" s="138" t="s">
        <v>115</v>
      </c>
      <c r="M18" s="457"/>
      <c r="N18" s="472"/>
      <c r="O18" s="450"/>
      <c r="P18" s="443"/>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31"/>
      <c r="AN18" s="139">
        <v>7</v>
      </c>
      <c r="AO18" s="140" t="s">
        <v>117</v>
      </c>
      <c r="AP18" s="140"/>
      <c r="AQ18" s="140" t="s">
        <v>114</v>
      </c>
      <c r="AR18" s="140"/>
      <c r="AS18" s="140"/>
      <c r="AT18" s="140"/>
      <c r="AU18" s="140"/>
      <c r="AV18" s="140" t="s">
        <v>114</v>
      </c>
      <c r="AW18" s="167" t="s">
        <v>114</v>
      </c>
      <c r="AX18" s="167" t="s">
        <v>114</v>
      </c>
      <c r="AY18" s="167" t="s">
        <v>114</v>
      </c>
      <c r="AZ18" s="167" t="s">
        <v>114</v>
      </c>
      <c r="BA18" s="167" t="s">
        <v>114</v>
      </c>
      <c r="BB18" s="167" t="s">
        <v>114</v>
      </c>
      <c r="BC18" s="167" t="s">
        <v>114</v>
      </c>
      <c r="BD18" s="167">
        <f t="shared" si="0"/>
        <v>0</v>
      </c>
      <c r="BE18" s="167" t="str">
        <f t="shared" si="1"/>
        <v>Débil</v>
      </c>
      <c r="BF18" s="140"/>
      <c r="BG18" s="142" t="s">
        <v>114</v>
      </c>
      <c r="BH18" s="167" t="str">
        <f t="shared" si="2"/>
        <v>Casilla formulada</v>
      </c>
      <c r="BI18" s="140"/>
      <c r="BJ18" s="167" t="str">
        <f t="shared" si="3"/>
        <v/>
      </c>
      <c r="BK18" s="167" t="str">
        <f t="shared" si="4"/>
        <v/>
      </c>
      <c r="BL18" s="167" t="str">
        <f t="shared" si="5"/>
        <v>SI</v>
      </c>
      <c r="BM18" s="434"/>
      <c r="BN18" s="437"/>
      <c r="BO18" s="469"/>
      <c r="BP18" s="443"/>
      <c r="BQ18" s="425"/>
      <c r="BR18" s="425"/>
      <c r="BS18" s="553"/>
    </row>
    <row r="19" spans="2:71" s="113" customFormat="1" ht="6" customHeight="1" x14ac:dyDescent="0.25">
      <c r="B19" s="463"/>
      <c r="C19" s="466"/>
      <c r="D19" s="455"/>
      <c r="E19" s="455"/>
      <c r="F19" s="455"/>
      <c r="G19" s="455"/>
      <c r="H19" s="455"/>
      <c r="I19" s="455"/>
      <c r="J19" s="455"/>
      <c r="K19" s="131">
        <v>8</v>
      </c>
      <c r="L19" s="132" t="s">
        <v>115</v>
      </c>
      <c r="M19" s="457"/>
      <c r="N19" s="472"/>
      <c r="O19" s="450"/>
      <c r="P19" s="443"/>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31"/>
      <c r="AN19" s="133">
        <v>8</v>
      </c>
      <c r="AO19" s="134" t="s">
        <v>117</v>
      </c>
      <c r="AP19" s="134"/>
      <c r="AQ19" s="134" t="s">
        <v>114</v>
      </c>
      <c r="AR19" s="134"/>
      <c r="AS19" s="134"/>
      <c r="AT19" s="134"/>
      <c r="AU19" s="134"/>
      <c r="AV19" s="134" t="s">
        <v>114</v>
      </c>
      <c r="AW19" s="135" t="s">
        <v>114</v>
      </c>
      <c r="AX19" s="135" t="s">
        <v>114</v>
      </c>
      <c r="AY19" s="135" t="s">
        <v>114</v>
      </c>
      <c r="AZ19" s="135" t="s">
        <v>114</v>
      </c>
      <c r="BA19" s="135" t="s">
        <v>114</v>
      </c>
      <c r="BB19" s="135" t="s">
        <v>114</v>
      </c>
      <c r="BC19" s="135" t="s">
        <v>114</v>
      </c>
      <c r="BD19" s="135">
        <f t="shared" si="0"/>
        <v>0</v>
      </c>
      <c r="BE19" s="135" t="str">
        <f t="shared" si="1"/>
        <v>Débil</v>
      </c>
      <c r="BF19" s="134"/>
      <c r="BG19" s="136" t="s">
        <v>114</v>
      </c>
      <c r="BH19" s="135" t="str">
        <f t="shared" si="2"/>
        <v>Casilla formulada</v>
      </c>
      <c r="BI19" s="134"/>
      <c r="BJ19" s="135" t="str">
        <f t="shared" si="3"/>
        <v/>
      </c>
      <c r="BK19" s="135" t="str">
        <f t="shared" si="4"/>
        <v/>
      </c>
      <c r="BL19" s="135" t="str">
        <f t="shared" si="5"/>
        <v>SI</v>
      </c>
      <c r="BM19" s="434"/>
      <c r="BN19" s="437"/>
      <c r="BO19" s="469"/>
      <c r="BP19" s="443"/>
      <c r="BQ19" s="425"/>
      <c r="BR19" s="425"/>
      <c r="BS19" s="553"/>
    </row>
    <row r="20" spans="2:71" s="113" customFormat="1" ht="6" customHeight="1" x14ac:dyDescent="0.25">
      <c r="B20" s="463"/>
      <c r="C20" s="466"/>
      <c r="D20" s="455"/>
      <c r="E20" s="455"/>
      <c r="F20" s="455"/>
      <c r="G20" s="455"/>
      <c r="H20" s="455"/>
      <c r="I20" s="455"/>
      <c r="J20" s="455"/>
      <c r="K20" s="137">
        <v>9</v>
      </c>
      <c r="L20" s="143" t="s">
        <v>115</v>
      </c>
      <c r="M20" s="457"/>
      <c r="N20" s="472"/>
      <c r="O20" s="450"/>
      <c r="P20" s="443"/>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31"/>
      <c r="AN20" s="139">
        <v>9</v>
      </c>
      <c r="AO20" s="140" t="s">
        <v>117</v>
      </c>
      <c r="AP20" s="140"/>
      <c r="AQ20" s="140" t="s">
        <v>114</v>
      </c>
      <c r="AR20" s="140"/>
      <c r="AS20" s="140"/>
      <c r="AT20" s="140"/>
      <c r="AU20" s="140"/>
      <c r="AV20" s="140" t="s">
        <v>114</v>
      </c>
      <c r="AW20" s="167" t="s">
        <v>114</v>
      </c>
      <c r="AX20" s="167" t="s">
        <v>114</v>
      </c>
      <c r="AY20" s="167" t="s">
        <v>114</v>
      </c>
      <c r="AZ20" s="167" t="s">
        <v>114</v>
      </c>
      <c r="BA20" s="167" t="s">
        <v>114</v>
      </c>
      <c r="BB20" s="167" t="s">
        <v>114</v>
      </c>
      <c r="BC20" s="167" t="s">
        <v>114</v>
      </c>
      <c r="BD20" s="167">
        <f t="shared" si="0"/>
        <v>0</v>
      </c>
      <c r="BE20" s="167" t="str">
        <f t="shared" si="1"/>
        <v>Débil</v>
      </c>
      <c r="BF20" s="140"/>
      <c r="BG20" s="142" t="s">
        <v>114</v>
      </c>
      <c r="BH20" s="167" t="str">
        <f t="shared" si="2"/>
        <v>Casilla formulada</v>
      </c>
      <c r="BI20" s="140"/>
      <c r="BJ20" s="167" t="str">
        <f t="shared" si="3"/>
        <v/>
      </c>
      <c r="BK20" s="167" t="str">
        <f t="shared" si="4"/>
        <v/>
      </c>
      <c r="BL20" s="167" t="str">
        <f t="shared" si="5"/>
        <v>SI</v>
      </c>
      <c r="BM20" s="434"/>
      <c r="BN20" s="437"/>
      <c r="BO20" s="469"/>
      <c r="BP20" s="443"/>
      <c r="BQ20" s="425"/>
      <c r="BR20" s="425"/>
      <c r="BS20" s="553"/>
    </row>
    <row r="21" spans="2:71" s="113" customFormat="1" ht="6" customHeight="1" thickBot="1" x14ac:dyDescent="0.3">
      <c r="B21" s="464"/>
      <c r="C21" s="467"/>
      <c r="D21" s="456"/>
      <c r="E21" s="456"/>
      <c r="F21" s="456"/>
      <c r="G21" s="456"/>
      <c r="H21" s="456"/>
      <c r="I21" s="456"/>
      <c r="J21" s="456"/>
      <c r="K21" s="144">
        <v>10</v>
      </c>
      <c r="L21" s="145" t="s">
        <v>115</v>
      </c>
      <c r="M21" s="458"/>
      <c r="N21" s="473"/>
      <c r="O21" s="451"/>
      <c r="P21" s="444"/>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32"/>
      <c r="AN21" s="146">
        <v>10</v>
      </c>
      <c r="AO21" s="147" t="s">
        <v>117</v>
      </c>
      <c r="AP21" s="147"/>
      <c r="AQ21" s="147" t="s">
        <v>114</v>
      </c>
      <c r="AR21" s="147"/>
      <c r="AS21" s="147"/>
      <c r="AT21" s="147"/>
      <c r="AU21" s="147"/>
      <c r="AV21" s="147" t="s">
        <v>114</v>
      </c>
      <c r="AW21" s="148" t="s">
        <v>114</v>
      </c>
      <c r="AX21" s="148" t="s">
        <v>114</v>
      </c>
      <c r="AY21" s="148" t="s">
        <v>114</v>
      </c>
      <c r="AZ21" s="148" t="s">
        <v>114</v>
      </c>
      <c r="BA21" s="148" t="s">
        <v>114</v>
      </c>
      <c r="BB21" s="148" t="s">
        <v>114</v>
      </c>
      <c r="BC21" s="148" t="s">
        <v>114</v>
      </c>
      <c r="BD21" s="148">
        <f t="shared" si="0"/>
        <v>0</v>
      </c>
      <c r="BE21" s="148" t="str">
        <f t="shared" si="1"/>
        <v>Débil</v>
      </c>
      <c r="BF21" s="147"/>
      <c r="BG21" s="149" t="s">
        <v>114</v>
      </c>
      <c r="BH21" s="148" t="str">
        <f t="shared" si="2"/>
        <v>Casilla formulada</v>
      </c>
      <c r="BI21" s="147"/>
      <c r="BJ21" s="148" t="str">
        <f t="shared" si="3"/>
        <v/>
      </c>
      <c r="BK21" s="148" t="str">
        <f t="shared" si="4"/>
        <v/>
      </c>
      <c r="BL21" s="148" t="str">
        <f t="shared" si="5"/>
        <v>SI</v>
      </c>
      <c r="BM21" s="435"/>
      <c r="BN21" s="438"/>
      <c r="BO21" s="470"/>
      <c r="BP21" s="444"/>
      <c r="BQ21" s="426"/>
      <c r="BR21" s="426"/>
      <c r="BS21" s="554"/>
    </row>
    <row r="22" spans="2:71" s="113" customFormat="1" ht="96" hidden="1" customHeight="1" x14ac:dyDescent="0.25">
      <c r="B22" s="462">
        <v>2</v>
      </c>
      <c r="C22" s="465" t="s">
        <v>112</v>
      </c>
      <c r="D22" s="455" t="s">
        <v>113</v>
      </c>
      <c r="E22" s="455"/>
      <c r="F22" s="455" t="s">
        <v>114</v>
      </c>
      <c r="G22" s="455" t="s">
        <v>114</v>
      </c>
      <c r="H22" s="455" t="s">
        <v>114</v>
      </c>
      <c r="I22" s="455" t="s">
        <v>114</v>
      </c>
      <c r="J22" s="455" t="str">
        <f>IF(AND((F22="SI"),(G22="SI"),(H22="SI"),(I22="SI")),"Si es Riesgo de Corrupción","No es Riesgo de Corrupción")</f>
        <v>No es Riesgo de Corrupción</v>
      </c>
      <c r="K22" s="128">
        <v>1</v>
      </c>
      <c r="L22" s="129" t="s">
        <v>115</v>
      </c>
      <c r="M22" s="457" t="s">
        <v>183</v>
      </c>
      <c r="N22" s="471"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448" t="s">
        <v>114</v>
      </c>
      <c r="R22" s="448" t="s">
        <v>114</v>
      </c>
      <c r="S22" s="448" t="s">
        <v>114</v>
      </c>
      <c r="T22" s="448" t="s">
        <v>114</v>
      </c>
      <c r="U22" s="448" t="s">
        <v>114</v>
      </c>
      <c r="V22" s="448" t="s">
        <v>114</v>
      </c>
      <c r="W22" s="448" t="s">
        <v>114</v>
      </c>
      <c r="X22" s="448" t="s">
        <v>114</v>
      </c>
      <c r="Y22" s="448" t="s">
        <v>114</v>
      </c>
      <c r="Z22" s="448" t="s">
        <v>114</v>
      </c>
      <c r="AA22" s="448" t="s">
        <v>114</v>
      </c>
      <c r="AB22" s="448" t="s">
        <v>114</v>
      </c>
      <c r="AC22" s="448" t="s">
        <v>114</v>
      </c>
      <c r="AD22" s="448" t="s">
        <v>114</v>
      </c>
      <c r="AE22" s="448" t="s">
        <v>114</v>
      </c>
      <c r="AF22" s="448" t="s">
        <v>114</v>
      </c>
      <c r="AG22" s="448" t="s">
        <v>114</v>
      </c>
      <c r="AH22" s="448" t="s">
        <v>114</v>
      </c>
      <c r="AI22" s="448" t="s">
        <v>114</v>
      </c>
      <c r="AJ22" s="448">
        <f>IF(AF22="SI","Impacto Catastrófico por lesoines o perdida de vidas humanas",(COUNTIF(Q22:AE31,"SI")+COUNTIF(AG22:AI31,"SI")))</f>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430" t="s">
        <v>116</v>
      </c>
      <c r="AN22" s="117">
        <v>1</v>
      </c>
      <c r="AO22" s="121" t="s">
        <v>117</v>
      </c>
      <c r="AP22" s="121"/>
      <c r="AQ22" s="121" t="s">
        <v>114</v>
      </c>
      <c r="AR22" s="121"/>
      <c r="AS22" s="121"/>
      <c r="AT22" s="121"/>
      <c r="AU22" s="121"/>
      <c r="AV22" s="121" t="s">
        <v>114</v>
      </c>
      <c r="AW22" s="166" t="s">
        <v>114</v>
      </c>
      <c r="AX22" s="166" t="s">
        <v>114</v>
      </c>
      <c r="AY22" s="166" t="s">
        <v>114</v>
      </c>
      <c r="AZ22" s="166" t="s">
        <v>114</v>
      </c>
      <c r="BA22" s="166" t="s">
        <v>114</v>
      </c>
      <c r="BB22" s="166" t="s">
        <v>114</v>
      </c>
      <c r="BC22" s="166" t="s">
        <v>114</v>
      </c>
      <c r="BD22" s="166">
        <f t="shared" si="0"/>
        <v>0</v>
      </c>
      <c r="BE22" s="166" t="str">
        <f t="shared" si="1"/>
        <v>Débil</v>
      </c>
      <c r="BF22" s="121"/>
      <c r="BG22" s="130" t="s">
        <v>114</v>
      </c>
      <c r="BH22" s="166" t="str">
        <f t="shared" si="2"/>
        <v>Casilla formulada</v>
      </c>
      <c r="BI22" s="121"/>
      <c r="BJ22" s="166" t="str">
        <f t="shared" si="3"/>
        <v/>
      </c>
      <c r="BK22" s="166" t="str">
        <f t="shared" si="4"/>
        <v/>
      </c>
      <c r="BL22" s="166" t="str">
        <f t="shared" si="5"/>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68"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427"/>
    </row>
    <row r="23" spans="2:71" s="113" customFormat="1" ht="96" hidden="1" customHeight="1" x14ac:dyDescent="0.25">
      <c r="B23" s="463"/>
      <c r="C23" s="466"/>
      <c r="D23" s="455"/>
      <c r="E23" s="455"/>
      <c r="F23" s="455"/>
      <c r="G23" s="455"/>
      <c r="H23" s="455"/>
      <c r="I23" s="455"/>
      <c r="J23" s="455"/>
      <c r="K23" s="131">
        <v>2</v>
      </c>
      <c r="L23" s="132" t="s">
        <v>115</v>
      </c>
      <c r="M23" s="457"/>
      <c r="N23" s="472"/>
      <c r="O23" s="450"/>
      <c r="P23" s="443"/>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31"/>
      <c r="AN23" s="133">
        <v>2</v>
      </c>
      <c r="AO23" s="134" t="s">
        <v>117</v>
      </c>
      <c r="AP23" s="134"/>
      <c r="AQ23" s="134" t="s">
        <v>114</v>
      </c>
      <c r="AR23" s="134"/>
      <c r="AS23" s="134"/>
      <c r="AT23" s="134"/>
      <c r="AU23" s="134"/>
      <c r="AV23" s="134" t="s">
        <v>114</v>
      </c>
      <c r="AW23" s="135" t="s">
        <v>114</v>
      </c>
      <c r="AX23" s="135" t="s">
        <v>114</v>
      </c>
      <c r="AY23" s="135" t="s">
        <v>114</v>
      </c>
      <c r="AZ23" s="135" t="s">
        <v>114</v>
      </c>
      <c r="BA23" s="135" t="s">
        <v>114</v>
      </c>
      <c r="BB23" s="135" t="s">
        <v>114</v>
      </c>
      <c r="BC23" s="135" t="s">
        <v>114</v>
      </c>
      <c r="BD23" s="135">
        <f t="shared" si="0"/>
        <v>0</v>
      </c>
      <c r="BE23" s="135" t="str">
        <f t="shared" si="1"/>
        <v>Débil</v>
      </c>
      <c r="BF23" s="134"/>
      <c r="BG23" s="136" t="s">
        <v>114</v>
      </c>
      <c r="BH23" s="135" t="str">
        <f t="shared" si="2"/>
        <v>Casilla formulada</v>
      </c>
      <c r="BI23" s="134"/>
      <c r="BJ23" s="135" t="str">
        <f t="shared" si="3"/>
        <v/>
      </c>
      <c r="BK23" s="135" t="str">
        <f t="shared" si="4"/>
        <v/>
      </c>
      <c r="BL23" s="135" t="str">
        <f t="shared" si="5"/>
        <v>SI</v>
      </c>
      <c r="BM23" s="434"/>
      <c r="BN23" s="437"/>
      <c r="BO23" s="469"/>
      <c r="BP23" s="443"/>
      <c r="BQ23" s="425"/>
      <c r="BR23" s="425"/>
      <c r="BS23" s="428"/>
    </row>
    <row r="24" spans="2:71" s="113" customFormat="1" ht="96" hidden="1" customHeight="1" x14ac:dyDescent="0.25">
      <c r="B24" s="463"/>
      <c r="C24" s="466"/>
      <c r="D24" s="455"/>
      <c r="E24" s="455"/>
      <c r="F24" s="455"/>
      <c r="G24" s="455"/>
      <c r="H24" s="455"/>
      <c r="I24" s="455"/>
      <c r="J24" s="455"/>
      <c r="K24" s="137">
        <v>3</v>
      </c>
      <c r="L24" s="138" t="s">
        <v>115</v>
      </c>
      <c r="M24" s="457"/>
      <c r="N24" s="472"/>
      <c r="O24" s="450"/>
      <c r="P24" s="443"/>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31"/>
      <c r="AN24" s="139">
        <v>3</v>
      </c>
      <c r="AO24" s="140" t="s">
        <v>117</v>
      </c>
      <c r="AP24" s="140"/>
      <c r="AQ24" s="140" t="s">
        <v>114</v>
      </c>
      <c r="AR24" s="140"/>
      <c r="AS24" s="140"/>
      <c r="AT24" s="140"/>
      <c r="AU24" s="140"/>
      <c r="AV24" s="140" t="s">
        <v>114</v>
      </c>
      <c r="AW24" s="167" t="s">
        <v>114</v>
      </c>
      <c r="AX24" s="167" t="s">
        <v>114</v>
      </c>
      <c r="AY24" s="167" t="s">
        <v>114</v>
      </c>
      <c r="AZ24" s="167" t="s">
        <v>114</v>
      </c>
      <c r="BA24" s="167" t="s">
        <v>114</v>
      </c>
      <c r="BB24" s="167" t="s">
        <v>114</v>
      </c>
      <c r="BC24" s="167" t="s">
        <v>114</v>
      </c>
      <c r="BD24" s="167">
        <f t="shared" si="0"/>
        <v>0</v>
      </c>
      <c r="BE24" s="167" t="str">
        <f t="shared" si="1"/>
        <v>Débil</v>
      </c>
      <c r="BF24" s="140"/>
      <c r="BG24" s="142" t="s">
        <v>114</v>
      </c>
      <c r="BH24" s="167" t="str">
        <f t="shared" si="2"/>
        <v>Casilla formulada</v>
      </c>
      <c r="BI24" s="140"/>
      <c r="BJ24" s="167" t="str">
        <f t="shared" si="3"/>
        <v/>
      </c>
      <c r="BK24" s="167" t="str">
        <f t="shared" si="4"/>
        <v/>
      </c>
      <c r="BL24" s="167" t="str">
        <f t="shared" si="5"/>
        <v>SI</v>
      </c>
      <c r="BM24" s="434"/>
      <c r="BN24" s="437"/>
      <c r="BO24" s="469"/>
      <c r="BP24" s="443"/>
      <c r="BQ24" s="425"/>
      <c r="BR24" s="425"/>
      <c r="BS24" s="428"/>
    </row>
    <row r="25" spans="2:71" s="113" customFormat="1" ht="96" hidden="1" customHeight="1" x14ac:dyDescent="0.25">
      <c r="B25" s="463"/>
      <c r="C25" s="466"/>
      <c r="D25" s="455"/>
      <c r="E25" s="455"/>
      <c r="F25" s="455"/>
      <c r="G25" s="455"/>
      <c r="H25" s="455"/>
      <c r="I25" s="455"/>
      <c r="J25" s="455"/>
      <c r="K25" s="131">
        <v>4</v>
      </c>
      <c r="L25" s="132" t="s">
        <v>115</v>
      </c>
      <c r="M25" s="457"/>
      <c r="N25" s="472"/>
      <c r="O25" s="450"/>
      <c r="P25" s="443"/>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31"/>
      <c r="AN25" s="133">
        <v>4</v>
      </c>
      <c r="AO25" s="134" t="s">
        <v>117</v>
      </c>
      <c r="AP25" s="134"/>
      <c r="AQ25" s="134" t="s">
        <v>114</v>
      </c>
      <c r="AR25" s="134"/>
      <c r="AS25" s="134"/>
      <c r="AT25" s="134"/>
      <c r="AU25" s="134"/>
      <c r="AV25" s="134" t="s">
        <v>114</v>
      </c>
      <c r="AW25" s="135" t="s">
        <v>114</v>
      </c>
      <c r="AX25" s="135" t="s">
        <v>114</v>
      </c>
      <c r="AY25" s="135" t="s">
        <v>114</v>
      </c>
      <c r="AZ25" s="135" t="s">
        <v>114</v>
      </c>
      <c r="BA25" s="135" t="s">
        <v>114</v>
      </c>
      <c r="BB25" s="135" t="s">
        <v>114</v>
      </c>
      <c r="BC25" s="135" t="s">
        <v>114</v>
      </c>
      <c r="BD25" s="135">
        <f t="shared" si="0"/>
        <v>0</v>
      </c>
      <c r="BE25" s="135" t="str">
        <f t="shared" si="1"/>
        <v>Débil</v>
      </c>
      <c r="BF25" s="134"/>
      <c r="BG25" s="136" t="s">
        <v>114</v>
      </c>
      <c r="BH25" s="135" t="str">
        <f t="shared" si="2"/>
        <v>Casilla formulada</v>
      </c>
      <c r="BI25" s="134"/>
      <c r="BJ25" s="135" t="str">
        <f t="shared" si="3"/>
        <v/>
      </c>
      <c r="BK25" s="135" t="str">
        <f t="shared" si="4"/>
        <v/>
      </c>
      <c r="BL25" s="135" t="str">
        <f t="shared" si="5"/>
        <v>SI</v>
      </c>
      <c r="BM25" s="434"/>
      <c r="BN25" s="437"/>
      <c r="BO25" s="469"/>
      <c r="BP25" s="443"/>
      <c r="BQ25" s="425"/>
      <c r="BR25" s="425"/>
      <c r="BS25" s="428"/>
    </row>
    <row r="26" spans="2:71" s="113" customFormat="1" ht="96" hidden="1" customHeight="1" x14ac:dyDescent="0.25">
      <c r="B26" s="463"/>
      <c r="C26" s="466"/>
      <c r="D26" s="455"/>
      <c r="E26" s="455"/>
      <c r="F26" s="455"/>
      <c r="G26" s="455"/>
      <c r="H26" s="455"/>
      <c r="I26" s="455"/>
      <c r="J26" s="455"/>
      <c r="K26" s="137">
        <v>5</v>
      </c>
      <c r="L26" s="138" t="s">
        <v>115</v>
      </c>
      <c r="M26" s="457"/>
      <c r="N26" s="472"/>
      <c r="O26" s="450"/>
      <c r="P26" s="443"/>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31"/>
      <c r="AN26" s="139">
        <v>5</v>
      </c>
      <c r="AO26" s="140" t="s">
        <v>117</v>
      </c>
      <c r="AP26" s="140"/>
      <c r="AQ26" s="140" t="s">
        <v>114</v>
      </c>
      <c r="AR26" s="140"/>
      <c r="AS26" s="140"/>
      <c r="AT26" s="140"/>
      <c r="AU26" s="140"/>
      <c r="AV26" s="140" t="s">
        <v>114</v>
      </c>
      <c r="AW26" s="167" t="s">
        <v>114</v>
      </c>
      <c r="AX26" s="167" t="s">
        <v>114</v>
      </c>
      <c r="AY26" s="167" t="s">
        <v>114</v>
      </c>
      <c r="AZ26" s="167" t="s">
        <v>114</v>
      </c>
      <c r="BA26" s="167" t="s">
        <v>114</v>
      </c>
      <c r="BB26" s="167" t="s">
        <v>114</v>
      </c>
      <c r="BC26" s="167" t="s">
        <v>114</v>
      </c>
      <c r="BD26" s="167">
        <f t="shared" si="0"/>
        <v>0</v>
      </c>
      <c r="BE26" s="167" t="str">
        <f t="shared" si="1"/>
        <v>Débil</v>
      </c>
      <c r="BF26" s="140"/>
      <c r="BG26" s="142" t="s">
        <v>114</v>
      </c>
      <c r="BH26" s="167" t="str">
        <f t="shared" si="2"/>
        <v>Casilla formulada</v>
      </c>
      <c r="BI26" s="140"/>
      <c r="BJ26" s="167" t="str">
        <f t="shared" si="3"/>
        <v/>
      </c>
      <c r="BK26" s="167" t="str">
        <f t="shared" si="4"/>
        <v/>
      </c>
      <c r="BL26" s="167" t="str">
        <f t="shared" si="5"/>
        <v>SI</v>
      </c>
      <c r="BM26" s="434"/>
      <c r="BN26" s="437"/>
      <c r="BO26" s="469"/>
      <c r="BP26" s="443"/>
      <c r="BQ26" s="425"/>
      <c r="BR26" s="425"/>
      <c r="BS26" s="428"/>
    </row>
    <row r="27" spans="2:71" s="113" customFormat="1" ht="96" hidden="1" customHeight="1" x14ac:dyDescent="0.25">
      <c r="B27" s="463"/>
      <c r="C27" s="466"/>
      <c r="D27" s="455"/>
      <c r="E27" s="455"/>
      <c r="F27" s="455"/>
      <c r="G27" s="455"/>
      <c r="H27" s="455"/>
      <c r="I27" s="455"/>
      <c r="J27" s="455"/>
      <c r="K27" s="131">
        <v>6</v>
      </c>
      <c r="L27" s="132" t="s">
        <v>115</v>
      </c>
      <c r="M27" s="457"/>
      <c r="N27" s="472"/>
      <c r="O27" s="450"/>
      <c r="P27" s="443"/>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31"/>
      <c r="AN27" s="133">
        <v>6</v>
      </c>
      <c r="AO27" s="134" t="s">
        <v>117</v>
      </c>
      <c r="AP27" s="134"/>
      <c r="AQ27" s="134" t="s">
        <v>114</v>
      </c>
      <c r="AR27" s="134"/>
      <c r="AS27" s="134"/>
      <c r="AT27" s="134"/>
      <c r="AU27" s="134"/>
      <c r="AV27" s="134" t="s">
        <v>114</v>
      </c>
      <c r="AW27" s="135" t="s">
        <v>114</v>
      </c>
      <c r="AX27" s="135" t="s">
        <v>114</v>
      </c>
      <c r="AY27" s="135" t="s">
        <v>114</v>
      </c>
      <c r="AZ27" s="135" t="s">
        <v>114</v>
      </c>
      <c r="BA27" s="135" t="s">
        <v>114</v>
      </c>
      <c r="BB27" s="135" t="s">
        <v>114</v>
      </c>
      <c r="BC27" s="135" t="s">
        <v>114</v>
      </c>
      <c r="BD27" s="135">
        <f t="shared" si="0"/>
        <v>0</v>
      </c>
      <c r="BE27" s="135" t="str">
        <f t="shared" si="1"/>
        <v>Débil</v>
      </c>
      <c r="BF27" s="134"/>
      <c r="BG27" s="136" t="s">
        <v>114</v>
      </c>
      <c r="BH27" s="135" t="str">
        <f t="shared" si="2"/>
        <v>Casilla formulada</v>
      </c>
      <c r="BI27" s="134"/>
      <c r="BJ27" s="135" t="str">
        <f t="shared" si="3"/>
        <v/>
      </c>
      <c r="BK27" s="135" t="str">
        <f t="shared" si="4"/>
        <v/>
      </c>
      <c r="BL27" s="135" t="str">
        <f t="shared" si="5"/>
        <v>SI</v>
      </c>
      <c r="BM27" s="434"/>
      <c r="BN27" s="437"/>
      <c r="BO27" s="469"/>
      <c r="BP27" s="443"/>
      <c r="BQ27" s="425"/>
      <c r="BR27" s="425"/>
      <c r="BS27" s="428"/>
    </row>
    <row r="28" spans="2:71" s="113" customFormat="1" ht="96" hidden="1" customHeight="1" x14ac:dyDescent="0.25">
      <c r="B28" s="463"/>
      <c r="C28" s="466"/>
      <c r="D28" s="455"/>
      <c r="E28" s="455"/>
      <c r="F28" s="455"/>
      <c r="G28" s="455"/>
      <c r="H28" s="455"/>
      <c r="I28" s="455"/>
      <c r="J28" s="455"/>
      <c r="K28" s="137">
        <v>7</v>
      </c>
      <c r="L28" s="138" t="s">
        <v>115</v>
      </c>
      <c r="M28" s="457"/>
      <c r="N28" s="472"/>
      <c r="O28" s="450"/>
      <c r="P28" s="443"/>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31"/>
      <c r="AN28" s="139">
        <v>7</v>
      </c>
      <c r="AO28" s="140" t="s">
        <v>117</v>
      </c>
      <c r="AP28" s="140"/>
      <c r="AQ28" s="140" t="s">
        <v>114</v>
      </c>
      <c r="AR28" s="140"/>
      <c r="AS28" s="140"/>
      <c r="AT28" s="140"/>
      <c r="AU28" s="140"/>
      <c r="AV28" s="140" t="s">
        <v>114</v>
      </c>
      <c r="AW28" s="167" t="s">
        <v>114</v>
      </c>
      <c r="AX28" s="167" t="s">
        <v>114</v>
      </c>
      <c r="AY28" s="167" t="s">
        <v>114</v>
      </c>
      <c r="AZ28" s="167" t="s">
        <v>114</v>
      </c>
      <c r="BA28" s="167" t="s">
        <v>114</v>
      </c>
      <c r="BB28" s="167" t="s">
        <v>114</v>
      </c>
      <c r="BC28" s="167" t="s">
        <v>114</v>
      </c>
      <c r="BD28" s="167">
        <f t="shared" si="0"/>
        <v>0</v>
      </c>
      <c r="BE28" s="167" t="str">
        <f t="shared" si="1"/>
        <v>Débil</v>
      </c>
      <c r="BF28" s="140"/>
      <c r="BG28" s="142" t="s">
        <v>114</v>
      </c>
      <c r="BH28" s="167" t="str">
        <f t="shared" si="2"/>
        <v>Casilla formulada</v>
      </c>
      <c r="BI28" s="140"/>
      <c r="BJ28" s="167" t="str">
        <f t="shared" si="3"/>
        <v/>
      </c>
      <c r="BK28" s="167" t="str">
        <f t="shared" si="4"/>
        <v/>
      </c>
      <c r="BL28" s="167" t="str">
        <f t="shared" si="5"/>
        <v>SI</v>
      </c>
      <c r="BM28" s="434"/>
      <c r="BN28" s="437"/>
      <c r="BO28" s="469"/>
      <c r="BP28" s="443"/>
      <c r="BQ28" s="425"/>
      <c r="BR28" s="425"/>
      <c r="BS28" s="428"/>
    </row>
    <row r="29" spans="2:71" s="113" customFormat="1" ht="96" hidden="1" customHeight="1" x14ac:dyDescent="0.25">
      <c r="B29" s="463"/>
      <c r="C29" s="466"/>
      <c r="D29" s="455"/>
      <c r="E29" s="455"/>
      <c r="F29" s="455"/>
      <c r="G29" s="455"/>
      <c r="H29" s="455"/>
      <c r="I29" s="455"/>
      <c r="J29" s="455"/>
      <c r="K29" s="131">
        <v>8</v>
      </c>
      <c r="L29" s="132" t="s">
        <v>115</v>
      </c>
      <c r="M29" s="457"/>
      <c r="N29" s="472"/>
      <c r="O29" s="450"/>
      <c r="P29" s="443"/>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31"/>
      <c r="AN29" s="133">
        <v>8</v>
      </c>
      <c r="AO29" s="134" t="s">
        <v>117</v>
      </c>
      <c r="AP29" s="134"/>
      <c r="AQ29" s="134" t="s">
        <v>114</v>
      </c>
      <c r="AR29" s="134"/>
      <c r="AS29" s="134"/>
      <c r="AT29" s="134"/>
      <c r="AU29" s="134"/>
      <c r="AV29" s="134" t="s">
        <v>114</v>
      </c>
      <c r="AW29" s="135" t="s">
        <v>114</v>
      </c>
      <c r="AX29" s="135" t="s">
        <v>114</v>
      </c>
      <c r="AY29" s="135" t="s">
        <v>114</v>
      </c>
      <c r="AZ29" s="135" t="s">
        <v>114</v>
      </c>
      <c r="BA29" s="135" t="s">
        <v>114</v>
      </c>
      <c r="BB29" s="135" t="s">
        <v>114</v>
      </c>
      <c r="BC29" s="135" t="s">
        <v>114</v>
      </c>
      <c r="BD29" s="135">
        <f t="shared" si="0"/>
        <v>0</v>
      </c>
      <c r="BE29" s="135" t="str">
        <f t="shared" si="1"/>
        <v>Débil</v>
      </c>
      <c r="BF29" s="134"/>
      <c r="BG29" s="136" t="s">
        <v>114</v>
      </c>
      <c r="BH29" s="135" t="str">
        <f t="shared" si="2"/>
        <v>Casilla formulada</v>
      </c>
      <c r="BI29" s="134"/>
      <c r="BJ29" s="135" t="str">
        <f t="shared" si="3"/>
        <v/>
      </c>
      <c r="BK29" s="135" t="str">
        <f t="shared" si="4"/>
        <v/>
      </c>
      <c r="BL29" s="135" t="str">
        <f t="shared" si="5"/>
        <v>SI</v>
      </c>
      <c r="BM29" s="434"/>
      <c r="BN29" s="437"/>
      <c r="BO29" s="469"/>
      <c r="BP29" s="443"/>
      <c r="BQ29" s="425"/>
      <c r="BR29" s="425"/>
      <c r="BS29" s="428"/>
    </row>
    <row r="30" spans="2:71" s="113" customFormat="1" ht="96" hidden="1" customHeight="1" x14ac:dyDescent="0.25">
      <c r="B30" s="463"/>
      <c r="C30" s="466"/>
      <c r="D30" s="455"/>
      <c r="E30" s="455"/>
      <c r="F30" s="455"/>
      <c r="G30" s="455"/>
      <c r="H30" s="455"/>
      <c r="I30" s="455"/>
      <c r="J30" s="455"/>
      <c r="K30" s="137">
        <v>9</v>
      </c>
      <c r="L30" s="143" t="s">
        <v>115</v>
      </c>
      <c r="M30" s="457"/>
      <c r="N30" s="472"/>
      <c r="O30" s="450"/>
      <c r="P30" s="443"/>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31"/>
      <c r="AN30" s="139">
        <v>9</v>
      </c>
      <c r="AO30" s="140" t="s">
        <v>117</v>
      </c>
      <c r="AP30" s="140"/>
      <c r="AQ30" s="140" t="s">
        <v>114</v>
      </c>
      <c r="AR30" s="140"/>
      <c r="AS30" s="140"/>
      <c r="AT30" s="140"/>
      <c r="AU30" s="140"/>
      <c r="AV30" s="140" t="s">
        <v>114</v>
      </c>
      <c r="AW30" s="167" t="s">
        <v>114</v>
      </c>
      <c r="AX30" s="167" t="s">
        <v>114</v>
      </c>
      <c r="AY30" s="167" t="s">
        <v>114</v>
      </c>
      <c r="AZ30" s="167" t="s">
        <v>114</v>
      </c>
      <c r="BA30" s="167" t="s">
        <v>114</v>
      </c>
      <c r="BB30" s="167" t="s">
        <v>114</v>
      </c>
      <c r="BC30" s="167" t="s">
        <v>114</v>
      </c>
      <c r="BD30" s="167">
        <f t="shared" si="0"/>
        <v>0</v>
      </c>
      <c r="BE30" s="167" t="str">
        <f t="shared" si="1"/>
        <v>Débil</v>
      </c>
      <c r="BF30" s="140"/>
      <c r="BG30" s="142" t="s">
        <v>114</v>
      </c>
      <c r="BH30" s="167" t="str">
        <f t="shared" si="2"/>
        <v>Casilla formulada</v>
      </c>
      <c r="BI30" s="140"/>
      <c r="BJ30" s="167" t="str">
        <f t="shared" si="3"/>
        <v/>
      </c>
      <c r="BK30" s="167" t="str">
        <f t="shared" si="4"/>
        <v/>
      </c>
      <c r="BL30" s="167" t="str">
        <f t="shared" si="5"/>
        <v>SI</v>
      </c>
      <c r="BM30" s="434"/>
      <c r="BN30" s="437"/>
      <c r="BO30" s="469"/>
      <c r="BP30" s="443"/>
      <c r="BQ30" s="425"/>
      <c r="BR30" s="425"/>
      <c r="BS30" s="428"/>
    </row>
    <row r="31" spans="2:71" s="113" customFormat="1" ht="96" hidden="1" customHeight="1" x14ac:dyDescent="0.25">
      <c r="B31" s="464"/>
      <c r="C31" s="467"/>
      <c r="D31" s="456"/>
      <c r="E31" s="456"/>
      <c r="F31" s="456"/>
      <c r="G31" s="456"/>
      <c r="H31" s="456"/>
      <c r="I31" s="456"/>
      <c r="J31" s="456"/>
      <c r="K31" s="144">
        <v>10</v>
      </c>
      <c r="L31" s="145" t="s">
        <v>115</v>
      </c>
      <c r="M31" s="458"/>
      <c r="N31" s="473"/>
      <c r="O31" s="451"/>
      <c r="P31" s="444"/>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32"/>
      <c r="AN31" s="146">
        <v>10</v>
      </c>
      <c r="AO31" s="147" t="s">
        <v>117</v>
      </c>
      <c r="AP31" s="147"/>
      <c r="AQ31" s="147" t="s">
        <v>114</v>
      </c>
      <c r="AR31" s="147"/>
      <c r="AS31" s="147"/>
      <c r="AT31" s="147"/>
      <c r="AU31" s="147"/>
      <c r="AV31" s="147" t="s">
        <v>114</v>
      </c>
      <c r="AW31" s="148" t="s">
        <v>114</v>
      </c>
      <c r="AX31" s="148" t="s">
        <v>114</v>
      </c>
      <c r="AY31" s="148" t="s">
        <v>114</v>
      </c>
      <c r="AZ31" s="148" t="s">
        <v>114</v>
      </c>
      <c r="BA31" s="148" t="s">
        <v>114</v>
      </c>
      <c r="BB31" s="148" t="s">
        <v>114</v>
      </c>
      <c r="BC31" s="148" t="s">
        <v>114</v>
      </c>
      <c r="BD31" s="148">
        <f t="shared" si="0"/>
        <v>0</v>
      </c>
      <c r="BE31" s="148" t="str">
        <f t="shared" si="1"/>
        <v>Débil</v>
      </c>
      <c r="BF31" s="147"/>
      <c r="BG31" s="149" t="s">
        <v>114</v>
      </c>
      <c r="BH31" s="148" t="str">
        <f t="shared" si="2"/>
        <v>Casilla formulada</v>
      </c>
      <c r="BI31" s="147"/>
      <c r="BJ31" s="148" t="str">
        <f t="shared" si="3"/>
        <v/>
      </c>
      <c r="BK31" s="148" t="str">
        <f t="shared" si="4"/>
        <v/>
      </c>
      <c r="BL31" s="148" t="str">
        <f t="shared" si="5"/>
        <v>SI</v>
      </c>
      <c r="BM31" s="435"/>
      <c r="BN31" s="438"/>
      <c r="BO31" s="470"/>
      <c r="BP31" s="444"/>
      <c r="BQ31" s="426"/>
      <c r="BR31" s="426"/>
      <c r="BS31" s="429"/>
    </row>
    <row r="32" spans="2:71" s="113" customFormat="1" ht="96" hidden="1" customHeight="1" x14ac:dyDescent="0.25">
      <c r="B32" s="462">
        <v>3</v>
      </c>
      <c r="C32" s="465" t="s">
        <v>112</v>
      </c>
      <c r="D32" s="455" t="s">
        <v>113</v>
      </c>
      <c r="E32" s="455"/>
      <c r="F32" s="453" t="s">
        <v>114</v>
      </c>
      <c r="G32" s="453" t="s">
        <v>114</v>
      </c>
      <c r="H32" s="453" t="s">
        <v>114</v>
      </c>
      <c r="I32" s="453" t="s">
        <v>114</v>
      </c>
      <c r="J32" s="455" t="str">
        <f>IF(AND((F32="SI"),(G32="SI"),(H32="SI"),(I32="SI")),"Si es Riesgo de Corrupción","No es Riesgo de Corrupción")</f>
        <v>No es Riesgo de Corrupción</v>
      </c>
      <c r="K32" s="128">
        <v>1</v>
      </c>
      <c r="L32" s="129" t="s">
        <v>115</v>
      </c>
      <c r="M32" s="457" t="s">
        <v>183</v>
      </c>
      <c r="N32" s="45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45" t="s">
        <v>114</v>
      </c>
      <c r="R32" s="445" t="s">
        <v>114</v>
      </c>
      <c r="S32" s="445" t="s">
        <v>114</v>
      </c>
      <c r="T32" s="445" t="s">
        <v>114</v>
      </c>
      <c r="U32" s="445" t="s">
        <v>114</v>
      </c>
      <c r="V32" s="445" t="s">
        <v>114</v>
      </c>
      <c r="W32" s="445" t="s">
        <v>114</v>
      </c>
      <c r="X32" s="445" t="s">
        <v>114</v>
      </c>
      <c r="Y32" s="445" t="s">
        <v>114</v>
      </c>
      <c r="Z32" s="445" t="s">
        <v>114</v>
      </c>
      <c r="AA32" s="445" t="s">
        <v>114</v>
      </c>
      <c r="AB32" s="445" t="s">
        <v>114</v>
      </c>
      <c r="AC32" s="445" t="s">
        <v>114</v>
      </c>
      <c r="AD32" s="445" t="s">
        <v>114</v>
      </c>
      <c r="AE32" s="445" t="s">
        <v>114</v>
      </c>
      <c r="AF32" s="445" t="s">
        <v>114</v>
      </c>
      <c r="AG32" s="445" t="s">
        <v>114</v>
      </c>
      <c r="AH32" s="445" t="s">
        <v>114</v>
      </c>
      <c r="AI32" s="445"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430" t="s">
        <v>116</v>
      </c>
      <c r="AN32" s="117">
        <v>1</v>
      </c>
      <c r="AO32" s="121" t="s">
        <v>117</v>
      </c>
      <c r="AP32" s="121"/>
      <c r="AQ32" s="121" t="s">
        <v>114</v>
      </c>
      <c r="AR32" s="121"/>
      <c r="AS32" s="121"/>
      <c r="AT32" s="121"/>
      <c r="AU32" s="121"/>
      <c r="AV32" s="121" t="s">
        <v>114</v>
      </c>
      <c r="AW32" s="166" t="s">
        <v>114</v>
      </c>
      <c r="AX32" s="166" t="s">
        <v>114</v>
      </c>
      <c r="AY32" s="166" t="s">
        <v>114</v>
      </c>
      <c r="AZ32" s="166" t="s">
        <v>114</v>
      </c>
      <c r="BA32" s="166" t="s">
        <v>114</v>
      </c>
      <c r="BB32" s="166" t="s">
        <v>114</v>
      </c>
      <c r="BC32" s="166" t="s">
        <v>114</v>
      </c>
      <c r="BD32" s="166">
        <f t="shared" si="0"/>
        <v>0</v>
      </c>
      <c r="BE32" s="166" t="str">
        <f t="shared" si="1"/>
        <v>Débil</v>
      </c>
      <c r="BF32" s="121"/>
      <c r="BG32" s="130" t="s">
        <v>114</v>
      </c>
      <c r="BH32" s="166" t="str">
        <f t="shared" si="2"/>
        <v>Casilla formulada</v>
      </c>
      <c r="BI32" s="121"/>
      <c r="BJ32" s="166" t="str">
        <f t="shared" si="3"/>
        <v/>
      </c>
      <c r="BK32" s="166" t="str">
        <f t="shared" si="4"/>
        <v/>
      </c>
      <c r="BL32" s="166" t="str">
        <f t="shared" si="5"/>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427"/>
    </row>
    <row r="33" spans="2:71" s="113" customFormat="1" ht="96" hidden="1" customHeight="1" x14ac:dyDescent="0.25">
      <c r="B33" s="463"/>
      <c r="C33" s="466"/>
      <c r="D33" s="455"/>
      <c r="E33" s="455"/>
      <c r="F33" s="453"/>
      <c r="G33" s="453"/>
      <c r="H33" s="453"/>
      <c r="I33" s="453"/>
      <c r="J33" s="455"/>
      <c r="K33" s="131">
        <v>2</v>
      </c>
      <c r="L33" s="132" t="s">
        <v>115</v>
      </c>
      <c r="M33" s="457"/>
      <c r="N33" s="460"/>
      <c r="O33" s="450"/>
      <c r="P33" s="443"/>
      <c r="Q33" s="446"/>
      <c r="R33" s="446"/>
      <c r="S33" s="446"/>
      <c r="T33" s="446"/>
      <c r="U33" s="446"/>
      <c r="V33" s="446"/>
      <c r="W33" s="446"/>
      <c r="X33" s="446"/>
      <c r="Y33" s="446"/>
      <c r="Z33" s="446"/>
      <c r="AA33" s="446"/>
      <c r="AB33" s="446"/>
      <c r="AC33" s="446"/>
      <c r="AD33" s="446"/>
      <c r="AE33" s="446"/>
      <c r="AF33" s="446"/>
      <c r="AG33" s="446"/>
      <c r="AH33" s="446"/>
      <c r="AI33" s="446"/>
      <c r="AJ33" s="425"/>
      <c r="AK33" s="425"/>
      <c r="AL33" s="425"/>
      <c r="AM33" s="431"/>
      <c r="AN33" s="133">
        <v>2</v>
      </c>
      <c r="AO33" s="134" t="s">
        <v>117</v>
      </c>
      <c r="AP33" s="134"/>
      <c r="AQ33" s="134" t="s">
        <v>114</v>
      </c>
      <c r="AR33" s="134"/>
      <c r="AS33" s="134"/>
      <c r="AT33" s="134"/>
      <c r="AU33" s="134"/>
      <c r="AV33" s="134" t="s">
        <v>114</v>
      </c>
      <c r="AW33" s="135" t="s">
        <v>114</v>
      </c>
      <c r="AX33" s="135" t="s">
        <v>114</v>
      </c>
      <c r="AY33" s="135" t="s">
        <v>114</v>
      </c>
      <c r="AZ33" s="135" t="s">
        <v>114</v>
      </c>
      <c r="BA33" s="135" t="s">
        <v>114</v>
      </c>
      <c r="BB33" s="135" t="s">
        <v>114</v>
      </c>
      <c r="BC33" s="135" t="s">
        <v>114</v>
      </c>
      <c r="BD33" s="135">
        <f t="shared" si="0"/>
        <v>0</v>
      </c>
      <c r="BE33" s="135" t="str">
        <f t="shared" si="1"/>
        <v>Débil</v>
      </c>
      <c r="BF33" s="134"/>
      <c r="BG33" s="136" t="s">
        <v>114</v>
      </c>
      <c r="BH33" s="135" t="str">
        <f t="shared" si="2"/>
        <v>Casilla formulada</v>
      </c>
      <c r="BI33" s="134"/>
      <c r="BJ33" s="135" t="str">
        <f t="shared" si="3"/>
        <v/>
      </c>
      <c r="BK33" s="135" t="str">
        <f t="shared" si="4"/>
        <v/>
      </c>
      <c r="BL33" s="135" t="str">
        <f t="shared" si="5"/>
        <v>SI</v>
      </c>
      <c r="BM33" s="434"/>
      <c r="BN33" s="437"/>
      <c r="BO33" s="440"/>
      <c r="BP33" s="443"/>
      <c r="BQ33" s="425"/>
      <c r="BR33" s="425"/>
      <c r="BS33" s="428"/>
    </row>
    <row r="34" spans="2:71" s="113" customFormat="1" ht="96" hidden="1" customHeight="1" x14ac:dyDescent="0.25">
      <c r="B34" s="463"/>
      <c r="C34" s="466"/>
      <c r="D34" s="455"/>
      <c r="E34" s="455"/>
      <c r="F34" s="453"/>
      <c r="G34" s="453"/>
      <c r="H34" s="453"/>
      <c r="I34" s="453"/>
      <c r="J34" s="455"/>
      <c r="K34" s="137">
        <v>3</v>
      </c>
      <c r="L34" s="138" t="s">
        <v>115</v>
      </c>
      <c r="M34" s="457"/>
      <c r="N34" s="460"/>
      <c r="O34" s="450"/>
      <c r="P34" s="443"/>
      <c r="Q34" s="446"/>
      <c r="R34" s="446"/>
      <c r="S34" s="446"/>
      <c r="T34" s="446"/>
      <c r="U34" s="446"/>
      <c r="V34" s="446"/>
      <c r="W34" s="446"/>
      <c r="X34" s="446"/>
      <c r="Y34" s="446"/>
      <c r="Z34" s="446"/>
      <c r="AA34" s="446"/>
      <c r="AB34" s="446"/>
      <c r="AC34" s="446"/>
      <c r="AD34" s="446"/>
      <c r="AE34" s="446"/>
      <c r="AF34" s="446"/>
      <c r="AG34" s="446"/>
      <c r="AH34" s="446"/>
      <c r="AI34" s="446"/>
      <c r="AJ34" s="425"/>
      <c r="AK34" s="425"/>
      <c r="AL34" s="425"/>
      <c r="AM34" s="431"/>
      <c r="AN34" s="139">
        <v>3</v>
      </c>
      <c r="AO34" s="140" t="s">
        <v>117</v>
      </c>
      <c r="AP34" s="140"/>
      <c r="AQ34" s="140" t="s">
        <v>114</v>
      </c>
      <c r="AR34" s="140"/>
      <c r="AS34" s="140"/>
      <c r="AT34" s="140"/>
      <c r="AU34" s="140"/>
      <c r="AV34" s="140" t="s">
        <v>114</v>
      </c>
      <c r="AW34" s="167" t="s">
        <v>114</v>
      </c>
      <c r="AX34" s="167" t="s">
        <v>114</v>
      </c>
      <c r="AY34" s="167" t="s">
        <v>114</v>
      </c>
      <c r="AZ34" s="167" t="s">
        <v>114</v>
      </c>
      <c r="BA34" s="167" t="s">
        <v>114</v>
      </c>
      <c r="BB34" s="167" t="s">
        <v>114</v>
      </c>
      <c r="BC34" s="167" t="s">
        <v>114</v>
      </c>
      <c r="BD34" s="167">
        <f t="shared" si="0"/>
        <v>0</v>
      </c>
      <c r="BE34" s="167" t="str">
        <f t="shared" si="1"/>
        <v>Débil</v>
      </c>
      <c r="BF34" s="140"/>
      <c r="BG34" s="142" t="s">
        <v>114</v>
      </c>
      <c r="BH34" s="167" t="str">
        <f t="shared" si="2"/>
        <v>Casilla formulada</v>
      </c>
      <c r="BI34" s="140"/>
      <c r="BJ34" s="167" t="str">
        <f t="shared" si="3"/>
        <v/>
      </c>
      <c r="BK34" s="167" t="str">
        <f t="shared" si="4"/>
        <v/>
      </c>
      <c r="BL34" s="167" t="str">
        <f t="shared" si="5"/>
        <v>SI</v>
      </c>
      <c r="BM34" s="434"/>
      <c r="BN34" s="437"/>
      <c r="BO34" s="440"/>
      <c r="BP34" s="443"/>
      <c r="BQ34" s="425"/>
      <c r="BR34" s="425"/>
      <c r="BS34" s="428"/>
    </row>
    <row r="35" spans="2:71" s="113" customFormat="1" ht="96" hidden="1" customHeight="1" x14ac:dyDescent="0.25">
      <c r="B35" s="463"/>
      <c r="C35" s="466"/>
      <c r="D35" s="455"/>
      <c r="E35" s="455"/>
      <c r="F35" s="453"/>
      <c r="G35" s="453"/>
      <c r="H35" s="453"/>
      <c r="I35" s="453"/>
      <c r="J35" s="455"/>
      <c r="K35" s="131">
        <v>4</v>
      </c>
      <c r="L35" s="132" t="s">
        <v>115</v>
      </c>
      <c r="M35" s="457"/>
      <c r="N35" s="460"/>
      <c r="O35" s="450"/>
      <c r="P35" s="443"/>
      <c r="Q35" s="446"/>
      <c r="R35" s="446"/>
      <c r="S35" s="446"/>
      <c r="T35" s="446"/>
      <c r="U35" s="446"/>
      <c r="V35" s="446"/>
      <c r="W35" s="446"/>
      <c r="X35" s="446"/>
      <c r="Y35" s="446"/>
      <c r="Z35" s="446"/>
      <c r="AA35" s="446"/>
      <c r="AB35" s="446"/>
      <c r="AC35" s="446"/>
      <c r="AD35" s="446"/>
      <c r="AE35" s="446"/>
      <c r="AF35" s="446"/>
      <c r="AG35" s="446"/>
      <c r="AH35" s="446"/>
      <c r="AI35" s="446"/>
      <c r="AJ35" s="425"/>
      <c r="AK35" s="425"/>
      <c r="AL35" s="425"/>
      <c r="AM35" s="431"/>
      <c r="AN35" s="133">
        <v>4</v>
      </c>
      <c r="AO35" s="134" t="s">
        <v>117</v>
      </c>
      <c r="AP35" s="134"/>
      <c r="AQ35" s="134" t="s">
        <v>114</v>
      </c>
      <c r="AR35" s="134"/>
      <c r="AS35" s="134"/>
      <c r="AT35" s="134"/>
      <c r="AU35" s="134"/>
      <c r="AV35" s="134" t="s">
        <v>114</v>
      </c>
      <c r="AW35" s="135" t="s">
        <v>114</v>
      </c>
      <c r="AX35" s="135" t="s">
        <v>114</v>
      </c>
      <c r="AY35" s="135" t="s">
        <v>114</v>
      </c>
      <c r="AZ35" s="135" t="s">
        <v>114</v>
      </c>
      <c r="BA35" s="135" t="s">
        <v>114</v>
      </c>
      <c r="BB35" s="135" t="s">
        <v>114</v>
      </c>
      <c r="BC35" s="135" t="s">
        <v>114</v>
      </c>
      <c r="BD35" s="135">
        <f t="shared" si="0"/>
        <v>0</v>
      </c>
      <c r="BE35" s="135" t="str">
        <f t="shared" si="1"/>
        <v>Débil</v>
      </c>
      <c r="BF35" s="134"/>
      <c r="BG35" s="136" t="s">
        <v>114</v>
      </c>
      <c r="BH35" s="135" t="str">
        <f t="shared" si="2"/>
        <v>Casilla formulada</v>
      </c>
      <c r="BI35" s="134"/>
      <c r="BJ35" s="135" t="str">
        <f t="shared" si="3"/>
        <v/>
      </c>
      <c r="BK35" s="135" t="str">
        <f t="shared" si="4"/>
        <v/>
      </c>
      <c r="BL35" s="135" t="str">
        <f t="shared" si="5"/>
        <v>SI</v>
      </c>
      <c r="BM35" s="434"/>
      <c r="BN35" s="437"/>
      <c r="BO35" s="440"/>
      <c r="BP35" s="443"/>
      <c r="BQ35" s="425"/>
      <c r="BR35" s="425"/>
      <c r="BS35" s="428"/>
    </row>
    <row r="36" spans="2:71" s="113" customFormat="1" ht="96" hidden="1" customHeight="1" x14ac:dyDescent="0.25">
      <c r="B36" s="463"/>
      <c r="C36" s="466"/>
      <c r="D36" s="455"/>
      <c r="E36" s="455"/>
      <c r="F36" s="453"/>
      <c r="G36" s="453"/>
      <c r="H36" s="453"/>
      <c r="I36" s="453"/>
      <c r="J36" s="455"/>
      <c r="K36" s="137">
        <v>5</v>
      </c>
      <c r="L36" s="138" t="s">
        <v>115</v>
      </c>
      <c r="M36" s="457"/>
      <c r="N36" s="460"/>
      <c r="O36" s="450"/>
      <c r="P36" s="443"/>
      <c r="Q36" s="446"/>
      <c r="R36" s="446"/>
      <c r="S36" s="446"/>
      <c r="T36" s="446"/>
      <c r="U36" s="446"/>
      <c r="V36" s="446"/>
      <c r="W36" s="446"/>
      <c r="X36" s="446"/>
      <c r="Y36" s="446"/>
      <c r="Z36" s="446"/>
      <c r="AA36" s="446"/>
      <c r="AB36" s="446"/>
      <c r="AC36" s="446"/>
      <c r="AD36" s="446"/>
      <c r="AE36" s="446"/>
      <c r="AF36" s="446"/>
      <c r="AG36" s="446"/>
      <c r="AH36" s="446"/>
      <c r="AI36" s="446"/>
      <c r="AJ36" s="425"/>
      <c r="AK36" s="425"/>
      <c r="AL36" s="425"/>
      <c r="AM36" s="431"/>
      <c r="AN36" s="139">
        <v>5</v>
      </c>
      <c r="AO36" s="140" t="s">
        <v>117</v>
      </c>
      <c r="AP36" s="140"/>
      <c r="AQ36" s="140" t="s">
        <v>114</v>
      </c>
      <c r="AR36" s="140"/>
      <c r="AS36" s="140"/>
      <c r="AT36" s="140"/>
      <c r="AU36" s="140"/>
      <c r="AV36" s="140" t="s">
        <v>114</v>
      </c>
      <c r="AW36" s="167" t="s">
        <v>114</v>
      </c>
      <c r="AX36" s="167" t="s">
        <v>114</v>
      </c>
      <c r="AY36" s="167" t="s">
        <v>114</v>
      </c>
      <c r="AZ36" s="167" t="s">
        <v>114</v>
      </c>
      <c r="BA36" s="167" t="s">
        <v>114</v>
      </c>
      <c r="BB36" s="167" t="s">
        <v>114</v>
      </c>
      <c r="BC36" s="167" t="s">
        <v>114</v>
      </c>
      <c r="BD36" s="167">
        <f t="shared" si="0"/>
        <v>0</v>
      </c>
      <c r="BE36" s="167" t="str">
        <f t="shared" si="1"/>
        <v>Débil</v>
      </c>
      <c r="BF36" s="140"/>
      <c r="BG36" s="142" t="s">
        <v>114</v>
      </c>
      <c r="BH36" s="167" t="str">
        <f t="shared" si="2"/>
        <v>Casilla formulada</v>
      </c>
      <c r="BI36" s="140"/>
      <c r="BJ36" s="167" t="str">
        <f t="shared" si="3"/>
        <v/>
      </c>
      <c r="BK36" s="167" t="str">
        <f t="shared" si="4"/>
        <v/>
      </c>
      <c r="BL36" s="167" t="str">
        <f t="shared" si="5"/>
        <v>SI</v>
      </c>
      <c r="BM36" s="434"/>
      <c r="BN36" s="437"/>
      <c r="BO36" s="440"/>
      <c r="BP36" s="443"/>
      <c r="BQ36" s="425"/>
      <c r="BR36" s="425"/>
      <c r="BS36" s="428"/>
    </row>
    <row r="37" spans="2:71" s="113" customFormat="1" ht="96" hidden="1" customHeight="1" x14ac:dyDescent="0.25">
      <c r="B37" s="463"/>
      <c r="C37" s="466"/>
      <c r="D37" s="455"/>
      <c r="E37" s="455"/>
      <c r="F37" s="453"/>
      <c r="G37" s="453"/>
      <c r="H37" s="453"/>
      <c r="I37" s="453"/>
      <c r="J37" s="455"/>
      <c r="K37" s="131">
        <v>6</v>
      </c>
      <c r="L37" s="132" t="s">
        <v>115</v>
      </c>
      <c r="M37" s="457"/>
      <c r="N37" s="460"/>
      <c r="O37" s="450"/>
      <c r="P37" s="443"/>
      <c r="Q37" s="446"/>
      <c r="R37" s="446"/>
      <c r="S37" s="446"/>
      <c r="T37" s="446"/>
      <c r="U37" s="446"/>
      <c r="V37" s="446"/>
      <c r="W37" s="446"/>
      <c r="X37" s="446"/>
      <c r="Y37" s="446"/>
      <c r="Z37" s="446"/>
      <c r="AA37" s="446"/>
      <c r="AB37" s="446"/>
      <c r="AC37" s="446"/>
      <c r="AD37" s="446"/>
      <c r="AE37" s="446"/>
      <c r="AF37" s="446"/>
      <c r="AG37" s="446"/>
      <c r="AH37" s="446"/>
      <c r="AI37" s="446"/>
      <c r="AJ37" s="425"/>
      <c r="AK37" s="425"/>
      <c r="AL37" s="425"/>
      <c r="AM37" s="431"/>
      <c r="AN37" s="133">
        <v>6</v>
      </c>
      <c r="AO37" s="134" t="s">
        <v>117</v>
      </c>
      <c r="AP37" s="134"/>
      <c r="AQ37" s="134" t="s">
        <v>114</v>
      </c>
      <c r="AR37" s="134"/>
      <c r="AS37" s="134"/>
      <c r="AT37" s="134"/>
      <c r="AU37" s="134"/>
      <c r="AV37" s="134" t="s">
        <v>114</v>
      </c>
      <c r="AW37" s="135" t="s">
        <v>114</v>
      </c>
      <c r="AX37" s="135" t="s">
        <v>114</v>
      </c>
      <c r="AY37" s="135" t="s">
        <v>114</v>
      </c>
      <c r="AZ37" s="135" t="s">
        <v>114</v>
      </c>
      <c r="BA37" s="135" t="s">
        <v>114</v>
      </c>
      <c r="BB37" s="135" t="s">
        <v>114</v>
      </c>
      <c r="BC37" s="135" t="s">
        <v>114</v>
      </c>
      <c r="BD37" s="135">
        <f t="shared" si="0"/>
        <v>0</v>
      </c>
      <c r="BE37" s="135" t="str">
        <f t="shared" si="1"/>
        <v>Débil</v>
      </c>
      <c r="BF37" s="134"/>
      <c r="BG37" s="136" t="s">
        <v>114</v>
      </c>
      <c r="BH37" s="135" t="str">
        <f t="shared" si="2"/>
        <v>Casilla formulada</v>
      </c>
      <c r="BI37" s="134"/>
      <c r="BJ37" s="135" t="str">
        <f t="shared" si="3"/>
        <v/>
      </c>
      <c r="BK37" s="135" t="str">
        <f t="shared" si="4"/>
        <v/>
      </c>
      <c r="BL37" s="135" t="str">
        <f t="shared" si="5"/>
        <v>SI</v>
      </c>
      <c r="BM37" s="434"/>
      <c r="BN37" s="437"/>
      <c r="BO37" s="440"/>
      <c r="BP37" s="443"/>
      <c r="BQ37" s="425"/>
      <c r="BR37" s="425"/>
      <c r="BS37" s="428"/>
    </row>
    <row r="38" spans="2:71" s="113" customFormat="1" ht="96" hidden="1" customHeight="1" x14ac:dyDescent="0.25">
      <c r="B38" s="463"/>
      <c r="C38" s="466"/>
      <c r="D38" s="455"/>
      <c r="E38" s="455"/>
      <c r="F38" s="453"/>
      <c r="G38" s="453"/>
      <c r="H38" s="453"/>
      <c r="I38" s="453"/>
      <c r="J38" s="455"/>
      <c r="K38" s="137">
        <v>7</v>
      </c>
      <c r="L38" s="138" t="s">
        <v>115</v>
      </c>
      <c r="M38" s="457"/>
      <c r="N38" s="460"/>
      <c r="O38" s="450"/>
      <c r="P38" s="443"/>
      <c r="Q38" s="446"/>
      <c r="R38" s="446"/>
      <c r="S38" s="446"/>
      <c r="T38" s="446"/>
      <c r="U38" s="446"/>
      <c r="V38" s="446"/>
      <c r="W38" s="446"/>
      <c r="X38" s="446"/>
      <c r="Y38" s="446"/>
      <c r="Z38" s="446"/>
      <c r="AA38" s="446"/>
      <c r="AB38" s="446"/>
      <c r="AC38" s="446"/>
      <c r="AD38" s="446"/>
      <c r="AE38" s="446"/>
      <c r="AF38" s="446"/>
      <c r="AG38" s="446"/>
      <c r="AH38" s="446"/>
      <c r="AI38" s="446"/>
      <c r="AJ38" s="425"/>
      <c r="AK38" s="425"/>
      <c r="AL38" s="425"/>
      <c r="AM38" s="431"/>
      <c r="AN38" s="139">
        <v>7</v>
      </c>
      <c r="AO38" s="140" t="s">
        <v>117</v>
      </c>
      <c r="AP38" s="140"/>
      <c r="AQ38" s="140" t="s">
        <v>114</v>
      </c>
      <c r="AR38" s="140"/>
      <c r="AS38" s="140"/>
      <c r="AT38" s="140"/>
      <c r="AU38" s="140"/>
      <c r="AV38" s="140" t="s">
        <v>114</v>
      </c>
      <c r="AW38" s="167" t="s">
        <v>114</v>
      </c>
      <c r="AX38" s="167" t="s">
        <v>114</v>
      </c>
      <c r="AY38" s="167" t="s">
        <v>114</v>
      </c>
      <c r="AZ38" s="167" t="s">
        <v>114</v>
      </c>
      <c r="BA38" s="167" t="s">
        <v>114</v>
      </c>
      <c r="BB38" s="167" t="s">
        <v>114</v>
      </c>
      <c r="BC38" s="167" t="s">
        <v>114</v>
      </c>
      <c r="BD38" s="167">
        <f t="shared" si="0"/>
        <v>0</v>
      </c>
      <c r="BE38" s="167" t="str">
        <f t="shared" si="1"/>
        <v>Débil</v>
      </c>
      <c r="BF38" s="140"/>
      <c r="BG38" s="142" t="s">
        <v>114</v>
      </c>
      <c r="BH38" s="167" t="str">
        <f t="shared" si="2"/>
        <v>Casilla formulada</v>
      </c>
      <c r="BI38" s="140"/>
      <c r="BJ38" s="167" t="str">
        <f t="shared" si="3"/>
        <v/>
      </c>
      <c r="BK38" s="167" t="str">
        <f t="shared" si="4"/>
        <v/>
      </c>
      <c r="BL38" s="167" t="str">
        <f t="shared" si="5"/>
        <v>SI</v>
      </c>
      <c r="BM38" s="434"/>
      <c r="BN38" s="437"/>
      <c r="BO38" s="440"/>
      <c r="BP38" s="443"/>
      <c r="BQ38" s="425"/>
      <c r="BR38" s="425"/>
      <c r="BS38" s="428"/>
    </row>
    <row r="39" spans="2:71" s="113" customFormat="1" ht="96" hidden="1" customHeight="1" x14ac:dyDescent="0.25">
      <c r="B39" s="463"/>
      <c r="C39" s="466"/>
      <c r="D39" s="455"/>
      <c r="E39" s="455"/>
      <c r="F39" s="453"/>
      <c r="G39" s="453"/>
      <c r="H39" s="453"/>
      <c r="I39" s="453"/>
      <c r="J39" s="455"/>
      <c r="K39" s="131">
        <v>8</v>
      </c>
      <c r="L39" s="132" t="s">
        <v>115</v>
      </c>
      <c r="M39" s="457"/>
      <c r="N39" s="460"/>
      <c r="O39" s="450"/>
      <c r="P39" s="443"/>
      <c r="Q39" s="446"/>
      <c r="R39" s="446"/>
      <c r="S39" s="446"/>
      <c r="T39" s="446"/>
      <c r="U39" s="446"/>
      <c r="V39" s="446"/>
      <c r="W39" s="446"/>
      <c r="X39" s="446"/>
      <c r="Y39" s="446"/>
      <c r="Z39" s="446"/>
      <c r="AA39" s="446"/>
      <c r="AB39" s="446"/>
      <c r="AC39" s="446"/>
      <c r="AD39" s="446"/>
      <c r="AE39" s="446"/>
      <c r="AF39" s="446"/>
      <c r="AG39" s="446"/>
      <c r="AH39" s="446"/>
      <c r="AI39" s="446"/>
      <c r="AJ39" s="425"/>
      <c r="AK39" s="425"/>
      <c r="AL39" s="425"/>
      <c r="AM39" s="431"/>
      <c r="AN39" s="133">
        <v>8</v>
      </c>
      <c r="AO39" s="134" t="s">
        <v>117</v>
      </c>
      <c r="AP39" s="134"/>
      <c r="AQ39" s="134" t="s">
        <v>114</v>
      </c>
      <c r="AR39" s="134"/>
      <c r="AS39" s="134"/>
      <c r="AT39" s="134"/>
      <c r="AU39" s="134"/>
      <c r="AV39" s="134" t="s">
        <v>114</v>
      </c>
      <c r="AW39" s="135" t="s">
        <v>114</v>
      </c>
      <c r="AX39" s="135" t="s">
        <v>114</v>
      </c>
      <c r="AY39" s="135" t="s">
        <v>114</v>
      </c>
      <c r="AZ39" s="135" t="s">
        <v>114</v>
      </c>
      <c r="BA39" s="135" t="s">
        <v>114</v>
      </c>
      <c r="BB39" s="135" t="s">
        <v>114</v>
      </c>
      <c r="BC39" s="135" t="s">
        <v>114</v>
      </c>
      <c r="BD39" s="135">
        <f t="shared" si="0"/>
        <v>0</v>
      </c>
      <c r="BE39" s="135" t="str">
        <f t="shared" si="1"/>
        <v>Débil</v>
      </c>
      <c r="BF39" s="134"/>
      <c r="BG39" s="136" t="s">
        <v>114</v>
      </c>
      <c r="BH39" s="135" t="str">
        <f t="shared" si="2"/>
        <v>Casilla formulada</v>
      </c>
      <c r="BI39" s="134"/>
      <c r="BJ39" s="135" t="str">
        <f t="shared" si="3"/>
        <v/>
      </c>
      <c r="BK39" s="135" t="str">
        <f t="shared" si="4"/>
        <v/>
      </c>
      <c r="BL39" s="135" t="str">
        <f t="shared" si="5"/>
        <v>SI</v>
      </c>
      <c r="BM39" s="434"/>
      <c r="BN39" s="437"/>
      <c r="BO39" s="440"/>
      <c r="BP39" s="443"/>
      <c r="BQ39" s="425"/>
      <c r="BR39" s="425"/>
      <c r="BS39" s="428"/>
    </row>
    <row r="40" spans="2:71" s="113" customFormat="1" ht="96" hidden="1" customHeight="1" x14ac:dyDescent="0.25">
      <c r="B40" s="463"/>
      <c r="C40" s="466"/>
      <c r="D40" s="455"/>
      <c r="E40" s="455"/>
      <c r="F40" s="453"/>
      <c r="G40" s="453"/>
      <c r="H40" s="453"/>
      <c r="I40" s="453"/>
      <c r="J40" s="455"/>
      <c r="K40" s="137">
        <v>9</v>
      </c>
      <c r="L40" s="143" t="s">
        <v>115</v>
      </c>
      <c r="M40" s="457"/>
      <c r="N40" s="460"/>
      <c r="O40" s="450"/>
      <c r="P40" s="443"/>
      <c r="Q40" s="446"/>
      <c r="R40" s="446"/>
      <c r="S40" s="446"/>
      <c r="T40" s="446"/>
      <c r="U40" s="446"/>
      <c r="V40" s="446"/>
      <c r="W40" s="446"/>
      <c r="X40" s="446"/>
      <c r="Y40" s="446"/>
      <c r="Z40" s="446"/>
      <c r="AA40" s="446"/>
      <c r="AB40" s="446"/>
      <c r="AC40" s="446"/>
      <c r="AD40" s="446"/>
      <c r="AE40" s="446"/>
      <c r="AF40" s="446"/>
      <c r="AG40" s="446"/>
      <c r="AH40" s="446"/>
      <c r="AI40" s="446"/>
      <c r="AJ40" s="425"/>
      <c r="AK40" s="425"/>
      <c r="AL40" s="425"/>
      <c r="AM40" s="431"/>
      <c r="AN40" s="139">
        <v>9</v>
      </c>
      <c r="AO40" s="140" t="s">
        <v>117</v>
      </c>
      <c r="AP40" s="140"/>
      <c r="AQ40" s="140" t="s">
        <v>114</v>
      </c>
      <c r="AR40" s="140"/>
      <c r="AS40" s="140"/>
      <c r="AT40" s="140"/>
      <c r="AU40" s="140"/>
      <c r="AV40" s="140" t="s">
        <v>114</v>
      </c>
      <c r="AW40" s="167" t="s">
        <v>114</v>
      </c>
      <c r="AX40" s="167" t="s">
        <v>114</v>
      </c>
      <c r="AY40" s="167" t="s">
        <v>114</v>
      </c>
      <c r="AZ40" s="167" t="s">
        <v>114</v>
      </c>
      <c r="BA40" s="167" t="s">
        <v>114</v>
      </c>
      <c r="BB40" s="167" t="s">
        <v>114</v>
      </c>
      <c r="BC40" s="167" t="s">
        <v>114</v>
      </c>
      <c r="BD40" s="167">
        <f t="shared" si="0"/>
        <v>0</v>
      </c>
      <c r="BE40" s="167" t="str">
        <f t="shared" si="1"/>
        <v>Débil</v>
      </c>
      <c r="BF40" s="140"/>
      <c r="BG40" s="142" t="s">
        <v>114</v>
      </c>
      <c r="BH40" s="167" t="str">
        <f t="shared" si="2"/>
        <v>Casilla formulada</v>
      </c>
      <c r="BI40" s="140"/>
      <c r="BJ40" s="167" t="str">
        <f t="shared" si="3"/>
        <v/>
      </c>
      <c r="BK40" s="167" t="str">
        <f t="shared" si="4"/>
        <v/>
      </c>
      <c r="BL40" s="167" t="str">
        <f t="shared" si="5"/>
        <v>SI</v>
      </c>
      <c r="BM40" s="434"/>
      <c r="BN40" s="437"/>
      <c r="BO40" s="440"/>
      <c r="BP40" s="443"/>
      <c r="BQ40" s="425"/>
      <c r="BR40" s="425"/>
      <c r="BS40" s="428"/>
    </row>
    <row r="41" spans="2:71" s="113" customFormat="1" ht="96" hidden="1" customHeight="1" x14ac:dyDescent="0.25">
      <c r="B41" s="464"/>
      <c r="C41" s="467"/>
      <c r="D41" s="456"/>
      <c r="E41" s="456"/>
      <c r="F41" s="454"/>
      <c r="G41" s="454"/>
      <c r="H41" s="454"/>
      <c r="I41" s="454"/>
      <c r="J41" s="456"/>
      <c r="K41" s="144">
        <v>10</v>
      </c>
      <c r="L41" s="145" t="s">
        <v>115</v>
      </c>
      <c r="M41" s="458"/>
      <c r="N41" s="461"/>
      <c r="O41" s="451"/>
      <c r="P41" s="444"/>
      <c r="Q41" s="447"/>
      <c r="R41" s="447"/>
      <c r="S41" s="447"/>
      <c r="T41" s="447"/>
      <c r="U41" s="447"/>
      <c r="V41" s="447"/>
      <c r="W41" s="447"/>
      <c r="X41" s="447"/>
      <c r="Y41" s="447"/>
      <c r="Z41" s="447"/>
      <c r="AA41" s="447"/>
      <c r="AB41" s="447"/>
      <c r="AC41" s="447"/>
      <c r="AD41" s="447"/>
      <c r="AE41" s="447"/>
      <c r="AF41" s="447"/>
      <c r="AG41" s="447"/>
      <c r="AH41" s="447"/>
      <c r="AI41" s="447"/>
      <c r="AJ41" s="426"/>
      <c r="AK41" s="426"/>
      <c r="AL41" s="426"/>
      <c r="AM41" s="432"/>
      <c r="AN41" s="146">
        <v>10</v>
      </c>
      <c r="AO41" s="147" t="s">
        <v>117</v>
      </c>
      <c r="AP41" s="147"/>
      <c r="AQ41" s="147" t="s">
        <v>114</v>
      </c>
      <c r="AR41" s="147"/>
      <c r="AS41" s="147"/>
      <c r="AT41" s="147"/>
      <c r="AU41" s="147"/>
      <c r="AV41" s="147" t="s">
        <v>114</v>
      </c>
      <c r="AW41" s="148" t="s">
        <v>114</v>
      </c>
      <c r="AX41" s="148" t="s">
        <v>114</v>
      </c>
      <c r="AY41" s="148" t="s">
        <v>114</v>
      </c>
      <c r="AZ41" s="148" t="s">
        <v>114</v>
      </c>
      <c r="BA41" s="148" t="s">
        <v>114</v>
      </c>
      <c r="BB41" s="148" t="s">
        <v>114</v>
      </c>
      <c r="BC41" s="148" t="s">
        <v>114</v>
      </c>
      <c r="BD41" s="148">
        <f t="shared" si="0"/>
        <v>0</v>
      </c>
      <c r="BE41" s="148" t="str">
        <f t="shared" si="1"/>
        <v>Débil</v>
      </c>
      <c r="BF41" s="147"/>
      <c r="BG41" s="149" t="s">
        <v>114</v>
      </c>
      <c r="BH41" s="148" t="str">
        <f t="shared" si="2"/>
        <v>Casilla formulada</v>
      </c>
      <c r="BI41" s="147"/>
      <c r="BJ41" s="148" t="str">
        <f t="shared" si="3"/>
        <v/>
      </c>
      <c r="BK41" s="148" t="str">
        <f t="shared" si="4"/>
        <v/>
      </c>
      <c r="BL41" s="148" t="str">
        <f t="shared" si="5"/>
        <v>SI</v>
      </c>
      <c r="BM41" s="435"/>
      <c r="BN41" s="438"/>
      <c r="BO41" s="441"/>
      <c r="BP41" s="444"/>
      <c r="BQ41" s="426"/>
      <c r="BR41" s="426"/>
      <c r="BS41" s="429"/>
    </row>
    <row r="42" spans="2:71" s="113" customFormat="1" ht="96" hidden="1" customHeight="1" x14ac:dyDescent="0.25">
      <c r="B42" s="462">
        <v>4</v>
      </c>
      <c r="C42" s="465" t="s">
        <v>112</v>
      </c>
      <c r="D42" s="455" t="s">
        <v>113</v>
      </c>
      <c r="E42" s="455"/>
      <c r="F42" s="453" t="s">
        <v>114</v>
      </c>
      <c r="G42" s="453" t="s">
        <v>114</v>
      </c>
      <c r="H42" s="453" t="s">
        <v>114</v>
      </c>
      <c r="I42" s="453" t="s">
        <v>114</v>
      </c>
      <c r="J42" s="455" t="str">
        <f>IF(AND((F42="SI"),(G42="SI"),(H42="SI"),(I42="SI")),"Si es Riesgo de Corrupción","No es Riesgo de Corrupción")</f>
        <v>No es Riesgo de Corrupción</v>
      </c>
      <c r="K42" s="128">
        <v>1</v>
      </c>
      <c r="L42" s="129" t="s">
        <v>115</v>
      </c>
      <c r="M42" s="457" t="s">
        <v>183</v>
      </c>
      <c r="N42" s="45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45" t="s">
        <v>114</v>
      </c>
      <c r="R42" s="445" t="s">
        <v>114</v>
      </c>
      <c r="S42" s="445" t="s">
        <v>114</v>
      </c>
      <c r="T42" s="445" t="s">
        <v>114</v>
      </c>
      <c r="U42" s="445" t="s">
        <v>114</v>
      </c>
      <c r="V42" s="445" t="s">
        <v>114</v>
      </c>
      <c r="W42" s="445" t="s">
        <v>114</v>
      </c>
      <c r="X42" s="445" t="s">
        <v>114</v>
      </c>
      <c r="Y42" s="445" t="s">
        <v>114</v>
      </c>
      <c r="Z42" s="445" t="s">
        <v>114</v>
      </c>
      <c r="AA42" s="445" t="s">
        <v>114</v>
      </c>
      <c r="AB42" s="445" t="s">
        <v>114</v>
      </c>
      <c r="AC42" s="445" t="s">
        <v>114</v>
      </c>
      <c r="AD42" s="445" t="s">
        <v>114</v>
      </c>
      <c r="AE42" s="445" t="s">
        <v>114</v>
      </c>
      <c r="AF42" s="445" t="s">
        <v>114</v>
      </c>
      <c r="AG42" s="445" t="s">
        <v>114</v>
      </c>
      <c r="AH42" s="445" t="s">
        <v>114</v>
      </c>
      <c r="AI42" s="445"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430" t="s">
        <v>116</v>
      </c>
      <c r="AN42" s="117">
        <v>1</v>
      </c>
      <c r="AO42" s="121" t="s">
        <v>117</v>
      </c>
      <c r="AP42" s="121"/>
      <c r="AQ42" s="121" t="s">
        <v>114</v>
      </c>
      <c r="AR42" s="121"/>
      <c r="AS42" s="121"/>
      <c r="AT42" s="121"/>
      <c r="AU42" s="121"/>
      <c r="AV42" s="121" t="s">
        <v>114</v>
      </c>
      <c r="AW42" s="166" t="s">
        <v>114</v>
      </c>
      <c r="AX42" s="166" t="s">
        <v>114</v>
      </c>
      <c r="AY42" s="166" t="s">
        <v>114</v>
      </c>
      <c r="AZ42" s="166" t="s">
        <v>114</v>
      </c>
      <c r="BA42" s="166" t="s">
        <v>114</v>
      </c>
      <c r="BB42" s="166" t="s">
        <v>114</v>
      </c>
      <c r="BC42" s="166" t="s">
        <v>114</v>
      </c>
      <c r="BD42" s="166">
        <f t="shared" si="0"/>
        <v>0</v>
      </c>
      <c r="BE42" s="166" t="str">
        <f t="shared" si="1"/>
        <v>Débil</v>
      </c>
      <c r="BF42" s="121"/>
      <c r="BG42" s="130" t="s">
        <v>114</v>
      </c>
      <c r="BH42" s="166" t="str">
        <f t="shared" si="2"/>
        <v>Casilla formulada</v>
      </c>
      <c r="BI42" s="121"/>
      <c r="BJ42" s="166" t="str">
        <f t="shared" si="3"/>
        <v/>
      </c>
      <c r="BK42" s="166" t="str">
        <f t="shared" si="4"/>
        <v/>
      </c>
      <c r="BL42" s="166" t="str">
        <f t="shared" si="5"/>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427"/>
    </row>
    <row r="43" spans="2:71" s="113" customFormat="1" ht="96" hidden="1" customHeight="1" x14ac:dyDescent="0.25">
      <c r="B43" s="463"/>
      <c r="C43" s="466"/>
      <c r="D43" s="455"/>
      <c r="E43" s="455"/>
      <c r="F43" s="453"/>
      <c r="G43" s="453"/>
      <c r="H43" s="453"/>
      <c r="I43" s="453"/>
      <c r="J43" s="455"/>
      <c r="K43" s="131">
        <v>2</v>
      </c>
      <c r="L43" s="132" t="s">
        <v>115</v>
      </c>
      <c r="M43" s="457"/>
      <c r="N43" s="460"/>
      <c r="O43" s="450"/>
      <c r="P43" s="443"/>
      <c r="Q43" s="446"/>
      <c r="R43" s="446"/>
      <c r="S43" s="446"/>
      <c r="T43" s="446"/>
      <c r="U43" s="446"/>
      <c r="V43" s="446"/>
      <c r="W43" s="446"/>
      <c r="X43" s="446"/>
      <c r="Y43" s="446"/>
      <c r="Z43" s="446"/>
      <c r="AA43" s="446"/>
      <c r="AB43" s="446"/>
      <c r="AC43" s="446"/>
      <c r="AD43" s="446"/>
      <c r="AE43" s="446"/>
      <c r="AF43" s="446"/>
      <c r="AG43" s="446"/>
      <c r="AH43" s="446"/>
      <c r="AI43" s="446"/>
      <c r="AJ43" s="425"/>
      <c r="AK43" s="425"/>
      <c r="AL43" s="425"/>
      <c r="AM43" s="431"/>
      <c r="AN43" s="133">
        <v>2</v>
      </c>
      <c r="AO43" s="134" t="s">
        <v>117</v>
      </c>
      <c r="AP43" s="134"/>
      <c r="AQ43" s="134" t="s">
        <v>114</v>
      </c>
      <c r="AR43" s="134"/>
      <c r="AS43" s="134"/>
      <c r="AT43" s="134"/>
      <c r="AU43" s="134"/>
      <c r="AV43" s="134" t="s">
        <v>114</v>
      </c>
      <c r="AW43" s="135" t="s">
        <v>114</v>
      </c>
      <c r="AX43" s="135" t="s">
        <v>114</v>
      </c>
      <c r="AY43" s="135" t="s">
        <v>114</v>
      </c>
      <c r="AZ43" s="135" t="s">
        <v>114</v>
      </c>
      <c r="BA43" s="135" t="s">
        <v>114</v>
      </c>
      <c r="BB43" s="135" t="s">
        <v>114</v>
      </c>
      <c r="BC43" s="135" t="s">
        <v>114</v>
      </c>
      <c r="BD43" s="135">
        <f t="shared" si="0"/>
        <v>0</v>
      </c>
      <c r="BE43" s="135" t="str">
        <f t="shared" si="1"/>
        <v>Débil</v>
      </c>
      <c r="BF43" s="134"/>
      <c r="BG43" s="136" t="s">
        <v>114</v>
      </c>
      <c r="BH43" s="135" t="str">
        <f t="shared" si="2"/>
        <v>Casilla formulada</v>
      </c>
      <c r="BI43" s="134"/>
      <c r="BJ43" s="135" t="str">
        <f t="shared" si="3"/>
        <v/>
      </c>
      <c r="BK43" s="135" t="str">
        <f t="shared" si="4"/>
        <v/>
      </c>
      <c r="BL43" s="135" t="str">
        <f t="shared" si="5"/>
        <v>SI</v>
      </c>
      <c r="BM43" s="434"/>
      <c r="BN43" s="437"/>
      <c r="BO43" s="440"/>
      <c r="BP43" s="443"/>
      <c r="BQ43" s="425"/>
      <c r="BR43" s="425"/>
      <c r="BS43" s="428"/>
    </row>
    <row r="44" spans="2:71" s="113" customFormat="1" ht="96" hidden="1" customHeight="1" x14ac:dyDescent="0.25">
      <c r="B44" s="463"/>
      <c r="C44" s="466"/>
      <c r="D44" s="455"/>
      <c r="E44" s="455"/>
      <c r="F44" s="453"/>
      <c r="G44" s="453"/>
      <c r="H44" s="453"/>
      <c r="I44" s="453"/>
      <c r="J44" s="455"/>
      <c r="K44" s="137">
        <v>3</v>
      </c>
      <c r="L44" s="138" t="s">
        <v>115</v>
      </c>
      <c r="M44" s="457"/>
      <c r="N44" s="460"/>
      <c r="O44" s="450"/>
      <c r="P44" s="443"/>
      <c r="Q44" s="446"/>
      <c r="R44" s="446"/>
      <c r="S44" s="446"/>
      <c r="T44" s="446"/>
      <c r="U44" s="446"/>
      <c r="V44" s="446"/>
      <c r="W44" s="446"/>
      <c r="X44" s="446"/>
      <c r="Y44" s="446"/>
      <c r="Z44" s="446"/>
      <c r="AA44" s="446"/>
      <c r="AB44" s="446"/>
      <c r="AC44" s="446"/>
      <c r="AD44" s="446"/>
      <c r="AE44" s="446"/>
      <c r="AF44" s="446"/>
      <c r="AG44" s="446"/>
      <c r="AH44" s="446"/>
      <c r="AI44" s="446"/>
      <c r="AJ44" s="425"/>
      <c r="AK44" s="425"/>
      <c r="AL44" s="425"/>
      <c r="AM44" s="431"/>
      <c r="AN44" s="139">
        <v>3</v>
      </c>
      <c r="AO44" s="140" t="s">
        <v>117</v>
      </c>
      <c r="AP44" s="140"/>
      <c r="AQ44" s="140" t="s">
        <v>114</v>
      </c>
      <c r="AR44" s="140"/>
      <c r="AS44" s="140"/>
      <c r="AT44" s="140"/>
      <c r="AU44" s="140"/>
      <c r="AV44" s="140" t="s">
        <v>114</v>
      </c>
      <c r="AW44" s="167" t="s">
        <v>114</v>
      </c>
      <c r="AX44" s="167" t="s">
        <v>114</v>
      </c>
      <c r="AY44" s="167" t="s">
        <v>114</v>
      </c>
      <c r="AZ44" s="167" t="s">
        <v>114</v>
      </c>
      <c r="BA44" s="167" t="s">
        <v>114</v>
      </c>
      <c r="BB44" s="167" t="s">
        <v>114</v>
      </c>
      <c r="BC44" s="167" t="s">
        <v>114</v>
      </c>
      <c r="BD44" s="167">
        <f t="shared" si="0"/>
        <v>0</v>
      </c>
      <c r="BE44" s="167" t="str">
        <f t="shared" si="1"/>
        <v>Débil</v>
      </c>
      <c r="BF44" s="140"/>
      <c r="BG44" s="142" t="s">
        <v>114</v>
      </c>
      <c r="BH44" s="167" t="str">
        <f t="shared" si="2"/>
        <v>Casilla formulada</v>
      </c>
      <c r="BI44" s="140"/>
      <c r="BJ44" s="167" t="str">
        <f t="shared" si="3"/>
        <v/>
      </c>
      <c r="BK44" s="167" t="str">
        <f t="shared" si="4"/>
        <v/>
      </c>
      <c r="BL44" s="167" t="str">
        <f t="shared" si="5"/>
        <v>SI</v>
      </c>
      <c r="BM44" s="434"/>
      <c r="BN44" s="437"/>
      <c r="BO44" s="440"/>
      <c r="BP44" s="443"/>
      <c r="BQ44" s="425"/>
      <c r="BR44" s="425"/>
      <c r="BS44" s="428"/>
    </row>
    <row r="45" spans="2:71" s="113" customFormat="1" ht="96" hidden="1" customHeight="1" x14ac:dyDescent="0.25">
      <c r="B45" s="463"/>
      <c r="C45" s="466"/>
      <c r="D45" s="455"/>
      <c r="E45" s="455"/>
      <c r="F45" s="453"/>
      <c r="G45" s="453"/>
      <c r="H45" s="453"/>
      <c r="I45" s="453"/>
      <c r="J45" s="455"/>
      <c r="K45" s="131">
        <v>4</v>
      </c>
      <c r="L45" s="132" t="s">
        <v>115</v>
      </c>
      <c r="M45" s="457"/>
      <c r="N45" s="460"/>
      <c r="O45" s="450"/>
      <c r="P45" s="443"/>
      <c r="Q45" s="446"/>
      <c r="R45" s="446"/>
      <c r="S45" s="446"/>
      <c r="T45" s="446"/>
      <c r="U45" s="446"/>
      <c r="V45" s="446"/>
      <c r="W45" s="446"/>
      <c r="X45" s="446"/>
      <c r="Y45" s="446"/>
      <c r="Z45" s="446"/>
      <c r="AA45" s="446"/>
      <c r="AB45" s="446"/>
      <c r="AC45" s="446"/>
      <c r="AD45" s="446"/>
      <c r="AE45" s="446"/>
      <c r="AF45" s="446"/>
      <c r="AG45" s="446"/>
      <c r="AH45" s="446"/>
      <c r="AI45" s="446"/>
      <c r="AJ45" s="425"/>
      <c r="AK45" s="425"/>
      <c r="AL45" s="425"/>
      <c r="AM45" s="431"/>
      <c r="AN45" s="133">
        <v>4</v>
      </c>
      <c r="AO45" s="134" t="s">
        <v>117</v>
      </c>
      <c r="AP45" s="134"/>
      <c r="AQ45" s="134" t="s">
        <v>114</v>
      </c>
      <c r="AR45" s="134"/>
      <c r="AS45" s="134"/>
      <c r="AT45" s="134"/>
      <c r="AU45" s="134"/>
      <c r="AV45" s="134" t="s">
        <v>114</v>
      </c>
      <c r="AW45" s="135" t="s">
        <v>114</v>
      </c>
      <c r="AX45" s="135" t="s">
        <v>114</v>
      </c>
      <c r="AY45" s="135" t="s">
        <v>114</v>
      </c>
      <c r="AZ45" s="135" t="s">
        <v>114</v>
      </c>
      <c r="BA45" s="135" t="s">
        <v>114</v>
      </c>
      <c r="BB45" s="135" t="s">
        <v>114</v>
      </c>
      <c r="BC45" s="135" t="s">
        <v>114</v>
      </c>
      <c r="BD45" s="135">
        <f t="shared" si="0"/>
        <v>0</v>
      </c>
      <c r="BE45" s="135" t="str">
        <f t="shared" si="1"/>
        <v>Débil</v>
      </c>
      <c r="BF45" s="134"/>
      <c r="BG45" s="136" t="s">
        <v>114</v>
      </c>
      <c r="BH45" s="135" t="str">
        <f t="shared" si="2"/>
        <v>Casilla formulada</v>
      </c>
      <c r="BI45" s="134"/>
      <c r="BJ45" s="135" t="str">
        <f t="shared" si="3"/>
        <v/>
      </c>
      <c r="BK45" s="135" t="str">
        <f t="shared" si="4"/>
        <v/>
      </c>
      <c r="BL45" s="135" t="str">
        <f t="shared" si="5"/>
        <v>SI</v>
      </c>
      <c r="BM45" s="434"/>
      <c r="BN45" s="437"/>
      <c r="BO45" s="440"/>
      <c r="BP45" s="443"/>
      <c r="BQ45" s="425"/>
      <c r="BR45" s="425"/>
      <c r="BS45" s="428"/>
    </row>
    <row r="46" spans="2:71" s="113" customFormat="1" ht="96" hidden="1" customHeight="1" x14ac:dyDescent="0.25">
      <c r="B46" s="463"/>
      <c r="C46" s="466"/>
      <c r="D46" s="455"/>
      <c r="E46" s="455"/>
      <c r="F46" s="453"/>
      <c r="G46" s="453"/>
      <c r="H46" s="453"/>
      <c r="I46" s="453"/>
      <c r="J46" s="455"/>
      <c r="K46" s="137">
        <v>5</v>
      </c>
      <c r="L46" s="138" t="s">
        <v>115</v>
      </c>
      <c r="M46" s="457"/>
      <c r="N46" s="460"/>
      <c r="O46" s="450"/>
      <c r="P46" s="443"/>
      <c r="Q46" s="446"/>
      <c r="R46" s="446"/>
      <c r="S46" s="446"/>
      <c r="T46" s="446"/>
      <c r="U46" s="446"/>
      <c r="V46" s="446"/>
      <c r="W46" s="446"/>
      <c r="X46" s="446"/>
      <c r="Y46" s="446"/>
      <c r="Z46" s="446"/>
      <c r="AA46" s="446"/>
      <c r="AB46" s="446"/>
      <c r="AC46" s="446"/>
      <c r="AD46" s="446"/>
      <c r="AE46" s="446"/>
      <c r="AF46" s="446"/>
      <c r="AG46" s="446"/>
      <c r="AH46" s="446"/>
      <c r="AI46" s="446"/>
      <c r="AJ46" s="425"/>
      <c r="AK46" s="425"/>
      <c r="AL46" s="425"/>
      <c r="AM46" s="431"/>
      <c r="AN46" s="139">
        <v>5</v>
      </c>
      <c r="AO46" s="140" t="s">
        <v>117</v>
      </c>
      <c r="AP46" s="140"/>
      <c r="AQ46" s="140" t="s">
        <v>114</v>
      </c>
      <c r="AR46" s="140"/>
      <c r="AS46" s="140"/>
      <c r="AT46" s="140"/>
      <c r="AU46" s="140"/>
      <c r="AV46" s="140" t="s">
        <v>114</v>
      </c>
      <c r="AW46" s="167" t="s">
        <v>114</v>
      </c>
      <c r="AX46" s="167" t="s">
        <v>114</v>
      </c>
      <c r="AY46" s="167" t="s">
        <v>114</v>
      </c>
      <c r="AZ46" s="167" t="s">
        <v>114</v>
      </c>
      <c r="BA46" s="167" t="s">
        <v>114</v>
      </c>
      <c r="BB46" s="167" t="s">
        <v>114</v>
      </c>
      <c r="BC46" s="167" t="s">
        <v>114</v>
      </c>
      <c r="BD46" s="167">
        <f t="shared" si="0"/>
        <v>0</v>
      </c>
      <c r="BE46" s="167" t="str">
        <f t="shared" si="1"/>
        <v>Débil</v>
      </c>
      <c r="BF46" s="140"/>
      <c r="BG46" s="142" t="s">
        <v>114</v>
      </c>
      <c r="BH46" s="167" t="str">
        <f t="shared" si="2"/>
        <v>Casilla formulada</v>
      </c>
      <c r="BI46" s="140"/>
      <c r="BJ46" s="167" t="str">
        <f t="shared" si="3"/>
        <v/>
      </c>
      <c r="BK46" s="167" t="str">
        <f t="shared" si="4"/>
        <v/>
      </c>
      <c r="BL46" s="167" t="str">
        <f t="shared" si="5"/>
        <v>SI</v>
      </c>
      <c r="BM46" s="434"/>
      <c r="BN46" s="437"/>
      <c r="BO46" s="440"/>
      <c r="BP46" s="443"/>
      <c r="BQ46" s="425"/>
      <c r="BR46" s="425"/>
      <c r="BS46" s="428"/>
    </row>
    <row r="47" spans="2:71" s="113" customFormat="1" ht="96" hidden="1" customHeight="1" x14ac:dyDescent="0.25">
      <c r="B47" s="463"/>
      <c r="C47" s="466"/>
      <c r="D47" s="455"/>
      <c r="E47" s="455"/>
      <c r="F47" s="453"/>
      <c r="G47" s="453"/>
      <c r="H47" s="453"/>
      <c r="I47" s="453"/>
      <c r="J47" s="455"/>
      <c r="K47" s="131">
        <v>6</v>
      </c>
      <c r="L47" s="132" t="s">
        <v>115</v>
      </c>
      <c r="M47" s="457"/>
      <c r="N47" s="460"/>
      <c r="O47" s="450"/>
      <c r="P47" s="443"/>
      <c r="Q47" s="446"/>
      <c r="R47" s="446"/>
      <c r="S47" s="446"/>
      <c r="T47" s="446"/>
      <c r="U47" s="446"/>
      <c r="V47" s="446"/>
      <c r="W47" s="446"/>
      <c r="X47" s="446"/>
      <c r="Y47" s="446"/>
      <c r="Z47" s="446"/>
      <c r="AA47" s="446"/>
      <c r="AB47" s="446"/>
      <c r="AC47" s="446"/>
      <c r="AD47" s="446"/>
      <c r="AE47" s="446"/>
      <c r="AF47" s="446"/>
      <c r="AG47" s="446"/>
      <c r="AH47" s="446"/>
      <c r="AI47" s="446"/>
      <c r="AJ47" s="425"/>
      <c r="AK47" s="425"/>
      <c r="AL47" s="425"/>
      <c r="AM47" s="431"/>
      <c r="AN47" s="133">
        <v>6</v>
      </c>
      <c r="AO47" s="134" t="s">
        <v>117</v>
      </c>
      <c r="AP47" s="134"/>
      <c r="AQ47" s="134" t="s">
        <v>114</v>
      </c>
      <c r="AR47" s="134"/>
      <c r="AS47" s="134"/>
      <c r="AT47" s="134"/>
      <c r="AU47" s="134"/>
      <c r="AV47" s="134" t="s">
        <v>114</v>
      </c>
      <c r="AW47" s="135" t="s">
        <v>114</v>
      </c>
      <c r="AX47" s="135" t="s">
        <v>114</v>
      </c>
      <c r="AY47" s="135" t="s">
        <v>114</v>
      </c>
      <c r="AZ47" s="135" t="s">
        <v>114</v>
      </c>
      <c r="BA47" s="135" t="s">
        <v>114</v>
      </c>
      <c r="BB47" s="135" t="s">
        <v>114</v>
      </c>
      <c r="BC47" s="135" t="s">
        <v>114</v>
      </c>
      <c r="BD47" s="135">
        <f t="shared" si="0"/>
        <v>0</v>
      </c>
      <c r="BE47" s="135" t="str">
        <f t="shared" si="1"/>
        <v>Débil</v>
      </c>
      <c r="BF47" s="134"/>
      <c r="BG47" s="136" t="s">
        <v>114</v>
      </c>
      <c r="BH47" s="135" t="str">
        <f t="shared" si="2"/>
        <v>Casilla formulada</v>
      </c>
      <c r="BI47" s="134"/>
      <c r="BJ47" s="135" t="str">
        <f t="shared" si="3"/>
        <v/>
      </c>
      <c r="BK47" s="135" t="str">
        <f t="shared" si="4"/>
        <v/>
      </c>
      <c r="BL47" s="135" t="str">
        <f t="shared" si="5"/>
        <v>SI</v>
      </c>
      <c r="BM47" s="434"/>
      <c r="BN47" s="437"/>
      <c r="BO47" s="440"/>
      <c r="BP47" s="443"/>
      <c r="BQ47" s="425"/>
      <c r="BR47" s="425"/>
      <c r="BS47" s="428"/>
    </row>
    <row r="48" spans="2:71" s="113" customFormat="1" ht="96" hidden="1" customHeight="1" x14ac:dyDescent="0.25">
      <c r="B48" s="463"/>
      <c r="C48" s="466"/>
      <c r="D48" s="455"/>
      <c r="E48" s="455"/>
      <c r="F48" s="453"/>
      <c r="G48" s="453"/>
      <c r="H48" s="453"/>
      <c r="I48" s="453"/>
      <c r="J48" s="455"/>
      <c r="K48" s="137">
        <v>7</v>
      </c>
      <c r="L48" s="138" t="s">
        <v>115</v>
      </c>
      <c r="M48" s="457"/>
      <c r="N48" s="460"/>
      <c r="O48" s="450"/>
      <c r="P48" s="443"/>
      <c r="Q48" s="446"/>
      <c r="R48" s="446"/>
      <c r="S48" s="446"/>
      <c r="T48" s="446"/>
      <c r="U48" s="446"/>
      <c r="V48" s="446"/>
      <c r="W48" s="446"/>
      <c r="X48" s="446"/>
      <c r="Y48" s="446"/>
      <c r="Z48" s="446"/>
      <c r="AA48" s="446"/>
      <c r="AB48" s="446"/>
      <c r="AC48" s="446"/>
      <c r="AD48" s="446"/>
      <c r="AE48" s="446"/>
      <c r="AF48" s="446"/>
      <c r="AG48" s="446"/>
      <c r="AH48" s="446"/>
      <c r="AI48" s="446"/>
      <c r="AJ48" s="425"/>
      <c r="AK48" s="425"/>
      <c r="AL48" s="425"/>
      <c r="AM48" s="431"/>
      <c r="AN48" s="139">
        <v>7</v>
      </c>
      <c r="AO48" s="140" t="s">
        <v>117</v>
      </c>
      <c r="AP48" s="140"/>
      <c r="AQ48" s="140" t="s">
        <v>114</v>
      </c>
      <c r="AR48" s="140"/>
      <c r="AS48" s="140"/>
      <c r="AT48" s="140"/>
      <c r="AU48" s="140"/>
      <c r="AV48" s="140" t="s">
        <v>114</v>
      </c>
      <c r="AW48" s="167" t="s">
        <v>114</v>
      </c>
      <c r="AX48" s="167" t="s">
        <v>114</v>
      </c>
      <c r="AY48" s="167" t="s">
        <v>114</v>
      </c>
      <c r="AZ48" s="167" t="s">
        <v>114</v>
      </c>
      <c r="BA48" s="167" t="s">
        <v>114</v>
      </c>
      <c r="BB48" s="167" t="s">
        <v>114</v>
      </c>
      <c r="BC48" s="167" t="s">
        <v>114</v>
      </c>
      <c r="BD48" s="167">
        <f t="shared" si="0"/>
        <v>0</v>
      </c>
      <c r="BE48" s="167" t="str">
        <f t="shared" si="1"/>
        <v>Débil</v>
      </c>
      <c r="BF48" s="140"/>
      <c r="BG48" s="142" t="s">
        <v>114</v>
      </c>
      <c r="BH48" s="167" t="str">
        <f t="shared" si="2"/>
        <v>Casilla formulada</v>
      </c>
      <c r="BI48" s="140"/>
      <c r="BJ48" s="167" t="str">
        <f t="shared" si="3"/>
        <v/>
      </c>
      <c r="BK48" s="167" t="str">
        <f t="shared" si="4"/>
        <v/>
      </c>
      <c r="BL48" s="167" t="str">
        <f t="shared" si="5"/>
        <v>SI</v>
      </c>
      <c r="BM48" s="434"/>
      <c r="BN48" s="437"/>
      <c r="BO48" s="440"/>
      <c r="BP48" s="443"/>
      <c r="BQ48" s="425"/>
      <c r="BR48" s="425"/>
      <c r="BS48" s="428"/>
    </row>
    <row r="49" spans="2:71" s="113" customFormat="1" ht="96" hidden="1" customHeight="1" x14ac:dyDescent="0.25">
      <c r="B49" s="463"/>
      <c r="C49" s="466"/>
      <c r="D49" s="455"/>
      <c r="E49" s="455"/>
      <c r="F49" s="453"/>
      <c r="G49" s="453"/>
      <c r="H49" s="453"/>
      <c r="I49" s="453"/>
      <c r="J49" s="455"/>
      <c r="K49" s="131">
        <v>8</v>
      </c>
      <c r="L49" s="132" t="s">
        <v>115</v>
      </c>
      <c r="M49" s="457"/>
      <c r="N49" s="460"/>
      <c r="O49" s="450"/>
      <c r="P49" s="443"/>
      <c r="Q49" s="446"/>
      <c r="R49" s="446"/>
      <c r="S49" s="446"/>
      <c r="T49" s="446"/>
      <c r="U49" s="446"/>
      <c r="V49" s="446"/>
      <c r="W49" s="446"/>
      <c r="X49" s="446"/>
      <c r="Y49" s="446"/>
      <c r="Z49" s="446"/>
      <c r="AA49" s="446"/>
      <c r="AB49" s="446"/>
      <c r="AC49" s="446"/>
      <c r="AD49" s="446"/>
      <c r="AE49" s="446"/>
      <c r="AF49" s="446"/>
      <c r="AG49" s="446"/>
      <c r="AH49" s="446"/>
      <c r="AI49" s="446"/>
      <c r="AJ49" s="425"/>
      <c r="AK49" s="425"/>
      <c r="AL49" s="425"/>
      <c r="AM49" s="431"/>
      <c r="AN49" s="133">
        <v>8</v>
      </c>
      <c r="AO49" s="134" t="s">
        <v>117</v>
      </c>
      <c r="AP49" s="134"/>
      <c r="AQ49" s="134" t="s">
        <v>114</v>
      </c>
      <c r="AR49" s="134"/>
      <c r="AS49" s="134"/>
      <c r="AT49" s="134"/>
      <c r="AU49" s="134"/>
      <c r="AV49" s="134" t="s">
        <v>114</v>
      </c>
      <c r="AW49" s="135" t="s">
        <v>114</v>
      </c>
      <c r="AX49" s="135" t="s">
        <v>114</v>
      </c>
      <c r="AY49" s="135" t="s">
        <v>114</v>
      </c>
      <c r="AZ49" s="135" t="s">
        <v>114</v>
      </c>
      <c r="BA49" s="135" t="s">
        <v>114</v>
      </c>
      <c r="BB49" s="135" t="s">
        <v>114</v>
      </c>
      <c r="BC49" s="135" t="s">
        <v>114</v>
      </c>
      <c r="BD49" s="135">
        <f t="shared" si="0"/>
        <v>0</v>
      </c>
      <c r="BE49" s="135" t="str">
        <f t="shared" si="1"/>
        <v>Débil</v>
      </c>
      <c r="BF49" s="134"/>
      <c r="BG49" s="136" t="s">
        <v>114</v>
      </c>
      <c r="BH49" s="135" t="str">
        <f t="shared" si="2"/>
        <v>Casilla formulada</v>
      </c>
      <c r="BI49" s="134"/>
      <c r="BJ49" s="135" t="str">
        <f t="shared" si="3"/>
        <v/>
      </c>
      <c r="BK49" s="135" t="str">
        <f t="shared" si="4"/>
        <v/>
      </c>
      <c r="BL49" s="135" t="str">
        <f t="shared" si="5"/>
        <v>SI</v>
      </c>
      <c r="BM49" s="434"/>
      <c r="BN49" s="437"/>
      <c r="BO49" s="440"/>
      <c r="BP49" s="443"/>
      <c r="BQ49" s="425"/>
      <c r="BR49" s="425"/>
      <c r="BS49" s="428"/>
    </row>
    <row r="50" spans="2:71" s="113" customFormat="1" ht="96" hidden="1" customHeight="1" x14ac:dyDescent="0.25">
      <c r="B50" s="463"/>
      <c r="C50" s="466"/>
      <c r="D50" s="455"/>
      <c r="E50" s="455"/>
      <c r="F50" s="453"/>
      <c r="G50" s="453"/>
      <c r="H50" s="453"/>
      <c r="I50" s="453"/>
      <c r="J50" s="455"/>
      <c r="K50" s="137">
        <v>9</v>
      </c>
      <c r="L50" s="143" t="s">
        <v>115</v>
      </c>
      <c r="M50" s="457"/>
      <c r="N50" s="460"/>
      <c r="O50" s="450"/>
      <c r="P50" s="443"/>
      <c r="Q50" s="446"/>
      <c r="R50" s="446"/>
      <c r="S50" s="446"/>
      <c r="T50" s="446"/>
      <c r="U50" s="446"/>
      <c r="V50" s="446"/>
      <c r="W50" s="446"/>
      <c r="X50" s="446"/>
      <c r="Y50" s="446"/>
      <c r="Z50" s="446"/>
      <c r="AA50" s="446"/>
      <c r="AB50" s="446"/>
      <c r="AC50" s="446"/>
      <c r="AD50" s="446"/>
      <c r="AE50" s="446"/>
      <c r="AF50" s="446"/>
      <c r="AG50" s="446"/>
      <c r="AH50" s="446"/>
      <c r="AI50" s="446"/>
      <c r="AJ50" s="425"/>
      <c r="AK50" s="425"/>
      <c r="AL50" s="425"/>
      <c r="AM50" s="431"/>
      <c r="AN50" s="139">
        <v>9</v>
      </c>
      <c r="AO50" s="140" t="s">
        <v>117</v>
      </c>
      <c r="AP50" s="140"/>
      <c r="AQ50" s="140" t="s">
        <v>114</v>
      </c>
      <c r="AR50" s="140"/>
      <c r="AS50" s="140"/>
      <c r="AT50" s="140"/>
      <c r="AU50" s="140"/>
      <c r="AV50" s="140" t="s">
        <v>114</v>
      </c>
      <c r="AW50" s="167" t="s">
        <v>114</v>
      </c>
      <c r="AX50" s="167" t="s">
        <v>114</v>
      </c>
      <c r="AY50" s="167" t="s">
        <v>114</v>
      </c>
      <c r="AZ50" s="167" t="s">
        <v>114</v>
      </c>
      <c r="BA50" s="167" t="s">
        <v>114</v>
      </c>
      <c r="BB50" s="167" t="s">
        <v>114</v>
      </c>
      <c r="BC50" s="167" t="s">
        <v>114</v>
      </c>
      <c r="BD50" s="167">
        <f t="shared" si="0"/>
        <v>0</v>
      </c>
      <c r="BE50" s="167" t="str">
        <f t="shared" si="1"/>
        <v>Débil</v>
      </c>
      <c r="BF50" s="140"/>
      <c r="BG50" s="142" t="s">
        <v>114</v>
      </c>
      <c r="BH50" s="167" t="str">
        <f t="shared" si="2"/>
        <v>Casilla formulada</v>
      </c>
      <c r="BI50" s="140"/>
      <c r="BJ50" s="167" t="str">
        <f t="shared" si="3"/>
        <v/>
      </c>
      <c r="BK50" s="167" t="str">
        <f t="shared" si="4"/>
        <v/>
      </c>
      <c r="BL50" s="167" t="str">
        <f t="shared" si="5"/>
        <v>SI</v>
      </c>
      <c r="BM50" s="434"/>
      <c r="BN50" s="437"/>
      <c r="BO50" s="440"/>
      <c r="BP50" s="443"/>
      <c r="BQ50" s="425"/>
      <c r="BR50" s="425"/>
      <c r="BS50" s="428"/>
    </row>
    <row r="51" spans="2:71" s="113" customFormat="1" ht="96" hidden="1" customHeight="1" x14ac:dyDescent="0.25">
      <c r="B51" s="464"/>
      <c r="C51" s="467"/>
      <c r="D51" s="456"/>
      <c r="E51" s="456"/>
      <c r="F51" s="454"/>
      <c r="G51" s="454"/>
      <c r="H51" s="454"/>
      <c r="I51" s="454"/>
      <c r="J51" s="456"/>
      <c r="K51" s="144">
        <v>10</v>
      </c>
      <c r="L51" s="145" t="s">
        <v>115</v>
      </c>
      <c r="M51" s="458"/>
      <c r="N51" s="461"/>
      <c r="O51" s="451"/>
      <c r="P51" s="444"/>
      <c r="Q51" s="447"/>
      <c r="R51" s="447"/>
      <c r="S51" s="447"/>
      <c r="T51" s="447"/>
      <c r="U51" s="447"/>
      <c r="V51" s="447"/>
      <c r="W51" s="447"/>
      <c r="X51" s="447"/>
      <c r="Y51" s="447"/>
      <c r="Z51" s="447"/>
      <c r="AA51" s="447"/>
      <c r="AB51" s="447"/>
      <c r="AC51" s="447"/>
      <c r="AD51" s="447"/>
      <c r="AE51" s="447"/>
      <c r="AF51" s="447"/>
      <c r="AG51" s="447"/>
      <c r="AH51" s="447"/>
      <c r="AI51" s="447"/>
      <c r="AJ51" s="426"/>
      <c r="AK51" s="426"/>
      <c r="AL51" s="426"/>
      <c r="AM51" s="432"/>
      <c r="AN51" s="146">
        <v>10</v>
      </c>
      <c r="AO51" s="147" t="s">
        <v>117</v>
      </c>
      <c r="AP51" s="147"/>
      <c r="AQ51" s="147" t="s">
        <v>114</v>
      </c>
      <c r="AR51" s="147"/>
      <c r="AS51" s="147"/>
      <c r="AT51" s="147"/>
      <c r="AU51" s="147"/>
      <c r="AV51" s="147" t="s">
        <v>114</v>
      </c>
      <c r="AW51" s="148" t="s">
        <v>114</v>
      </c>
      <c r="AX51" s="148" t="s">
        <v>114</v>
      </c>
      <c r="AY51" s="148" t="s">
        <v>114</v>
      </c>
      <c r="AZ51" s="148" t="s">
        <v>114</v>
      </c>
      <c r="BA51" s="148" t="s">
        <v>114</v>
      </c>
      <c r="BB51" s="148" t="s">
        <v>114</v>
      </c>
      <c r="BC51" s="148" t="s">
        <v>114</v>
      </c>
      <c r="BD51" s="148">
        <f t="shared" si="0"/>
        <v>0</v>
      </c>
      <c r="BE51" s="148" t="str">
        <f t="shared" si="1"/>
        <v>Débil</v>
      </c>
      <c r="BF51" s="147"/>
      <c r="BG51" s="149" t="s">
        <v>114</v>
      </c>
      <c r="BH51" s="148" t="str">
        <f t="shared" si="2"/>
        <v>Casilla formulada</v>
      </c>
      <c r="BI51" s="147"/>
      <c r="BJ51" s="148" t="str">
        <f t="shared" si="3"/>
        <v/>
      </c>
      <c r="BK51" s="148" t="str">
        <f t="shared" si="4"/>
        <v/>
      </c>
      <c r="BL51" s="148" t="str">
        <f t="shared" si="5"/>
        <v>SI</v>
      </c>
      <c r="BM51" s="435"/>
      <c r="BN51" s="438"/>
      <c r="BO51" s="441"/>
      <c r="BP51" s="444"/>
      <c r="BQ51" s="426"/>
      <c r="BR51" s="426"/>
      <c r="BS51" s="429"/>
    </row>
    <row r="52" spans="2:71" s="113" customFormat="1" ht="96" hidden="1" customHeight="1" x14ac:dyDescent="0.25">
      <c r="B52" s="462">
        <v>5</v>
      </c>
      <c r="C52" s="465" t="s">
        <v>112</v>
      </c>
      <c r="D52" s="455" t="s">
        <v>113</v>
      </c>
      <c r="E52" s="455"/>
      <c r="F52" s="453" t="s">
        <v>114</v>
      </c>
      <c r="G52" s="453" t="s">
        <v>114</v>
      </c>
      <c r="H52" s="453" t="s">
        <v>114</v>
      </c>
      <c r="I52" s="453" t="s">
        <v>114</v>
      </c>
      <c r="J52" s="455" t="str">
        <f>IF(AND((F52="SI"),(G52="SI"),(H52="SI"),(I52="SI")),"Si es Riesgo de Corrupción","No es Riesgo de Corrupción")</f>
        <v>No es Riesgo de Corrupción</v>
      </c>
      <c r="K52" s="128">
        <v>1</v>
      </c>
      <c r="L52" s="129" t="s">
        <v>115</v>
      </c>
      <c r="M52" s="457" t="s">
        <v>183</v>
      </c>
      <c r="N52" s="45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45" t="s">
        <v>114</v>
      </c>
      <c r="R52" s="445" t="s">
        <v>114</v>
      </c>
      <c r="S52" s="445" t="s">
        <v>114</v>
      </c>
      <c r="T52" s="445" t="s">
        <v>114</v>
      </c>
      <c r="U52" s="445" t="s">
        <v>114</v>
      </c>
      <c r="V52" s="445" t="s">
        <v>114</v>
      </c>
      <c r="W52" s="445" t="s">
        <v>114</v>
      </c>
      <c r="X52" s="445" t="s">
        <v>114</v>
      </c>
      <c r="Y52" s="445" t="s">
        <v>114</v>
      </c>
      <c r="Z52" s="445" t="s">
        <v>114</v>
      </c>
      <c r="AA52" s="445" t="s">
        <v>114</v>
      </c>
      <c r="AB52" s="445" t="s">
        <v>114</v>
      </c>
      <c r="AC52" s="445" t="s">
        <v>114</v>
      </c>
      <c r="AD52" s="445" t="s">
        <v>114</v>
      </c>
      <c r="AE52" s="445" t="s">
        <v>114</v>
      </c>
      <c r="AF52" s="445" t="s">
        <v>114</v>
      </c>
      <c r="AG52" s="445" t="s">
        <v>114</v>
      </c>
      <c r="AH52" s="445" t="s">
        <v>114</v>
      </c>
      <c r="AI52" s="445"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430" t="s">
        <v>116</v>
      </c>
      <c r="AN52" s="117">
        <v>1</v>
      </c>
      <c r="AO52" s="121" t="s">
        <v>117</v>
      </c>
      <c r="AP52" s="121"/>
      <c r="AQ52" s="121" t="s">
        <v>114</v>
      </c>
      <c r="AR52" s="121"/>
      <c r="AS52" s="121"/>
      <c r="AT52" s="121"/>
      <c r="AU52" s="121"/>
      <c r="AV52" s="121" t="s">
        <v>114</v>
      </c>
      <c r="AW52" s="166" t="s">
        <v>114</v>
      </c>
      <c r="AX52" s="166" t="s">
        <v>114</v>
      </c>
      <c r="AY52" s="166" t="s">
        <v>114</v>
      </c>
      <c r="AZ52" s="166" t="s">
        <v>114</v>
      </c>
      <c r="BA52" s="166" t="s">
        <v>114</v>
      </c>
      <c r="BB52" s="166" t="s">
        <v>114</v>
      </c>
      <c r="BC52" s="166" t="s">
        <v>114</v>
      </c>
      <c r="BD52" s="166">
        <f t="shared" si="0"/>
        <v>0</v>
      </c>
      <c r="BE52" s="166" t="str">
        <f t="shared" si="1"/>
        <v>Débil</v>
      </c>
      <c r="BF52" s="121"/>
      <c r="BG52" s="130" t="s">
        <v>114</v>
      </c>
      <c r="BH52" s="166" t="str">
        <f t="shared" si="2"/>
        <v>Casilla formulada</v>
      </c>
      <c r="BI52" s="121"/>
      <c r="BJ52" s="166" t="str">
        <f t="shared" si="3"/>
        <v/>
      </c>
      <c r="BK52" s="166" t="str">
        <f t="shared" si="4"/>
        <v/>
      </c>
      <c r="BL52" s="166" t="str">
        <f t="shared" si="5"/>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427"/>
    </row>
    <row r="53" spans="2:71" s="113" customFormat="1" ht="96" hidden="1" customHeight="1" x14ac:dyDescent="0.25">
      <c r="B53" s="463"/>
      <c r="C53" s="466"/>
      <c r="D53" s="455"/>
      <c r="E53" s="455"/>
      <c r="F53" s="453"/>
      <c r="G53" s="453"/>
      <c r="H53" s="453"/>
      <c r="I53" s="453"/>
      <c r="J53" s="455"/>
      <c r="K53" s="131">
        <v>2</v>
      </c>
      <c r="L53" s="132" t="s">
        <v>115</v>
      </c>
      <c r="M53" s="457"/>
      <c r="N53" s="460"/>
      <c r="O53" s="450"/>
      <c r="P53" s="443"/>
      <c r="Q53" s="446"/>
      <c r="R53" s="446"/>
      <c r="S53" s="446"/>
      <c r="T53" s="446"/>
      <c r="U53" s="446"/>
      <c r="V53" s="446"/>
      <c r="W53" s="446"/>
      <c r="X53" s="446"/>
      <c r="Y53" s="446"/>
      <c r="Z53" s="446"/>
      <c r="AA53" s="446"/>
      <c r="AB53" s="446"/>
      <c r="AC53" s="446"/>
      <c r="AD53" s="446"/>
      <c r="AE53" s="446"/>
      <c r="AF53" s="446"/>
      <c r="AG53" s="446"/>
      <c r="AH53" s="446"/>
      <c r="AI53" s="446"/>
      <c r="AJ53" s="425"/>
      <c r="AK53" s="425"/>
      <c r="AL53" s="425"/>
      <c r="AM53" s="431"/>
      <c r="AN53" s="133">
        <v>2</v>
      </c>
      <c r="AO53" s="134" t="s">
        <v>117</v>
      </c>
      <c r="AP53" s="134"/>
      <c r="AQ53" s="134" t="s">
        <v>114</v>
      </c>
      <c r="AR53" s="134"/>
      <c r="AS53" s="134"/>
      <c r="AT53" s="134"/>
      <c r="AU53" s="134"/>
      <c r="AV53" s="134" t="s">
        <v>114</v>
      </c>
      <c r="AW53" s="135" t="s">
        <v>114</v>
      </c>
      <c r="AX53" s="135" t="s">
        <v>114</v>
      </c>
      <c r="AY53" s="135" t="s">
        <v>114</v>
      </c>
      <c r="AZ53" s="135" t="s">
        <v>114</v>
      </c>
      <c r="BA53" s="135" t="s">
        <v>114</v>
      </c>
      <c r="BB53" s="135" t="s">
        <v>114</v>
      </c>
      <c r="BC53" s="135" t="s">
        <v>114</v>
      </c>
      <c r="BD53" s="135">
        <f t="shared" si="0"/>
        <v>0</v>
      </c>
      <c r="BE53" s="135" t="str">
        <f t="shared" si="1"/>
        <v>Débil</v>
      </c>
      <c r="BF53" s="134"/>
      <c r="BG53" s="136" t="s">
        <v>114</v>
      </c>
      <c r="BH53" s="135" t="str">
        <f t="shared" si="2"/>
        <v>Casilla formulada</v>
      </c>
      <c r="BI53" s="134"/>
      <c r="BJ53" s="135" t="str">
        <f t="shared" si="3"/>
        <v/>
      </c>
      <c r="BK53" s="135" t="str">
        <f t="shared" si="4"/>
        <v/>
      </c>
      <c r="BL53" s="135" t="str">
        <f t="shared" si="5"/>
        <v>SI</v>
      </c>
      <c r="BM53" s="434"/>
      <c r="BN53" s="437"/>
      <c r="BO53" s="440"/>
      <c r="BP53" s="443"/>
      <c r="BQ53" s="425"/>
      <c r="BR53" s="425"/>
      <c r="BS53" s="428"/>
    </row>
    <row r="54" spans="2:71" s="113" customFormat="1" ht="96" hidden="1" customHeight="1" x14ac:dyDescent="0.25">
      <c r="B54" s="463"/>
      <c r="C54" s="466"/>
      <c r="D54" s="455"/>
      <c r="E54" s="455"/>
      <c r="F54" s="453"/>
      <c r="G54" s="453"/>
      <c r="H54" s="453"/>
      <c r="I54" s="453"/>
      <c r="J54" s="455"/>
      <c r="K54" s="137">
        <v>3</v>
      </c>
      <c r="L54" s="138" t="s">
        <v>115</v>
      </c>
      <c r="M54" s="457"/>
      <c r="N54" s="460"/>
      <c r="O54" s="450"/>
      <c r="P54" s="443"/>
      <c r="Q54" s="446"/>
      <c r="R54" s="446"/>
      <c r="S54" s="446"/>
      <c r="T54" s="446"/>
      <c r="U54" s="446"/>
      <c r="V54" s="446"/>
      <c r="W54" s="446"/>
      <c r="X54" s="446"/>
      <c r="Y54" s="446"/>
      <c r="Z54" s="446"/>
      <c r="AA54" s="446"/>
      <c r="AB54" s="446"/>
      <c r="AC54" s="446"/>
      <c r="AD54" s="446"/>
      <c r="AE54" s="446"/>
      <c r="AF54" s="446"/>
      <c r="AG54" s="446"/>
      <c r="AH54" s="446"/>
      <c r="AI54" s="446"/>
      <c r="AJ54" s="425"/>
      <c r="AK54" s="425"/>
      <c r="AL54" s="425"/>
      <c r="AM54" s="431"/>
      <c r="AN54" s="139">
        <v>3</v>
      </c>
      <c r="AO54" s="140" t="s">
        <v>117</v>
      </c>
      <c r="AP54" s="140"/>
      <c r="AQ54" s="140" t="s">
        <v>114</v>
      </c>
      <c r="AR54" s="140"/>
      <c r="AS54" s="140"/>
      <c r="AT54" s="140"/>
      <c r="AU54" s="140"/>
      <c r="AV54" s="140" t="s">
        <v>114</v>
      </c>
      <c r="AW54" s="167" t="s">
        <v>114</v>
      </c>
      <c r="AX54" s="167" t="s">
        <v>114</v>
      </c>
      <c r="AY54" s="167" t="s">
        <v>114</v>
      </c>
      <c r="AZ54" s="167" t="s">
        <v>114</v>
      </c>
      <c r="BA54" s="167" t="s">
        <v>114</v>
      </c>
      <c r="BB54" s="167" t="s">
        <v>114</v>
      </c>
      <c r="BC54" s="167" t="s">
        <v>114</v>
      </c>
      <c r="BD54" s="167">
        <f t="shared" si="0"/>
        <v>0</v>
      </c>
      <c r="BE54" s="167" t="str">
        <f t="shared" si="1"/>
        <v>Débil</v>
      </c>
      <c r="BF54" s="140"/>
      <c r="BG54" s="142" t="s">
        <v>114</v>
      </c>
      <c r="BH54" s="167" t="str">
        <f t="shared" si="2"/>
        <v>Casilla formulada</v>
      </c>
      <c r="BI54" s="140"/>
      <c r="BJ54" s="167" t="str">
        <f t="shared" si="3"/>
        <v/>
      </c>
      <c r="BK54" s="167" t="str">
        <f t="shared" si="4"/>
        <v/>
      </c>
      <c r="BL54" s="167" t="str">
        <f t="shared" si="5"/>
        <v>SI</v>
      </c>
      <c r="BM54" s="434"/>
      <c r="BN54" s="437"/>
      <c r="BO54" s="440"/>
      <c r="BP54" s="443"/>
      <c r="BQ54" s="425"/>
      <c r="BR54" s="425"/>
      <c r="BS54" s="428"/>
    </row>
    <row r="55" spans="2:71" s="113" customFormat="1" ht="96" hidden="1" customHeight="1" x14ac:dyDescent="0.25">
      <c r="B55" s="463"/>
      <c r="C55" s="466"/>
      <c r="D55" s="455"/>
      <c r="E55" s="455"/>
      <c r="F55" s="453"/>
      <c r="G55" s="453"/>
      <c r="H55" s="453"/>
      <c r="I55" s="453"/>
      <c r="J55" s="455"/>
      <c r="K55" s="131">
        <v>4</v>
      </c>
      <c r="L55" s="132" t="s">
        <v>115</v>
      </c>
      <c r="M55" s="457"/>
      <c r="N55" s="460"/>
      <c r="O55" s="450"/>
      <c r="P55" s="443"/>
      <c r="Q55" s="446"/>
      <c r="R55" s="446"/>
      <c r="S55" s="446"/>
      <c r="T55" s="446"/>
      <c r="U55" s="446"/>
      <c r="V55" s="446"/>
      <c r="W55" s="446"/>
      <c r="X55" s="446"/>
      <c r="Y55" s="446"/>
      <c r="Z55" s="446"/>
      <c r="AA55" s="446"/>
      <c r="AB55" s="446"/>
      <c r="AC55" s="446"/>
      <c r="AD55" s="446"/>
      <c r="AE55" s="446"/>
      <c r="AF55" s="446"/>
      <c r="AG55" s="446"/>
      <c r="AH55" s="446"/>
      <c r="AI55" s="446"/>
      <c r="AJ55" s="425"/>
      <c r="AK55" s="425"/>
      <c r="AL55" s="425"/>
      <c r="AM55" s="431"/>
      <c r="AN55" s="133">
        <v>4</v>
      </c>
      <c r="AO55" s="134" t="s">
        <v>117</v>
      </c>
      <c r="AP55" s="134"/>
      <c r="AQ55" s="134" t="s">
        <v>114</v>
      </c>
      <c r="AR55" s="134"/>
      <c r="AS55" s="134"/>
      <c r="AT55" s="134"/>
      <c r="AU55" s="134"/>
      <c r="AV55" s="134" t="s">
        <v>114</v>
      </c>
      <c r="AW55" s="135" t="s">
        <v>114</v>
      </c>
      <c r="AX55" s="135" t="s">
        <v>114</v>
      </c>
      <c r="AY55" s="135" t="s">
        <v>114</v>
      </c>
      <c r="AZ55" s="135" t="s">
        <v>114</v>
      </c>
      <c r="BA55" s="135" t="s">
        <v>114</v>
      </c>
      <c r="BB55" s="135" t="s">
        <v>114</v>
      </c>
      <c r="BC55" s="135" t="s">
        <v>114</v>
      </c>
      <c r="BD55" s="135">
        <f t="shared" si="0"/>
        <v>0</v>
      </c>
      <c r="BE55" s="135" t="str">
        <f t="shared" si="1"/>
        <v>Débil</v>
      </c>
      <c r="BF55" s="134"/>
      <c r="BG55" s="136" t="s">
        <v>114</v>
      </c>
      <c r="BH55" s="135" t="str">
        <f t="shared" si="2"/>
        <v>Casilla formulada</v>
      </c>
      <c r="BI55" s="134"/>
      <c r="BJ55" s="135" t="str">
        <f t="shared" si="3"/>
        <v/>
      </c>
      <c r="BK55" s="135" t="str">
        <f t="shared" si="4"/>
        <v/>
      </c>
      <c r="BL55" s="135" t="str">
        <f t="shared" si="5"/>
        <v>SI</v>
      </c>
      <c r="BM55" s="434"/>
      <c r="BN55" s="437"/>
      <c r="BO55" s="440"/>
      <c r="BP55" s="443"/>
      <c r="BQ55" s="425"/>
      <c r="BR55" s="425"/>
      <c r="BS55" s="428"/>
    </row>
    <row r="56" spans="2:71" s="113" customFormat="1" ht="96" hidden="1" customHeight="1" x14ac:dyDescent="0.25">
      <c r="B56" s="463"/>
      <c r="C56" s="466"/>
      <c r="D56" s="455"/>
      <c r="E56" s="455"/>
      <c r="F56" s="453"/>
      <c r="G56" s="453"/>
      <c r="H56" s="453"/>
      <c r="I56" s="453"/>
      <c r="J56" s="455"/>
      <c r="K56" s="137">
        <v>5</v>
      </c>
      <c r="L56" s="138" t="s">
        <v>115</v>
      </c>
      <c r="M56" s="457"/>
      <c r="N56" s="460"/>
      <c r="O56" s="450"/>
      <c r="P56" s="443"/>
      <c r="Q56" s="446"/>
      <c r="R56" s="446"/>
      <c r="S56" s="446"/>
      <c r="T56" s="446"/>
      <c r="U56" s="446"/>
      <c r="V56" s="446"/>
      <c r="W56" s="446"/>
      <c r="X56" s="446"/>
      <c r="Y56" s="446"/>
      <c r="Z56" s="446"/>
      <c r="AA56" s="446"/>
      <c r="AB56" s="446"/>
      <c r="AC56" s="446"/>
      <c r="AD56" s="446"/>
      <c r="AE56" s="446"/>
      <c r="AF56" s="446"/>
      <c r="AG56" s="446"/>
      <c r="AH56" s="446"/>
      <c r="AI56" s="446"/>
      <c r="AJ56" s="425"/>
      <c r="AK56" s="425"/>
      <c r="AL56" s="425"/>
      <c r="AM56" s="431"/>
      <c r="AN56" s="139">
        <v>5</v>
      </c>
      <c r="AO56" s="140" t="s">
        <v>117</v>
      </c>
      <c r="AP56" s="140"/>
      <c r="AQ56" s="140" t="s">
        <v>114</v>
      </c>
      <c r="AR56" s="140"/>
      <c r="AS56" s="140"/>
      <c r="AT56" s="140"/>
      <c r="AU56" s="140"/>
      <c r="AV56" s="140" t="s">
        <v>114</v>
      </c>
      <c r="AW56" s="167" t="s">
        <v>114</v>
      </c>
      <c r="AX56" s="167" t="s">
        <v>114</v>
      </c>
      <c r="AY56" s="167" t="s">
        <v>114</v>
      </c>
      <c r="AZ56" s="167" t="s">
        <v>114</v>
      </c>
      <c r="BA56" s="167" t="s">
        <v>114</v>
      </c>
      <c r="BB56" s="167" t="s">
        <v>114</v>
      </c>
      <c r="BC56" s="167" t="s">
        <v>114</v>
      </c>
      <c r="BD56" s="167">
        <f t="shared" si="0"/>
        <v>0</v>
      </c>
      <c r="BE56" s="167" t="str">
        <f t="shared" si="1"/>
        <v>Débil</v>
      </c>
      <c r="BF56" s="140"/>
      <c r="BG56" s="142" t="s">
        <v>114</v>
      </c>
      <c r="BH56" s="167" t="str">
        <f t="shared" si="2"/>
        <v>Casilla formulada</v>
      </c>
      <c r="BI56" s="140"/>
      <c r="BJ56" s="167" t="str">
        <f t="shared" si="3"/>
        <v/>
      </c>
      <c r="BK56" s="167" t="str">
        <f t="shared" si="4"/>
        <v/>
      </c>
      <c r="BL56" s="167" t="str">
        <f t="shared" si="5"/>
        <v>SI</v>
      </c>
      <c r="BM56" s="434"/>
      <c r="BN56" s="437"/>
      <c r="BO56" s="440"/>
      <c r="BP56" s="443"/>
      <c r="BQ56" s="425"/>
      <c r="BR56" s="425"/>
      <c r="BS56" s="428"/>
    </row>
    <row r="57" spans="2:71" s="113" customFormat="1" ht="96" hidden="1" customHeight="1" x14ac:dyDescent="0.25">
      <c r="B57" s="463"/>
      <c r="C57" s="466"/>
      <c r="D57" s="455"/>
      <c r="E57" s="455"/>
      <c r="F57" s="453"/>
      <c r="G57" s="453"/>
      <c r="H57" s="453"/>
      <c r="I57" s="453"/>
      <c r="J57" s="455"/>
      <c r="K57" s="131">
        <v>6</v>
      </c>
      <c r="L57" s="132" t="s">
        <v>115</v>
      </c>
      <c r="M57" s="457"/>
      <c r="N57" s="460"/>
      <c r="O57" s="450"/>
      <c r="P57" s="443"/>
      <c r="Q57" s="446"/>
      <c r="R57" s="446"/>
      <c r="S57" s="446"/>
      <c r="T57" s="446"/>
      <c r="U57" s="446"/>
      <c r="V57" s="446"/>
      <c r="W57" s="446"/>
      <c r="X57" s="446"/>
      <c r="Y57" s="446"/>
      <c r="Z57" s="446"/>
      <c r="AA57" s="446"/>
      <c r="AB57" s="446"/>
      <c r="AC57" s="446"/>
      <c r="AD57" s="446"/>
      <c r="AE57" s="446"/>
      <c r="AF57" s="446"/>
      <c r="AG57" s="446"/>
      <c r="AH57" s="446"/>
      <c r="AI57" s="446"/>
      <c r="AJ57" s="425"/>
      <c r="AK57" s="425"/>
      <c r="AL57" s="425"/>
      <c r="AM57" s="431"/>
      <c r="AN57" s="133">
        <v>6</v>
      </c>
      <c r="AO57" s="134" t="s">
        <v>117</v>
      </c>
      <c r="AP57" s="134"/>
      <c r="AQ57" s="134" t="s">
        <v>114</v>
      </c>
      <c r="AR57" s="134"/>
      <c r="AS57" s="134"/>
      <c r="AT57" s="134"/>
      <c r="AU57" s="134"/>
      <c r="AV57" s="134" t="s">
        <v>114</v>
      </c>
      <c r="AW57" s="135" t="s">
        <v>114</v>
      </c>
      <c r="AX57" s="135" t="s">
        <v>114</v>
      </c>
      <c r="AY57" s="135" t="s">
        <v>114</v>
      </c>
      <c r="AZ57" s="135" t="s">
        <v>114</v>
      </c>
      <c r="BA57" s="135" t="s">
        <v>114</v>
      </c>
      <c r="BB57" s="135" t="s">
        <v>114</v>
      </c>
      <c r="BC57" s="135" t="s">
        <v>114</v>
      </c>
      <c r="BD57" s="135">
        <f t="shared" si="0"/>
        <v>0</v>
      </c>
      <c r="BE57" s="135" t="str">
        <f t="shared" si="1"/>
        <v>Débil</v>
      </c>
      <c r="BF57" s="134"/>
      <c r="BG57" s="136" t="s">
        <v>114</v>
      </c>
      <c r="BH57" s="135" t="str">
        <f t="shared" si="2"/>
        <v>Casilla formulada</v>
      </c>
      <c r="BI57" s="134"/>
      <c r="BJ57" s="135" t="str">
        <f t="shared" si="3"/>
        <v/>
      </c>
      <c r="BK57" s="135" t="str">
        <f t="shared" si="4"/>
        <v/>
      </c>
      <c r="BL57" s="135" t="str">
        <f t="shared" si="5"/>
        <v>SI</v>
      </c>
      <c r="BM57" s="434"/>
      <c r="BN57" s="437"/>
      <c r="BO57" s="440"/>
      <c r="BP57" s="443"/>
      <c r="BQ57" s="425"/>
      <c r="BR57" s="425"/>
      <c r="BS57" s="428"/>
    </row>
    <row r="58" spans="2:71" s="113" customFormat="1" ht="96" hidden="1" customHeight="1" x14ac:dyDescent="0.25">
      <c r="B58" s="463"/>
      <c r="C58" s="466"/>
      <c r="D58" s="455"/>
      <c r="E58" s="455"/>
      <c r="F58" s="453"/>
      <c r="G58" s="453"/>
      <c r="H58" s="453"/>
      <c r="I58" s="453"/>
      <c r="J58" s="455"/>
      <c r="K58" s="137">
        <v>7</v>
      </c>
      <c r="L58" s="138" t="s">
        <v>115</v>
      </c>
      <c r="M58" s="457"/>
      <c r="N58" s="460"/>
      <c r="O58" s="450"/>
      <c r="P58" s="443"/>
      <c r="Q58" s="446"/>
      <c r="R58" s="446"/>
      <c r="S58" s="446"/>
      <c r="T58" s="446"/>
      <c r="U58" s="446"/>
      <c r="V58" s="446"/>
      <c r="W58" s="446"/>
      <c r="X58" s="446"/>
      <c r="Y58" s="446"/>
      <c r="Z58" s="446"/>
      <c r="AA58" s="446"/>
      <c r="AB58" s="446"/>
      <c r="AC58" s="446"/>
      <c r="AD58" s="446"/>
      <c r="AE58" s="446"/>
      <c r="AF58" s="446"/>
      <c r="AG58" s="446"/>
      <c r="AH58" s="446"/>
      <c r="AI58" s="446"/>
      <c r="AJ58" s="425"/>
      <c r="AK58" s="425"/>
      <c r="AL58" s="425"/>
      <c r="AM58" s="431"/>
      <c r="AN58" s="139">
        <v>7</v>
      </c>
      <c r="AO58" s="140" t="s">
        <v>117</v>
      </c>
      <c r="AP58" s="140"/>
      <c r="AQ58" s="140" t="s">
        <v>114</v>
      </c>
      <c r="AR58" s="140"/>
      <c r="AS58" s="140"/>
      <c r="AT58" s="140"/>
      <c r="AU58" s="140"/>
      <c r="AV58" s="140" t="s">
        <v>114</v>
      </c>
      <c r="AW58" s="167" t="s">
        <v>114</v>
      </c>
      <c r="AX58" s="167" t="s">
        <v>114</v>
      </c>
      <c r="AY58" s="167" t="s">
        <v>114</v>
      </c>
      <c r="AZ58" s="167" t="s">
        <v>114</v>
      </c>
      <c r="BA58" s="167" t="s">
        <v>114</v>
      </c>
      <c r="BB58" s="167" t="s">
        <v>114</v>
      </c>
      <c r="BC58" s="167" t="s">
        <v>114</v>
      </c>
      <c r="BD58" s="167">
        <f t="shared" si="0"/>
        <v>0</v>
      </c>
      <c r="BE58" s="167" t="str">
        <f t="shared" si="1"/>
        <v>Débil</v>
      </c>
      <c r="BF58" s="140"/>
      <c r="BG58" s="142" t="s">
        <v>114</v>
      </c>
      <c r="BH58" s="167" t="str">
        <f t="shared" si="2"/>
        <v>Casilla formulada</v>
      </c>
      <c r="BI58" s="140"/>
      <c r="BJ58" s="167" t="str">
        <f t="shared" si="3"/>
        <v/>
      </c>
      <c r="BK58" s="167" t="str">
        <f t="shared" si="4"/>
        <v/>
      </c>
      <c r="BL58" s="167" t="str">
        <f t="shared" si="5"/>
        <v>SI</v>
      </c>
      <c r="BM58" s="434"/>
      <c r="BN58" s="437"/>
      <c r="BO58" s="440"/>
      <c r="BP58" s="443"/>
      <c r="BQ58" s="425"/>
      <c r="BR58" s="425"/>
      <c r="BS58" s="428"/>
    </row>
    <row r="59" spans="2:71" s="113" customFormat="1" ht="96" hidden="1" customHeight="1" x14ac:dyDescent="0.25">
      <c r="B59" s="463"/>
      <c r="C59" s="466"/>
      <c r="D59" s="455"/>
      <c r="E59" s="455"/>
      <c r="F59" s="453"/>
      <c r="G59" s="453"/>
      <c r="H59" s="453"/>
      <c r="I59" s="453"/>
      <c r="J59" s="455"/>
      <c r="K59" s="131">
        <v>8</v>
      </c>
      <c r="L59" s="132" t="s">
        <v>115</v>
      </c>
      <c r="M59" s="457"/>
      <c r="N59" s="460"/>
      <c r="O59" s="450"/>
      <c r="P59" s="443"/>
      <c r="Q59" s="446"/>
      <c r="R59" s="446"/>
      <c r="S59" s="446"/>
      <c r="T59" s="446"/>
      <c r="U59" s="446"/>
      <c r="V59" s="446"/>
      <c r="W59" s="446"/>
      <c r="X59" s="446"/>
      <c r="Y59" s="446"/>
      <c r="Z59" s="446"/>
      <c r="AA59" s="446"/>
      <c r="AB59" s="446"/>
      <c r="AC59" s="446"/>
      <c r="AD59" s="446"/>
      <c r="AE59" s="446"/>
      <c r="AF59" s="446"/>
      <c r="AG59" s="446"/>
      <c r="AH59" s="446"/>
      <c r="AI59" s="446"/>
      <c r="AJ59" s="425"/>
      <c r="AK59" s="425"/>
      <c r="AL59" s="425"/>
      <c r="AM59" s="431"/>
      <c r="AN59" s="133">
        <v>8</v>
      </c>
      <c r="AO59" s="134" t="s">
        <v>117</v>
      </c>
      <c r="AP59" s="134"/>
      <c r="AQ59" s="134" t="s">
        <v>114</v>
      </c>
      <c r="AR59" s="134"/>
      <c r="AS59" s="134"/>
      <c r="AT59" s="134"/>
      <c r="AU59" s="134"/>
      <c r="AV59" s="134" t="s">
        <v>114</v>
      </c>
      <c r="AW59" s="135" t="s">
        <v>114</v>
      </c>
      <c r="AX59" s="135" t="s">
        <v>114</v>
      </c>
      <c r="AY59" s="135" t="s">
        <v>114</v>
      </c>
      <c r="AZ59" s="135" t="s">
        <v>114</v>
      </c>
      <c r="BA59" s="135" t="s">
        <v>114</v>
      </c>
      <c r="BB59" s="135" t="s">
        <v>114</v>
      </c>
      <c r="BC59" s="135" t="s">
        <v>114</v>
      </c>
      <c r="BD59" s="135">
        <f t="shared" si="0"/>
        <v>0</v>
      </c>
      <c r="BE59" s="135" t="str">
        <f t="shared" si="1"/>
        <v>Débil</v>
      </c>
      <c r="BF59" s="134"/>
      <c r="BG59" s="136" t="s">
        <v>114</v>
      </c>
      <c r="BH59" s="135" t="str">
        <f t="shared" si="2"/>
        <v>Casilla formulada</v>
      </c>
      <c r="BI59" s="134"/>
      <c r="BJ59" s="135" t="str">
        <f t="shared" si="3"/>
        <v/>
      </c>
      <c r="BK59" s="135" t="str">
        <f t="shared" si="4"/>
        <v/>
      </c>
      <c r="BL59" s="135" t="str">
        <f t="shared" si="5"/>
        <v>SI</v>
      </c>
      <c r="BM59" s="434"/>
      <c r="BN59" s="437"/>
      <c r="BO59" s="440"/>
      <c r="BP59" s="443"/>
      <c r="BQ59" s="425"/>
      <c r="BR59" s="425"/>
      <c r="BS59" s="428"/>
    </row>
    <row r="60" spans="2:71" s="113" customFormat="1" ht="96" hidden="1" customHeight="1" x14ac:dyDescent="0.25">
      <c r="B60" s="463"/>
      <c r="C60" s="466"/>
      <c r="D60" s="455"/>
      <c r="E60" s="455"/>
      <c r="F60" s="453"/>
      <c r="G60" s="453"/>
      <c r="H60" s="453"/>
      <c r="I60" s="453"/>
      <c r="J60" s="455"/>
      <c r="K60" s="137">
        <v>9</v>
      </c>
      <c r="L60" s="143" t="s">
        <v>115</v>
      </c>
      <c r="M60" s="457"/>
      <c r="N60" s="460"/>
      <c r="O60" s="450"/>
      <c r="P60" s="443"/>
      <c r="Q60" s="446"/>
      <c r="R60" s="446"/>
      <c r="S60" s="446"/>
      <c r="T60" s="446"/>
      <c r="U60" s="446"/>
      <c r="V60" s="446"/>
      <c r="W60" s="446"/>
      <c r="X60" s="446"/>
      <c r="Y60" s="446"/>
      <c r="Z60" s="446"/>
      <c r="AA60" s="446"/>
      <c r="AB60" s="446"/>
      <c r="AC60" s="446"/>
      <c r="AD60" s="446"/>
      <c r="AE60" s="446"/>
      <c r="AF60" s="446"/>
      <c r="AG60" s="446"/>
      <c r="AH60" s="446"/>
      <c r="AI60" s="446"/>
      <c r="AJ60" s="425"/>
      <c r="AK60" s="425"/>
      <c r="AL60" s="425"/>
      <c r="AM60" s="431"/>
      <c r="AN60" s="139">
        <v>9</v>
      </c>
      <c r="AO60" s="140" t="s">
        <v>117</v>
      </c>
      <c r="AP60" s="140"/>
      <c r="AQ60" s="140" t="s">
        <v>114</v>
      </c>
      <c r="AR60" s="140"/>
      <c r="AS60" s="140"/>
      <c r="AT60" s="140"/>
      <c r="AU60" s="140"/>
      <c r="AV60" s="140" t="s">
        <v>114</v>
      </c>
      <c r="AW60" s="167" t="s">
        <v>114</v>
      </c>
      <c r="AX60" s="167" t="s">
        <v>114</v>
      </c>
      <c r="AY60" s="167" t="s">
        <v>114</v>
      </c>
      <c r="AZ60" s="167" t="s">
        <v>114</v>
      </c>
      <c r="BA60" s="167" t="s">
        <v>114</v>
      </c>
      <c r="BB60" s="167" t="s">
        <v>114</v>
      </c>
      <c r="BC60" s="167" t="s">
        <v>114</v>
      </c>
      <c r="BD60" s="167">
        <f t="shared" si="0"/>
        <v>0</v>
      </c>
      <c r="BE60" s="167" t="str">
        <f t="shared" si="1"/>
        <v>Débil</v>
      </c>
      <c r="BF60" s="140"/>
      <c r="BG60" s="142" t="s">
        <v>114</v>
      </c>
      <c r="BH60" s="167" t="str">
        <f t="shared" si="2"/>
        <v>Casilla formulada</v>
      </c>
      <c r="BI60" s="140"/>
      <c r="BJ60" s="167" t="str">
        <f t="shared" si="3"/>
        <v/>
      </c>
      <c r="BK60" s="167" t="str">
        <f t="shared" si="4"/>
        <v/>
      </c>
      <c r="BL60" s="167" t="str">
        <f t="shared" si="5"/>
        <v>SI</v>
      </c>
      <c r="BM60" s="434"/>
      <c r="BN60" s="437"/>
      <c r="BO60" s="440"/>
      <c r="BP60" s="443"/>
      <c r="BQ60" s="425"/>
      <c r="BR60" s="425"/>
      <c r="BS60" s="428"/>
    </row>
    <row r="61" spans="2:71" s="113" customFormat="1" ht="96" hidden="1" customHeight="1" x14ac:dyDescent="0.25">
      <c r="B61" s="464"/>
      <c r="C61" s="467"/>
      <c r="D61" s="456"/>
      <c r="E61" s="456"/>
      <c r="F61" s="454"/>
      <c r="G61" s="454"/>
      <c r="H61" s="454"/>
      <c r="I61" s="454"/>
      <c r="J61" s="456"/>
      <c r="K61" s="144">
        <v>10</v>
      </c>
      <c r="L61" s="145" t="s">
        <v>115</v>
      </c>
      <c r="M61" s="458"/>
      <c r="N61" s="461"/>
      <c r="O61" s="451"/>
      <c r="P61" s="444"/>
      <c r="Q61" s="447"/>
      <c r="R61" s="447"/>
      <c r="S61" s="447"/>
      <c r="T61" s="447"/>
      <c r="U61" s="447"/>
      <c r="V61" s="447"/>
      <c r="W61" s="447"/>
      <c r="X61" s="447"/>
      <c r="Y61" s="447"/>
      <c r="Z61" s="447"/>
      <c r="AA61" s="447"/>
      <c r="AB61" s="447"/>
      <c r="AC61" s="447"/>
      <c r="AD61" s="447"/>
      <c r="AE61" s="447"/>
      <c r="AF61" s="447"/>
      <c r="AG61" s="447"/>
      <c r="AH61" s="447"/>
      <c r="AI61" s="447"/>
      <c r="AJ61" s="426"/>
      <c r="AK61" s="426"/>
      <c r="AL61" s="426"/>
      <c r="AM61" s="432"/>
      <c r="AN61" s="146">
        <v>10</v>
      </c>
      <c r="AO61" s="147" t="s">
        <v>117</v>
      </c>
      <c r="AP61" s="147"/>
      <c r="AQ61" s="147" t="s">
        <v>114</v>
      </c>
      <c r="AR61" s="147"/>
      <c r="AS61" s="147"/>
      <c r="AT61" s="147"/>
      <c r="AU61" s="147"/>
      <c r="AV61" s="147" t="s">
        <v>114</v>
      </c>
      <c r="AW61" s="148" t="s">
        <v>114</v>
      </c>
      <c r="AX61" s="148" t="s">
        <v>114</v>
      </c>
      <c r="AY61" s="148" t="s">
        <v>114</v>
      </c>
      <c r="AZ61" s="148" t="s">
        <v>114</v>
      </c>
      <c r="BA61" s="148" t="s">
        <v>114</v>
      </c>
      <c r="BB61" s="148" t="s">
        <v>114</v>
      </c>
      <c r="BC61" s="148" t="s">
        <v>114</v>
      </c>
      <c r="BD61" s="148">
        <f t="shared" si="0"/>
        <v>0</v>
      </c>
      <c r="BE61" s="148" t="str">
        <f t="shared" si="1"/>
        <v>Débil</v>
      </c>
      <c r="BF61" s="147"/>
      <c r="BG61" s="149" t="s">
        <v>114</v>
      </c>
      <c r="BH61" s="148" t="str">
        <f t="shared" si="2"/>
        <v>Casilla formulada</v>
      </c>
      <c r="BI61" s="147"/>
      <c r="BJ61" s="148" t="str">
        <f t="shared" si="3"/>
        <v/>
      </c>
      <c r="BK61" s="148" t="str">
        <f t="shared" si="4"/>
        <v/>
      </c>
      <c r="BL61" s="148" t="str">
        <f t="shared" si="5"/>
        <v>SI</v>
      </c>
      <c r="BM61" s="435"/>
      <c r="BN61" s="438"/>
      <c r="BO61" s="441"/>
      <c r="BP61" s="444"/>
      <c r="BQ61" s="426"/>
      <c r="BR61" s="426"/>
      <c r="BS61" s="429"/>
    </row>
    <row r="62" spans="2:71" hidden="1" x14ac:dyDescent="0.2"/>
    <row r="63" spans="2:71" hidden="1" x14ac:dyDescent="0.2"/>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361" priority="23" operator="containsText" text="Si es Riesgo de Corrupción">
      <formula>NOT(ISERROR(SEARCH("Si es Riesgo de Corrupción",J12)))</formula>
    </cfRule>
    <cfRule type="containsText" dxfId="360" priority="24" operator="containsText" text="No es Riesgo de Corrupción">
      <formula>NOT(ISERROR(SEARCH("No es Riesgo de Corrupción",J12)))</formula>
    </cfRule>
  </conditionalFormatting>
  <conditionalFormatting sqref="L12:M21">
    <cfRule type="containsText" dxfId="359" priority="22" operator="containsText" text="Espacio para describir ">
      <formula>NOT(ISERROR(SEARCH("Espacio para describir ",L12)))</formula>
    </cfRule>
  </conditionalFormatting>
  <conditionalFormatting sqref="Q12:AI61 AQ12:AQ61 AV12:BC61 BG12:BG61 BO12:BO61 N12:N61">
    <cfRule type="containsText" dxfId="358" priority="21" operator="containsText" text="Escoger un dato de la lista desplegable">
      <formula>NOT(ISERROR(SEARCH("Escoger un dato de la lista desplegable",N12)))</formula>
    </cfRule>
  </conditionalFormatting>
  <conditionalFormatting sqref="AO12:AO61">
    <cfRule type="containsText" dxfId="357" priority="20" operator="containsText" text="REDACTAR CONTROL">
      <formula>NOT(ISERROR(SEARCH("REDACTAR CONTROL",AO12)))</formula>
    </cfRule>
  </conditionalFormatting>
  <conditionalFormatting sqref="AL12 BR12">
    <cfRule type="containsText" dxfId="356" priority="17" operator="containsText" text="Extremo">
      <formula>NOT(ISERROR(SEARCH("Extremo",AL12)))</formula>
    </cfRule>
    <cfRule type="containsText" dxfId="355" priority="18" operator="containsText" text="Alto">
      <formula>NOT(ISERROR(SEARCH("Alto",AL12)))</formula>
    </cfRule>
    <cfRule type="containsText" dxfId="354" priority="19" operator="containsText" text="Moderado">
      <formula>NOT(ISERROR(SEARCH("Moderado",AL12)))</formula>
    </cfRule>
  </conditionalFormatting>
  <conditionalFormatting sqref="L22:M31">
    <cfRule type="containsText" dxfId="353" priority="16" operator="containsText" text="Espacio para describir ">
      <formula>NOT(ISERROR(SEARCH("Espacio para describir ",L22)))</formula>
    </cfRule>
  </conditionalFormatting>
  <conditionalFormatting sqref="AL22 BR22">
    <cfRule type="containsText" dxfId="352" priority="13" operator="containsText" text="Extremo">
      <formula>NOT(ISERROR(SEARCH("Extremo",AL22)))</formula>
    </cfRule>
    <cfRule type="containsText" dxfId="351" priority="14" operator="containsText" text="Alto">
      <formula>NOT(ISERROR(SEARCH("Alto",AL22)))</formula>
    </cfRule>
    <cfRule type="containsText" dxfId="350" priority="15" operator="containsText" text="Moderado">
      <formula>NOT(ISERROR(SEARCH("Moderado",AL22)))</formula>
    </cfRule>
  </conditionalFormatting>
  <conditionalFormatting sqref="L32:M41">
    <cfRule type="containsText" dxfId="349" priority="12" operator="containsText" text="Espacio para describir ">
      <formula>NOT(ISERROR(SEARCH("Espacio para describir ",L32)))</formula>
    </cfRule>
  </conditionalFormatting>
  <conditionalFormatting sqref="AL32 BR32">
    <cfRule type="containsText" dxfId="348" priority="9" operator="containsText" text="Extremo">
      <formula>NOT(ISERROR(SEARCH("Extremo",AL32)))</formula>
    </cfRule>
    <cfRule type="containsText" dxfId="347" priority="10" operator="containsText" text="Alto">
      <formula>NOT(ISERROR(SEARCH("Alto",AL32)))</formula>
    </cfRule>
    <cfRule type="containsText" dxfId="346" priority="11" operator="containsText" text="Moderado">
      <formula>NOT(ISERROR(SEARCH("Moderado",AL32)))</formula>
    </cfRule>
  </conditionalFormatting>
  <conditionalFormatting sqref="L42:M51">
    <cfRule type="containsText" dxfId="345" priority="8" operator="containsText" text="Espacio para describir ">
      <formula>NOT(ISERROR(SEARCH("Espacio para describir ",L42)))</formula>
    </cfRule>
  </conditionalFormatting>
  <conditionalFormatting sqref="AL42 BR42">
    <cfRule type="containsText" dxfId="344" priority="5" operator="containsText" text="Extremo">
      <formula>NOT(ISERROR(SEARCH("Extremo",AL42)))</formula>
    </cfRule>
    <cfRule type="containsText" dxfId="343" priority="6" operator="containsText" text="Alto">
      <formula>NOT(ISERROR(SEARCH("Alto",AL42)))</formula>
    </cfRule>
    <cfRule type="containsText" dxfId="342" priority="7" operator="containsText" text="Moderado">
      <formula>NOT(ISERROR(SEARCH("Moderado",AL42)))</formula>
    </cfRule>
  </conditionalFormatting>
  <conditionalFormatting sqref="L52:M61">
    <cfRule type="containsText" dxfId="341" priority="4" operator="containsText" text="Espacio para describir ">
      <formula>NOT(ISERROR(SEARCH("Espacio para describir ",L52)))</formula>
    </cfRule>
  </conditionalFormatting>
  <conditionalFormatting sqref="AL52 BR52">
    <cfRule type="containsText" dxfId="340" priority="1" operator="containsText" text="Extremo">
      <formula>NOT(ISERROR(SEARCH("Extremo",AL52)))</formula>
    </cfRule>
    <cfRule type="containsText" dxfId="339" priority="2" operator="containsText" text="Alto">
      <formula>NOT(ISERROR(SEARCH("Alto",AL52)))</formula>
    </cfRule>
    <cfRule type="containsText" dxfId="338" priority="3" operator="containsText" text="Moderado">
      <formula>NOT(ISERROR(SEARCH("Moderado",AL52)))</formula>
    </cfRule>
  </conditionalFormatting>
  <dataValidations count="61">
    <dataValidation type="list" allowBlank="1" showInputMessage="1" showErrorMessage="1" sqref="AM12:AM61" xr:uid="{FD8DD645-0B88-4A6A-A586-1EB8F958B2BB}">
      <formula1>#REF!</formula1>
    </dataValidation>
    <dataValidation type="list" allowBlank="1" showInputMessage="1" showErrorMessage="1" sqref="N12:N61" xr:uid="{D3E36EC2-32AD-4679-81A9-29C6AE8E0D1E}">
      <formula1>"Escoger un dato de la lista desplegable,5,4,3,2,1"</formula1>
    </dataValidation>
    <dataValidation type="list" allowBlank="1" showInputMessage="1" showErrorMessage="1" sqref="F12:I61" xr:uid="{2977AD69-98D2-4760-BA05-14153C92856F}">
      <formula1>"SI,NO,Escoger un dato de la lista desplegable"</formula1>
    </dataValidation>
    <dataValidation type="list" allowBlank="1" showInputMessage="1" showErrorMessage="1" sqref="AQ12:AQ61" xr:uid="{2FBC07F2-974F-4FF0-B177-C7DB893DC080}">
      <formula1>"Escoger un dato de la lista desplegable,Por Tramite, Diario, Semanal, Quincenal, Mensual, Bimestral, Trimestral, Semestral,Anual"</formula1>
    </dataValidation>
    <dataValidation type="list" allowBlank="1" showInputMessage="1" showErrorMessage="1" sqref="AV12:AV61" xr:uid="{37164F45-8AE0-4523-B26C-C83995B68499}">
      <formula1>"Escoger un dato de la lista desplegable,Preventivo,Detectivo"</formula1>
    </dataValidation>
    <dataValidation type="list" allowBlank="1" showInputMessage="1" showErrorMessage="1" prompt="¿Existen un responsable asignado a la ejecución del control?" sqref="AW12:AW61" xr:uid="{9F71F59D-F552-419C-935D-B060CA1FBD1A}">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86F8573C-E17E-40E3-A9F6-4CA64C16DC46}">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6EAF693-7A4D-44F2-87A7-7E8BA81A597F}">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F0B5EC19-299B-42DE-A793-BC55E101D983}">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E37D3404-DEDA-45F2-AC52-7BA296712E16}">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D2871CAE-5A98-4881-B02D-5008C4F44E8F}">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09728555-864E-4259-9D11-AF2013E67150}">
      <formula1>"Escoger un dato de la lista desplegable,Completa,Incompleta,No existe"</formula1>
    </dataValidation>
    <dataValidation type="list" allowBlank="1" showInputMessage="1" showErrorMessage="1" sqref="BG12:BG61" xr:uid="{02C55343-2920-498A-847B-834B33269F67}">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3C9934E1-1B89-49EB-884D-B630FEC75CDE}"/>
    <dataValidation allowBlank="1" showInputMessage="1" showErrorMessage="1" prompt="¿Afectar al grupo de funcionarios del proceso?" sqref="Q11" xr:uid="{AB1F1A74-116D-47AF-9E09-F72A9B99E5F9}"/>
    <dataValidation type="list" allowBlank="1" showInputMessage="1" showErrorMessage="1" prompt="¿Afectar al grupo de funcionarios del proceso?" sqref="Q12:Q61" xr:uid="{44863B96-DD8A-4F2C-ABCA-4F5CAF573DF8}">
      <formula1>"SI,NO,Escoger un dato de la lista desplegable"</formula1>
    </dataValidation>
    <dataValidation allowBlank="1" showInputMessage="1" showErrorMessage="1" prompt="¿Afectar el cumplimiento de metas y objetivos de la dependencia?" sqref="R11" xr:uid="{062D6A05-2970-4F24-A9B0-23612AC12584}"/>
    <dataValidation type="list" allowBlank="1" showInputMessage="1" showErrorMessage="1" prompt="¿Afectar el cumplimiento de metas y objetivos de la dependencia?" sqref="R12:R61" xr:uid="{B620CE79-D39D-4D45-9823-DA9340772F8C}">
      <formula1>"SI,NO,Escoger un dato de la lista desplegable"</formula1>
    </dataValidation>
    <dataValidation allowBlank="1" showInputMessage="1" showErrorMessage="1" prompt="¿Afectar el cumplimiento de misión de la Entidad?" sqref="S11" xr:uid="{EB6088CE-8FD3-4725-9BED-7C471693BBF5}"/>
    <dataValidation type="list" allowBlank="1" showInputMessage="1" showErrorMessage="1" prompt="¿Afectar el cumplimiento de misión de la Entidad?" sqref="S12:S61" xr:uid="{04DEE74B-5CC8-48F4-9240-2ECD9D2DA330}">
      <formula1>"SI,NO,Escoger un dato de la lista desplegable"</formula1>
    </dataValidation>
    <dataValidation allowBlank="1" showInputMessage="1" showErrorMessage="1" prompt="¿Afectar el cumplimiento de la misión del sector al que pertenece la Entidad?" sqref="T11" xr:uid="{1A6471BB-F1DC-4546-BB8A-B35223466001}"/>
    <dataValidation type="list" allowBlank="1" showInputMessage="1" showErrorMessage="1" prompt="¿Afectar el cumplimiento de la misión del sector al que pertenece la Entidad?" sqref="T12:T61" xr:uid="{91679BDC-9C9A-49E1-A602-B1F61502D28B}">
      <formula1>"SI,NO,Escoger un dato de la lista desplegable"</formula1>
    </dataValidation>
    <dataValidation allowBlank="1" showInputMessage="1" showErrorMessage="1" prompt="¿Generar pérdida de confianza de la Entidad, afectando su reputación?" sqref="U11" xr:uid="{E75EBD5B-FD50-4292-8701-EDE312FF15A2}"/>
    <dataValidation type="list" allowBlank="1" showInputMessage="1" showErrorMessage="1" prompt="¿Generar pérdida de confianza de la Entidad, afectando su reputación?" sqref="U12:U61" xr:uid="{569C2D0C-36A1-40EB-B6C2-0AE7A103B0A4}">
      <formula1>"SI,NO,Escoger un dato de la lista desplegable"</formula1>
    </dataValidation>
    <dataValidation allowBlank="1" showInputMessage="1" showErrorMessage="1" prompt="¿Generar pérdida de recursos económicos?" sqref="V11" xr:uid="{7722B55E-A627-4B6B-903C-9402C2077A94}"/>
    <dataValidation type="list" allowBlank="1" showInputMessage="1" showErrorMessage="1" prompt="¿Generar pérdida de recursos económicos?" sqref="V12:V61" xr:uid="{90969B95-C0A3-4C6F-8443-30EEC4F23164}">
      <formula1>"SI,NO,Escoger un dato de la lista desplegable"</formula1>
    </dataValidation>
    <dataValidation allowBlank="1" showInputMessage="1" showErrorMessage="1" prompt="¿Afectar la generación de los productos o la prestación de servicios?" sqref="W11" xr:uid="{AE09DA9F-5C7F-4CB3-AE9E-ADACE4DC3C5D}"/>
    <dataValidation type="list" allowBlank="1" showInputMessage="1" showErrorMessage="1" prompt="¿Afectar la generación de los productos o la prestación de servicios?" sqref="W12:W61" xr:uid="{F5EF9F81-7E0C-4724-81B6-AB3FCF449C1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D24D03CC-2441-45BE-9E04-28212E5AD934}"/>
    <dataValidation type="list" allowBlank="1" showInputMessage="1" showErrorMessage="1" prompt="¿Dar lugar al detrimento de calidad de vida de la comunidad por la pérdida del bien o servicios o los recursos públicos?" sqref="X12:X61" xr:uid="{1E4C5DE4-67B1-48CA-9D6B-CEA30772B3CB}">
      <formula1>"SI,NO,Escoger un dato de la lista desplegable"</formula1>
    </dataValidation>
    <dataValidation allowBlank="1" showInputMessage="1" showErrorMessage="1" prompt="¿Generar pérdida de información de la Entidad?" sqref="Y11" xr:uid="{E7F9EC3F-8DD7-4445-B633-E8C35A348E58}"/>
    <dataValidation type="list" allowBlank="1" showInputMessage="1" showErrorMessage="1" prompt="¿Generar pérdida de información de la Entidad?" sqref="Y12:Y61" xr:uid="{5A5D1A4C-35D6-4774-9ADA-9CF6A38BE145}">
      <formula1>"SI,NO,Escoger un dato de la lista desplegable"</formula1>
    </dataValidation>
    <dataValidation allowBlank="1" showInputMessage="1" showErrorMessage="1" prompt="¿Generar intervención de los órganos de control, de la Fiscalía, u otro ente?" sqref="Z11" xr:uid="{6442D324-D0F9-4F45-860B-92F672328FCC}"/>
    <dataValidation type="list" allowBlank="1" showInputMessage="1" showErrorMessage="1" prompt="¿Generar intervención de los órganos de control, de la Fiscalía, u otro ente?" sqref="Z12:Z61" xr:uid="{7DEEB2A1-9104-45CD-AE21-38E8176B5B76}">
      <formula1>"SI,NO,Escoger un dato de la lista desplegable"</formula1>
    </dataValidation>
    <dataValidation allowBlank="1" showInputMessage="1" showErrorMessage="1" prompt="¿Dar lugar a procesos sancionatorios?" sqref="AA11" xr:uid="{1D0C243F-3598-4DA4-AB9D-C0763234298E}"/>
    <dataValidation type="list" allowBlank="1" showInputMessage="1" showErrorMessage="1" prompt="¿Dar lugar a procesos sancionatorios?" sqref="AA12:AA61" xr:uid="{8799455F-2C02-424D-9D3F-9BB4E23633DA}">
      <formula1>"SI,NO,Escoger un dato de la lista desplegable"</formula1>
    </dataValidation>
    <dataValidation allowBlank="1" showInputMessage="1" showErrorMessage="1" prompt="¿Dar lugar a procesos disciplinarios?" sqref="AB11" xr:uid="{0001383D-9CC1-474B-9650-9599450C67B8}"/>
    <dataValidation type="list" allowBlank="1" showInputMessage="1" showErrorMessage="1" prompt="¿Dar lugar a procesos disciplinarios?" sqref="AB12:AB61" xr:uid="{A19FF1B0-DD40-45B9-A572-EB3388BF8155}">
      <formula1>"SI,NO,Escoger un dato de la lista desplegable"</formula1>
    </dataValidation>
    <dataValidation allowBlank="1" showInputMessage="1" showErrorMessage="1" prompt="¿Dar lugar a procesos fiscales?" sqref="AC11" xr:uid="{BFE46E87-1A05-44EE-9BAB-C26272055E35}"/>
    <dataValidation type="list" allowBlank="1" showInputMessage="1" showErrorMessage="1" prompt="¿Dar lugar a procesos fiscales?" sqref="AC12:AC61" xr:uid="{A2FA5DA1-8764-4C9D-AB8B-DEA54A3D1378}">
      <formula1>"SI,NO,Escoger un dato de la lista desplegable"</formula1>
    </dataValidation>
    <dataValidation allowBlank="1" showInputMessage="1" showErrorMessage="1" prompt="¿Dar lugar a procesos penales?" sqref="AD11" xr:uid="{FB520C9A-8B88-4D1F-A4F1-282943312686}"/>
    <dataValidation type="list" allowBlank="1" showInputMessage="1" showErrorMessage="1" prompt="¿Dar lugar a procesos penales?" sqref="AD12:AD61" xr:uid="{007D5CC9-F8C4-42C6-BEEF-9A53CF32292E}">
      <formula1>"SI,NO,Escoger un dato de la lista desplegable"</formula1>
    </dataValidation>
    <dataValidation allowBlank="1" showInputMessage="1" showErrorMessage="1" prompt="¿Generar pérdida de credibilidad del sector?" sqref="AE11" xr:uid="{13726F7D-96EB-4782-84E1-AFDD676F8514}"/>
    <dataValidation type="list" allowBlank="1" showInputMessage="1" showErrorMessage="1" prompt="¿Generar pérdida de credibilidad del sector?" sqref="AE12:AE61" xr:uid="{3772F666-C724-4BC8-9C6F-E9D9DF4B9EF7}">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0A074CE9-DC92-4C83-A127-B46E478F0210}"/>
    <dataValidation type="list" allowBlank="1" showInputMessage="1" showErrorMessage="1" prompt="¿Ocasionar lesiones físicas o pérdida de vidas humanas?_x000a_NOTA: si esta respuesta es afirmativa, el impacto sera considerado como catastrófico." sqref="AF12:AF61" xr:uid="{B7A815FF-50BA-4B28-96B2-CDA5E61097DC}">
      <formula1>"SI,NO,Escoger un dato de la lista desplegable"</formula1>
    </dataValidation>
    <dataValidation allowBlank="1" showInputMessage="1" showErrorMessage="1" prompt="¿Afectar la imagen regional?" sqref="AG11" xr:uid="{4C1C1634-2FE6-487B-8A12-7AFA86176FF4}"/>
    <dataValidation type="list" allowBlank="1" showInputMessage="1" showErrorMessage="1" prompt="¿Afectar la imagen regional?" sqref="AG12:AG61" xr:uid="{904A1281-DF35-4DE5-A720-9FFEC33E37DD}">
      <formula1>"SI,NO,Escoger un dato de la lista desplegable"</formula1>
    </dataValidation>
    <dataValidation allowBlank="1" showInputMessage="1" showErrorMessage="1" prompt="¿Afectar la imagen nacional?" sqref="AH11" xr:uid="{5E6E44B6-3FF1-4F91-B906-8422586EF679}"/>
    <dataValidation type="list" allowBlank="1" showInputMessage="1" showErrorMessage="1" prompt="¿Afectar la imagen nacional?" sqref="AH12:AH61" xr:uid="{24F37977-5EFA-43B5-BF43-7B50BC1C5DFA}">
      <formula1>"SI,NO,Escoger un dato de la lista desplegable"</formula1>
    </dataValidation>
    <dataValidation allowBlank="1" showInputMessage="1" showErrorMessage="1" prompt="¿Genera Impacto ambiental?" sqref="AI11" xr:uid="{3CB6720D-C00E-4AB7-BC1B-8005140C1B79}"/>
    <dataValidation type="list" allowBlank="1" showInputMessage="1" showErrorMessage="1" prompt="¿Genera Impacto ambiental?" sqref="AI12:AI61" xr:uid="{4D074F82-CB6B-4E16-8863-858945E8EE38}">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A789ECE9-FDF9-4692-98E9-369B1EB944B5}"/>
    <dataValidation allowBlank="1" showInputMessage="1" showErrorMessage="1" prompt="¿Existen un responsable asignado a la ejecución del control?" sqref="AW11" xr:uid="{893FA96C-420D-47B0-87B6-75F001E5CC28}"/>
    <dataValidation allowBlank="1" showInputMessage="1" showErrorMessage="1" prompt="El responsable tiene autoridad y adecuada segregación de funciones en la ejecución del control?" sqref="AX11" xr:uid="{CA4DBFA4-4EA2-40B1-AF1A-475469E03C7B}"/>
    <dataValidation allowBlank="1" showInputMessage="1" showErrorMessage="1" prompt="¿La oportunidad en que se ejecuta el control ayuda a prevenir la mitigación del riesgo o a detectar la materialización del riesgo de manera oportuna?" sqref="AY11" xr:uid="{1524A2F7-E41D-45B9-B33F-6F9FD615045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32489FB-449C-4825-B88B-C84FB7CEA41B}"/>
    <dataValidation allowBlank="1" showInputMessage="1" showErrorMessage="1" prompt="¿La fuente de información que se utiliza en el desarrollo del control es información confiable que permita mitigar el riesgo?." sqref="BA11" xr:uid="{A4936FBE-F42D-45A6-B259-D4F158058F20}"/>
    <dataValidation allowBlank="1" showInputMessage="1" showErrorMessage="1" prompt="¿Las observaciones, desviaciones o diferencias identificadas como resultados de la ejecución del control son investigadas y resueltas de manera oportuna?" sqref="BB11" xr:uid="{D88F76B3-FF78-4F15-8A43-C67375864D10}"/>
    <dataValidation allowBlank="1" showInputMessage="1" showErrorMessage="1" prompt="¿Se deja evidencia o rastro de la ejecución del control, que permita a cualquier tercero con la evidencia, llegar a la misma conclusión?." sqref="BC11" xr:uid="{DDF26C5F-0523-453E-B205-361277C4692F}"/>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9B925784-A3D1-493D-950C-1ABB5B9E4793}"/>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E8FE0-52B6-4A26-B469-E27565F30415}">
  <dimension ref="B2:BS21"/>
  <sheetViews>
    <sheetView topLeftCell="A15" workbookViewId="0">
      <selection activeCell="B2" sqref="B2:D4"/>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18"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34.5"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18"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12.75" x14ac:dyDescent="0.25">
      <c r="C6" s="279" t="s">
        <v>69</v>
      </c>
      <c r="D6" s="279"/>
      <c r="E6" s="280">
        <v>45275</v>
      </c>
      <c r="F6" s="281"/>
      <c r="G6" s="281"/>
      <c r="H6" s="281"/>
      <c r="I6" s="281"/>
      <c r="BH6" s="88"/>
      <c r="BJ6" s="88"/>
      <c r="BK6" s="88"/>
    </row>
    <row r="7" spans="2:71" s="25" customFormat="1" ht="13.5" thickBot="1" x14ac:dyDescent="0.25">
      <c r="BH7" s="87"/>
      <c r="BJ7" s="87"/>
      <c r="BK7" s="87"/>
    </row>
    <row r="8" spans="2:71" s="26" customFormat="1" ht="12.75" x14ac:dyDescent="0.25">
      <c r="B8" s="282" t="s">
        <v>70</v>
      </c>
      <c r="C8" s="283"/>
      <c r="D8" s="283"/>
      <c r="E8" s="283"/>
      <c r="F8" s="283"/>
      <c r="G8" s="283"/>
      <c r="H8" s="283"/>
      <c r="I8" s="283"/>
      <c r="J8" s="283"/>
      <c r="K8" s="283"/>
      <c r="L8" s="283"/>
      <c r="M8" s="284"/>
      <c r="N8" s="262" t="s">
        <v>71</v>
      </c>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4"/>
      <c r="AN8" s="285" t="s">
        <v>72</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2.75" x14ac:dyDescent="0.25">
      <c r="B9" s="251" t="s">
        <v>76</v>
      </c>
      <c r="C9" s="253" t="s">
        <v>77</v>
      </c>
      <c r="D9" s="255" t="s">
        <v>78</v>
      </c>
      <c r="E9" s="255" t="s">
        <v>79</v>
      </c>
      <c r="F9" s="255" t="s">
        <v>80</v>
      </c>
      <c r="G9" s="255"/>
      <c r="H9" s="255"/>
      <c r="I9" s="255"/>
      <c r="J9" s="255"/>
      <c r="K9" s="257" t="s">
        <v>81</v>
      </c>
      <c r="L9" s="258"/>
      <c r="M9" s="260" t="s">
        <v>82</v>
      </c>
      <c r="N9" s="262"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4"/>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2.75" x14ac:dyDescent="0.25">
      <c r="B10" s="251"/>
      <c r="C10" s="253"/>
      <c r="D10" s="255"/>
      <c r="E10" s="255"/>
      <c r="F10" s="275" t="s">
        <v>100</v>
      </c>
      <c r="G10" s="275" t="s">
        <v>101</v>
      </c>
      <c r="H10" s="275" t="s">
        <v>102</v>
      </c>
      <c r="I10" s="275" t="s">
        <v>103</v>
      </c>
      <c r="J10" s="275" t="s">
        <v>374</v>
      </c>
      <c r="K10" s="258"/>
      <c r="L10" s="258"/>
      <c r="M10" s="261"/>
      <c r="N10" s="262"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233"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26.25" thickBot="1" x14ac:dyDescent="0.3">
      <c r="B11" s="252"/>
      <c r="C11" s="254"/>
      <c r="D11" s="256"/>
      <c r="E11" s="256"/>
      <c r="F11" s="276"/>
      <c r="G11" s="276"/>
      <c r="H11" s="276"/>
      <c r="I11" s="276"/>
      <c r="J11" s="276"/>
      <c r="K11" s="259"/>
      <c r="L11" s="259"/>
      <c r="M11" s="496"/>
      <c r="N11" s="267"/>
      <c r="O11" s="268"/>
      <c r="P11" s="268"/>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294"/>
      <c r="AK11" s="294"/>
      <c r="AL11" s="294"/>
      <c r="AM11" s="234"/>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191.25" x14ac:dyDescent="0.25">
      <c r="B12" s="462">
        <v>1</v>
      </c>
      <c r="C12" s="515" t="s">
        <v>682</v>
      </c>
      <c r="D12" s="518" t="s">
        <v>683</v>
      </c>
      <c r="E12" s="518" t="s">
        <v>684</v>
      </c>
      <c r="F12" s="549" t="s">
        <v>162</v>
      </c>
      <c r="G12" s="549" t="s">
        <v>162</v>
      </c>
      <c r="H12" s="549" t="s">
        <v>162</v>
      </c>
      <c r="I12" s="549" t="s">
        <v>162</v>
      </c>
      <c r="J12" s="455" t="str">
        <f>IF(AND((F12="SI"),(G12="SI"),(H12="SI"),(I12="SI")),"Si es Riesgo de Corrupción","No es Riesgo de Corrupción")</f>
        <v>Si es Riesgo de Corrupción</v>
      </c>
      <c r="K12" s="128">
        <v>1</v>
      </c>
      <c r="L12" s="169" t="s">
        <v>685</v>
      </c>
      <c r="M12" s="527" t="s">
        <v>686</v>
      </c>
      <c r="N12" s="529">
        <v>3</v>
      </c>
      <c r="O12" s="449" t="str">
        <f>IF(N12=1,"Rara vez",IF(N12=2,"Improbable",IF(N12=3,"Posible",IF(N12=4,"Probable",IF(N12=5,"Casi seguro","Definir el nivel de probabilidad")))))</f>
        <v>Posible</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549" t="s">
        <v>162</v>
      </c>
      <c r="R12" s="549" t="s">
        <v>162</v>
      </c>
      <c r="S12" s="549" t="s">
        <v>165</v>
      </c>
      <c r="T12" s="549" t="s">
        <v>165</v>
      </c>
      <c r="U12" s="549" t="s">
        <v>162</v>
      </c>
      <c r="V12" s="549" t="s">
        <v>162</v>
      </c>
      <c r="W12" s="549" t="s">
        <v>162</v>
      </c>
      <c r="X12" s="549" t="s">
        <v>165</v>
      </c>
      <c r="Y12" s="549" t="s">
        <v>165</v>
      </c>
      <c r="Z12" s="549" t="s">
        <v>162</v>
      </c>
      <c r="AA12" s="549" t="s">
        <v>165</v>
      </c>
      <c r="AB12" s="549" t="s">
        <v>162</v>
      </c>
      <c r="AC12" s="549" t="s">
        <v>162</v>
      </c>
      <c r="AD12" s="549" t="s">
        <v>162</v>
      </c>
      <c r="AE12" s="549" t="s">
        <v>165</v>
      </c>
      <c r="AF12" s="549" t="s">
        <v>165</v>
      </c>
      <c r="AG12" s="549" t="s">
        <v>165</v>
      </c>
      <c r="AH12" s="549" t="s">
        <v>165</v>
      </c>
      <c r="AI12" s="549" t="s">
        <v>165</v>
      </c>
      <c r="AJ12" s="448">
        <f>IF(AF12="SI","Impacto Catastrófico por lesoines o perdida de vidas humanas",(COUNTIF(Q12:AE21,"SI")+COUNTIF(AG12:AI21,"SI")))</f>
        <v>9</v>
      </c>
      <c r="AK12" s="448" t="str">
        <f>IF(AJ12=0,"",IF(AND(AJ12&gt;0,AJ12&lt;=5),"Moderado",IF(AND(AJ12&gt;5,AJ12&lt;=11),"Mayor","Catastrófico")))</f>
        <v>Mayor</v>
      </c>
      <c r="AL12" s="448" t="str">
        <f>IF(AND(O12="Rara Vez",AK12="Moderado"),"Moderado",IF(AND(O12="Rara Vez",AK12="Mayor"),"Alto",IF(AND(O12="Improbable",AK12="Moderado"),"Moderado",IF(AND(O12="Improbable",AK12="Mayor"),"Alto",IF(AND(O12="Posible",AK12="Moderado"),"Alto",IF(AND(O12="Probable",AK12="Moderado"),"Alto","Extremo"))))))</f>
        <v>Extremo</v>
      </c>
      <c r="AM12" s="535" t="s">
        <v>159</v>
      </c>
      <c r="AN12" s="117">
        <v>1</v>
      </c>
      <c r="AO12" s="118" t="s">
        <v>687</v>
      </c>
      <c r="AP12" s="189" t="s">
        <v>688</v>
      </c>
      <c r="AQ12" s="189" t="s">
        <v>186</v>
      </c>
      <c r="AR12" s="189" t="s">
        <v>689</v>
      </c>
      <c r="AS12" s="189" t="s">
        <v>690</v>
      </c>
      <c r="AT12" s="189" t="s">
        <v>691</v>
      </c>
      <c r="AU12" s="189" t="s">
        <v>692</v>
      </c>
      <c r="AV12" s="189" t="s">
        <v>170</v>
      </c>
      <c r="AW12" s="189" t="s">
        <v>171</v>
      </c>
      <c r="AX12" s="189" t="s">
        <v>172</v>
      </c>
      <c r="AY12" s="189" t="s">
        <v>173</v>
      </c>
      <c r="AZ12" s="189" t="s">
        <v>174</v>
      </c>
      <c r="BA12" s="189" t="s">
        <v>175</v>
      </c>
      <c r="BB12" s="189" t="s">
        <v>176</v>
      </c>
      <c r="BC12" s="189" t="s">
        <v>187</v>
      </c>
      <c r="BD12" s="166">
        <f t="shared" ref="BD12:BD21" si="0">IF(AW12="Asignado",15,0)+IF(AX12="Adecuado",15,0)+IF(AY12="Oportuna",15,0)+IF(AZ12="Prevenir",15,IF(AZ12="Detectar",10,0))+IF(BA12="Confiable",15,0)+IF(BB12="Se investigan y resuelven oportunamente",15,0)+IF(BC12="Completa",10,IF(BC12="Incompleta",5,0))</f>
        <v>100</v>
      </c>
      <c r="BE12" s="166" t="str">
        <f t="shared" ref="BE12:BE21" si="1">IF(BD12&lt;=85,"Débil",IF(AND(BD12&gt;=86,BD12&lt;=94),"Moderado","Fuerte"))</f>
        <v>Fuerte</v>
      </c>
      <c r="BF12" s="121"/>
      <c r="BG12" s="122" t="s">
        <v>178</v>
      </c>
      <c r="BH12" s="166" t="str">
        <f t="shared" ref="BH12:BH21" si="2">IF(BG12="Débil","No se ejecuta",IF(BG12="Moderado","Algunas veces se ejecuta",IF(BG12="FUERTE","Siempre se ejecuta","Casilla formulada")))</f>
        <v>Siempre se ejecuta</v>
      </c>
      <c r="BI12" s="121"/>
      <c r="BJ12" s="166" t="str">
        <f t="shared" ref="BJ12:BJ2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21" si="4">IF(BJ12="DÉBIL",0,IF(BJ12="MODERADO",50,IF(BJ12="FUERTE",100,"")))</f>
        <v>100</v>
      </c>
      <c r="BL12" s="166" t="str">
        <f t="shared" ref="BL12:BL21" si="5">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39">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Mayor</v>
      </c>
      <c r="BR12" s="424" t="str">
        <f>IF(AND(BP12="Rara Vez",BQ12="Moderado"),"Moderado",IF(AND(BP12="Rara Vez",BQ12="Mayor"),"Alto",IF(AND(BP12="Improbable",BQ12="Moderado"),"Moderado",IF(AND(BP12="Improbable",BQ12="Mayor"),"Alto",IF(AND(BP12="Posible",BQ12="Moderado"),"Alto",IF(AND(BP12="Probable",BQ12="Moderado"),"Alto","Extremo"))))))</f>
        <v>Alto</v>
      </c>
      <c r="BS12" s="532" t="s">
        <v>693</v>
      </c>
    </row>
    <row r="13" spans="2:71" s="113" customFormat="1" ht="204" x14ac:dyDescent="0.25">
      <c r="B13" s="463"/>
      <c r="C13" s="516"/>
      <c r="D13" s="518"/>
      <c r="E13" s="518"/>
      <c r="F13" s="550"/>
      <c r="G13" s="550"/>
      <c r="H13" s="550"/>
      <c r="I13" s="550"/>
      <c r="J13" s="455"/>
      <c r="K13" s="131">
        <v>2</v>
      </c>
      <c r="L13" s="170" t="s">
        <v>685</v>
      </c>
      <c r="M13" s="527"/>
      <c r="N13" s="530"/>
      <c r="O13" s="450"/>
      <c r="P13" s="443"/>
      <c r="Q13" s="550"/>
      <c r="R13" s="550"/>
      <c r="S13" s="550"/>
      <c r="T13" s="550"/>
      <c r="U13" s="550"/>
      <c r="V13" s="550"/>
      <c r="W13" s="550"/>
      <c r="X13" s="550"/>
      <c r="Y13" s="550"/>
      <c r="Z13" s="550"/>
      <c r="AA13" s="550"/>
      <c r="AB13" s="550"/>
      <c r="AC13" s="550"/>
      <c r="AD13" s="550"/>
      <c r="AE13" s="550"/>
      <c r="AF13" s="550"/>
      <c r="AG13" s="550"/>
      <c r="AH13" s="550"/>
      <c r="AI13" s="550"/>
      <c r="AJ13" s="425"/>
      <c r="AK13" s="425"/>
      <c r="AL13" s="425"/>
      <c r="AM13" s="536"/>
      <c r="AN13" s="133">
        <v>2</v>
      </c>
      <c r="AO13" s="171" t="s">
        <v>694</v>
      </c>
      <c r="AP13" s="190" t="s">
        <v>695</v>
      </c>
      <c r="AQ13" s="190" t="s">
        <v>186</v>
      </c>
      <c r="AR13" s="190" t="s">
        <v>696</v>
      </c>
      <c r="AS13" s="190" t="s">
        <v>697</v>
      </c>
      <c r="AT13" s="190" t="s">
        <v>698</v>
      </c>
      <c r="AU13" s="190" t="s">
        <v>699</v>
      </c>
      <c r="AV13" s="190" t="s">
        <v>170</v>
      </c>
      <c r="AW13" s="190" t="s">
        <v>171</v>
      </c>
      <c r="AX13" s="190" t="s">
        <v>172</v>
      </c>
      <c r="AY13" s="190" t="s">
        <v>173</v>
      </c>
      <c r="AZ13" s="190" t="s">
        <v>174</v>
      </c>
      <c r="BA13" s="190" t="s">
        <v>175</v>
      </c>
      <c r="BB13" s="190" t="s">
        <v>176</v>
      </c>
      <c r="BC13" s="190" t="s">
        <v>187</v>
      </c>
      <c r="BD13" s="135">
        <f t="shared" si="0"/>
        <v>100</v>
      </c>
      <c r="BE13" s="135" t="str">
        <f t="shared" si="1"/>
        <v>Fuerte</v>
      </c>
      <c r="BF13" s="134"/>
      <c r="BG13" s="173" t="s">
        <v>178</v>
      </c>
      <c r="BH13" s="135" t="str">
        <f t="shared" si="2"/>
        <v>Siempre se ejecuta</v>
      </c>
      <c r="BI13" s="134"/>
      <c r="BJ13" s="135" t="str">
        <f t="shared" si="3"/>
        <v>FUERTE</v>
      </c>
      <c r="BK13" s="135">
        <f t="shared" si="4"/>
        <v>100</v>
      </c>
      <c r="BL13" s="135" t="str">
        <f t="shared" si="5"/>
        <v>NO</v>
      </c>
      <c r="BM13" s="434"/>
      <c r="BN13" s="437"/>
      <c r="BO13" s="440"/>
      <c r="BP13" s="443"/>
      <c r="BQ13" s="425"/>
      <c r="BR13" s="425"/>
      <c r="BS13" s="533"/>
    </row>
    <row r="14" spans="2:71" s="113" customFormat="1" ht="25.5" x14ac:dyDescent="0.25">
      <c r="B14" s="463"/>
      <c r="C14" s="516"/>
      <c r="D14" s="518"/>
      <c r="E14" s="518"/>
      <c r="F14" s="550"/>
      <c r="G14" s="550"/>
      <c r="H14" s="550"/>
      <c r="I14" s="550"/>
      <c r="J14" s="455"/>
      <c r="K14" s="137">
        <v>3</v>
      </c>
      <c r="L14" s="174"/>
      <c r="M14" s="527"/>
      <c r="N14" s="530"/>
      <c r="O14" s="450"/>
      <c r="P14" s="443"/>
      <c r="Q14" s="550"/>
      <c r="R14" s="550"/>
      <c r="S14" s="550"/>
      <c r="T14" s="550"/>
      <c r="U14" s="550"/>
      <c r="V14" s="550"/>
      <c r="W14" s="550"/>
      <c r="X14" s="550"/>
      <c r="Y14" s="550"/>
      <c r="Z14" s="550"/>
      <c r="AA14" s="550"/>
      <c r="AB14" s="550"/>
      <c r="AC14" s="550"/>
      <c r="AD14" s="550"/>
      <c r="AE14" s="550"/>
      <c r="AF14" s="550"/>
      <c r="AG14" s="550"/>
      <c r="AH14" s="550"/>
      <c r="AI14" s="550"/>
      <c r="AJ14" s="425"/>
      <c r="AK14" s="425"/>
      <c r="AL14" s="425"/>
      <c r="AM14" s="536"/>
      <c r="AN14" s="139">
        <v>3</v>
      </c>
      <c r="AO14" s="191"/>
      <c r="AP14" s="176"/>
      <c r="AQ14" s="176"/>
      <c r="AR14" s="176"/>
      <c r="AS14" s="176"/>
      <c r="AT14" s="176"/>
      <c r="AU14" s="176"/>
      <c r="AV14" s="176"/>
      <c r="AW14" s="189"/>
      <c r="AX14" s="189"/>
      <c r="AY14" s="189"/>
      <c r="AZ14" s="189"/>
      <c r="BA14" s="189"/>
      <c r="BB14" s="189"/>
      <c r="BC14" s="189"/>
      <c r="BD14" s="167">
        <f t="shared" si="0"/>
        <v>0</v>
      </c>
      <c r="BE14" s="167" t="str">
        <f t="shared" si="1"/>
        <v>Débil</v>
      </c>
      <c r="BF14" s="140"/>
      <c r="BG14" s="177"/>
      <c r="BH14" s="167" t="str">
        <f t="shared" si="2"/>
        <v>Casilla formulada</v>
      </c>
      <c r="BI14" s="140"/>
      <c r="BJ14" s="167" t="str">
        <f t="shared" si="3"/>
        <v/>
      </c>
      <c r="BK14" s="167" t="str">
        <f t="shared" si="4"/>
        <v/>
      </c>
      <c r="BL14" s="167" t="str">
        <f t="shared" si="5"/>
        <v>SI</v>
      </c>
      <c r="BM14" s="434"/>
      <c r="BN14" s="437"/>
      <c r="BO14" s="440"/>
      <c r="BP14" s="443"/>
      <c r="BQ14" s="425"/>
      <c r="BR14" s="425"/>
      <c r="BS14" s="533"/>
    </row>
    <row r="15" spans="2:71" s="113" customFormat="1" ht="179.25" x14ac:dyDescent="0.25">
      <c r="B15" s="463"/>
      <c r="C15" s="516"/>
      <c r="D15" s="518"/>
      <c r="E15" s="518"/>
      <c r="F15" s="550"/>
      <c r="G15" s="550"/>
      <c r="H15" s="550"/>
      <c r="I15" s="550"/>
      <c r="J15" s="455"/>
      <c r="K15" s="131">
        <v>4</v>
      </c>
      <c r="L15" s="170" t="s">
        <v>115</v>
      </c>
      <c r="M15" s="527"/>
      <c r="N15" s="530"/>
      <c r="O15" s="450"/>
      <c r="P15" s="443"/>
      <c r="Q15" s="550"/>
      <c r="R15" s="550"/>
      <c r="S15" s="550"/>
      <c r="T15" s="550"/>
      <c r="U15" s="550"/>
      <c r="V15" s="550"/>
      <c r="W15" s="550"/>
      <c r="X15" s="550"/>
      <c r="Y15" s="550"/>
      <c r="Z15" s="550"/>
      <c r="AA15" s="550"/>
      <c r="AB15" s="550"/>
      <c r="AC15" s="550"/>
      <c r="AD15" s="550"/>
      <c r="AE15" s="550"/>
      <c r="AF15" s="550"/>
      <c r="AG15" s="550"/>
      <c r="AH15" s="550"/>
      <c r="AI15" s="550"/>
      <c r="AJ15" s="425"/>
      <c r="AK15" s="425"/>
      <c r="AL15" s="425"/>
      <c r="AM15" s="536"/>
      <c r="AN15" s="133">
        <v>4</v>
      </c>
      <c r="AO15" s="171" t="s">
        <v>117</v>
      </c>
      <c r="AP15" s="171"/>
      <c r="AQ15" s="171" t="s">
        <v>114</v>
      </c>
      <c r="AR15" s="171"/>
      <c r="AS15" s="171"/>
      <c r="AT15" s="171"/>
      <c r="AU15" s="171"/>
      <c r="AV15" s="171" t="s">
        <v>114</v>
      </c>
      <c r="AW15" s="172" t="s">
        <v>114</v>
      </c>
      <c r="AX15" s="172" t="s">
        <v>114</v>
      </c>
      <c r="AY15" s="172" t="s">
        <v>114</v>
      </c>
      <c r="AZ15" s="172" t="s">
        <v>114</v>
      </c>
      <c r="BA15" s="172" t="s">
        <v>114</v>
      </c>
      <c r="BB15" s="172" t="s">
        <v>114</v>
      </c>
      <c r="BC15" s="172" t="s">
        <v>114</v>
      </c>
      <c r="BD15" s="135">
        <f t="shared" si="0"/>
        <v>0</v>
      </c>
      <c r="BE15" s="135" t="str">
        <f t="shared" si="1"/>
        <v>Débil</v>
      </c>
      <c r="BF15" s="134"/>
      <c r="BG15" s="173" t="s">
        <v>114</v>
      </c>
      <c r="BH15" s="135" t="str">
        <f t="shared" si="2"/>
        <v>Casilla formulada</v>
      </c>
      <c r="BI15" s="134"/>
      <c r="BJ15" s="135" t="str">
        <f t="shared" si="3"/>
        <v/>
      </c>
      <c r="BK15" s="135" t="str">
        <f t="shared" si="4"/>
        <v/>
      </c>
      <c r="BL15" s="135" t="str">
        <f t="shared" si="5"/>
        <v>SI</v>
      </c>
      <c r="BM15" s="434"/>
      <c r="BN15" s="437"/>
      <c r="BO15" s="440"/>
      <c r="BP15" s="443"/>
      <c r="BQ15" s="425"/>
      <c r="BR15" s="425"/>
      <c r="BS15" s="533"/>
    </row>
    <row r="16" spans="2:71" s="113" customFormat="1" ht="179.25" x14ac:dyDescent="0.25">
      <c r="B16" s="463"/>
      <c r="C16" s="516"/>
      <c r="D16" s="518"/>
      <c r="E16" s="518"/>
      <c r="F16" s="550"/>
      <c r="G16" s="550"/>
      <c r="H16" s="550"/>
      <c r="I16" s="550"/>
      <c r="J16" s="455"/>
      <c r="K16" s="137">
        <v>5</v>
      </c>
      <c r="L16" s="174" t="s">
        <v>115</v>
      </c>
      <c r="M16" s="527"/>
      <c r="N16" s="530"/>
      <c r="O16" s="450"/>
      <c r="P16" s="443"/>
      <c r="Q16" s="550"/>
      <c r="R16" s="550"/>
      <c r="S16" s="550"/>
      <c r="T16" s="550"/>
      <c r="U16" s="550"/>
      <c r="V16" s="550"/>
      <c r="W16" s="550"/>
      <c r="X16" s="550"/>
      <c r="Y16" s="550"/>
      <c r="Z16" s="550"/>
      <c r="AA16" s="550"/>
      <c r="AB16" s="550"/>
      <c r="AC16" s="550"/>
      <c r="AD16" s="550"/>
      <c r="AE16" s="550"/>
      <c r="AF16" s="550"/>
      <c r="AG16" s="550"/>
      <c r="AH16" s="550"/>
      <c r="AI16" s="550"/>
      <c r="AJ16" s="425"/>
      <c r="AK16" s="425"/>
      <c r="AL16" s="425"/>
      <c r="AM16" s="536"/>
      <c r="AN16" s="139">
        <v>5</v>
      </c>
      <c r="AO16" s="175" t="s">
        <v>117</v>
      </c>
      <c r="AP16" s="175"/>
      <c r="AQ16" s="175" t="s">
        <v>114</v>
      </c>
      <c r="AR16" s="175"/>
      <c r="AS16" s="175"/>
      <c r="AT16" s="175"/>
      <c r="AU16" s="175"/>
      <c r="AV16" s="175" t="s">
        <v>114</v>
      </c>
      <c r="AW16" s="176" t="s">
        <v>114</v>
      </c>
      <c r="AX16" s="176" t="s">
        <v>114</v>
      </c>
      <c r="AY16" s="176" t="s">
        <v>114</v>
      </c>
      <c r="AZ16" s="176" t="s">
        <v>114</v>
      </c>
      <c r="BA16" s="176" t="s">
        <v>114</v>
      </c>
      <c r="BB16" s="176" t="s">
        <v>114</v>
      </c>
      <c r="BC16" s="176" t="s">
        <v>114</v>
      </c>
      <c r="BD16" s="167">
        <f t="shared" si="0"/>
        <v>0</v>
      </c>
      <c r="BE16" s="167" t="str">
        <f t="shared" si="1"/>
        <v>Débil</v>
      </c>
      <c r="BF16" s="140"/>
      <c r="BG16" s="177" t="s">
        <v>114</v>
      </c>
      <c r="BH16" s="167" t="str">
        <f t="shared" si="2"/>
        <v>Casilla formulada</v>
      </c>
      <c r="BI16" s="140"/>
      <c r="BJ16" s="167" t="str">
        <f t="shared" si="3"/>
        <v/>
      </c>
      <c r="BK16" s="167" t="str">
        <f t="shared" si="4"/>
        <v/>
      </c>
      <c r="BL16" s="167" t="str">
        <f t="shared" si="5"/>
        <v>SI</v>
      </c>
      <c r="BM16" s="434"/>
      <c r="BN16" s="437"/>
      <c r="BO16" s="440"/>
      <c r="BP16" s="443"/>
      <c r="BQ16" s="425"/>
      <c r="BR16" s="425"/>
      <c r="BS16" s="533"/>
    </row>
    <row r="17" spans="2:71" s="113" customFormat="1" ht="179.25" x14ac:dyDescent="0.25">
      <c r="B17" s="463"/>
      <c r="C17" s="516"/>
      <c r="D17" s="518"/>
      <c r="E17" s="518"/>
      <c r="F17" s="550"/>
      <c r="G17" s="550"/>
      <c r="H17" s="550"/>
      <c r="I17" s="550"/>
      <c r="J17" s="455"/>
      <c r="K17" s="131">
        <v>6</v>
      </c>
      <c r="L17" s="170" t="s">
        <v>115</v>
      </c>
      <c r="M17" s="527"/>
      <c r="N17" s="530"/>
      <c r="O17" s="450"/>
      <c r="P17" s="443"/>
      <c r="Q17" s="550"/>
      <c r="R17" s="550"/>
      <c r="S17" s="550"/>
      <c r="T17" s="550"/>
      <c r="U17" s="550"/>
      <c r="V17" s="550"/>
      <c r="W17" s="550"/>
      <c r="X17" s="550"/>
      <c r="Y17" s="550"/>
      <c r="Z17" s="550"/>
      <c r="AA17" s="550"/>
      <c r="AB17" s="550"/>
      <c r="AC17" s="550"/>
      <c r="AD17" s="550"/>
      <c r="AE17" s="550"/>
      <c r="AF17" s="550"/>
      <c r="AG17" s="550"/>
      <c r="AH17" s="550"/>
      <c r="AI17" s="550"/>
      <c r="AJ17" s="425"/>
      <c r="AK17" s="425"/>
      <c r="AL17" s="425"/>
      <c r="AM17" s="536"/>
      <c r="AN17" s="133">
        <v>6</v>
      </c>
      <c r="AO17" s="171" t="s">
        <v>117</v>
      </c>
      <c r="AP17" s="171"/>
      <c r="AQ17" s="171" t="s">
        <v>114</v>
      </c>
      <c r="AR17" s="171"/>
      <c r="AS17" s="171"/>
      <c r="AT17" s="171"/>
      <c r="AU17" s="171"/>
      <c r="AV17" s="171" t="s">
        <v>114</v>
      </c>
      <c r="AW17" s="172" t="s">
        <v>114</v>
      </c>
      <c r="AX17" s="172" t="s">
        <v>114</v>
      </c>
      <c r="AY17" s="172" t="s">
        <v>114</v>
      </c>
      <c r="AZ17" s="172" t="s">
        <v>114</v>
      </c>
      <c r="BA17" s="172" t="s">
        <v>114</v>
      </c>
      <c r="BB17" s="172" t="s">
        <v>114</v>
      </c>
      <c r="BC17" s="172" t="s">
        <v>114</v>
      </c>
      <c r="BD17" s="135">
        <f t="shared" si="0"/>
        <v>0</v>
      </c>
      <c r="BE17" s="135" t="str">
        <f t="shared" si="1"/>
        <v>Débil</v>
      </c>
      <c r="BF17" s="134"/>
      <c r="BG17" s="173" t="s">
        <v>114</v>
      </c>
      <c r="BH17" s="135" t="str">
        <f t="shared" si="2"/>
        <v>Casilla formulada</v>
      </c>
      <c r="BI17" s="134"/>
      <c r="BJ17" s="135" t="str">
        <f t="shared" si="3"/>
        <v/>
      </c>
      <c r="BK17" s="135" t="str">
        <f t="shared" si="4"/>
        <v/>
      </c>
      <c r="BL17" s="135" t="str">
        <f t="shared" si="5"/>
        <v>SI</v>
      </c>
      <c r="BM17" s="434"/>
      <c r="BN17" s="437"/>
      <c r="BO17" s="440"/>
      <c r="BP17" s="443"/>
      <c r="BQ17" s="425"/>
      <c r="BR17" s="425"/>
      <c r="BS17" s="533"/>
    </row>
    <row r="18" spans="2:71" s="113" customFormat="1" ht="179.25" x14ac:dyDescent="0.25">
      <c r="B18" s="463"/>
      <c r="C18" s="516"/>
      <c r="D18" s="518"/>
      <c r="E18" s="518"/>
      <c r="F18" s="550"/>
      <c r="G18" s="550"/>
      <c r="H18" s="550"/>
      <c r="I18" s="550"/>
      <c r="J18" s="455"/>
      <c r="K18" s="137">
        <v>7</v>
      </c>
      <c r="L18" s="174" t="s">
        <v>115</v>
      </c>
      <c r="M18" s="527"/>
      <c r="N18" s="530"/>
      <c r="O18" s="450"/>
      <c r="P18" s="443"/>
      <c r="Q18" s="550"/>
      <c r="R18" s="550"/>
      <c r="S18" s="550"/>
      <c r="T18" s="550"/>
      <c r="U18" s="550"/>
      <c r="V18" s="550"/>
      <c r="W18" s="550"/>
      <c r="X18" s="550"/>
      <c r="Y18" s="550"/>
      <c r="Z18" s="550"/>
      <c r="AA18" s="550"/>
      <c r="AB18" s="550"/>
      <c r="AC18" s="550"/>
      <c r="AD18" s="550"/>
      <c r="AE18" s="550"/>
      <c r="AF18" s="550"/>
      <c r="AG18" s="550"/>
      <c r="AH18" s="550"/>
      <c r="AI18" s="550"/>
      <c r="AJ18" s="425"/>
      <c r="AK18" s="425"/>
      <c r="AL18" s="425"/>
      <c r="AM18" s="536"/>
      <c r="AN18" s="139">
        <v>7</v>
      </c>
      <c r="AO18" s="175" t="s">
        <v>117</v>
      </c>
      <c r="AP18" s="175"/>
      <c r="AQ18" s="175" t="s">
        <v>114</v>
      </c>
      <c r="AR18" s="175"/>
      <c r="AS18" s="175"/>
      <c r="AT18" s="175"/>
      <c r="AU18" s="175"/>
      <c r="AV18" s="175" t="s">
        <v>114</v>
      </c>
      <c r="AW18" s="176" t="s">
        <v>114</v>
      </c>
      <c r="AX18" s="176" t="s">
        <v>114</v>
      </c>
      <c r="AY18" s="176" t="s">
        <v>114</v>
      </c>
      <c r="AZ18" s="176" t="s">
        <v>114</v>
      </c>
      <c r="BA18" s="176" t="s">
        <v>114</v>
      </c>
      <c r="BB18" s="176" t="s">
        <v>114</v>
      </c>
      <c r="BC18" s="176" t="s">
        <v>114</v>
      </c>
      <c r="BD18" s="167">
        <f t="shared" si="0"/>
        <v>0</v>
      </c>
      <c r="BE18" s="167" t="str">
        <f t="shared" si="1"/>
        <v>Débil</v>
      </c>
      <c r="BF18" s="140"/>
      <c r="BG18" s="177" t="s">
        <v>114</v>
      </c>
      <c r="BH18" s="167" t="str">
        <f t="shared" si="2"/>
        <v>Casilla formulada</v>
      </c>
      <c r="BI18" s="140"/>
      <c r="BJ18" s="167" t="str">
        <f t="shared" si="3"/>
        <v/>
      </c>
      <c r="BK18" s="167" t="str">
        <f t="shared" si="4"/>
        <v/>
      </c>
      <c r="BL18" s="167" t="str">
        <f t="shared" si="5"/>
        <v>SI</v>
      </c>
      <c r="BM18" s="434"/>
      <c r="BN18" s="437"/>
      <c r="BO18" s="440"/>
      <c r="BP18" s="443"/>
      <c r="BQ18" s="425"/>
      <c r="BR18" s="425"/>
      <c r="BS18" s="533"/>
    </row>
    <row r="19" spans="2:71" s="113" customFormat="1" ht="179.25" x14ac:dyDescent="0.25">
      <c r="B19" s="463"/>
      <c r="C19" s="516"/>
      <c r="D19" s="518"/>
      <c r="E19" s="518"/>
      <c r="F19" s="550"/>
      <c r="G19" s="550"/>
      <c r="H19" s="550"/>
      <c r="I19" s="550"/>
      <c r="J19" s="455"/>
      <c r="K19" s="131">
        <v>8</v>
      </c>
      <c r="L19" s="170" t="s">
        <v>115</v>
      </c>
      <c r="M19" s="527"/>
      <c r="N19" s="530"/>
      <c r="O19" s="450"/>
      <c r="P19" s="443"/>
      <c r="Q19" s="550"/>
      <c r="R19" s="550"/>
      <c r="S19" s="550"/>
      <c r="T19" s="550"/>
      <c r="U19" s="550"/>
      <c r="V19" s="550"/>
      <c r="W19" s="550"/>
      <c r="X19" s="550"/>
      <c r="Y19" s="550"/>
      <c r="Z19" s="550"/>
      <c r="AA19" s="550"/>
      <c r="AB19" s="550"/>
      <c r="AC19" s="550"/>
      <c r="AD19" s="550"/>
      <c r="AE19" s="550"/>
      <c r="AF19" s="550"/>
      <c r="AG19" s="550"/>
      <c r="AH19" s="550"/>
      <c r="AI19" s="550"/>
      <c r="AJ19" s="425"/>
      <c r="AK19" s="425"/>
      <c r="AL19" s="425"/>
      <c r="AM19" s="536"/>
      <c r="AN19" s="133">
        <v>8</v>
      </c>
      <c r="AO19" s="171" t="s">
        <v>117</v>
      </c>
      <c r="AP19" s="171"/>
      <c r="AQ19" s="171" t="s">
        <v>114</v>
      </c>
      <c r="AR19" s="171"/>
      <c r="AS19" s="171"/>
      <c r="AT19" s="171"/>
      <c r="AU19" s="171"/>
      <c r="AV19" s="171" t="s">
        <v>114</v>
      </c>
      <c r="AW19" s="172" t="s">
        <v>114</v>
      </c>
      <c r="AX19" s="172" t="s">
        <v>114</v>
      </c>
      <c r="AY19" s="172" t="s">
        <v>114</v>
      </c>
      <c r="AZ19" s="172" t="s">
        <v>114</v>
      </c>
      <c r="BA19" s="172" t="s">
        <v>114</v>
      </c>
      <c r="BB19" s="172" t="s">
        <v>114</v>
      </c>
      <c r="BC19" s="172" t="s">
        <v>114</v>
      </c>
      <c r="BD19" s="135">
        <f t="shared" si="0"/>
        <v>0</v>
      </c>
      <c r="BE19" s="135" t="str">
        <f t="shared" si="1"/>
        <v>Débil</v>
      </c>
      <c r="BF19" s="134"/>
      <c r="BG19" s="173" t="s">
        <v>114</v>
      </c>
      <c r="BH19" s="135" t="str">
        <f t="shared" si="2"/>
        <v>Casilla formulada</v>
      </c>
      <c r="BI19" s="134"/>
      <c r="BJ19" s="135" t="str">
        <f t="shared" si="3"/>
        <v/>
      </c>
      <c r="BK19" s="135" t="str">
        <f t="shared" si="4"/>
        <v/>
      </c>
      <c r="BL19" s="135" t="str">
        <f t="shared" si="5"/>
        <v>SI</v>
      </c>
      <c r="BM19" s="434"/>
      <c r="BN19" s="437"/>
      <c r="BO19" s="440"/>
      <c r="BP19" s="443"/>
      <c r="BQ19" s="425"/>
      <c r="BR19" s="425"/>
      <c r="BS19" s="533"/>
    </row>
    <row r="20" spans="2:71" s="113" customFormat="1" ht="179.25" x14ac:dyDescent="0.25">
      <c r="B20" s="463"/>
      <c r="C20" s="516"/>
      <c r="D20" s="518"/>
      <c r="E20" s="518"/>
      <c r="F20" s="550"/>
      <c r="G20" s="550"/>
      <c r="H20" s="550"/>
      <c r="I20" s="550"/>
      <c r="J20" s="455"/>
      <c r="K20" s="137">
        <v>9</v>
      </c>
      <c r="L20" s="178" t="s">
        <v>115</v>
      </c>
      <c r="M20" s="527"/>
      <c r="N20" s="530"/>
      <c r="O20" s="450"/>
      <c r="P20" s="443"/>
      <c r="Q20" s="550"/>
      <c r="R20" s="550"/>
      <c r="S20" s="550"/>
      <c r="T20" s="550"/>
      <c r="U20" s="550"/>
      <c r="V20" s="550"/>
      <c r="W20" s="550"/>
      <c r="X20" s="550"/>
      <c r="Y20" s="550"/>
      <c r="Z20" s="550"/>
      <c r="AA20" s="550"/>
      <c r="AB20" s="550"/>
      <c r="AC20" s="550"/>
      <c r="AD20" s="550"/>
      <c r="AE20" s="550"/>
      <c r="AF20" s="550"/>
      <c r="AG20" s="550"/>
      <c r="AH20" s="550"/>
      <c r="AI20" s="550"/>
      <c r="AJ20" s="425"/>
      <c r="AK20" s="425"/>
      <c r="AL20" s="425"/>
      <c r="AM20" s="536"/>
      <c r="AN20" s="139">
        <v>9</v>
      </c>
      <c r="AO20" s="175" t="s">
        <v>117</v>
      </c>
      <c r="AP20" s="175"/>
      <c r="AQ20" s="175" t="s">
        <v>114</v>
      </c>
      <c r="AR20" s="175"/>
      <c r="AS20" s="175"/>
      <c r="AT20" s="175"/>
      <c r="AU20" s="175"/>
      <c r="AV20" s="175" t="s">
        <v>114</v>
      </c>
      <c r="AW20" s="176" t="s">
        <v>114</v>
      </c>
      <c r="AX20" s="176" t="s">
        <v>114</v>
      </c>
      <c r="AY20" s="176" t="s">
        <v>114</v>
      </c>
      <c r="AZ20" s="176" t="s">
        <v>114</v>
      </c>
      <c r="BA20" s="176" t="s">
        <v>114</v>
      </c>
      <c r="BB20" s="176" t="s">
        <v>114</v>
      </c>
      <c r="BC20" s="176" t="s">
        <v>114</v>
      </c>
      <c r="BD20" s="167">
        <f t="shared" si="0"/>
        <v>0</v>
      </c>
      <c r="BE20" s="167" t="str">
        <f t="shared" si="1"/>
        <v>Débil</v>
      </c>
      <c r="BF20" s="140"/>
      <c r="BG20" s="177" t="s">
        <v>114</v>
      </c>
      <c r="BH20" s="167" t="str">
        <f t="shared" si="2"/>
        <v>Casilla formulada</v>
      </c>
      <c r="BI20" s="140"/>
      <c r="BJ20" s="167" t="str">
        <f t="shared" si="3"/>
        <v/>
      </c>
      <c r="BK20" s="167" t="str">
        <f t="shared" si="4"/>
        <v/>
      </c>
      <c r="BL20" s="167" t="str">
        <f t="shared" si="5"/>
        <v>SI</v>
      </c>
      <c r="BM20" s="434"/>
      <c r="BN20" s="437"/>
      <c r="BO20" s="440"/>
      <c r="BP20" s="443"/>
      <c r="BQ20" s="425"/>
      <c r="BR20" s="425"/>
      <c r="BS20" s="533"/>
    </row>
    <row r="21" spans="2:71" s="113" customFormat="1" ht="180" thickBot="1" x14ac:dyDescent="0.3">
      <c r="B21" s="464"/>
      <c r="C21" s="517"/>
      <c r="D21" s="519"/>
      <c r="E21" s="519"/>
      <c r="F21" s="551"/>
      <c r="G21" s="551"/>
      <c r="H21" s="551"/>
      <c r="I21" s="551"/>
      <c r="J21" s="456"/>
      <c r="K21" s="144">
        <v>10</v>
      </c>
      <c r="L21" s="179" t="s">
        <v>115</v>
      </c>
      <c r="M21" s="528"/>
      <c r="N21" s="531"/>
      <c r="O21" s="451"/>
      <c r="P21" s="444"/>
      <c r="Q21" s="551"/>
      <c r="R21" s="551"/>
      <c r="S21" s="551"/>
      <c r="T21" s="551"/>
      <c r="U21" s="551"/>
      <c r="V21" s="551"/>
      <c r="W21" s="551"/>
      <c r="X21" s="551"/>
      <c r="Y21" s="551"/>
      <c r="Z21" s="551"/>
      <c r="AA21" s="551"/>
      <c r="AB21" s="551"/>
      <c r="AC21" s="551"/>
      <c r="AD21" s="551"/>
      <c r="AE21" s="551"/>
      <c r="AF21" s="551"/>
      <c r="AG21" s="551"/>
      <c r="AH21" s="551"/>
      <c r="AI21" s="551"/>
      <c r="AJ21" s="426"/>
      <c r="AK21" s="426"/>
      <c r="AL21" s="426"/>
      <c r="AM21" s="537"/>
      <c r="AN21" s="146">
        <v>10</v>
      </c>
      <c r="AO21" s="180" t="s">
        <v>117</v>
      </c>
      <c r="AP21" s="180"/>
      <c r="AQ21" s="180" t="s">
        <v>114</v>
      </c>
      <c r="AR21" s="180"/>
      <c r="AS21" s="180"/>
      <c r="AT21" s="180"/>
      <c r="AU21" s="180"/>
      <c r="AV21" s="180" t="s">
        <v>114</v>
      </c>
      <c r="AW21" s="181" t="s">
        <v>114</v>
      </c>
      <c r="AX21" s="181" t="s">
        <v>114</v>
      </c>
      <c r="AY21" s="181" t="s">
        <v>114</v>
      </c>
      <c r="AZ21" s="181" t="s">
        <v>114</v>
      </c>
      <c r="BA21" s="181" t="s">
        <v>114</v>
      </c>
      <c r="BB21" s="181" t="s">
        <v>114</v>
      </c>
      <c r="BC21" s="181" t="s">
        <v>114</v>
      </c>
      <c r="BD21" s="148">
        <f t="shared" si="0"/>
        <v>0</v>
      </c>
      <c r="BE21" s="148" t="str">
        <f t="shared" si="1"/>
        <v>Débil</v>
      </c>
      <c r="BF21" s="147"/>
      <c r="BG21" s="182" t="s">
        <v>114</v>
      </c>
      <c r="BH21" s="148" t="str">
        <f t="shared" si="2"/>
        <v>Casilla formulada</v>
      </c>
      <c r="BI21" s="147"/>
      <c r="BJ21" s="148" t="str">
        <f t="shared" si="3"/>
        <v/>
      </c>
      <c r="BK21" s="148" t="str">
        <f t="shared" si="4"/>
        <v/>
      </c>
      <c r="BL21" s="148" t="str">
        <f t="shared" si="5"/>
        <v>SI</v>
      </c>
      <c r="BM21" s="435"/>
      <c r="BN21" s="438"/>
      <c r="BO21" s="441"/>
      <c r="BP21" s="444"/>
      <c r="BQ21" s="426"/>
      <c r="BR21" s="426"/>
      <c r="BS21" s="534"/>
    </row>
  </sheetData>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AR9:AR11"/>
    <mergeCell ref="BM9:BM11"/>
    <mergeCell ref="BN9:BN11"/>
    <mergeCell ref="AT9:AT11"/>
    <mergeCell ref="AU9:AU11"/>
    <mergeCell ref="AV9:AV11"/>
    <mergeCell ref="AW9:BC10"/>
    <mergeCell ref="BD9:BE11"/>
    <mergeCell ref="BF9:BF11"/>
    <mergeCell ref="AS9:AS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337" priority="42" operator="containsText" text="Si es Riesgo de Corrupción">
      <formula>NOT(ISERROR(SEARCH("Si es Riesgo de Corrupción",J12)))</formula>
    </cfRule>
    <cfRule type="containsText" dxfId="336" priority="43" operator="containsText" text="No es Riesgo de Corrupción">
      <formula>NOT(ISERROR(SEARCH("No es Riesgo de Corrupción",J12)))</formula>
    </cfRule>
  </conditionalFormatting>
  <conditionalFormatting sqref="L12:M21">
    <cfRule type="containsText" dxfId="335" priority="41" operator="containsText" text="Espacio para describir ">
      <formula>NOT(ISERROR(SEARCH("Espacio para describir ",L12)))</formula>
    </cfRule>
  </conditionalFormatting>
  <conditionalFormatting sqref="N12:N21 AQ15:AQ21 AV15:BC21 BG12:BG21 BO12:BO21">
    <cfRule type="containsText" dxfId="334" priority="40" operator="containsText" text="Escoger un dato de la lista desplegable">
      <formula>NOT(ISERROR(SEARCH("Escoger un dato de la lista desplegable",N12)))</formula>
    </cfRule>
  </conditionalFormatting>
  <conditionalFormatting sqref="AO12:AO13 AO15:AO21">
    <cfRule type="containsText" dxfId="333" priority="39" operator="containsText" text="REDACTAR CONTROL">
      <formula>NOT(ISERROR(SEARCH("REDACTAR CONTROL",AO12)))</formula>
    </cfRule>
  </conditionalFormatting>
  <conditionalFormatting sqref="AL12 BR12">
    <cfRule type="containsText" dxfId="332" priority="36" operator="containsText" text="Extremo">
      <formula>NOT(ISERROR(SEARCH("Extremo",AL12)))</formula>
    </cfRule>
    <cfRule type="containsText" dxfId="331" priority="37" operator="containsText" text="Alto">
      <formula>NOT(ISERROR(SEARCH("Alto",AL12)))</formula>
    </cfRule>
    <cfRule type="containsText" dxfId="330" priority="38" operator="containsText" text="Moderado">
      <formula>NOT(ISERROR(SEARCH("Moderado",AL12)))</formula>
    </cfRule>
  </conditionalFormatting>
  <conditionalFormatting sqref="AO14">
    <cfRule type="containsText" dxfId="329" priority="31" operator="containsText" text="REDACTAR CONTROL">
      <formula>NOT(ISERROR(SEARCH("REDACTAR CONTROL",AO14)))</formula>
    </cfRule>
    <cfRule type="containsText" dxfId="328" priority="32" operator="containsText" text="Espacio para">
      <formula>NOT(ISERROR(SEARCH("Espacio para",AO14)))</formula>
    </cfRule>
    <cfRule type="containsText" dxfId="327" priority="33" operator="containsText" text="Definir el">
      <formula>NOT(ISERROR(SEARCH("Definir el",AO14)))</formula>
    </cfRule>
    <cfRule type="containsText" dxfId="326" priority="34" operator="containsText" text="lista desplegable">
      <formula>NOT(ISERROR(SEARCH("lista desplegable",AO14)))</formula>
    </cfRule>
    <cfRule type="containsText" dxfId="325" priority="35" operator="containsText" text="Casilla formulada">
      <formula>NOT(ISERROR(SEARCH("Casilla formulada",AO14)))</formula>
    </cfRule>
  </conditionalFormatting>
  <conditionalFormatting sqref="AP14:AV14">
    <cfRule type="containsText" dxfId="324" priority="26" operator="containsText" text="REDACTAR CONTROL">
      <formula>NOT(ISERROR(SEARCH("REDACTAR CONTROL",AP14)))</formula>
    </cfRule>
    <cfRule type="containsText" dxfId="323" priority="27" operator="containsText" text="Espacio para">
      <formula>NOT(ISERROR(SEARCH("Espacio para",AP14)))</formula>
    </cfRule>
    <cfRule type="containsText" dxfId="322" priority="28" operator="containsText" text="Definir el">
      <formula>NOT(ISERROR(SEARCH("Definir el",AP14)))</formula>
    </cfRule>
    <cfRule type="containsText" dxfId="321" priority="29" operator="containsText" text="lista desplegable">
      <formula>NOT(ISERROR(SEARCH("lista desplegable",AP14)))</formula>
    </cfRule>
    <cfRule type="containsText" dxfId="320" priority="30" operator="containsText" text="Casilla formulada">
      <formula>NOT(ISERROR(SEARCH("Casilla formulada",AP14)))</formula>
    </cfRule>
  </conditionalFormatting>
  <conditionalFormatting sqref="AW14:BC14">
    <cfRule type="containsText" dxfId="319" priority="21" operator="containsText" text="REDACTAR CONTROL">
      <formula>NOT(ISERROR(SEARCH("REDACTAR CONTROL",AW14)))</formula>
    </cfRule>
    <cfRule type="containsText" dxfId="318" priority="22" operator="containsText" text="Espacio para">
      <formula>NOT(ISERROR(SEARCH("Espacio para",AW14)))</formula>
    </cfRule>
    <cfRule type="containsText" dxfId="317" priority="23" operator="containsText" text="Definir el">
      <formula>NOT(ISERROR(SEARCH("Definir el",AW14)))</formula>
    </cfRule>
    <cfRule type="containsText" dxfId="316" priority="24" operator="containsText" text="lista desplegable">
      <formula>NOT(ISERROR(SEARCH("lista desplegable",AW14)))</formula>
    </cfRule>
    <cfRule type="containsText" dxfId="315" priority="25" operator="containsText" text="Casilla formulada">
      <formula>NOT(ISERROR(SEARCH("Casilla formulada",AW14)))</formula>
    </cfRule>
  </conditionalFormatting>
  <conditionalFormatting sqref="F12:I21">
    <cfRule type="containsText" dxfId="314" priority="16" operator="containsText" text="REDACTAR CONTROL">
      <formula>NOT(ISERROR(SEARCH("REDACTAR CONTROL",F12)))</formula>
    </cfRule>
    <cfRule type="containsText" dxfId="313" priority="17" operator="containsText" text="Espacio para">
      <formula>NOT(ISERROR(SEARCH("Espacio para",F12)))</formula>
    </cfRule>
    <cfRule type="containsText" dxfId="312" priority="18" operator="containsText" text="Definir el">
      <formula>NOT(ISERROR(SEARCH("Definir el",F12)))</formula>
    </cfRule>
    <cfRule type="containsText" dxfId="311" priority="19" operator="containsText" text="lista desplegable">
      <formula>NOT(ISERROR(SEARCH("lista desplegable",F12)))</formula>
    </cfRule>
    <cfRule type="containsText" dxfId="310" priority="20" operator="containsText" text="Casilla formulada">
      <formula>NOT(ISERROR(SEARCH("Casilla formulada",F12)))</formula>
    </cfRule>
  </conditionalFormatting>
  <conditionalFormatting sqref="Q12:AI21">
    <cfRule type="containsText" dxfId="309" priority="11" operator="containsText" text="REDACTAR CONTROL">
      <formula>NOT(ISERROR(SEARCH("REDACTAR CONTROL",Q12)))</formula>
    </cfRule>
    <cfRule type="containsText" dxfId="308" priority="12" operator="containsText" text="Espacio para">
      <formula>NOT(ISERROR(SEARCH("Espacio para",Q12)))</formula>
    </cfRule>
    <cfRule type="containsText" dxfId="307" priority="13" operator="containsText" text="Definir el">
      <formula>NOT(ISERROR(SEARCH("Definir el",Q12)))</formula>
    </cfRule>
    <cfRule type="containsText" dxfId="306" priority="14" operator="containsText" text="lista desplegable">
      <formula>NOT(ISERROR(SEARCH("lista desplegable",Q12)))</formula>
    </cfRule>
    <cfRule type="containsText" dxfId="305" priority="15" operator="containsText" text="Casilla formulada">
      <formula>NOT(ISERROR(SEARCH("Casilla formulada",Q12)))</formula>
    </cfRule>
  </conditionalFormatting>
  <conditionalFormatting sqref="AP12:BC12">
    <cfRule type="containsText" dxfId="304" priority="6" operator="containsText" text="REDACTAR CONTROL">
      <formula>NOT(ISERROR(SEARCH("REDACTAR CONTROL",AP12)))</formula>
    </cfRule>
    <cfRule type="containsText" dxfId="303" priority="7" operator="containsText" text="Espacio para">
      <formula>NOT(ISERROR(SEARCH("Espacio para",AP12)))</formula>
    </cfRule>
    <cfRule type="containsText" dxfId="302" priority="8" operator="containsText" text="Definir el">
      <formula>NOT(ISERROR(SEARCH("Definir el",AP12)))</formula>
    </cfRule>
    <cfRule type="containsText" dxfId="301" priority="9" operator="containsText" text="lista desplegable">
      <formula>NOT(ISERROR(SEARCH("lista desplegable",AP12)))</formula>
    </cfRule>
    <cfRule type="containsText" dxfId="300" priority="10" operator="containsText" text="Casilla formulada">
      <formula>NOT(ISERROR(SEARCH("Casilla formulada",AP12)))</formula>
    </cfRule>
  </conditionalFormatting>
  <conditionalFormatting sqref="AP13:BC13">
    <cfRule type="containsText" dxfId="299" priority="1" operator="containsText" text="REDACTAR CONTROL">
      <formula>NOT(ISERROR(SEARCH("REDACTAR CONTROL",AP13)))</formula>
    </cfRule>
    <cfRule type="containsText" dxfId="298" priority="2" operator="containsText" text="Espacio para">
      <formula>NOT(ISERROR(SEARCH("Espacio para",AP13)))</formula>
    </cfRule>
    <cfRule type="containsText" dxfId="297" priority="3" operator="containsText" text="Definir el">
      <formula>NOT(ISERROR(SEARCH("Definir el",AP13)))</formula>
    </cfRule>
    <cfRule type="containsText" dxfId="296" priority="4" operator="containsText" text="lista desplegable">
      <formula>NOT(ISERROR(SEARCH("lista desplegable",AP13)))</formula>
    </cfRule>
    <cfRule type="containsText" dxfId="295" priority="5" operator="containsText" text="Casilla formulada">
      <formula>NOT(ISERROR(SEARCH("Casilla formulada",AP13)))</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A0B4F413-6D4A-40D8-9875-2D94394717D9}"/>
    <dataValidation allowBlank="1" showInputMessage="1" showErrorMessage="1" prompt="¿Se deja evidencia o rastro de la ejecución del control, que permita a cualquier tercero con la evidencia, llegar a la misma conclusión?." sqref="BC11" xr:uid="{368A0A72-04E8-48D5-B818-270137500045}"/>
    <dataValidation allowBlank="1" showInputMessage="1" showErrorMessage="1" prompt="¿Las observaciones, desviaciones o diferencias identificadas como resultados de la ejecución del control son investigadas y resueltas de manera oportuna?" sqref="BB11" xr:uid="{C2AE91F4-8E64-4505-8AB9-567F77F93EE7}"/>
    <dataValidation allowBlank="1" showInputMessage="1" showErrorMessage="1" prompt="¿La fuente de información que se utiliza en el desarrollo del control es información confiable que permita mitigar el riesgo?." sqref="BA11" xr:uid="{78D09F2E-F744-42CB-BBAC-CA2389BA5E8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0F4A56F9-8E6F-41EB-9585-1C77F90C40F6}"/>
    <dataValidation allowBlank="1" showInputMessage="1" showErrorMessage="1" prompt="¿La oportunidad en que se ejecuta el control ayuda a prevenir la mitigación del riesgo o a detectar la materialización del riesgo de manera oportuna?" sqref="AY11" xr:uid="{83660272-66D5-4435-8D93-4E11791D1DBB}"/>
    <dataValidation allowBlank="1" showInputMessage="1" showErrorMessage="1" prompt="El responsable tiene autoridad y adecuada segregación de funciones en la ejecución del control?" sqref="AX11" xr:uid="{5EC5E1E7-59AC-45A4-BADF-8E2DEAB2A3B4}"/>
    <dataValidation allowBlank="1" showInputMessage="1" showErrorMessage="1" prompt="¿Existen un responsable asignado a la ejecución del control?" sqref="AW11" xr:uid="{94849506-792C-4045-855A-BD411B57D6D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A457D15E-72E2-4E85-8EBD-60F63DD34C44}"/>
    <dataValidation type="list" allowBlank="1" showInputMessage="1" showErrorMessage="1" prompt="¿Genera Impacto ambiental?" sqref="AI12:AI21" xr:uid="{806733A1-2946-4FC0-8FB2-54F1B3E06B80}">
      <formula1>"SI,NO,Escoger un dato de la lista desplegable"</formula1>
    </dataValidation>
    <dataValidation allowBlank="1" showInputMessage="1" showErrorMessage="1" prompt="¿Genera Impacto ambiental?" sqref="AI11" xr:uid="{4BE67368-2C45-4B9A-85F9-4AA1A4079685}"/>
    <dataValidation type="list" allowBlank="1" showInputMessage="1" showErrorMessage="1" prompt="¿Afectar la imagen nacional?" sqref="AH12:AH21" xr:uid="{78695227-EFC3-4333-AB86-0094CA790E7C}">
      <formula1>"SI,NO,Escoger un dato de la lista desplegable"</formula1>
    </dataValidation>
    <dataValidation allowBlank="1" showInputMessage="1" showErrorMessage="1" prompt="¿Afectar la imagen nacional?" sqref="AH11" xr:uid="{59905D74-365A-4067-B749-9D9B5CC9E926}"/>
    <dataValidation type="list" allowBlank="1" showInputMessage="1" showErrorMessage="1" prompt="¿Afectar la imagen regional?" sqref="AG12:AG21" xr:uid="{97AC0481-A9AF-4C2B-A4D3-D4388BA6C72E}">
      <formula1>"SI,NO,Escoger un dato de la lista desplegable"</formula1>
    </dataValidation>
    <dataValidation allowBlank="1" showInputMessage="1" showErrorMessage="1" prompt="¿Afectar la imagen regional?" sqref="AG11" xr:uid="{B19BC380-BCE7-40BE-A442-C2B6D4C211E1}"/>
    <dataValidation type="list" allowBlank="1" showInputMessage="1" showErrorMessage="1" prompt="¿Ocasionar lesiones físicas o pérdida de vidas humanas?_x000a_NOTA: si esta respuesta es afirmativa, el impacto sera considerado como catastrófico." sqref="AF12:AF21" xr:uid="{28E4EA65-6243-408A-BC94-62AC41AF1414}">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787BE72-7424-4555-8D83-F037A39F1930}"/>
    <dataValidation type="list" allowBlank="1" showInputMessage="1" showErrorMessage="1" prompt="¿Generar pérdida de credibilidad del sector?" sqref="AE12:AE21" xr:uid="{BA71A5C2-C81D-4F17-8089-0DF855995ED1}">
      <formula1>"SI,NO,Escoger un dato de la lista desplegable"</formula1>
    </dataValidation>
    <dataValidation allowBlank="1" showInputMessage="1" showErrorMessage="1" prompt="¿Generar pérdida de credibilidad del sector?" sqref="AE11" xr:uid="{2206E383-BD95-459B-9E8B-A29A85748C68}"/>
    <dataValidation type="list" allowBlank="1" showInputMessage="1" showErrorMessage="1" prompt="¿Dar lugar a procesos penales?" sqref="AD12:AD21" xr:uid="{8932B9D8-E899-4E80-A92F-C3239A486B20}">
      <formula1>"SI,NO,Escoger un dato de la lista desplegable"</formula1>
    </dataValidation>
    <dataValidation allowBlank="1" showInputMessage="1" showErrorMessage="1" prompt="¿Dar lugar a procesos penales?" sqref="AD11" xr:uid="{FAFEA6B9-C357-4AC9-BA73-86BE45CB9B19}"/>
    <dataValidation type="list" allowBlank="1" showInputMessage="1" showErrorMessage="1" prompt="¿Dar lugar a procesos fiscales?" sqref="AC12:AC21" xr:uid="{F97DAF86-DAA8-4BFB-9013-4B7F31B83ADA}">
      <formula1>"SI,NO,Escoger un dato de la lista desplegable"</formula1>
    </dataValidation>
    <dataValidation allowBlank="1" showInputMessage="1" showErrorMessage="1" prompt="¿Dar lugar a procesos fiscales?" sqref="AC11" xr:uid="{CABFDD30-03DA-4C21-9AD9-E257F125BE8E}"/>
    <dataValidation type="list" allowBlank="1" showInputMessage="1" showErrorMessage="1" prompt="¿Dar lugar a procesos disciplinarios?" sqref="AB12:AB21" xr:uid="{5AC369F5-5525-43DC-AEA6-544673FDDD07}">
      <formula1>"SI,NO,Escoger un dato de la lista desplegable"</formula1>
    </dataValidation>
    <dataValidation allowBlank="1" showInputMessage="1" showErrorMessage="1" prompt="¿Dar lugar a procesos disciplinarios?" sqref="AB11" xr:uid="{E3052BA7-635C-4769-AFBB-9CB9B5F93408}"/>
    <dataValidation type="list" allowBlank="1" showInputMessage="1" showErrorMessage="1" prompt="¿Dar lugar a procesos sancionatorios?" sqref="AA12:AA21" xr:uid="{9FD25419-9E7D-422E-98A4-0EAFF5A413C1}">
      <formula1>"SI,NO,Escoger un dato de la lista desplegable"</formula1>
    </dataValidation>
    <dataValidation allowBlank="1" showInputMessage="1" showErrorMessage="1" prompt="¿Dar lugar a procesos sancionatorios?" sqref="AA11" xr:uid="{0F5955B0-D1A6-4843-ACDF-26D11A35000B}"/>
    <dataValidation type="list" allowBlank="1" showInputMessage="1" showErrorMessage="1" prompt="¿Generar intervención de los órganos de control, de la Fiscalía, u otro ente?" sqref="Z12:Z21" xr:uid="{2C013A11-E994-45D0-8466-00980AD73FCD}">
      <formula1>"SI,NO,Escoger un dato de la lista desplegable"</formula1>
    </dataValidation>
    <dataValidation allowBlank="1" showInputMessage="1" showErrorMessage="1" prompt="¿Generar intervención de los órganos de control, de la Fiscalía, u otro ente?" sqref="Z11" xr:uid="{5B6049B1-A952-4A83-A1E9-C8E288088F70}"/>
    <dataValidation type="list" allowBlank="1" showInputMessage="1" showErrorMessage="1" prompt="¿Generar pérdida de información de la Entidad?" sqref="Y12:Y21" xr:uid="{F696C6FF-FF38-4ED4-89B9-EA63EDD60C7E}">
      <formula1>"SI,NO,Escoger un dato de la lista desplegable"</formula1>
    </dataValidation>
    <dataValidation allowBlank="1" showInputMessage="1" showErrorMessage="1" prompt="¿Generar pérdida de información de la Entidad?" sqref="Y11" xr:uid="{F5DE0D5D-EBBF-421B-9B50-237E9C0EDEE8}"/>
    <dataValidation type="list" allowBlank="1" showInputMessage="1" showErrorMessage="1" prompt="¿Dar lugar al detrimento de calidad de vida de la comunidad por la pérdida del bien o servicios o los recursos públicos?" sqref="X12:X21" xr:uid="{36DDFF59-41D4-44E3-8B2A-ECFE50B25D98}">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22539141-8463-4449-AB24-0C40B211B7B7}"/>
    <dataValidation type="list" allowBlank="1" showInputMessage="1" showErrorMessage="1" prompt="¿Afectar la generación de los productos o la prestación de servicios?" sqref="W12:W21" xr:uid="{5ED8CCC2-BC1C-4021-B206-634429990B50}">
      <formula1>"SI,NO,Escoger un dato de la lista desplegable"</formula1>
    </dataValidation>
    <dataValidation allowBlank="1" showInputMessage="1" showErrorMessage="1" prompt="¿Afectar la generación de los productos o la prestación de servicios?" sqref="W11" xr:uid="{F4ED0516-E81B-4798-9F91-59156AE94112}"/>
    <dataValidation type="list" allowBlank="1" showInputMessage="1" showErrorMessage="1" prompt="¿Generar pérdida de recursos económicos?" sqref="V12:V21" xr:uid="{C2FA24B9-4E06-482B-9B9F-DEB1F7CC1295}">
      <formula1>"SI,NO,Escoger un dato de la lista desplegable"</formula1>
    </dataValidation>
    <dataValidation allowBlank="1" showInputMessage="1" showErrorMessage="1" prompt="¿Generar pérdida de recursos económicos?" sqref="V11" xr:uid="{6F1936ED-9B02-43A3-862C-F6B8E5E2B42F}"/>
    <dataValidation type="list" allowBlank="1" showInputMessage="1" showErrorMessage="1" prompt="¿Generar pérdida de confianza de la Entidad, afectando su reputación?" sqref="U12:U21" xr:uid="{593794F1-96D8-46BB-BD95-5A7C02E1F94F}">
      <formula1>"SI,NO,Escoger un dato de la lista desplegable"</formula1>
    </dataValidation>
    <dataValidation allowBlank="1" showInputMessage="1" showErrorMessage="1" prompt="¿Generar pérdida de confianza de la Entidad, afectando su reputación?" sqref="U11" xr:uid="{2D581865-30FE-4F31-995F-BCE38A3B462A}"/>
    <dataValidation type="list" allowBlank="1" showInputMessage="1" showErrorMessage="1" prompt="¿Afectar el cumplimiento de la misión del sector al que pertenece la Entidad?" sqref="T12:T21" xr:uid="{3318C0D7-0280-479F-AA8D-1D2576D29565}">
      <formula1>"SI,NO,Escoger un dato de la lista desplegable"</formula1>
    </dataValidation>
    <dataValidation allowBlank="1" showInputMessage="1" showErrorMessage="1" prompt="¿Afectar el cumplimiento de la misión del sector al que pertenece la Entidad?" sqref="T11" xr:uid="{BE56C2C6-D3C2-40CB-B435-D46BAD8AE97F}"/>
    <dataValidation type="list" allowBlank="1" showInputMessage="1" showErrorMessage="1" prompt="¿Afectar el cumplimiento de misión de la Entidad?" sqref="S12:S21" xr:uid="{273BF18E-DA43-4B2D-B089-8DF5FE644F08}">
      <formula1>"SI,NO,Escoger un dato de la lista desplegable"</formula1>
    </dataValidation>
    <dataValidation allowBlank="1" showInputMessage="1" showErrorMessage="1" prompt="¿Afectar el cumplimiento de misión de la Entidad?" sqref="S11" xr:uid="{AB5DDF75-A777-406E-8C07-6E73B77DA1D1}"/>
    <dataValidation type="list" allowBlank="1" showInputMessage="1" showErrorMessage="1" prompt="¿Afectar el cumplimiento de metas y objetivos de la dependencia?" sqref="R12:R21" xr:uid="{4CD616EF-6483-4CA3-9BF2-C4088A11FDA9}">
      <formula1>"SI,NO,Escoger un dato de la lista desplegable"</formula1>
    </dataValidation>
    <dataValidation allowBlank="1" showInputMessage="1" showErrorMessage="1" prompt="¿Afectar el cumplimiento de metas y objetivos de la dependencia?" sqref="R11" xr:uid="{41DA1269-D5F6-4209-9877-EB041041C4FE}"/>
    <dataValidation type="list" allowBlank="1" showInputMessage="1" showErrorMessage="1" prompt="¿Afectar al grupo de funcionarios del proceso?" sqref="Q12:Q21" xr:uid="{7057CDD0-A67E-4E13-9623-082F973778BC}">
      <formula1>"SI,NO,Escoger un dato de la lista desplegable"</formula1>
    </dataValidation>
    <dataValidation allowBlank="1" showInputMessage="1" showErrorMessage="1" prompt="¿Afectar al grupo de funcionarios del proceso?" sqref="Q11" xr:uid="{9DC51326-807B-4F1C-B44E-695D346DD34C}"/>
    <dataValidation allowBlank="1" showInputMessage="1" showErrorMessage="1" prompt="Son los efectos ocasionados por la ocurrencia de un riesgo que afecta los objetivos o procesos de la entidad. Pueden ser una pérdida, un daño, un perjuicio, un detrimento." sqref="M9:M11" xr:uid="{F4B1C90C-C676-4409-A825-34C229B2A0E0}"/>
    <dataValidation type="list" allowBlank="1" showInputMessage="1" showErrorMessage="1" sqref="BG12:BG21" xr:uid="{B64E6D94-D5B5-416B-ABD6-E0FCBC4E594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820EA1D2-5646-4991-B210-DBBC4FAA6D0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AD3F331D-11FE-48B9-94F5-5A1B52E55C8B}">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30B053A4-125C-4086-87A7-645B01E5F89C}">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E2B85E4D-5EC3-4F62-84DE-1A1BCB52024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03AD800F-28E4-4AC2-BFAF-8DBC4CBECA46}">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8202940C-A837-41CB-B671-67C74E254460}">
      <formula1>"Adecuado,Inadecuado,Escoger un dato de la lista desplegable"</formula1>
    </dataValidation>
    <dataValidation type="list" allowBlank="1" showInputMessage="1" showErrorMessage="1" prompt="¿Existen un responsable asignado a la ejecución del control?" sqref="AW12:AW21" xr:uid="{4488B59B-DD8C-4D65-92D5-57A850AB8A2D}">
      <formula1>"Asignado,No Asignado,Escoger un dato de la lista desplegable"</formula1>
    </dataValidation>
    <dataValidation type="list" allowBlank="1" showInputMessage="1" showErrorMessage="1" sqref="AV12:AV21" xr:uid="{0993D1BF-FF8F-42B0-9127-070A7C641D9A}">
      <formula1>"Escoger un dato de la lista desplegable,Preventivo,Detectivo"</formula1>
    </dataValidation>
    <dataValidation type="list" allowBlank="1" showInputMessage="1" showErrorMessage="1" sqref="AQ12:AQ21" xr:uid="{6829D15C-FB03-4A05-A953-E69FA94504AA}">
      <formula1>"Escoger un dato de la lista desplegable,Por Tramite, Diario, Semanal, Quincenal, Mensual, Bimestral, Trimestral, Semestral,Anual"</formula1>
    </dataValidation>
    <dataValidation type="list" allowBlank="1" showInputMessage="1" showErrorMessage="1" sqref="F12:I21" xr:uid="{1798303F-A2F5-4331-BDFE-F5EDD62B415D}">
      <formula1>"SI,NO,Escoger un dato de la lista desplegable"</formula1>
    </dataValidation>
    <dataValidation type="list" allowBlank="1" showInputMessage="1" showErrorMessage="1" sqref="N12:N21" xr:uid="{5B10B506-9EBB-4531-BCAB-D1EA00A40BAA}">
      <formula1>"Escoger un dato de la lista desplegable,5,4,3,2,1"</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D8170-DF9E-4211-83CE-CDFCCB104CEE}">
  <dimension ref="B2:BS14"/>
  <sheetViews>
    <sheetView zoomScaleNormal="100" workbookViewId="0"/>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280">
        <v>45278</v>
      </c>
      <c r="F6" s="281"/>
      <c r="G6" s="281"/>
      <c r="H6" s="281"/>
      <c r="I6" s="281"/>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262" t="s">
        <v>71</v>
      </c>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4"/>
      <c r="AN8" s="285" t="s">
        <v>72</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262"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4"/>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374</v>
      </c>
      <c r="K10" s="258"/>
      <c r="L10" s="258"/>
      <c r="M10" s="261"/>
      <c r="N10" s="262"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233"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261"/>
      <c r="N11" s="267"/>
      <c r="O11" s="268"/>
      <c r="P11" s="268"/>
      <c r="Q11" s="89">
        <v>1</v>
      </c>
      <c r="R11" s="89">
        <v>2</v>
      </c>
      <c r="S11" s="89">
        <v>3</v>
      </c>
      <c r="T11" s="89">
        <v>4</v>
      </c>
      <c r="U11" s="89">
        <v>5</v>
      </c>
      <c r="V11" s="89">
        <v>6</v>
      </c>
      <c r="W11" s="89">
        <v>7</v>
      </c>
      <c r="X11" s="89">
        <v>8</v>
      </c>
      <c r="Y11" s="89">
        <v>9</v>
      </c>
      <c r="Z11" s="89">
        <v>10</v>
      </c>
      <c r="AA11" s="89">
        <v>11</v>
      </c>
      <c r="AB11" s="89">
        <v>12</v>
      </c>
      <c r="AC11" s="89">
        <v>13</v>
      </c>
      <c r="AD11" s="89">
        <v>14</v>
      </c>
      <c r="AE11" s="89">
        <v>15</v>
      </c>
      <c r="AF11" s="89">
        <v>16</v>
      </c>
      <c r="AG11" s="89">
        <v>17</v>
      </c>
      <c r="AH11" s="89">
        <v>18</v>
      </c>
      <c r="AI11" s="89">
        <v>19</v>
      </c>
      <c r="AJ11" s="294"/>
      <c r="AK11" s="294"/>
      <c r="AL11" s="294"/>
      <c r="AM11" s="234"/>
      <c r="AN11" s="247"/>
      <c r="AO11" s="237"/>
      <c r="AP11" s="237"/>
      <c r="AQ11" s="237"/>
      <c r="AR11" s="237"/>
      <c r="AS11" s="237"/>
      <c r="AT11" s="237"/>
      <c r="AU11" s="237"/>
      <c r="AV11" s="237"/>
      <c r="AW11" s="90" t="s">
        <v>109</v>
      </c>
      <c r="AX11" s="90" t="s">
        <v>110</v>
      </c>
      <c r="AY11" s="90">
        <v>2</v>
      </c>
      <c r="AZ11" s="90">
        <v>3</v>
      </c>
      <c r="BA11" s="90">
        <v>4</v>
      </c>
      <c r="BB11" s="90">
        <v>5</v>
      </c>
      <c r="BC11" s="90">
        <v>6</v>
      </c>
      <c r="BD11" s="271"/>
      <c r="BE11" s="272"/>
      <c r="BF11" s="274"/>
      <c r="BG11" s="271"/>
      <c r="BH11" s="272"/>
      <c r="BI11" s="274"/>
      <c r="BJ11" s="271"/>
      <c r="BK11" s="272"/>
      <c r="BL11" s="278"/>
      <c r="BM11" s="238"/>
      <c r="BN11" s="240"/>
      <c r="BO11" s="235" t="s">
        <v>104</v>
      </c>
      <c r="BP11" s="236"/>
      <c r="BQ11" s="91" t="s">
        <v>106</v>
      </c>
      <c r="BR11" s="91" t="s">
        <v>111</v>
      </c>
      <c r="BS11" s="250"/>
    </row>
    <row r="12" spans="2:71" s="113" customFormat="1" ht="195.75" customHeight="1" thickBot="1" x14ac:dyDescent="0.3">
      <c r="B12" s="92">
        <v>1</v>
      </c>
      <c r="C12" s="93" t="s">
        <v>375</v>
      </c>
      <c r="D12" s="94" t="s">
        <v>376</v>
      </c>
      <c r="E12" s="94" t="s">
        <v>377</v>
      </c>
      <c r="F12" s="93" t="s">
        <v>162</v>
      </c>
      <c r="G12" s="93" t="s">
        <v>162</v>
      </c>
      <c r="H12" s="93" t="s">
        <v>162</v>
      </c>
      <c r="I12" s="93" t="s">
        <v>162</v>
      </c>
      <c r="J12" s="95" t="str">
        <f>IF(AND((F12="SI"),(G12="SI"),(H12="SI"),(I12="SI")),"Si es Riesgo de Corrupción","No es Riesgo de Corrupción")</f>
        <v>Si es Riesgo de Corrupción</v>
      </c>
      <c r="K12" s="96">
        <v>1</v>
      </c>
      <c r="L12" s="97" t="s">
        <v>378</v>
      </c>
      <c r="M12" s="98" t="s">
        <v>379</v>
      </c>
      <c r="N12" s="99">
        <v>1</v>
      </c>
      <c r="O12" s="100" t="str">
        <f>IF(N12=1,"Rara vez",IF(N12=2,"Improbable",IF(N12=3,"Posible",IF(N12=4,"Probable",IF(N12=5,"Casi seguro","Definir el nivel de probabilidad")))))</f>
        <v>Rara vez</v>
      </c>
      <c r="P12" s="101"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02" t="s">
        <v>162</v>
      </c>
      <c r="R12" s="102" t="s">
        <v>162</v>
      </c>
      <c r="S12" s="102" t="s">
        <v>162</v>
      </c>
      <c r="T12" s="102" t="s">
        <v>162</v>
      </c>
      <c r="U12" s="102" t="s">
        <v>162</v>
      </c>
      <c r="V12" s="102" t="s">
        <v>162</v>
      </c>
      <c r="W12" s="102" t="s">
        <v>162</v>
      </c>
      <c r="X12" s="102" t="s">
        <v>162</v>
      </c>
      <c r="Y12" s="102" t="s">
        <v>162</v>
      </c>
      <c r="Z12" s="102" t="s">
        <v>162</v>
      </c>
      <c r="AA12" s="102" t="s">
        <v>162</v>
      </c>
      <c r="AB12" s="102" t="s">
        <v>162</v>
      </c>
      <c r="AC12" s="102" t="s">
        <v>162</v>
      </c>
      <c r="AD12" s="102" t="s">
        <v>162</v>
      </c>
      <c r="AE12" s="102" t="s">
        <v>162</v>
      </c>
      <c r="AF12" s="102" t="s">
        <v>165</v>
      </c>
      <c r="AG12" s="102" t="s">
        <v>162</v>
      </c>
      <c r="AH12" s="102" t="s">
        <v>162</v>
      </c>
      <c r="AI12" s="102" t="s">
        <v>162</v>
      </c>
      <c r="AJ12" s="84">
        <f>IF(AF12="SI","Impacto Catastrófico por lesoines o perdida de vidas humanas",(COUNTIF(Q12:AE12,"SI")+COUNTIF(AG12:AI12,"SI")))</f>
        <v>18</v>
      </c>
      <c r="AK12" s="84" t="str">
        <f>IF(AJ12=0,"",IF(AND(AJ12&gt;0,AJ12&lt;=5),"Moderado",IF(AND(AJ12&gt;5,AJ12&lt;=11),"Mayor","Catastrófico")))</f>
        <v>Catastrófico</v>
      </c>
      <c r="AL12" s="84" t="str">
        <f>IF(AND(O12="Rara Vez",AK12="Moderado"),"Moderado",IF(AND(O12="Rara Vez",AK12="Mayor"),"Alto",IF(AND(O12="Improbable",AK12="Moderado"),"Moderado",IF(AND(O12="Improbable",AK12="Mayor"),"Alto",IF(AND(O12="Posible",AK12="Moderado"),"Alto",IF(AND(O12="Probable",AK12="Moderado"),"Alto","Extremo"))))))</f>
        <v>Extremo</v>
      </c>
      <c r="AM12" s="103" t="s">
        <v>116</v>
      </c>
      <c r="AN12" s="104">
        <v>1</v>
      </c>
      <c r="AO12" s="105" t="s">
        <v>380</v>
      </c>
      <c r="AP12" s="105" t="s">
        <v>381</v>
      </c>
      <c r="AQ12" s="105" t="s">
        <v>167</v>
      </c>
      <c r="AR12" s="105" t="s">
        <v>382</v>
      </c>
      <c r="AS12" s="105" t="s">
        <v>383</v>
      </c>
      <c r="AT12" s="105" t="s">
        <v>384</v>
      </c>
      <c r="AU12" s="105" t="s">
        <v>385</v>
      </c>
      <c r="AV12" s="105" t="s">
        <v>170</v>
      </c>
      <c r="AW12" s="106" t="s">
        <v>171</v>
      </c>
      <c r="AX12" s="106" t="s">
        <v>172</v>
      </c>
      <c r="AY12" s="106" t="s">
        <v>173</v>
      </c>
      <c r="AZ12" s="106" t="s">
        <v>174</v>
      </c>
      <c r="BA12" s="106" t="s">
        <v>175</v>
      </c>
      <c r="BB12" s="106" t="s">
        <v>176</v>
      </c>
      <c r="BC12" s="106" t="s">
        <v>187</v>
      </c>
      <c r="BD12" s="107">
        <f>IF(AW12="Asignado",15,0)+IF(AX12="Adecuado",15,0)+IF(AY12="Oportuna",15,0)+IF(AZ12="Prevenir",15,IF(AZ12="Detectar",10,0))+IF(BA12="Confiable",15,0)+IF(BB12="Se investigan y resuelven oportunamente",15,0)+IF(BC12="Completa",10,IF(BC12="Incompleta",5,0))</f>
        <v>100</v>
      </c>
      <c r="BE12" s="107" t="str">
        <f>IF(BD12&lt;=85,"Débil",IF(AND(BD12&gt;=86,BD12&lt;=94),"Moderado","Fuerte"))</f>
        <v>Fuerte</v>
      </c>
      <c r="BF12" s="108"/>
      <c r="BG12" s="109" t="s">
        <v>178</v>
      </c>
      <c r="BH12" s="107" t="str">
        <f>IF(BG12="Débil","No se ejecuta",IF(BG12="Moderado","Algunas veces se ejecuta",IF(BG12="FUERTE","Siempre se ejecuta","Casilla formulada")))</f>
        <v>Siempre se ejecuta</v>
      </c>
      <c r="BI12" s="108"/>
      <c r="BJ12" s="107" t="str">
        <f>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07">
        <f>IF(BJ12="DÉBIL",0,IF(BJ12="MODERADO",50,IF(BJ12="FUERTE",100,"")))</f>
        <v>100</v>
      </c>
      <c r="BL12" s="107" t="str">
        <f>IF(AND(BG12="Fuerte",BE12="Fuerte"),"NO","SI")</f>
        <v>NO</v>
      </c>
      <c r="BM12" s="107" t="str">
        <f>IF(AVERAGE(BK12:BK12)=100,"FUERTE",IF(AND(AVERAGE(BK12:BK12)&lt;=99,AVERAGE(BK12:BK12)&gt;=50),"MODERADA",IF(AVERAGE(BK12:BK12)&lt;50,"DÉBIL",0)))</f>
        <v>FUERTE</v>
      </c>
      <c r="BN12" s="110" t="str">
        <f>IFERROR(IF(BM12="DÉBIL","NO DISMINUYE",IF(AVERAGEIF(AV12:AV12,"Preventivo",BK12:BK12)&gt;=50,"DIRECTAMENTE","NO DISMINUYE")),"NO DISMINUYE")</f>
        <v>DIRECTAMENTE</v>
      </c>
      <c r="BO12" s="111">
        <f>IF(N12=1,1,IF(AND(N12=2,BM12="FUERTE",BN12="DIRECTAMENTE"),N12-1,IF(AND(N12&gt;2,BM12="FUERTE",BN12="DIRECTAMENTE"),N12-2,IF(AND(N12&gt;=2,BM12="MODERADA",BN12="DIRECTAMENTE"),N12-1,N12))))</f>
        <v>1</v>
      </c>
      <c r="BP12" s="112" t="str">
        <f>IF(BO12=1,"Rara vez",IF(BO12=2,"Improbable",IF(BO12=3,"Posible",IF(BO12=4,"Probable",IF(BO12=5,"Casi Seguro",0)))))</f>
        <v>Rara vez</v>
      </c>
      <c r="BQ12" s="95" t="str">
        <f>AK12</f>
        <v>Catastrófico</v>
      </c>
      <c r="BR12" s="95" t="str">
        <f>IF(AND(BP12="Rara Vez",BQ12="Moderado"),"Moderado",IF(AND(BP12="Rara Vez",BQ12="Mayor"),"Alto",IF(AND(BP12="Improbable",BQ12="Moderado"),"Moderado",IF(AND(BP12="Improbable",BQ12="Mayor"),"Alto",IF(AND(BP12="Posible",BQ12="Moderado"),"Alto",IF(AND(BP12="Probable",BQ12="Moderado"),"Alto","Extremo"))))))</f>
        <v>Extremo</v>
      </c>
      <c r="BS12" s="98" t="s">
        <v>386</v>
      </c>
    </row>
    <row r="13" spans="2:71" s="113" customFormat="1" ht="231.75" customHeight="1" thickBot="1" x14ac:dyDescent="0.3">
      <c r="B13" s="159">
        <v>2</v>
      </c>
      <c r="C13" s="114" t="s">
        <v>387</v>
      </c>
      <c r="D13" s="115" t="s">
        <v>376</v>
      </c>
      <c r="E13" s="155" t="s">
        <v>413</v>
      </c>
      <c r="F13" s="102" t="s">
        <v>162</v>
      </c>
      <c r="G13" s="102" t="s">
        <v>162</v>
      </c>
      <c r="H13" s="102" t="s">
        <v>162</v>
      </c>
      <c r="I13" s="102" t="s">
        <v>162</v>
      </c>
      <c r="J13" s="84" t="str">
        <f>IF(AND((F13="SI"),(G13="SI"),(H13="SI"),(I13="SI")),"Si es Riesgo de Corrupción","No es Riesgo de Corrupción")</f>
        <v>Si es Riesgo de Corrupción</v>
      </c>
      <c r="K13" s="116">
        <v>1</v>
      </c>
      <c r="L13" s="156" t="s">
        <v>414</v>
      </c>
      <c r="M13" s="98" t="s">
        <v>415</v>
      </c>
      <c r="N13" s="99">
        <v>3</v>
      </c>
      <c r="O13" s="100" t="str">
        <f>IF(N13=1,"Rara vez",IF(N13=2,"Improbable",IF(N13=3,"Posible",IF(N13=4,"Probable",IF(N13=5,"Casi seguro","Definir el nivel de probabilidad")))))</f>
        <v>Posible</v>
      </c>
      <c r="P13" s="101" t="str">
        <f>IF(N13=5,"Descripción:
Se espera que el evento ocurra en la mayoría de las circunstancias
Frecuencia:
Más de 1 vez al año",IF(N13=4,"Descripción:
Es viable que el evento ocurra en la mayoría de las circunstancias
Frecuencia:
Al menos 1 vez en el último año",IF(N13=3,"Descripción:
El evento podrá ocurrir en algún momento
Frecuencia:
Al menos 1 vez en los últimos 2 años",IF(N13=2,"Descripción:
El evento puede ocurrir en algún momento
Frecuencia:
Al menos 1 vez en los últimos 5 años",IF(N13=1,"Descripción: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3" s="102" t="s">
        <v>162</v>
      </c>
      <c r="R13" s="102" t="s">
        <v>162</v>
      </c>
      <c r="S13" s="102" t="s">
        <v>162</v>
      </c>
      <c r="T13" s="102" t="s">
        <v>165</v>
      </c>
      <c r="U13" s="102" t="s">
        <v>162</v>
      </c>
      <c r="V13" s="102" t="s">
        <v>162</v>
      </c>
      <c r="W13" s="102" t="s">
        <v>162</v>
      </c>
      <c r="X13" s="102" t="s">
        <v>165</v>
      </c>
      <c r="Y13" s="102" t="s">
        <v>162</v>
      </c>
      <c r="Z13" s="102" t="s">
        <v>162</v>
      </c>
      <c r="AA13" s="102" t="s">
        <v>162</v>
      </c>
      <c r="AB13" s="102" t="s">
        <v>162</v>
      </c>
      <c r="AC13" s="102" t="s">
        <v>162</v>
      </c>
      <c r="AD13" s="102" t="s">
        <v>162</v>
      </c>
      <c r="AE13" s="102" t="s">
        <v>162</v>
      </c>
      <c r="AF13" s="102" t="s">
        <v>165</v>
      </c>
      <c r="AG13" s="102" t="s">
        <v>162</v>
      </c>
      <c r="AH13" s="102" t="s">
        <v>162</v>
      </c>
      <c r="AI13" s="102" t="s">
        <v>165</v>
      </c>
      <c r="AJ13" s="84">
        <f>IF(AF13="SI","Impacto Catastrófico por lesoines o perdida de vidas humanas",(COUNTIF(Q13:AE13,"SI")+COUNTIF(AG13:AI13,"SI")))</f>
        <v>15</v>
      </c>
      <c r="AK13" s="84" t="str">
        <f>IF(AJ13=0,"",IF(AND(AJ13&gt;0,AJ13&lt;=5),"Moderado",IF(AND(AJ13&gt;5,AJ13&lt;=11),"Mayor","Catastrófico")))</f>
        <v>Catastrófico</v>
      </c>
      <c r="AL13" s="84" t="str">
        <f>IF(AND(O13="Rara Vez",AK13="Moderado"),"Moderado",IF(AND(O13="Rara Vez",AK13="Mayor"),"Alto",IF(AND(O13="Improbable",AK13="Moderado"),"Moderado",IF(AND(O13="Improbable",AK13="Mayor"),"Alto",IF(AND(O13="Posible",AK13="Moderado"),"Alto",IF(AND(O13="Probable",AK13="Moderado"),"Alto","Extremo"))))))</f>
        <v>Extremo</v>
      </c>
      <c r="AM13" s="103" t="s">
        <v>116</v>
      </c>
      <c r="AN13" s="117">
        <v>1</v>
      </c>
      <c r="AO13" s="118" t="s">
        <v>388</v>
      </c>
      <c r="AP13" s="118" t="s">
        <v>389</v>
      </c>
      <c r="AQ13" s="118" t="s">
        <v>191</v>
      </c>
      <c r="AR13" s="118" t="s">
        <v>390</v>
      </c>
      <c r="AS13" s="118" t="s">
        <v>391</v>
      </c>
      <c r="AT13" s="118" t="s">
        <v>392</v>
      </c>
      <c r="AU13" s="118" t="s">
        <v>393</v>
      </c>
      <c r="AV13" s="118" t="s">
        <v>170</v>
      </c>
      <c r="AW13" s="119" t="s">
        <v>171</v>
      </c>
      <c r="AX13" s="119" t="s">
        <v>172</v>
      </c>
      <c r="AY13" s="119" t="s">
        <v>173</v>
      </c>
      <c r="AZ13" s="119" t="s">
        <v>174</v>
      </c>
      <c r="BA13" s="119" t="s">
        <v>175</v>
      </c>
      <c r="BB13" s="119" t="s">
        <v>176</v>
      </c>
      <c r="BC13" s="119" t="s">
        <v>187</v>
      </c>
      <c r="BD13" s="120">
        <f t="shared" ref="BD13:BD14" si="0">IF(AW13="Asignado",15,0)+IF(AX13="Adecuado",15,0)+IF(AY13="Oportuna",15,0)+IF(AZ13="Prevenir",15,IF(AZ13="Detectar",10,0))+IF(BA13="Confiable",15,0)+IF(BB13="Se investigan y resuelven oportunamente",15,0)+IF(BC13="Completa",10,IF(BC13="Incompleta",5,0))</f>
        <v>100</v>
      </c>
      <c r="BE13" s="120" t="str">
        <f t="shared" ref="BE13:BE14" si="1">IF(BD13&lt;=85,"Débil",IF(AND(BD13&gt;=86,BD13&lt;=94),"Moderado","Fuerte"))</f>
        <v>Fuerte</v>
      </c>
      <c r="BF13" s="121"/>
      <c r="BG13" s="122" t="s">
        <v>394</v>
      </c>
      <c r="BH13" s="120" t="str">
        <f t="shared" ref="BH13:BH14" si="2">IF(BG13="Débil","No se ejecuta",IF(BG13="Moderado","Algunas veces se ejecuta",IF(BG13="FUERTE","Siempre se ejecuta","Casilla formulada")))</f>
        <v>No se ejecuta</v>
      </c>
      <c r="BI13" s="121"/>
      <c r="BJ13" s="120" t="str">
        <f t="shared" ref="BJ13:BJ14" si="3">IF(AND(BG13="Fuerte",BE13="Fuerte"),"FUERTE",IF(AND(BG13="Fuerte",BE13="Moderado"),"MODERADO",IF(AND(BG13="Fuerte",BE13="Débil"),"DÉBIL",IF(AND(BG13="Moderado",BE13="Fuerte"),"MODERADO",IF(AND(BG13="Moderado",BE13="Moderado"),"MODERADO",IF(AND(BG13="Moderado",BE13="Débil"),"DÉBIL",IF(AND(BG13="Débil",BE13="Fuerte"),"DÉBIL",IF(AND(BG13="Débil",BE13="Moderado"),"DÉBIL",IF(AND(BG13="Débil",BE13="Débil"),"DÉBIL","")))))))))</f>
        <v>DÉBIL</v>
      </c>
      <c r="BK13" s="120">
        <f t="shared" ref="BK13:BK14" si="4">IF(BJ13="DÉBIL",0,IF(BJ13="MODERADO",50,IF(BJ13="FUERTE",100,"")))</f>
        <v>0</v>
      </c>
      <c r="BL13" s="120" t="str">
        <f t="shared" ref="BL13:BL14" si="5">IF(AND(BG13="Fuerte",BE13="Fuerte"),"NO","SI")</f>
        <v>SI</v>
      </c>
      <c r="BM13" s="120" t="str">
        <f>IF(AVERAGE(BK13:BK13)=100,"FUERTE",IF(AND(AVERAGE(BK13:BK13)&lt;=99,AVERAGE(BK13:BK13)&gt;=50),"MODERADA",IF(AVERAGE(BK13:BK13)&lt;50,"DÉBIL",0)))</f>
        <v>DÉBIL</v>
      </c>
      <c r="BN13" s="123" t="str">
        <f>IFERROR(IF(BM13="DÉBIL","NO DISMINUYE",IF(AVERAGEIF(AV13:AV13,"Preventivo",BK13:BK13)&gt;=50,"DIRECTAMENTE","NO DISMINUYE")),"NO DISMINUYE")</f>
        <v>NO DISMINUYE</v>
      </c>
      <c r="BO13" s="111">
        <f>IF(N13=1,1,IF(AND(N13=2,BM13="FUERTE",BN13="DIRECTAMENTE"),N13-1,IF(AND(N13&gt;2,BM13="FUERTE",BN13="DIRECTAMENTE"),N13-2,IF(AND(N13&gt;=2,BM13="MODERADA",BN13="DIRECTAMENTE"),N13-1,N13))))</f>
        <v>3</v>
      </c>
      <c r="BP13" s="112" t="str">
        <f>IF(BO13=1,"Rara vez",IF(BO13=2,"Improbable",IF(BO13=3,"Posible",IF(BO13=4,"Probable",IF(BO13=5,"Casi Seguro",0)))))</f>
        <v>Posible</v>
      </c>
      <c r="BQ13" s="95" t="str">
        <f>AK13</f>
        <v>Catastrófico</v>
      </c>
      <c r="BR13" s="95" t="str">
        <f>IF(AND(BP13="Rara Vez",BQ13="Moderado"),"Moderado",IF(AND(BP13="Rara Vez",BQ13="Mayor"),"Alto",IF(AND(BP13="Improbable",BQ13="Moderado"),"Moderado",IF(AND(BP13="Improbable",BQ13="Mayor"),"Alto",IF(AND(BP13="Posible",BQ13="Moderado"),"Alto",IF(AND(BP13="Probable",BQ13="Moderado"),"Alto","Extremo"))))))</f>
        <v>Extremo</v>
      </c>
      <c r="BS13" s="98" t="s">
        <v>395</v>
      </c>
    </row>
    <row r="14" spans="2:71" s="113" customFormat="1" ht="203.25" customHeight="1" x14ac:dyDescent="0.25">
      <c r="B14" s="159">
        <v>3</v>
      </c>
      <c r="C14" s="114" t="s">
        <v>396</v>
      </c>
      <c r="D14" s="124" t="s">
        <v>376</v>
      </c>
      <c r="E14" s="124" t="s">
        <v>397</v>
      </c>
      <c r="F14" s="125" t="s">
        <v>162</v>
      </c>
      <c r="G14" s="125" t="s">
        <v>162</v>
      </c>
      <c r="H14" s="125" t="s">
        <v>162</v>
      </c>
      <c r="I14" s="125" t="s">
        <v>162</v>
      </c>
      <c r="J14" s="85" t="str">
        <f>IF(AND((F14="SI"),(G14="SI"),(H14="SI"),(I14="SI")),"Si es Riesgo de Corrupción","No es Riesgo de Corrupción")</f>
        <v>Si es Riesgo de Corrupción</v>
      </c>
      <c r="K14" s="126">
        <v>1</v>
      </c>
      <c r="L14" s="157" t="s">
        <v>416</v>
      </c>
      <c r="M14" s="158" t="s">
        <v>417</v>
      </c>
      <c r="N14" s="99">
        <v>3</v>
      </c>
      <c r="O14" s="100" t="str">
        <f>IF(N14=1,"Rara vez",IF(N14=2,"Improbable",IF(N14=3,"Posible",IF(N14=4,"Probable",IF(N14=5,"Casi seguro","Definir el nivel de probabilidad")))))</f>
        <v>Posible</v>
      </c>
      <c r="P14" s="101" t="str">
        <f>IF(N14=5,"Descripción:
Se espera que el evento ocurra en la mayoría de las circunstancias
Frecuencia:
Más de 1 vez al año",IF(N14=4,"Descripción:
Es viable que el evento ocurra en la mayoría de las circunstancias
Frecuencia:
Al menos 1 vez en el último año",IF(N14=3,"Descripción:
El evento podrá ocurrir en algún momento
Frecuencia:
Al menos 1 vez en los últimos 2 años",IF(N14=2,"Descripción:
El evento puede ocurrir en algún momento
Frecuencia:
Al menos 1 vez en los últimos 5 años",IF(N14=1,"Descripción: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4" s="102" t="s">
        <v>162</v>
      </c>
      <c r="R14" s="102" t="s">
        <v>162</v>
      </c>
      <c r="S14" s="102" t="s">
        <v>162</v>
      </c>
      <c r="T14" s="102" t="s">
        <v>165</v>
      </c>
      <c r="U14" s="102" t="s">
        <v>162</v>
      </c>
      <c r="V14" s="102" t="s">
        <v>162</v>
      </c>
      <c r="W14" s="102" t="s">
        <v>162</v>
      </c>
      <c r="X14" s="102" t="s">
        <v>165</v>
      </c>
      <c r="Y14" s="102" t="s">
        <v>162</v>
      </c>
      <c r="Z14" s="102" t="s">
        <v>162</v>
      </c>
      <c r="AA14" s="102" t="s">
        <v>162</v>
      </c>
      <c r="AB14" s="102" t="s">
        <v>162</v>
      </c>
      <c r="AC14" s="102" t="s">
        <v>162</v>
      </c>
      <c r="AD14" s="102" t="s">
        <v>162</v>
      </c>
      <c r="AE14" s="102" t="s">
        <v>162</v>
      </c>
      <c r="AF14" s="102" t="s">
        <v>165</v>
      </c>
      <c r="AG14" s="102" t="s">
        <v>162</v>
      </c>
      <c r="AH14" s="102" t="s">
        <v>162</v>
      </c>
      <c r="AI14" s="102" t="s">
        <v>165</v>
      </c>
      <c r="AJ14" s="84">
        <f>IF(AF14="SI","Impacto Catastrófico por lesoines o perdida de vidas humanas",(COUNTIF(Q14:AE14,"SI")+COUNTIF(AG14:AI14,"SI")))</f>
        <v>15</v>
      </c>
      <c r="AK14" s="84" t="str">
        <f>IF(AJ14=0,"",IF(AND(AJ14&gt;0,AJ14&lt;=5),"Moderado",IF(AND(AJ14&gt;5,AJ14&lt;=11),"Mayor","Catastrófico")))</f>
        <v>Catastrófico</v>
      </c>
      <c r="AL14" s="84" t="str">
        <f>IF(AND(O14="Rara Vez",AK14="Moderado"),"Moderado",IF(AND(O14="Rara Vez",AK14="Mayor"),"Alto",IF(AND(O14="Improbable",AK14="Moderado"),"Moderado",IF(AND(O14="Improbable",AK14="Mayor"),"Alto",IF(AND(O14="Posible",AK14="Moderado"),"Alto",IF(AND(O14="Probable",AK14="Moderado"),"Alto","Extremo"))))))</f>
        <v>Extremo</v>
      </c>
      <c r="AM14" s="103" t="s">
        <v>116</v>
      </c>
      <c r="AN14" s="117">
        <v>1</v>
      </c>
      <c r="AO14" s="118" t="s">
        <v>398</v>
      </c>
      <c r="AP14" s="118" t="s">
        <v>399</v>
      </c>
      <c r="AQ14" s="118" t="s">
        <v>167</v>
      </c>
      <c r="AR14" s="118" t="s">
        <v>400</v>
      </c>
      <c r="AS14" s="118" t="s">
        <v>401</v>
      </c>
      <c r="AT14" s="118" t="s">
        <v>402</v>
      </c>
      <c r="AU14" s="118" t="s">
        <v>393</v>
      </c>
      <c r="AV14" s="118" t="s">
        <v>170</v>
      </c>
      <c r="AW14" s="119" t="s">
        <v>171</v>
      </c>
      <c r="AX14" s="119" t="s">
        <v>172</v>
      </c>
      <c r="AY14" s="119" t="s">
        <v>173</v>
      </c>
      <c r="AZ14" s="119" t="s">
        <v>174</v>
      </c>
      <c r="BA14" s="119" t="s">
        <v>175</v>
      </c>
      <c r="BB14" s="119" t="s">
        <v>176</v>
      </c>
      <c r="BC14" s="119" t="s">
        <v>187</v>
      </c>
      <c r="BD14" s="120">
        <f t="shared" si="0"/>
        <v>100</v>
      </c>
      <c r="BE14" s="120" t="str">
        <f t="shared" si="1"/>
        <v>Fuerte</v>
      </c>
      <c r="BF14" s="121"/>
      <c r="BG14" s="122" t="s">
        <v>142</v>
      </c>
      <c r="BH14" s="120" t="str">
        <f t="shared" si="2"/>
        <v>Algunas veces se ejecuta</v>
      </c>
      <c r="BI14" s="121"/>
      <c r="BJ14" s="120" t="str">
        <f t="shared" si="3"/>
        <v>MODERADO</v>
      </c>
      <c r="BK14" s="120">
        <f t="shared" si="4"/>
        <v>50</v>
      </c>
      <c r="BL14" s="120" t="str">
        <f t="shared" si="5"/>
        <v>SI</v>
      </c>
      <c r="BM14" s="120" t="str">
        <f>IF(AVERAGE(BK14:BK14)=100,"FUERTE",IF(AND(AVERAGE(BK14:BK14)&lt;=99,AVERAGE(BK14:BK14)&gt;=50),"MODERADA",IF(AVERAGE(BK14:BK14)&lt;50,"DÉBIL",0)))</f>
        <v>MODERADA</v>
      </c>
      <c r="BN14" s="123" t="str">
        <f>IFERROR(IF(BM14="DÉBIL","NO DISMINUYE",IF(AVERAGEIF(AV14:AV14,"Preventivo",BK14:BK14)&gt;=50,"DIRECTAMENTE","NO DISMINUYE")),"NO DISMINUYE")</f>
        <v>DIRECTAMENTE</v>
      </c>
      <c r="BO14" s="111">
        <f>IF(N14=1,1,IF(AND(N14=2,BM14="FUERTE",BN14="DIRECTAMENTE"),N14-1,IF(AND(N14&gt;2,BM14="FUERTE",BN14="DIRECTAMENTE"),N14-2,IF(AND(N14&gt;=2,BM14="MODERADA",BN14="DIRECTAMENTE"),N14-1,N14))))</f>
        <v>2</v>
      </c>
      <c r="BP14" s="112" t="str">
        <f>IF(BO14=1,"Rara vez",IF(BO14=2,"Improbable",IF(BO14=3,"Posible",IF(BO14=4,"Probable",IF(BO14=5,"Casi Seguro",0)))))</f>
        <v>Improbable</v>
      </c>
      <c r="BQ14" s="95" t="str">
        <f>AK14</f>
        <v>Catastrófico</v>
      </c>
      <c r="BR14" s="95" t="str">
        <f>IF(AND(BP14="Rara Vez",BQ14="Moderado"),"Moderado",IF(AND(BP14="Rara Vez",BQ14="Mayor"),"Alto",IF(AND(BP14="Improbable",BQ14="Moderado"),"Moderado",IF(AND(BP14="Improbable",BQ14="Mayor"),"Alto",IF(AND(BP14="Posible",BQ14="Moderado"),"Alto",IF(AND(BP14="Probable",BQ14="Moderado"),"Alto","Extremo"))))))</f>
        <v>Extremo</v>
      </c>
      <c r="BS14" s="98" t="s">
        <v>395</v>
      </c>
    </row>
  </sheetData>
  <mergeCells count="51">
    <mergeCell ref="B2:D4"/>
    <mergeCell ref="E2:BS2"/>
    <mergeCell ref="E3:BS3"/>
    <mergeCell ref="E4:R4"/>
    <mergeCell ref="S4:AT4"/>
    <mergeCell ref="AU4:BS4"/>
    <mergeCell ref="AW9:BC10"/>
    <mergeCell ref="BD9:BE11"/>
    <mergeCell ref="BF9:BF11"/>
    <mergeCell ref="I10:I11"/>
    <mergeCell ref="J10:J11"/>
    <mergeCell ref="Q10:AI10"/>
    <mergeCell ref="AJ10:AK11"/>
    <mergeCell ref="AL10:AL11"/>
    <mergeCell ref="C6:D6"/>
    <mergeCell ref="E6:I6"/>
    <mergeCell ref="B8:M8"/>
    <mergeCell ref="N8:AM8"/>
    <mergeCell ref="AN8:AV8"/>
    <mergeCell ref="BS8:BS11"/>
    <mergeCell ref="B9:B11"/>
    <mergeCell ref="C9:C11"/>
    <mergeCell ref="D9:D11"/>
    <mergeCell ref="E9:E11"/>
    <mergeCell ref="F9:J9"/>
    <mergeCell ref="K9:L11"/>
    <mergeCell ref="M9:M11"/>
    <mergeCell ref="N9:AM9"/>
    <mergeCell ref="AW8:BN8"/>
    <mergeCell ref="N10:P11"/>
    <mergeCell ref="BG9:BH11"/>
    <mergeCell ref="BI9:BI11"/>
    <mergeCell ref="F10:F11"/>
    <mergeCell ref="G10:G11"/>
    <mergeCell ref="H10:H11"/>
    <mergeCell ref="AM10:AM11"/>
    <mergeCell ref="BO11:BP11"/>
    <mergeCell ref="BM9:BM11"/>
    <mergeCell ref="BN9:BN11"/>
    <mergeCell ref="AS9:AS11"/>
    <mergeCell ref="BO8:BR10"/>
    <mergeCell ref="AN9:AN11"/>
    <mergeCell ref="AO9:AO11"/>
    <mergeCell ref="AP9:AP11"/>
    <mergeCell ref="AQ9:AQ11"/>
    <mergeCell ref="AR9:AR11"/>
    <mergeCell ref="AU9:AU11"/>
    <mergeCell ref="AV9:AV11"/>
    <mergeCell ref="BJ9:BK11"/>
    <mergeCell ref="BL9:BL11"/>
    <mergeCell ref="AT9:AT11"/>
  </mergeCells>
  <conditionalFormatting sqref="J12:J14">
    <cfRule type="containsText" dxfId="666" priority="13" operator="containsText" text="Si es Riesgo de Corrupción">
      <formula>NOT(ISERROR(SEARCH("Si es Riesgo de Corrupción",J12)))</formula>
    </cfRule>
    <cfRule type="containsText" dxfId="665" priority="14" operator="containsText" text="No es Riesgo de Corrupción">
      <formula>NOT(ISERROR(SEARCH("No es Riesgo de Corrupción",J12)))</formula>
    </cfRule>
  </conditionalFormatting>
  <conditionalFormatting sqref="L12:M14">
    <cfRule type="containsText" dxfId="664" priority="1" operator="containsText" text="Espacio para describir ">
      <formula>NOT(ISERROR(SEARCH("Espacio para describir ",L12)))</formula>
    </cfRule>
  </conditionalFormatting>
  <conditionalFormatting sqref="N12:N14 Q12:AI14 AQ12:AQ14 AV12:BC14 BG12:BG14 BO12:BO14">
    <cfRule type="containsText" dxfId="663" priority="12" operator="containsText" text="Escoger un dato de la lista desplegable">
      <formula>NOT(ISERROR(SEARCH("Escoger un dato de la lista desplegable",N12)))</formula>
    </cfRule>
  </conditionalFormatting>
  <conditionalFormatting sqref="AL13 BR13">
    <cfRule type="containsText" dxfId="662" priority="8" operator="containsText" text="Extremo">
      <formula>NOT(ISERROR(SEARCH("Extremo",AL13)))</formula>
    </cfRule>
    <cfRule type="containsText" dxfId="661" priority="9" operator="containsText" text="Alto">
      <formula>NOT(ISERROR(SEARCH("Alto",AL13)))</formula>
    </cfRule>
    <cfRule type="containsText" dxfId="660" priority="10" operator="containsText" text="Moderado">
      <formula>NOT(ISERROR(SEARCH("Moderado",AL13)))</formula>
    </cfRule>
  </conditionalFormatting>
  <conditionalFormatting sqref="AL14 BR14">
    <cfRule type="containsText" dxfId="659" priority="5" operator="containsText" text="Extremo">
      <formula>NOT(ISERROR(SEARCH("Extremo",AL14)))</formula>
    </cfRule>
    <cfRule type="containsText" dxfId="658" priority="6" operator="containsText" text="Alto">
      <formula>NOT(ISERROR(SEARCH("Alto",AL14)))</formula>
    </cfRule>
    <cfRule type="containsText" dxfId="657" priority="7" operator="containsText" text="Moderado">
      <formula>NOT(ISERROR(SEARCH("Moderado",AL14)))</formula>
    </cfRule>
  </conditionalFormatting>
  <conditionalFormatting sqref="AL12 BR12">
    <cfRule type="containsText" dxfId="656" priority="2" operator="containsText" text="Extremo">
      <formula>NOT(ISERROR(SEARCH("Extremo",AL12)))</formula>
    </cfRule>
    <cfRule type="containsText" dxfId="655" priority="3" operator="containsText" text="Alto">
      <formula>NOT(ISERROR(SEARCH("Alto",AL12)))</formula>
    </cfRule>
    <cfRule type="containsText" dxfId="654" priority="4" operator="containsText" text="Moderado">
      <formula>NOT(ISERROR(SEARCH("Moderado",AL12)))</formula>
    </cfRule>
  </conditionalFormatting>
  <conditionalFormatting sqref="AO12:AO14">
    <cfRule type="containsText" dxfId="653" priority="11" operator="containsText" text="REDACTAR CONTROL">
      <formula>NOT(ISERROR(SEARCH("REDACTAR CONTROL",AO12)))</formula>
    </cfRule>
  </conditionalFormatting>
  <dataValidations count="60">
    <dataValidation type="list" allowBlank="1" showInputMessage="1" showErrorMessage="1" sqref="N12:N14" xr:uid="{EEE88BEF-EDD7-4EEA-9CBD-4E5C910FBDDE}">
      <formula1>"Escoger un dato de la lista desplegable,5,4,3,2,1"</formula1>
    </dataValidation>
    <dataValidation type="list" allowBlank="1" showInputMessage="1" showErrorMessage="1" sqref="F12:I14" xr:uid="{126176DD-3B58-4BE5-B0D5-E9E7FF26CC4D}">
      <formula1>"SI,NO,Escoger un dato de la lista desplegable"</formula1>
    </dataValidation>
    <dataValidation type="list" allowBlank="1" showInputMessage="1" showErrorMessage="1" sqref="AQ12:AQ14" xr:uid="{027684AA-3079-4C46-B5BB-FA63A8B0C74D}">
      <formula1>"Escoger un dato de la lista desplegable,Por Tramite, Diario, Semanal, Quincenal, Mensual, Bimestral, Trimestral, Semestral,Anual"</formula1>
    </dataValidation>
    <dataValidation type="list" allowBlank="1" showInputMessage="1" showErrorMessage="1" sqref="AV12:AV14" xr:uid="{7A621EF4-C785-4CB4-B612-4606AFFED59C}">
      <formula1>"Escoger un dato de la lista desplegable,Preventivo,Detectivo"</formula1>
    </dataValidation>
    <dataValidation type="list" allowBlank="1" showInputMessage="1" showErrorMessage="1" prompt="¿Existen un responsable asignado a la ejecución del control?" sqref="AW12:AW14" xr:uid="{33237C00-A241-45AF-9C24-5B51AC3DEE56}">
      <formula1>"Asignado,No Asignado,Escoger un dato de la lista desplegable"</formula1>
    </dataValidation>
    <dataValidation type="list" allowBlank="1" showInputMessage="1" showErrorMessage="1" prompt="El responsable tiene autoridad y adecuada segregación de funciones en la ejecución del control?" sqref="AX12:AX14" xr:uid="{0CBB47AE-A0D9-4386-A3B4-7EE1935B1FE3}">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14" xr:uid="{A7D842C4-3674-4A78-8AC5-9E0381D6DF25}">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14" xr:uid="{25FA8994-7293-4752-938E-2B1D135CA727}">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14" xr:uid="{4C42EF21-4649-4DB7-A628-1F146EE1AB2E}">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14" xr:uid="{41ACE3C5-FD44-4DB3-A39E-B5B91041B438}">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14" xr:uid="{2E050200-B2C9-48A9-A2F8-F465FCE6B737}">
      <formula1>"Escoger un dato de la lista desplegable,Completa,Incompleta,No existe"</formula1>
    </dataValidation>
    <dataValidation type="list" allowBlank="1" showInputMessage="1" showErrorMessage="1" sqref="BG12:BG14" xr:uid="{2D545022-F02A-4436-8BC6-F396AC43FAD6}">
      <formula1>"Escoger un dato de la lista desplegable,Fuerte,Moderado,Débil"</formula1>
    </dataValidation>
    <dataValidation type="list" allowBlank="1" showInputMessage="1" showErrorMessage="1" prompt="¿Afectar al grupo de funcionarios del proceso?" sqref="Q12:Q14" xr:uid="{544F9BA6-0D01-4D33-9CCC-3A5196ED8340}">
      <formula1>"SI,NO,Escoger un dato de la lista desplegable"</formula1>
    </dataValidation>
    <dataValidation type="list" allowBlank="1" showInputMessage="1" showErrorMessage="1" prompt="¿Afectar el cumplimiento de metas y objetivos de la dependencia?" sqref="R12:R14" xr:uid="{C65E6982-F7D8-4291-90C7-8D5E60D15AAA}">
      <formula1>"SI,NO,Escoger un dato de la lista desplegable"</formula1>
    </dataValidation>
    <dataValidation type="list" allowBlank="1" showInputMessage="1" showErrorMessage="1" prompt="¿Afectar el cumplimiento de misión de la Entidad?" sqref="S12:S14" xr:uid="{5F589FBB-F26E-4111-B367-C1C714CE788A}">
      <formula1>"SI,NO,Escoger un dato de la lista desplegable"</formula1>
    </dataValidation>
    <dataValidation type="list" allowBlank="1" showInputMessage="1" showErrorMessage="1" prompt="¿Afectar el cumplimiento de la misión del sector al que pertenece la Entidad?" sqref="T12:T14" xr:uid="{52E4E1B6-71CD-47F0-B070-2EDE5F93B906}">
      <formula1>"SI,NO,Escoger un dato de la lista desplegable"</formula1>
    </dataValidation>
    <dataValidation type="list" allowBlank="1" showInputMessage="1" showErrorMessage="1" prompt="¿Generar pérdida de confianza de la Entidad, afectando su reputación?" sqref="U12:U14" xr:uid="{267AC68A-7DFA-41A5-8F0A-3683A4E1A532}">
      <formula1>"SI,NO,Escoger un dato de la lista desplegable"</formula1>
    </dataValidation>
    <dataValidation type="list" allowBlank="1" showInputMessage="1" showErrorMessage="1" prompt="¿Generar pérdida de recursos económicos?" sqref="V12:V14" xr:uid="{4CAF7644-4010-4A97-9EEE-1F34E4DA20A0}">
      <formula1>"SI,NO,Escoger un dato de la lista desplegable"</formula1>
    </dataValidation>
    <dataValidation type="list" allowBlank="1" showInputMessage="1" showErrorMessage="1" prompt="¿Afectar la generación de los productos o la prestación de servicios?" sqref="W12:W14" xr:uid="{C725E419-E2F0-4A34-A643-8E82F6AA177A}">
      <formula1>"SI,NO,Escoger un dato de la lista desplegable"</formula1>
    </dataValidation>
    <dataValidation type="list" allowBlank="1" showInputMessage="1" showErrorMessage="1" prompt="¿Dar lugar al detrimento de calidad de vida de la comunidad por la pérdida del bien o servicios o los recursos públicos?" sqref="X12:X14" xr:uid="{BE463A3D-5CC4-4994-88F3-5780537C5570}">
      <formula1>"SI,NO,Escoger un dato de la lista desplegable"</formula1>
    </dataValidation>
    <dataValidation type="list" allowBlank="1" showInputMessage="1" showErrorMessage="1" prompt="¿Generar pérdida de información de la Entidad?" sqref="Y12:Y14" xr:uid="{6D08B5FB-F11F-4046-8A9C-E24E42503DCF}">
      <formula1>"SI,NO,Escoger un dato de la lista desplegable"</formula1>
    </dataValidation>
    <dataValidation type="list" allowBlank="1" showInputMessage="1" showErrorMessage="1" prompt="¿Generar intervención de los órganos de control, de la Fiscalía, u otro ente?" sqref="Z12:Z14" xr:uid="{2CE2E2D3-74E5-48B1-8988-1FB5432E6902}">
      <formula1>"SI,NO,Escoger un dato de la lista desplegable"</formula1>
    </dataValidation>
    <dataValidation type="list" allowBlank="1" showInputMessage="1" showErrorMessage="1" prompt="¿Dar lugar a procesos sancionatorios?" sqref="AA12:AA14" xr:uid="{41F0950D-DDC2-43F0-B1F8-2330276DE219}">
      <formula1>"SI,NO,Escoger un dato de la lista desplegable"</formula1>
    </dataValidation>
    <dataValidation type="list" allowBlank="1" showInputMessage="1" showErrorMessage="1" prompt="¿Dar lugar a procesos disciplinarios?" sqref="AB12:AB14" xr:uid="{951BDE1F-9A52-430C-94BA-AFC1B0CD79AC}">
      <formula1>"SI,NO,Escoger un dato de la lista desplegable"</formula1>
    </dataValidation>
    <dataValidation type="list" allowBlank="1" showInputMessage="1" showErrorMessage="1" prompt="¿Dar lugar a procesos fiscales?" sqref="AC12:AC14" xr:uid="{DA3933FD-1B0F-4EEA-9FDE-C49BF885F116}">
      <formula1>"SI,NO,Escoger un dato de la lista desplegable"</formula1>
    </dataValidation>
    <dataValidation type="list" allowBlank="1" showInputMessage="1" showErrorMessage="1" prompt="¿Dar lugar a procesos penales?" sqref="AD12:AD14" xr:uid="{9DEE39DC-7B7B-4370-B753-DD62D469C9F8}">
      <formula1>"SI,NO,Escoger un dato de la lista desplegable"</formula1>
    </dataValidation>
    <dataValidation type="list" allowBlank="1" showInputMessage="1" showErrorMessage="1" prompt="¿Generar pérdida de credibilidad del sector?" sqref="AE12:AE14" xr:uid="{55AE9002-21CA-4024-80FE-33B2866C55E0}">
      <formula1>"SI,NO,Escoger un dato de la lista desplegable"</formula1>
    </dataValidation>
    <dataValidation type="list" allowBlank="1" showInputMessage="1" showErrorMessage="1" prompt="¿Ocasionar lesiones físicas o pérdida de vidas humanas?_x000a_NOTA: si esta respuesta es afirmativa, el impacto sera considerado como catastrófico." sqref="AF12:AF14" xr:uid="{9B085A99-369E-41CB-8894-766A84A534EC}">
      <formula1>"SI,NO,Escoger un dato de la lista desplegable"</formula1>
    </dataValidation>
    <dataValidation type="list" allowBlank="1" showInputMessage="1" showErrorMessage="1" prompt="¿Afectar la imagen regional?" sqref="AG12:AG14" xr:uid="{4FAFDB76-A7A9-45D3-A702-68712576F6DD}">
      <formula1>"SI,NO,Escoger un dato de la lista desplegable"</formula1>
    </dataValidation>
    <dataValidation type="list" allowBlank="1" showInputMessage="1" showErrorMessage="1" prompt="¿Afectar la imagen nacional?" sqref="AH12:AH14" xr:uid="{673789F6-3D41-47A3-BB10-F0B28A5D202E}">
      <formula1>"SI,NO,Escoger un dato de la lista desplegable"</formula1>
    </dataValidation>
    <dataValidation type="list" allowBlank="1" showInputMessage="1" showErrorMessage="1" prompt="¿Genera Impacto ambiental?" sqref="AI12:AI14" xr:uid="{B266041D-F1AC-4208-9B4F-3C289A63B0B1}">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14" xr:uid="{63CD1EE2-C594-4AB8-8525-4C61C8BAEECE}"/>
    <dataValidation allowBlank="1" showInputMessage="1" showErrorMessage="1" prompt="Son los efectos ocasionados por la ocurrencia de un riesgo que afecta los objetivos o procesos de la entidad. Pueden ser una pérdida, un daño, un perjuicio, un detrimento." sqref="M9:M12" xr:uid="{357C48BA-F913-4E23-A789-4944A6406167}"/>
    <dataValidation allowBlank="1" showInputMessage="1" showErrorMessage="1" prompt="¿Afectar al grupo de funcionarios del proceso?" sqref="Q11:Q12" xr:uid="{A4F79E82-CEF8-4602-8069-246D69FCE4CD}"/>
    <dataValidation allowBlank="1" showInputMessage="1" showErrorMessage="1" prompt="¿Afectar el cumplimiento de metas y objetivos de la dependencia?" sqref="R11:R12" xr:uid="{5266778A-874D-4593-9C52-50B7DCD3250F}"/>
    <dataValidation allowBlank="1" showInputMessage="1" showErrorMessage="1" prompt="¿Afectar el cumplimiento de misión de la Entidad?" sqref="S11:S12" xr:uid="{A0FE8945-A424-4709-8B55-B849F3E4C2DA}"/>
    <dataValidation allowBlank="1" showInputMessage="1" showErrorMessage="1" prompt="¿Afectar el cumplimiento de la misión del sector al que pertenece la Entidad?" sqref="T11:T12" xr:uid="{8A435274-58D3-43B6-9E1A-B3200CF8ACE2}"/>
    <dataValidation allowBlank="1" showInputMessage="1" showErrorMessage="1" prompt="¿Generar pérdida de confianza de la Entidad, afectando su reputación?" sqref="U11:U12" xr:uid="{FC947005-6AEC-41F3-A917-8FE0A3D06CD3}"/>
    <dataValidation allowBlank="1" showInputMessage="1" showErrorMessage="1" prompt="¿Generar pérdida de recursos económicos?" sqref="V11:V12" xr:uid="{A848FA62-7EF6-433A-B9C7-3E302D62C12A}"/>
    <dataValidation allowBlank="1" showInputMessage="1" showErrorMessage="1" prompt="¿Afectar la generación de los productos o la prestación de servicios?" sqref="W11:W12" xr:uid="{86D9A7AE-2D96-47AF-85A8-F293299D8682}"/>
    <dataValidation allowBlank="1" showInputMessage="1" showErrorMessage="1" prompt="¿Dar lugar al detrimento de calidad de vida de la comunidad por la pérdida del bien o servicios o los recursos públicos?" sqref="X11:X12" xr:uid="{BB5FDB45-E738-4E79-8826-EE26AB6EE5BF}"/>
    <dataValidation allowBlank="1" showInputMessage="1" showErrorMessage="1" prompt="¿Generar pérdida de información de la Entidad?" sqref="Y11:Y12" xr:uid="{3E44CE6D-5A09-4758-BC48-74C23049BABB}"/>
    <dataValidation allowBlank="1" showInputMessage="1" showErrorMessage="1" prompt="¿Generar intervención de los órganos de control, de la Fiscalía, u otro ente?" sqref="Z11:Z12" xr:uid="{B0939861-A314-4CF5-8BE9-161CB051FD90}"/>
    <dataValidation allowBlank="1" showInputMessage="1" showErrorMessage="1" prompt="¿Dar lugar a procesos sancionatorios?" sqref="AA11:AA12" xr:uid="{FBF2BC04-CD7B-4A5E-9D36-8C9B62E455BD}"/>
    <dataValidation allowBlank="1" showInputMessage="1" showErrorMessage="1" prompt="¿Dar lugar a procesos disciplinarios?" sqref="AB11:AB12" xr:uid="{020BF5BC-E3D1-4509-A5F5-27A2AD81B002}"/>
    <dataValidation allowBlank="1" showInputMessage="1" showErrorMessage="1" prompt="¿Dar lugar a procesos fiscales?" sqref="AC11:AC12" xr:uid="{F592DE27-DBCE-4D3D-8141-2A20C9E358A1}"/>
    <dataValidation allowBlank="1" showInputMessage="1" showErrorMessage="1" prompt="¿Dar lugar a procesos penales?" sqref="AD11:AD12" xr:uid="{6C0C4A8F-6EF6-4512-A347-B33F97C11A1E}"/>
    <dataValidation allowBlank="1" showInputMessage="1" showErrorMessage="1" prompt="¿Generar pérdida de credibilidad del sector?" sqref="AE11:AE12" xr:uid="{95F56E55-FA27-44A4-8BA1-1EC16EF7EF8E}"/>
    <dataValidation allowBlank="1" showInputMessage="1" showErrorMessage="1" prompt="¿Ocasionar lesiones físicas o pérdida de vidas humanas?_x000a_NOTA: si esta respuesta es afirmativa, el impacto sera considerado como catastrófico." sqref="AF11:AF12" xr:uid="{A0BC5441-629A-4542-AE7E-9BEB426D6684}"/>
    <dataValidation allowBlank="1" showInputMessage="1" showErrorMessage="1" prompt="¿Afectar la imagen regional?" sqref="AG11:AG12" xr:uid="{4AAC1C34-1AD4-436C-B377-B66426C6684F}"/>
    <dataValidation allowBlank="1" showInputMessage="1" showErrorMessage="1" prompt="¿Afectar la imagen nacional?" sqref="AH11:AH12" xr:uid="{15D69875-24DB-4512-AF1C-9FA38F706104}"/>
    <dataValidation allowBlank="1" showInputMessage="1" showErrorMessage="1" prompt="¿Genera Impacto ambiental?" sqref="AI11:AI12" xr:uid="{175DC5E9-ABCE-4E47-8F21-4C1AEB989C48}"/>
    <dataValidation allowBlank="1" showInputMessage="1" showErrorMessage="1" prompt="¿Existen un responsable asignado a la ejecución del control?" sqref="AW11:AW12" xr:uid="{BC3A89CE-5EFB-4BBE-B9A0-1E000F7E4B4D}"/>
    <dataValidation allowBlank="1" showInputMessage="1" showErrorMessage="1" prompt="El responsable tiene autoridad y adecuada segregación de funciones en la ejecución del control?" sqref="AX11:AX12" xr:uid="{A01F97BB-75AE-4C52-AF80-063B5F4D4188}"/>
    <dataValidation allowBlank="1" showInputMessage="1" showErrorMessage="1" prompt="¿La oportunidad en que se ejecuta el control ayuda a prevenir la mitigación del riesgo o a detectar la materialización del riesgo de manera oportuna?" sqref="AY11:AY12" xr:uid="{2BD7FCF4-F34A-4780-9DA3-BF6FB9964D63}"/>
    <dataValidation allowBlank="1" showInputMessage="1" showErrorMessage="1" prompt="¿Las actividades que se desarrollan en el control realmente buscan por si sola prevenir o detectar las causas que pueden dar origen al riesgo, ejemplo Verificar, Validar Cotejar, Comparar, Revisar, etc.?" sqref="AZ11:AZ12" xr:uid="{47F4A1A9-67A8-4F30-B8F6-0BE4D412993E}"/>
    <dataValidation allowBlank="1" showInputMessage="1" showErrorMessage="1" prompt="¿La fuente de información que se utiliza en el desarrollo del control es información confiable que permita mitigar el riesgo?." sqref="BA11:BA12" xr:uid="{5FC0D1D1-DF55-4C2C-9A15-BF43317141AC}"/>
    <dataValidation allowBlank="1" showInputMessage="1" showErrorMessage="1" prompt="¿Las observaciones, desviaciones o diferencias identificadas como resultados de la ejecución del control son investigadas y resueltas de manera oportuna?" sqref="BB11:BB12" xr:uid="{E03A85A8-5664-4BAF-8337-4374AFB4CE58}"/>
    <dataValidation allowBlank="1" showInputMessage="1" showErrorMessage="1" prompt="¿Se deja evidencia o rastro de la ejecución del control, que permita a cualquier tercero con la evidencia, llegar a la misma conclusión?." sqref="BC11:BC12" xr:uid="{8F278AEE-A399-49A6-A194-1867944B0362}"/>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2 BJ9:BK12 BJ12:BJ14" xr:uid="{81B7E830-BBB4-444E-BAD1-AF1ECE812A70}"/>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CF7A9-B2DD-44FF-9AC4-4766AB6B4978}">
  <dimension ref="B2:BS21"/>
  <sheetViews>
    <sheetView topLeftCell="A14" workbookViewId="0"/>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18"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34.5"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18"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12.75" x14ac:dyDescent="0.25">
      <c r="C6" s="279" t="s">
        <v>69</v>
      </c>
      <c r="D6" s="279"/>
      <c r="E6" s="280">
        <v>45275</v>
      </c>
      <c r="F6" s="281"/>
      <c r="G6" s="281"/>
      <c r="H6" s="281"/>
      <c r="I6" s="281"/>
      <c r="BH6" s="88"/>
      <c r="BJ6" s="88"/>
      <c r="BK6" s="88"/>
    </row>
    <row r="7" spans="2:71" s="25" customFormat="1" ht="13.5" thickBot="1" x14ac:dyDescent="0.25">
      <c r="BH7" s="87"/>
      <c r="BJ7" s="87"/>
      <c r="BK7" s="87"/>
    </row>
    <row r="8" spans="2:71" s="26" customFormat="1" ht="12.75" x14ac:dyDescent="0.25">
      <c r="B8" s="282" t="s">
        <v>70</v>
      </c>
      <c r="C8" s="283"/>
      <c r="D8" s="283"/>
      <c r="E8" s="283"/>
      <c r="F8" s="283"/>
      <c r="G8" s="283"/>
      <c r="H8" s="283"/>
      <c r="I8" s="283"/>
      <c r="J8" s="283"/>
      <c r="K8" s="283"/>
      <c r="L8" s="283"/>
      <c r="M8" s="284"/>
      <c r="N8" s="262" t="s">
        <v>71</v>
      </c>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4"/>
      <c r="AN8" s="285" t="s">
        <v>72</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2.75" x14ac:dyDescent="0.25">
      <c r="B9" s="251" t="s">
        <v>76</v>
      </c>
      <c r="C9" s="253" t="s">
        <v>77</v>
      </c>
      <c r="D9" s="255" t="s">
        <v>78</v>
      </c>
      <c r="E9" s="255" t="s">
        <v>79</v>
      </c>
      <c r="F9" s="255" t="s">
        <v>80</v>
      </c>
      <c r="G9" s="255"/>
      <c r="H9" s="255"/>
      <c r="I9" s="255"/>
      <c r="J9" s="255"/>
      <c r="K9" s="257" t="s">
        <v>81</v>
      </c>
      <c r="L9" s="258"/>
      <c r="M9" s="260" t="s">
        <v>82</v>
      </c>
      <c r="N9" s="262"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4"/>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2.75" x14ac:dyDescent="0.25">
      <c r="B10" s="251"/>
      <c r="C10" s="253"/>
      <c r="D10" s="255"/>
      <c r="E10" s="255"/>
      <c r="F10" s="275" t="s">
        <v>100</v>
      </c>
      <c r="G10" s="275" t="s">
        <v>101</v>
      </c>
      <c r="H10" s="275" t="s">
        <v>102</v>
      </c>
      <c r="I10" s="275" t="s">
        <v>103</v>
      </c>
      <c r="J10" s="275" t="s">
        <v>374</v>
      </c>
      <c r="K10" s="258"/>
      <c r="L10" s="258"/>
      <c r="M10" s="261"/>
      <c r="N10" s="262"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233"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26.25" thickBot="1" x14ac:dyDescent="0.3">
      <c r="B11" s="252"/>
      <c r="C11" s="254"/>
      <c r="D11" s="256"/>
      <c r="E11" s="256"/>
      <c r="F11" s="276"/>
      <c r="G11" s="276"/>
      <c r="H11" s="276"/>
      <c r="I11" s="276"/>
      <c r="J11" s="276"/>
      <c r="K11" s="259"/>
      <c r="L11" s="259"/>
      <c r="M11" s="496"/>
      <c r="N11" s="267"/>
      <c r="O11" s="268"/>
      <c r="P11" s="268"/>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294"/>
      <c r="AK11" s="294"/>
      <c r="AL11" s="294"/>
      <c r="AM11" s="234"/>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191.25" x14ac:dyDescent="0.25">
      <c r="B12" s="462">
        <v>1</v>
      </c>
      <c r="C12" s="515" t="s">
        <v>700</v>
      </c>
      <c r="D12" s="518" t="s">
        <v>701</v>
      </c>
      <c r="E12" s="518" t="s">
        <v>702</v>
      </c>
      <c r="F12" s="522" t="s">
        <v>162</v>
      </c>
      <c r="G12" s="522" t="s">
        <v>162</v>
      </c>
      <c r="H12" s="522" t="s">
        <v>162</v>
      </c>
      <c r="I12" s="522" t="s">
        <v>162</v>
      </c>
      <c r="J12" s="455" t="str">
        <f>IF(AND((F12="SI"),(G12="SI"),(H12="SI"),(I12="SI")),"Si es Riesgo de Corrupción","No es Riesgo de Corrupción")</f>
        <v>Si es Riesgo de Corrupción</v>
      </c>
      <c r="K12" s="128">
        <v>1</v>
      </c>
      <c r="L12" s="169" t="s">
        <v>703</v>
      </c>
      <c r="M12" s="527" t="s">
        <v>704</v>
      </c>
      <c r="N12" s="529">
        <v>1</v>
      </c>
      <c r="O12" s="449" t="str">
        <f>IF(N12=1,"Rara vez",IF(N12=2,"Improbable",IF(N12=3,"Posible",IF(N12=4,"Probable",IF(N12=5,"Casi seguro","Definir el nivel de probabilidad")))))</f>
        <v>Rara vez</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524" t="s">
        <v>162</v>
      </c>
      <c r="R12" s="524" t="s">
        <v>162</v>
      </c>
      <c r="S12" s="524" t="s">
        <v>165</v>
      </c>
      <c r="T12" s="524" t="s">
        <v>165</v>
      </c>
      <c r="U12" s="524" t="s">
        <v>162</v>
      </c>
      <c r="V12" s="524" t="s">
        <v>162</v>
      </c>
      <c r="W12" s="524" t="s">
        <v>162</v>
      </c>
      <c r="X12" s="524" t="s">
        <v>162</v>
      </c>
      <c r="Y12" s="524" t="s">
        <v>165</v>
      </c>
      <c r="Z12" s="524" t="s">
        <v>162</v>
      </c>
      <c r="AA12" s="524" t="s">
        <v>162</v>
      </c>
      <c r="AB12" s="524" t="s">
        <v>162</v>
      </c>
      <c r="AC12" s="524" t="s">
        <v>162</v>
      </c>
      <c r="AD12" s="524" t="s">
        <v>162</v>
      </c>
      <c r="AE12" s="524" t="s">
        <v>162</v>
      </c>
      <c r="AF12" s="524" t="s">
        <v>165</v>
      </c>
      <c r="AG12" s="524" t="s">
        <v>162</v>
      </c>
      <c r="AH12" s="524" t="s">
        <v>162</v>
      </c>
      <c r="AI12" s="524" t="s">
        <v>165</v>
      </c>
      <c r="AJ12" s="448">
        <f>IF(AF12="SI","Impacto Catastrófico por lesoines o perdida de vidas humanas",(COUNTIF(Q12:AE21,"SI")+COUNTIF(AG12:AI21,"SI")))</f>
        <v>14</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535" t="s">
        <v>159</v>
      </c>
      <c r="AN12" s="117">
        <v>1</v>
      </c>
      <c r="AO12" s="118" t="s">
        <v>705</v>
      </c>
      <c r="AP12" s="189" t="s">
        <v>706</v>
      </c>
      <c r="AQ12" s="189" t="s">
        <v>578</v>
      </c>
      <c r="AR12" s="189" t="s">
        <v>707</v>
      </c>
      <c r="AS12" s="189" t="s">
        <v>708</v>
      </c>
      <c r="AT12" s="189" t="s">
        <v>709</v>
      </c>
      <c r="AU12" s="189" t="s">
        <v>710</v>
      </c>
      <c r="AV12" s="189" t="s">
        <v>170</v>
      </c>
      <c r="AW12" s="189" t="s">
        <v>171</v>
      </c>
      <c r="AX12" s="189" t="s">
        <v>172</v>
      </c>
      <c r="AY12" s="189" t="s">
        <v>173</v>
      </c>
      <c r="AZ12" s="189" t="s">
        <v>174</v>
      </c>
      <c r="BA12" s="189" t="s">
        <v>175</v>
      </c>
      <c r="BB12" s="189" t="s">
        <v>176</v>
      </c>
      <c r="BC12" s="189" t="s">
        <v>187</v>
      </c>
      <c r="BD12" s="166">
        <f t="shared" ref="BD12:BD21" si="0">IF(AW12="Asignado",15,0)+IF(AX12="Adecuado",15,0)+IF(AY12="Oportuna",15,0)+IF(AZ12="Prevenir",15,IF(AZ12="Detectar",10,0))+IF(BA12="Confiable",15,0)+IF(BB12="Se investigan y resuelven oportunamente",15,0)+IF(BC12="Completa",10,IF(BC12="Incompleta",5,0))</f>
        <v>100</v>
      </c>
      <c r="BE12" s="166" t="str">
        <f t="shared" ref="BE12:BE21" si="1">IF(BD12&lt;=85,"Débil",IF(AND(BD12&gt;=86,BD12&lt;=94),"Moderado","Fuerte"))</f>
        <v>Fuerte</v>
      </c>
      <c r="BF12" s="121"/>
      <c r="BG12" s="122" t="s">
        <v>178</v>
      </c>
      <c r="BH12" s="166" t="str">
        <f t="shared" ref="BH12:BH21" si="2">IF(BG12="Débil","No se ejecuta",IF(BG12="Moderado","Algunas veces se ejecuta",IF(BG12="FUERTE","Siempre se ejecuta","Casilla formulada")))</f>
        <v>Siempre se ejecuta</v>
      </c>
      <c r="BI12" s="121"/>
      <c r="BJ12" s="166" t="str">
        <f t="shared" ref="BJ12:BJ2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21" si="4">IF(BJ12="DÉBIL",0,IF(BJ12="MODERADO",50,IF(BJ12="FUERTE",100,"")))</f>
        <v>100</v>
      </c>
      <c r="BL12" s="166" t="str">
        <f t="shared" ref="BL12:BL21" si="5">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39">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532" t="s">
        <v>711</v>
      </c>
    </row>
    <row r="13" spans="2:71" s="113" customFormat="1" ht="409.5" x14ac:dyDescent="0.25">
      <c r="B13" s="463"/>
      <c r="C13" s="516"/>
      <c r="D13" s="518"/>
      <c r="E13" s="518"/>
      <c r="F13" s="522"/>
      <c r="G13" s="522"/>
      <c r="H13" s="522"/>
      <c r="I13" s="522"/>
      <c r="J13" s="455"/>
      <c r="K13" s="131">
        <v>2</v>
      </c>
      <c r="L13" s="170" t="s">
        <v>703</v>
      </c>
      <c r="M13" s="527"/>
      <c r="N13" s="530"/>
      <c r="O13" s="450"/>
      <c r="P13" s="443"/>
      <c r="Q13" s="525"/>
      <c r="R13" s="525"/>
      <c r="S13" s="525"/>
      <c r="T13" s="525"/>
      <c r="U13" s="525"/>
      <c r="V13" s="525"/>
      <c r="W13" s="525"/>
      <c r="X13" s="525"/>
      <c r="Y13" s="525"/>
      <c r="Z13" s="525"/>
      <c r="AA13" s="525"/>
      <c r="AB13" s="525"/>
      <c r="AC13" s="525"/>
      <c r="AD13" s="525"/>
      <c r="AE13" s="525"/>
      <c r="AF13" s="525"/>
      <c r="AG13" s="525"/>
      <c r="AH13" s="525"/>
      <c r="AI13" s="525"/>
      <c r="AJ13" s="425"/>
      <c r="AK13" s="425"/>
      <c r="AL13" s="425"/>
      <c r="AM13" s="536"/>
      <c r="AN13" s="133">
        <v>2</v>
      </c>
      <c r="AO13" s="171" t="s">
        <v>712</v>
      </c>
      <c r="AP13" s="190" t="s">
        <v>713</v>
      </c>
      <c r="AQ13" s="190" t="s">
        <v>186</v>
      </c>
      <c r="AR13" s="190" t="s">
        <v>714</v>
      </c>
      <c r="AS13" s="190" t="s">
        <v>715</v>
      </c>
      <c r="AT13" s="190" t="s">
        <v>716</v>
      </c>
      <c r="AU13" s="190" t="s">
        <v>717</v>
      </c>
      <c r="AV13" s="190" t="s">
        <v>170</v>
      </c>
      <c r="AW13" s="190" t="s">
        <v>171</v>
      </c>
      <c r="AX13" s="190" t="s">
        <v>172</v>
      </c>
      <c r="AY13" s="190" t="s">
        <v>173</v>
      </c>
      <c r="AZ13" s="190" t="s">
        <v>174</v>
      </c>
      <c r="BA13" s="190" t="s">
        <v>175</v>
      </c>
      <c r="BB13" s="190" t="s">
        <v>176</v>
      </c>
      <c r="BC13" s="190" t="s">
        <v>187</v>
      </c>
      <c r="BD13" s="135">
        <f t="shared" si="0"/>
        <v>100</v>
      </c>
      <c r="BE13" s="135" t="str">
        <f t="shared" si="1"/>
        <v>Fuerte</v>
      </c>
      <c r="BF13" s="134"/>
      <c r="BG13" s="173" t="s">
        <v>178</v>
      </c>
      <c r="BH13" s="135" t="str">
        <f t="shared" si="2"/>
        <v>Siempre se ejecuta</v>
      </c>
      <c r="BI13" s="134"/>
      <c r="BJ13" s="135" t="str">
        <f t="shared" si="3"/>
        <v>FUERTE</v>
      </c>
      <c r="BK13" s="135">
        <f t="shared" si="4"/>
        <v>100</v>
      </c>
      <c r="BL13" s="135" t="str">
        <f t="shared" si="5"/>
        <v>NO</v>
      </c>
      <c r="BM13" s="434"/>
      <c r="BN13" s="437"/>
      <c r="BO13" s="440"/>
      <c r="BP13" s="443"/>
      <c r="BQ13" s="425"/>
      <c r="BR13" s="425"/>
      <c r="BS13" s="533"/>
    </row>
    <row r="14" spans="2:71" s="113" customFormat="1" ht="229.5" x14ac:dyDescent="0.25">
      <c r="B14" s="463"/>
      <c r="C14" s="516"/>
      <c r="D14" s="518"/>
      <c r="E14" s="518"/>
      <c r="F14" s="522"/>
      <c r="G14" s="522"/>
      <c r="H14" s="522"/>
      <c r="I14" s="522"/>
      <c r="J14" s="455"/>
      <c r="K14" s="137">
        <v>3</v>
      </c>
      <c r="L14" s="174" t="s">
        <v>718</v>
      </c>
      <c r="M14" s="527"/>
      <c r="N14" s="530"/>
      <c r="O14" s="450"/>
      <c r="P14" s="443"/>
      <c r="Q14" s="525"/>
      <c r="R14" s="525"/>
      <c r="S14" s="525"/>
      <c r="T14" s="525"/>
      <c r="U14" s="525"/>
      <c r="V14" s="525"/>
      <c r="W14" s="525"/>
      <c r="X14" s="525"/>
      <c r="Y14" s="525"/>
      <c r="Z14" s="525"/>
      <c r="AA14" s="525"/>
      <c r="AB14" s="525"/>
      <c r="AC14" s="525"/>
      <c r="AD14" s="525"/>
      <c r="AE14" s="525"/>
      <c r="AF14" s="525"/>
      <c r="AG14" s="525"/>
      <c r="AH14" s="525"/>
      <c r="AI14" s="525"/>
      <c r="AJ14" s="425"/>
      <c r="AK14" s="425"/>
      <c r="AL14" s="425"/>
      <c r="AM14" s="536"/>
      <c r="AN14" s="139">
        <v>3</v>
      </c>
      <c r="AO14" s="191" t="s">
        <v>719</v>
      </c>
      <c r="AP14" s="176" t="s">
        <v>720</v>
      </c>
      <c r="AQ14" s="176" t="s">
        <v>186</v>
      </c>
      <c r="AR14" s="176" t="s">
        <v>721</v>
      </c>
      <c r="AS14" s="176" t="s">
        <v>722</v>
      </c>
      <c r="AT14" s="176" t="s">
        <v>723</v>
      </c>
      <c r="AU14" s="176" t="s">
        <v>724</v>
      </c>
      <c r="AV14" s="176" t="s">
        <v>513</v>
      </c>
      <c r="AW14" s="189" t="s">
        <v>171</v>
      </c>
      <c r="AX14" s="189" t="s">
        <v>172</v>
      </c>
      <c r="AY14" s="189" t="s">
        <v>173</v>
      </c>
      <c r="AZ14" s="189" t="s">
        <v>514</v>
      </c>
      <c r="BA14" s="189" t="s">
        <v>175</v>
      </c>
      <c r="BB14" s="189" t="s">
        <v>176</v>
      </c>
      <c r="BC14" s="189" t="s">
        <v>187</v>
      </c>
      <c r="BD14" s="167">
        <f t="shared" si="0"/>
        <v>95</v>
      </c>
      <c r="BE14" s="167" t="str">
        <f t="shared" si="1"/>
        <v>Fuerte</v>
      </c>
      <c r="BF14" s="140"/>
      <c r="BG14" s="177" t="s">
        <v>178</v>
      </c>
      <c r="BH14" s="167" t="str">
        <f t="shared" si="2"/>
        <v>Siempre se ejecuta</v>
      </c>
      <c r="BI14" s="140"/>
      <c r="BJ14" s="167" t="str">
        <f t="shared" si="3"/>
        <v>FUERTE</v>
      </c>
      <c r="BK14" s="167">
        <f t="shared" si="4"/>
        <v>100</v>
      </c>
      <c r="BL14" s="167" t="str">
        <f t="shared" si="5"/>
        <v>NO</v>
      </c>
      <c r="BM14" s="434"/>
      <c r="BN14" s="437"/>
      <c r="BO14" s="440"/>
      <c r="BP14" s="443"/>
      <c r="BQ14" s="425"/>
      <c r="BR14" s="425"/>
      <c r="BS14" s="533"/>
    </row>
    <row r="15" spans="2:71" s="113" customFormat="1" ht="179.25" x14ac:dyDescent="0.25">
      <c r="B15" s="463"/>
      <c r="C15" s="516"/>
      <c r="D15" s="518"/>
      <c r="E15" s="518"/>
      <c r="F15" s="522"/>
      <c r="G15" s="522"/>
      <c r="H15" s="522"/>
      <c r="I15" s="522"/>
      <c r="J15" s="455"/>
      <c r="K15" s="131">
        <v>4</v>
      </c>
      <c r="L15" s="170" t="s">
        <v>115</v>
      </c>
      <c r="M15" s="527"/>
      <c r="N15" s="530"/>
      <c r="O15" s="450"/>
      <c r="P15" s="443"/>
      <c r="Q15" s="525"/>
      <c r="R15" s="525"/>
      <c r="S15" s="525"/>
      <c r="T15" s="525"/>
      <c r="U15" s="525"/>
      <c r="V15" s="525"/>
      <c r="W15" s="525"/>
      <c r="X15" s="525"/>
      <c r="Y15" s="525"/>
      <c r="Z15" s="525"/>
      <c r="AA15" s="525"/>
      <c r="AB15" s="525"/>
      <c r="AC15" s="525"/>
      <c r="AD15" s="525"/>
      <c r="AE15" s="525"/>
      <c r="AF15" s="525"/>
      <c r="AG15" s="525"/>
      <c r="AH15" s="525"/>
      <c r="AI15" s="525"/>
      <c r="AJ15" s="425"/>
      <c r="AK15" s="425"/>
      <c r="AL15" s="425"/>
      <c r="AM15" s="536"/>
      <c r="AN15" s="133">
        <v>4</v>
      </c>
      <c r="AO15" s="171" t="s">
        <v>117</v>
      </c>
      <c r="AP15" s="171"/>
      <c r="AQ15" s="171" t="s">
        <v>114</v>
      </c>
      <c r="AR15" s="171"/>
      <c r="AS15" s="171"/>
      <c r="AT15" s="171"/>
      <c r="AU15" s="171"/>
      <c r="AV15" s="171" t="s">
        <v>114</v>
      </c>
      <c r="AW15" s="172" t="s">
        <v>114</v>
      </c>
      <c r="AX15" s="172" t="s">
        <v>114</v>
      </c>
      <c r="AY15" s="172" t="s">
        <v>114</v>
      </c>
      <c r="AZ15" s="172" t="s">
        <v>114</v>
      </c>
      <c r="BA15" s="172" t="s">
        <v>114</v>
      </c>
      <c r="BB15" s="172" t="s">
        <v>114</v>
      </c>
      <c r="BC15" s="172" t="s">
        <v>114</v>
      </c>
      <c r="BD15" s="135">
        <f t="shared" si="0"/>
        <v>0</v>
      </c>
      <c r="BE15" s="135" t="str">
        <f t="shared" si="1"/>
        <v>Débil</v>
      </c>
      <c r="BF15" s="134"/>
      <c r="BG15" s="173" t="s">
        <v>114</v>
      </c>
      <c r="BH15" s="135" t="str">
        <f t="shared" si="2"/>
        <v>Casilla formulada</v>
      </c>
      <c r="BI15" s="134"/>
      <c r="BJ15" s="135" t="str">
        <f t="shared" si="3"/>
        <v/>
      </c>
      <c r="BK15" s="135" t="str">
        <f t="shared" si="4"/>
        <v/>
      </c>
      <c r="BL15" s="135" t="str">
        <f t="shared" si="5"/>
        <v>SI</v>
      </c>
      <c r="BM15" s="434"/>
      <c r="BN15" s="437"/>
      <c r="BO15" s="440"/>
      <c r="BP15" s="443"/>
      <c r="BQ15" s="425"/>
      <c r="BR15" s="425"/>
      <c r="BS15" s="533"/>
    </row>
    <row r="16" spans="2:71" s="113" customFormat="1" ht="179.25" x14ac:dyDescent="0.25">
      <c r="B16" s="463"/>
      <c r="C16" s="516"/>
      <c r="D16" s="518"/>
      <c r="E16" s="518"/>
      <c r="F16" s="522"/>
      <c r="G16" s="522"/>
      <c r="H16" s="522"/>
      <c r="I16" s="522"/>
      <c r="J16" s="455"/>
      <c r="K16" s="137">
        <v>5</v>
      </c>
      <c r="L16" s="174" t="s">
        <v>115</v>
      </c>
      <c r="M16" s="527"/>
      <c r="N16" s="530"/>
      <c r="O16" s="450"/>
      <c r="P16" s="443"/>
      <c r="Q16" s="525"/>
      <c r="R16" s="525"/>
      <c r="S16" s="525"/>
      <c r="T16" s="525"/>
      <c r="U16" s="525"/>
      <c r="V16" s="525"/>
      <c r="W16" s="525"/>
      <c r="X16" s="525"/>
      <c r="Y16" s="525"/>
      <c r="Z16" s="525"/>
      <c r="AA16" s="525"/>
      <c r="AB16" s="525"/>
      <c r="AC16" s="525"/>
      <c r="AD16" s="525"/>
      <c r="AE16" s="525"/>
      <c r="AF16" s="525"/>
      <c r="AG16" s="525"/>
      <c r="AH16" s="525"/>
      <c r="AI16" s="525"/>
      <c r="AJ16" s="425"/>
      <c r="AK16" s="425"/>
      <c r="AL16" s="425"/>
      <c r="AM16" s="536"/>
      <c r="AN16" s="139">
        <v>5</v>
      </c>
      <c r="AO16" s="175" t="s">
        <v>117</v>
      </c>
      <c r="AP16" s="175"/>
      <c r="AQ16" s="175" t="s">
        <v>114</v>
      </c>
      <c r="AR16" s="175"/>
      <c r="AS16" s="175"/>
      <c r="AT16" s="175"/>
      <c r="AU16" s="175"/>
      <c r="AV16" s="175" t="s">
        <v>114</v>
      </c>
      <c r="AW16" s="176" t="s">
        <v>114</v>
      </c>
      <c r="AX16" s="176" t="s">
        <v>114</v>
      </c>
      <c r="AY16" s="176" t="s">
        <v>114</v>
      </c>
      <c r="AZ16" s="176" t="s">
        <v>114</v>
      </c>
      <c r="BA16" s="176" t="s">
        <v>114</v>
      </c>
      <c r="BB16" s="176" t="s">
        <v>114</v>
      </c>
      <c r="BC16" s="176" t="s">
        <v>114</v>
      </c>
      <c r="BD16" s="167">
        <f t="shared" si="0"/>
        <v>0</v>
      </c>
      <c r="BE16" s="167" t="str">
        <f t="shared" si="1"/>
        <v>Débil</v>
      </c>
      <c r="BF16" s="140"/>
      <c r="BG16" s="177" t="s">
        <v>114</v>
      </c>
      <c r="BH16" s="167" t="str">
        <f t="shared" si="2"/>
        <v>Casilla formulada</v>
      </c>
      <c r="BI16" s="140"/>
      <c r="BJ16" s="167" t="str">
        <f t="shared" si="3"/>
        <v/>
      </c>
      <c r="BK16" s="167" t="str">
        <f t="shared" si="4"/>
        <v/>
      </c>
      <c r="BL16" s="167" t="str">
        <f t="shared" si="5"/>
        <v>SI</v>
      </c>
      <c r="BM16" s="434"/>
      <c r="BN16" s="437"/>
      <c r="BO16" s="440"/>
      <c r="BP16" s="443"/>
      <c r="BQ16" s="425"/>
      <c r="BR16" s="425"/>
      <c r="BS16" s="533"/>
    </row>
    <row r="17" spans="2:71" s="113" customFormat="1" ht="179.25" x14ac:dyDescent="0.25">
      <c r="B17" s="463"/>
      <c r="C17" s="516"/>
      <c r="D17" s="518"/>
      <c r="E17" s="518"/>
      <c r="F17" s="522"/>
      <c r="G17" s="522"/>
      <c r="H17" s="522"/>
      <c r="I17" s="522"/>
      <c r="J17" s="455"/>
      <c r="K17" s="131">
        <v>6</v>
      </c>
      <c r="L17" s="170" t="s">
        <v>115</v>
      </c>
      <c r="M17" s="527"/>
      <c r="N17" s="530"/>
      <c r="O17" s="450"/>
      <c r="P17" s="443"/>
      <c r="Q17" s="525"/>
      <c r="R17" s="525"/>
      <c r="S17" s="525"/>
      <c r="T17" s="525"/>
      <c r="U17" s="525"/>
      <c r="V17" s="525"/>
      <c r="W17" s="525"/>
      <c r="X17" s="525"/>
      <c r="Y17" s="525"/>
      <c r="Z17" s="525"/>
      <c r="AA17" s="525"/>
      <c r="AB17" s="525"/>
      <c r="AC17" s="525"/>
      <c r="AD17" s="525"/>
      <c r="AE17" s="525"/>
      <c r="AF17" s="525"/>
      <c r="AG17" s="525"/>
      <c r="AH17" s="525"/>
      <c r="AI17" s="525"/>
      <c r="AJ17" s="425"/>
      <c r="AK17" s="425"/>
      <c r="AL17" s="425"/>
      <c r="AM17" s="536"/>
      <c r="AN17" s="133">
        <v>6</v>
      </c>
      <c r="AO17" s="171" t="s">
        <v>117</v>
      </c>
      <c r="AP17" s="171"/>
      <c r="AQ17" s="171" t="s">
        <v>114</v>
      </c>
      <c r="AR17" s="171"/>
      <c r="AS17" s="171"/>
      <c r="AT17" s="171"/>
      <c r="AU17" s="171"/>
      <c r="AV17" s="171" t="s">
        <v>114</v>
      </c>
      <c r="AW17" s="172" t="s">
        <v>114</v>
      </c>
      <c r="AX17" s="172" t="s">
        <v>114</v>
      </c>
      <c r="AY17" s="172" t="s">
        <v>114</v>
      </c>
      <c r="AZ17" s="172" t="s">
        <v>114</v>
      </c>
      <c r="BA17" s="172" t="s">
        <v>114</v>
      </c>
      <c r="BB17" s="172" t="s">
        <v>114</v>
      </c>
      <c r="BC17" s="172" t="s">
        <v>114</v>
      </c>
      <c r="BD17" s="135">
        <f t="shared" si="0"/>
        <v>0</v>
      </c>
      <c r="BE17" s="135" t="str">
        <f t="shared" si="1"/>
        <v>Débil</v>
      </c>
      <c r="BF17" s="134"/>
      <c r="BG17" s="173" t="s">
        <v>114</v>
      </c>
      <c r="BH17" s="135" t="str">
        <f t="shared" si="2"/>
        <v>Casilla formulada</v>
      </c>
      <c r="BI17" s="134"/>
      <c r="BJ17" s="135" t="str">
        <f t="shared" si="3"/>
        <v/>
      </c>
      <c r="BK17" s="135" t="str">
        <f t="shared" si="4"/>
        <v/>
      </c>
      <c r="BL17" s="135" t="str">
        <f t="shared" si="5"/>
        <v>SI</v>
      </c>
      <c r="BM17" s="434"/>
      <c r="BN17" s="437"/>
      <c r="BO17" s="440"/>
      <c r="BP17" s="443"/>
      <c r="BQ17" s="425"/>
      <c r="BR17" s="425"/>
      <c r="BS17" s="533"/>
    </row>
    <row r="18" spans="2:71" s="113" customFormat="1" ht="179.25" x14ac:dyDescent="0.25">
      <c r="B18" s="463"/>
      <c r="C18" s="516"/>
      <c r="D18" s="518"/>
      <c r="E18" s="518"/>
      <c r="F18" s="522"/>
      <c r="G18" s="522"/>
      <c r="H18" s="522"/>
      <c r="I18" s="522"/>
      <c r="J18" s="455"/>
      <c r="K18" s="137">
        <v>7</v>
      </c>
      <c r="L18" s="174" t="s">
        <v>115</v>
      </c>
      <c r="M18" s="527"/>
      <c r="N18" s="530"/>
      <c r="O18" s="450"/>
      <c r="P18" s="443"/>
      <c r="Q18" s="525"/>
      <c r="R18" s="525"/>
      <c r="S18" s="525"/>
      <c r="T18" s="525"/>
      <c r="U18" s="525"/>
      <c r="V18" s="525"/>
      <c r="W18" s="525"/>
      <c r="X18" s="525"/>
      <c r="Y18" s="525"/>
      <c r="Z18" s="525"/>
      <c r="AA18" s="525"/>
      <c r="AB18" s="525"/>
      <c r="AC18" s="525"/>
      <c r="AD18" s="525"/>
      <c r="AE18" s="525"/>
      <c r="AF18" s="525"/>
      <c r="AG18" s="525"/>
      <c r="AH18" s="525"/>
      <c r="AI18" s="525"/>
      <c r="AJ18" s="425"/>
      <c r="AK18" s="425"/>
      <c r="AL18" s="425"/>
      <c r="AM18" s="536"/>
      <c r="AN18" s="139">
        <v>7</v>
      </c>
      <c r="AO18" s="175" t="s">
        <v>117</v>
      </c>
      <c r="AP18" s="175"/>
      <c r="AQ18" s="175" t="s">
        <v>114</v>
      </c>
      <c r="AR18" s="175"/>
      <c r="AS18" s="175"/>
      <c r="AT18" s="175"/>
      <c r="AU18" s="175"/>
      <c r="AV18" s="175" t="s">
        <v>114</v>
      </c>
      <c r="AW18" s="176" t="s">
        <v>114</v>
      </c>
      <c r="AX18" s="176" t="s">
        <v>114</v>
      </c>
      <c r="AY18" s="176" t="s">
        <v>114</v>
      </c>
      <c r="AZ18" s="176" t="s">
        <v>114</v>
      </c>
      <c r="BA18" s="176" t="s">
        <v>114</v>
      </c>
      <c r="BB18" s="176" t="s">
        <v>114</v>
      </c>
      <c r="BC18" s="176" t="s">
        <v>114</v>
      </c>
      <c r="BD18" s="167">
        <f t="shared" si="0"/>
        <v>0</v>
      </c>
      <c r="BE18" s="167" t="str">
        <f t="shared" si="1"/>
        <v>Débil</v>
      </c>
      <c r="BF18" s="140"/>
      <c r="BG18" s="177" t="s">
        <v>114</v>
      </c>
      <c r="BH18" s="167" t="str">
        <f t="shared" si="2"/>
        <v>Casilla formulada</v>
      </c>
      <c r="BI18" s="140"/>
      <c r="BJ18" s="167" t="str">
        <f t="shared" si="3"/>
        <v/>
      </c>
      <c r="BK18" s="167" t="str">
        <f t="shared" si="4"/>
        <v/>
      </c>
      <c r="BL18" s="167" t="str">
        <f t="shared" si="5"/>
        <v>SI</v>
      </c>
      <c r="BM18" s="434"/>
      <c r="BN18" s="437"/>
      <c r="BO18" s="440"/>
      <c r="BP18" s="443"/>
      <c r="BQ18" s="425"/>
      <c r="BR18" s="425"/>
      <c r="BS18" s="533"/>
    </row>
    <row r="19" spans="2:71" s="113" customFormat="1" ht="179.25" x14ac:dyDescent="0.25">
      <c r="B19" s="463"/>
      <c r="C19" s="516"/>
      <c r="D19" s="518"/>
      <c r="E19" s="518"/>
      <c r="F19" s="522"/>
      <c r="G19" s="522"/>
      <c r="H19" s="522"/>
      <c r="I19" s="522"/>
      <c r="J19" s="455"/>
      <c r="K19" s="131">
        <v>8</v>
      </c>
      <c r="L19" s="170" t="s">
        <v>115</v>
      </c>
      <c r="M19" s="527"/>
      <c r="N19" s="530"/>
      <c r="O19" s="450"/>
      <c r="P19" s="443"/>
      <c r="Q19" s="525"/>
      <c r="R19" s="525"/>
      <c r="S19" s="525"/>
      <c r="T19" s="525"/>
      <c r="U19" s="525"/>
      <c r="V19" s="525"/>
      <c r="W19" s="525"/>
      <c r="X19" s="525"/>
      <c r="Y19" s="525"/>
      <c r="Z19" s="525"/>
      <c r="AA19" s="525"/>
      <c r="AB19" s="525"/>
      <c r="AC19" s="525"/>
      <c r="AD19" s="525"/>
      <c r="AE19" s="525"/>
      <c r="AF19" s="525"/>
      <c r="AG19" s="525"/>
      <c r="AH19" s="525"/>
      <c r="AI19" s="525"/>
      <c r="AJ19" s="425"/>
      <c r="AK19" s="425"/>
      <c r="AL19" s="425"/>
      <c r="AM19" s="536"/>
      <c r="AN19" s="133">
        <v>8</v>
      </c>
      <c r="AO19" s="171" t="s">
        <v>117</v>
      </c>
      <c r="AP19" s="171"/>
      <c r="AQ19" s="171" t="s">
        <v>114</v>
      </c>
      <c r="AR19" s="171"/>
      <c r="AS19" s="171"/>
      <c r="AT19" s="171"/>
      <c r="AU19" s="171"/>
      <c r="AV19" s="171" t="s">
        <v>114</v>
      </c>
      <c r="AW19" s="172" t="s">
        <v>114</v>
      </c>
      <c r="AX19" s="172" t="s">
        <v>114</v>
      </c>
      <c r="AY19" s="172" t="s">
        <v>114</v>
      </c>
      <c r="AZ19" s="172" t="s">
        <v>114</v>
      </c>
      <c r="BA19" s="172" t="s">
        <v>114</v>
      </c>
      <c r="BB19" s="172" t="s">
        <v>114</v>
      </c>
      <c r="BC19" s="172" t="s">
        <v>114</v>
      </c>
      <c r="BD19" s="135">
        <f t="shared" si="0"/>
        <v>0</v>
      </c>
      <c r="BE19" s="135" t="str">
        <f t="shared" si="1"/>
        <v>Débil</v>
      </c>
      <c r="BF19" s="134"/>
      <c r="BG19" s="173" t="s">
        <v>114</v>
      </c>
      <c r="BH19" s="135" t="str">
        <f t="shared" si="2"/>
        <v>Casilla formulada</v>
      </c>
      <c r="BI19" s="134"/>
      <c r="BJ19" s="135" t="str">
        <f t="shared" si="3"/>
        <v/>
      </c>
      <c r="BK19" s="135" t="str">
        <f t="shared" si="4"/>
        <v/>
      </c>
      <c r="BL19" s="135" t="str">
        <f t="shared" si="5"/>
        <v>SI</v>
      </c>
      <c r="BM19" s="434"/>
      <c r="BN19" s="437"/>
      <c r="BO19" s="440"/>
      <c r="BP19" s="443"/>
      <c r="BQ19" s="425"/>
      <c r="BR19" s="425"/>
      <c r="BS19" s="533"/>
    </row>
    <row r="20" spans="2:71" s="113" customFormat="1" ht="179.25" x14ac:dyDescent="0.25">
      <c r="B20" s="463"/>
      <c r="C20" s="516"/>
      <c r="D20" s="518"/>
      <c r="E20" s="518"/>
      <c r="F20" s="522"/>
      <c r="G20" s="522"/>
      <c r="H20" s="522"/>
      <c r="I20" s="522"/>
      <c r="J20" s="455"/>
      <c r="K20" s="137">
        <v>9</v>
      </c>
      <c r="L20" s="178" t="s">
        <v>115</v>
      </c>
      <c r="M20" s="527"/>
      <c r="N20" s="530"/>
      <c r="O20" s="450"/>
      <c r="P20" s="443"/>
      <c r="Q20" s="525"/>
      <c r="R20" s="525"/>
      <c r="S20" s="525"/>
      <c r="T20" s="525"/>
      <c r="U20" s="525"/>
      <c r="V20" s="525"/>
      <c r="W20" s="525"/>
      <c r="X20" s="525"/>
      <c r="Y20" s="525"/>
      <c r="Z20" s="525"/>
      <c r="AA20" s="525"/>
      <c r="AB20" s="525"/>
      <c r="AC20" s="525"/>
      <c r="AD20" s="525"/>
      <c r="AE20" s="525"/>
      <c r="AF20" s="525"/>
      <c r="AG20" s="525"/>
      <c r="AH20" s="525"/>
      <c r="AI20" s="525"/>
      <c r="AJ20" s="425"/>
      <c r="AK20" s="425"/>
      <c r="AL20" s="425"/>
      <c r="AM20" s="536"/>
      <c r="AN20" s="139">
        <v>9</v>
      </c>
      <c r="AO20" s="175" t="s">
        <v>117</v>
      </c>
      <c r="AP20" s="175"/>
      <c r="AQ20" s="175" t="s">
        <v>114</v>
      </c>
      <c r="AR20" s="175"/>
      <c r="AS20" s="175"/>
      <c r="AT20" s="175"/>
      <c r="AU20" s="175"/>
      <c r="AV20" s="175" t="s">
        <v>114</v>
      </c>
      <c r="AW20" s="176" t="s">
        <v>114</v>
      </c>
      <c r="AX20" s="176" t="s">
        <v>114</v>
      </c>
      <c r="AY20" s="176" t="s">
        <v>114</v>
      </c>
      <c r="AZ20" s="176" t="s">
        <v>114</v>
      </c>
      <c r="BA20" s="176" t="s">
        <v>114</v>
      </c>
      <c r="BB20" s="176" t="s">
        <v>114</v>
      </c>
      <c r="BC20" s="176" t="s">
        <v>114</v>
      </c>
      <c r="BD20" s="167">
        <f t="shared" si="0"/>
        <v>0</v>
      </c>
      <c r="BE20" s="167" t="str">
        <f t="shared" si="1"/>
        <v>Débil</v>
      </c>
      <c r="BF20" s="140"/>
      <c r="BG20" s="177" t="s">
        <v>114</v>
      </c>
      <c r="BH20" s="167" t="str">
        <f t="shared" si="2"/>
        <v>Casilla formulada</v>
      </c>
      <c r="BI20" s="140"/>
      <c r="BJ20" s="167" t="str">
        <f t="shared" si="3"/>
        <v/>
      </c>
      <c r="BK20" s="167" t="str">
        <f t="shared" si="4"/>
        <v/>
      </c>
      <c r="BL20" s="167" t="str">
        <f t="shared" si="5"/>
        <v>SI</v>
      </c>
      <c r="BM20" s="434"/>
      <c r="BN20" s="437"/>
      <c r="BO20" s="440"/>
      <c r="BP20" s="443"/>
      <c r="BQ20" s="425"/>
      <c r="BR20" s="425"/>
      <c r="BS20" s="533"/>
    </row>
    <row r="21" spans="2:71" s="113" customFormat="1" ht="180" thickBot="1" x14ac:dyDescent="0.3">
      <c r="B21" s="464"/>
      <c r="C21" s="517"/>
      <c r="D21" s="519"/>
      <c r="E21" s="519"/>
      <c r="F21" s="523"/>
      <c r="G21" s="523"/>
      <c r="H21" s="523"/>
      <c r="I21" s="523"/>
      <c r="J21" s="456"/>
      <c r="K21" s="144">
        <v>10</v>
      </c>
      <c r="L21" s="179" t="s">
        <v>115</v>
      </c>
      <c r="M21" s="528"/>
      <c r="N21" s="531"/>
      <c r="O21" s="451"/>
      <c r="P21" s="444"/>
      <c r="Q21" s="526"/>
      <c r="R21" s="526"/>
      <c r="S21" s="526"/>
      <c r="T21" s="526"/>
      <c r="U21" s="526"/>
      <c r="V21" s="526"/>
      <c r="W21" s="526"/>
      <c r="X21" s="526"/>
      <c r="Y21" s="526"/>
      <c r="Z21" s="526"/>
      <c r="AA21" s="526"/>
      <c r="AB21" s="526"/>
      <c r="AC21" s="526"/>
      <c r="AD21" s="526"/>
      <c r="AE21" s="526"/>
      <c r="AF21" s="526"/>
      <c r="AG21" s="526"/>
      <c r="AH21" s="526"/>
      <c r="AI21" s="526"/>
      <c r="AJ21" s="426"/>
      <c r="AK21" s="426"/>
      <c r="AL21" s="426"/>
      <c r="AM21" s="537"/>
      <c r="AN21" s="146">
        <v>10</v>
      </c>
      <c r="AO21" s="180" t="s">
        <v>117</v>
      </c>
      <c r="AP21" s="180"/>
      <c r="AQ21" s="180" t="s">
        <v>114</v>
      </c>
      <c r="AR21" s="180"/>
      <c r="AS21" s="180"/>
      <c r="AT21" s="180"/>
      <c r="AU21" s="180"/>
      <c r="AV21" s="180" t="s">
        <v>114</v>
      </c>
      <c r="AW21" s="181" t="s">
        <v>114</v>
      </c>
      <c r="AX21" s="181" t="s">
        <v>114</v>
      </c>
      <c r="AY21" s="181" t="s">
        <v>114</v>
      </c>
      <c r="AZ21" s="181" t="s">
        <v>114</v>
      </c>
      <c r="BA21" s="181" t="s">
        <v>114</v>
      </c>
      <c r="BB21" s="181" t="s">
        <v>114</v>
      </c>
      <c r="BC21" s="181" t="s">
        <v>114</v>
      </c>
      <c r="BD21" s="148">
        <f t="shared" si="0"/>
        <v>0</v>
      </c>
      <c r="BE21" s="148" t="str">
        <f t="shared" si="1"/>
        <v>Débil</v>
      </c>
      <c r="BF21" s="147"/>
      <c r="BG21" s="182" t="s">
        <v>114</v>
      </c>
      <c r="BH21" s="148" t="str">
        <f t="shared" si="2"/>
        <v>Casilla formulada</v>
      </c>
      <c r="BI21" s="147"/>
      <c r="BJ21" s="148" t="str">
        <f t="shared" si="3"/>
        <v/>
      </c>
      <c r="BK21" s="148" t="str">
        <f t="shared" si="4"/>
        <v/>
      </c>
      <c r="BL21" s="148" t="str">
        <f t="shared" si="5"/>
        <v>SI</v>
      </c>
      <c r="BM21" s="435"/>
      <c r="BN21" s="438"/>
      <c r="BO21" s="441"/>
      <c r="BP21" s="444"/>
      <c r="BQ21" s="426"/>
      <c r="BR21" s="426"/>
      <c r="BS21" s="534"/>
    </row>
  </sheetData>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AR9:AR11"/>
    <mergeCell ref="BM9:BM11"/>
    <mergeCell ref="BN9:BN11"/>
    <mergeCell ref="AT9:AT11"/>
    <mergeCell ref="AU9:AU11"/>
    <mergeCell ref="AV9:AV11"/>
    <mergeCell ref="AW9:BC10"/>
    <mergeCell ref="BD9:BE11"/>
    <mergeCell ref="BF9:BF11"/>
    <mergeCell ref="AS9:AS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294" priority="48" operator="containsText" text="Si es Riesgo de Corrupción">
      <formula>NOT(ISERROR(SEARCH("Si es Riesgo de Corrupción",J12)))</formula>
    </cfRule>
    <cfRule type="containsText" dxfId="293" priority="49" operator="containsText" text="No es Riesgo de Corrupción">
      <formula>NOT(ISERROR(SEARCH("No es Riesgo de Corrupción",J12)))</formula>
    </cfRule>
  </conditionalFormatting>
  <conditionalFormatting sqref="L12:M21">
    <cfRule type="containsText" dxfId="292" priority="47" operator="containsText" text="Espacio para describir ">
      <formula>NOT(ISERROR(SEARCH("Espacio para describir ",L12)))</formula>
    </cfRule>
  </conditionalFormatting>
  <conditionalFormatting sqref="N12:N21 Q12:AI21 AQ15:AQ21 AV15:BC21 BG12:BG21 BO12:BO21">
    <cfRule type="containsText" dxfId="291" priority="46" operator="containsText" text="Escoger un dato de la lista desplegable">
      <formula>NOT(ISERROR(SEARCH("Escoger un dato de la lista desplegable",N12)))</formula>
    </cfRule>
  </conditionalFormatting>
  <conditionalFormatting sqref="AO12 AO15:AO21">
    <cfRule type="containsText" dxfId="290" priority="45" operator="containsText" text="REDACTAR CONTROL">
      <formula>NOT(ISERROR(SEARCH("REDACTAR CONTROL",AO12)))</formula>
    </cfRule>
  </conditionalFormatting>
  <conditionalFormatting sqref="AL12 BR12">
    <cfRule type="containsText" dxfId="289" priority="42" operator="containsText" text="Extremo">
      <formula>NOT(ISERROR(SEARCH("Extremo",AL12)))</formula>
    </cfRule>
    <cfRule type="containsText" dxfId="288" priority="43" operator="containsText" text="Alto">
      <formula>NOT(ISERROR(SEARCH("Alto",AL12)))</formula>
    </cfRule>
    <cfRule type="containsText" dxfId="287" priority="44" operator="containsText" text="Moderado">
      <formula>NOT(ISERROR(SEARCH("Moderado",AL12)))</formula>
    </cfRule>
  </conditionalFormatting>
  <conditionalFormatting sqref="AO14">
    <cfRule type="containsText" dxfId="286" priority="37" operator="containsText" text="REDACTAR CONTROL">
      <formula>NOT(ISERROR(SEARCH("REDACTAR CONTROL",AO14)))</formula>
    </cfRule>
    <cfRule type="containsText" dxfId="285" priority="38" operator="containsText" text="Espacio para">
      <formula>NOT(ISERROR(SEARCH("Espacio para",AO14)))</formula>
    </cfRule>
    <cfRule type="containsText" dxfId="284" priority="39" operator="containsText" text="Definir el">
      <formula>NOT(ISERROR(SEARCH("Definir el",AO14)))</formula>
    </cfRule>
    <cfRule type="containsText" dxfId="283" priority="40" operator="containsText" text="lista desplegable">
      <formula>NOT(ISERROR(SEARCH("lista desplegable",AO14)))</formula>
    </cfRule>
    <cfRule type="containsText" dxfId="282" priority="41" operator="containsText" text="Casilla formulada">
      <formula>NOT(ISERROR(SEARCH("Casilla formulada",AO14)))</formula>
    </cfRule>
  </conditionalFormatting>
  <conditionalFormatting sqref="AP12:AT12">
    <cfRule type="containsText" dxfId="281" priority="32" operator="containsText" text="REDACTAR CONTROL">
      <formula>NOT(ISERROR(SEARCH("REDACTAR CONTROL",AP12)))</formula>
    </cfRule>
    <cfRule type="containsText" dxfId="280" priority="33" operator="containsText" text="Espacio para">
      <formula>NOT(ISERROR(SEARCH("Espacio para",AP12)))</formula>
    </cfRule>
    <cfRule type="containsText" dxfId="279" priority="34" operator="containsText" text="Definir el">
      <formula>NOT(ISERROR(SEARCH("Definir el",AP12)))</formula>
    </cfRule>
    <cfRule type="containsText" dxfId="278" priority="35" operator="containsText" text="lista desplegable">
      <formula>NOT(ISERROR(SEARCH("lista desplegable",AP12)))</formula>
    </cfRule>
    <cfRule type="containsText" dxfId="277" priority="36" operator="containsText" text="Casilla formulada">
      <formula>NOT(ISERROR(SEARCH("Casilla formulada",AP12)))</formula>
    </cfRule>
  </conditionalFormatting>
  <conditionalFormatting sqref="AU12:AV12">
    <cfRule type="containsText" dxfId="276" priority="27" operator="containsText" text="REDACTAR CONTROL">
      <formula>NOT(ISERROR(SEARCH("REDACTAR CONTROL",AU12)))</formula>
    </cfRule>
    <cfRule type="containsText" dxfId="275" priority="28" operator="containsText" text="Espacio para">
      <formula>NOT(ISERROR(SEARCH("Espacio para",AU12)))</formula>
    </cfRule>
    <cfRule type="containsText" dxfId="274" priority="29" operator="containsText" text="Definir el">
      <formula>NOT(ISERROR(SEARCH("Definir el",AU12)))</formula>
    </cfRule>
    <cfRule type="containsText" dxfId="273" priority="30" operator="containsText" text="lista desplegable">
      <formula>NOT(ISERROR(SEARCH("lista desplegable",AU12)))</formula>
    </cfRule>
    <cfRule type="containsText" dxfId="272" priority="31" operator="containsText" text="Casilla formulada">
      <formula>NOT(ISERROR(SEARCH("Casilla formulada",AU12)))</formula>
    </cfRule>
  </conditionalFormatting>
  <conditionalFormatting sqref="AW12:BC12">
    <cfRule type="containsText" dxfId="271" priority="22" operator="containsText" text="REDACTAR CONTROL">
      <formula>NOT(ISERROR(SEARCH("REDACTAR CONTROL",AW12)))</formula>
    </cfRule>
    <cfRule type="containsText" dxfId="270" priority="23" operator="containsText" text="Espacio para">
      <formula>NOT(ISERROR(SEARCH("Espacio para",AW12)))</formula>
    </cfRule>
    <cfRule type="containsText" dxfId="269" priority="24" operator="containsText" text="Definir el">
      <formula>NOT(ISERROR(SEARCH("Definir el",AW12)))</formula>
    </cfRule>
    <cfRule type="containsText" dxfId="268" priority="25" operator="containsText" text="lista desplegable">
      <formula>NOT(ISERROR(SEARCH("lista desplegable",AW12)))</formula>
    </cfRule>
    <cfRule type="containsText" dxfId="267" priority="26" operator="containsText" text="Casilla formulada">
      <formula>NOT(ISERROR(SEARCH("Casilla formulada",AW12)))</formula>
    </cfRule>
  </conditionalFormatting>
  <conditionalFormatting sqref="AP13:AU13">
    <cfRule type="containsText" dxfId="266" priority="17" operator="containsText" text="REDACTAR CONTROL">
      <formula>NOT(ISERROR(SEARCH("REDACTAR CONTROL",AP13)))</formula>
    </cfRule>
    <cfRule type="containsText" dxfId="265" priority="18" operator="containsText" text="Espacio para">
      <formula>NOT(ISERROR(SEARCH("Espacio para",AP13)))</formula>
    </cfRule>
    <cfRule type="containsText" dxfId="264" priority="19" operator="containsText" text="Definir el">
      <formula>NOT(ISERROR(SEARCH("Definir el",AP13)))</formula>
    </cfRule>
    <cfRule type="containsText" dxfId="263" priority="20" operator="containsText" text="lista desplegable">
      <formula>NOT(ISERROR(SEARCH("lista desplegable",AP13)))</formula>
    </cfRule>
    <cfRule type="containsText" dxfId="262" priority="21" operator="containsText" text="Casilla formulada">
      <formula>NOT(ISERROR(SEARCH("Casilla formulada",AP13)))</formula>
    </cfRule>
  </conditionalFormatting>
  <conditionalFormatting sqref="AV13:BC13">
    <cfRule type="containsText" dxfId="261" priority="12" operator="containsText" text="REDACTAR CONTROL">
      <formula>NOT(ISERROR(SEARCH("REDACTAR CONTROL",AV13)))</formula>
    </cfRule>
    <cfRule type="containsText" dxfId="260" priority="13" operator="containsText" text="Espacio para">
      <formula>NOT(ISERROR(SEARCH("Espacio para",AV13)))</formula>
    </cfRule>
    <cfRule type="containsText" dxfId="259" priority="14" operator="containsText" text="Definir el">
      <formula>NOT(ISERROR(SEARCH("Definir el",AV13)))</formula>
    </cfRule>
    <cfRule type="containsText" dxfId="258" priority="15" operator="containsText" text="lista desplegable">
      <formula>NOT(ISERROR(SEARCH("lista desplegable",AV13)))</formula>
    </cfRule>
    <cfRule type="containsText" dxfId="257" priority="16" operator="containsText" text="Casilla formulada">
      <formula>NOT(ISERROR(SEARCH("Casilla formulada",AV13)))</formula>
    </cfRule>
  </conditionalFormatting>
  <conditionalFormatting sqref="AP14:AV14">
    <cfRule type="containsText" dxfId="256" priority="7" operator="containsText" text="REDACTAR CONTROL">
      <formula>NOT(ISERROR(SEARCH("REDACTAR CONTROL",AP14)))</formula>
    </cfRule>
    <cfRule type="containsText" dxfId="255" priority="8" operator="containsText" text="Espacio para">
      <formula>NOT(ISERROR(SEARCH("Espacio para",AP14)))</formula>
    </cfRule>
    <cfRule type="containsText" dxfId="254" priority="9" operator="containsText" text="Definir el">
      <formula>NOT(ISERROR(SEARCH("Definir el",AP14)))</formula>
    </cfRule>
    <cfRule type="containsText" dxfId="253" priority="10" operator="containsText" text="lista desplegable">
      <formula>NOT(ISERROR(SEARCH("lista desplegable",AP14)))</formula>
    </cfRule>
    <cfRule type="containsText" dxfId="252" priority="11" operator="containsText" text="Casilla formulada">
      <formula>NOT(ISERROR(SEARCH("Casilla formulada",AP14)))</formula>
    </cfRule>
  </conditionalFormatting>
  <conditionalFormatting sqref="AW14:BC14">
    <cfRule type="containsText" dxfId="251" priority="2" operator="containsText" text="REDACTAR CONTROL">
      <formula>NOT(ISERROR(SEARCH("REDACTAR CONTROL",AW14)))</formula>
    </cfRule>
    <cfRule type="containsText" dxfId="250" priority="3" operator="containsText" text="Espacio para">
      <formula>NOT(ISERROR(SEARCH("Espacio para",AW14)))</formula>
    </cfRule>
    <cfRule type="containsText" dxfId="249" priority="4" operator="containsText" text="Definir el">
      <formula>NOT(ISERROR(SEARCH("Definir el",AW14)))</formula>
    </cfRule>
    <cfRule type="containsText" dxfId="248" priority="5" operator="containsText" text="lista desplegable">
      <formula>NOT(ISERROR(SEARCH("lista desplegable",AW14)))</formula>
    </cfRule>
    <cfRule type="containsText" dxfId="247" priority="6" operator="containsText" text="Casilla formulada">
      <formula>NOT(ISERROR(SEARCH("Casilla formulada",AW14)))</formula>
    </cfRule>
  </conditionalFormatting>
  <conditionalFormatting sqref="AO13">
    <cfRule type="containsText" dxfId="246" priority="1" operator="containsText" text="REDACTAR CONTROL">
      <formula>NOT(ISERROR(SEARCH("REDACTAR CONTROL",AO13)))</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BED91C8E-BA18-42FD-B7E1-D88C6B01EB7F}"/>
    <dataValidation allowBlank="1" showInputMessage="1" showErrorMessage="1" prompt="¿Se deja evidencia o rastro de la ejecución del control, que permita a cualquier tercero con la evidencia, llegar a la misma conclusión?." sqref="BC11" xr:uid="{17496514-BBFF-480E-9813-1032CE2383B3}"/>
    <dataValidation allowBlank="1" showInputMessage="1" showErrorMessage="1" prompt="¿Las observaciones, desviaciones o diferencias identificadas como resultados de la ejecución del control son investigadas y resueltas de manera oportuna?" sqref="BB11" xr:uid="{72236371-F8D5-4EE6-899C-7D254681B25D}"/>
    <dataValidation allowBlank="1" showInputMessage="1" showErrorMessage="1" prompt="¿La fuente de información que se utiliza en el desarrollo del control es información confiable que permita mitigar el riesgo?." sqref="BA11" xr:uid="{654DCBB8-3EAD-4D09-9F63-4B9C88F37DC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E2A41089-11BD-4ECB-A444-CF22ACBB35F1}"/>
    <dataValidation allowBlank="1" showInputMessage="1" showErrorMessage="1" prompt="¿La oportunidad en que se ejecuta el control ayuda a prevenir la mitigación del riesgo o a detectar la materialización del riesgo de manera oportuna?" sqref="AY11" xr:uid="{7B57F72C-E314-49E7-BFB0-4D39C64DA20E}"/>
    <dataValidation allowBlank="1" showInputMessage="1" showErrorMessage="1" prompt="El responsable tiene autoridad y adecuada segregación de funciones en la ejecución del control?" sqref="AX11" xr:uid="{486C4AF8-1093-4FEA-A337-672F4F2CCD1A}"/>
    <dataValidation allowBlank="1" showInputMessage="1" showErrorMessage="1" prompt="¿Existen un responsable asignado a la ejecución del control?" sqref="AW11" xr:uid="{67B9299C-D0F7-42B3-8965-207E7B290E2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12 AO14:AO21" xr:uid="{04FE91B7-764E-4E88-9AE7-B451C4BD59BA}"/>
    <dataValidation type="list" allowBlank="1" showInputMessage="1" showErrorMessage="1" prompt="¿Genera Impacto ambiental?" sqref="AI12:AI21" xr:uid="{FA85F0F7-F849-4837-AC4B-5E60DF5C29F8}">
      <formula1>"SI,NO,Escoger un dato de la lista desplegable"</formula1>
    </dataValidation>
    <dataValidation allowBlank="1" showInputMessage="1" showErrorMessage="1" prompt="¿Genera Impacto ambiental?" sqref="AI11" xr:uid="{1BC58E44-7E19-4451-9D73-DD0A5585C83C}"/>
    <dataValidation type="list" allowBlank="1" showInputMessage="1" showErrorMessage="1" prompt="¿Afectar la imagen nacional?" sqref="AH12:AH21" xr:uid="{D39DE8F8-DB39-49DA-9C01-17C63BD727BF}">
      <formula1>"SI,NO,Escoger un dato de la lista desplegable"</formula1>
    </dataValidation>
    <dataValidation allowBlank="1" showInputMessage="1" showErrorMessage="1" prompt="¿Afectar la imagen nacional?" sqref="AH11" xr:uid="{D48C358C-9733-43EE-B89C-8A43426BE07A}"/>
    <dataValidation type="list" allowBlank="1" showInputMessage="1" showErrorMessage="1" prompt="¿Afectar la imagen regional?" sqref="AG12:AG21" xr:uid="{7296FCD2-39FA-4D41-B79D-77A9612AA954}">
      <formula1>"SI,NO,Escoger un dato de la lista desplegable"</formula1>
    </dataValidation>
    <dataValidation allowBlank="1" showInputMessage="1" showErrorMessage="1" prompt="¿Afectar la imagen regional?" sqref="AG11" xr:uid="{0999B04A-837F-4049-8141-296CA3F19D9D}"/>
    <dataValidation type="list" allowBlank="1" showInputMessage="1" showErrorMessage="1" prompt="¿Ocasionar lesiones físicas o pérdida de vidas humanas?_x000a_NOTA: si esta respuesta es afirmativa, el impacto sera considerado como catastrófico." sqref="AF12:AF21" xr:uid="{EB4CB070-579E-4246-85FA-802BC2481CC1}">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33051797-BD08-4AF1-8A98-9AD2EF91A953}"/>
    <dataValidation type="list" allowBlank="1" showInputMessage="1" showErrorMessage="1" prompt="¿Generar pérdida de credibilidad del sector?" sqref="AE12:AE21" xr:uid="{8DE5838E-44C0-41C1-A074-FD7947702A32}">
      <formula1>"SI,NO,Escoger un dato de la lista desplegable"</formula1>
    </dataValidation>
    <dataValidation allowBlank="1" showInputMessage="1" showErrorMessage="1" prompt="¿Generar pérdida de credibilidad del sector?" sqref="AE11" xr:uid="{2A6D1E6D-5D9A-440C-96B1-6D6E5560DA50}"/>
    <dataValidation type="list" allowBlank="1" showInputMessage="1" showErrorMessage="1" prompt="¿Dar lugar a procesos penales?" sqref="AD12:AD21" xr:uid="{9647E595-4F5D-45C5-B47F-EB3C0D48BD15}">
      <formula1>"SI,NO,Escoger un dato de la lista desplegable"</formula1>
    </dataValidation>
    <dataValidation allowBlank="1" showInputMessage="1" showErrorMessage="1" prompt="¿Dar lugar a procesos penales?" sqref="AD11" xr:uid="{B6419C84-8859-4B9F-9CD5-154B2406CB26}"/>
    <dataValidation type="list" allowBlank="1" showInputMessage="1" showErrorMessage="1" prompt="¿Dar lugar a procesos fiscales?" sqref="AC12:AC21" xr:uid="{ACAFAF2B-B352-4C9E-88E7-F1F499B225A4}">
      <formula1>"SI,NO,Escoger un dato de la lista desplegable"</formula1>
    </dataValidation>
    <dataValidation allowBlank="1" showInputMessage="1" showErrorMessage="1" prompt="¿Dar lugar a procesos fiscales?" sqref="AC11" xr:uid="{BF3EFD07-AFA4-4AC8-8FB2-9BA84E4624F0}"/>
    <dataValidation type="list" allowBlank="1" showInputMessage="1" showErrorMessage="1" prompt="¿Dar lugar a procesos disciplinarios?" sqref="AB12:AB21" xr:uid="{23F0B141-33A6-4E24-A068-E7EEAB7A5CB6}">
      <formula1>"SI,NO,Escoger un dato de la lista desplegable"</formula1>
    </dataValidation>
    <dataValidation allowBlank="1" showInputMessage="1" showErrorMessage="1" prompt="¿Dar lugar a procesos disciplinarios?" sqref="AB11" xr:uid="{49D251AC-3335-490D-8E23-A1DD4AECEE2E}"/>
    <dataValidation type="list" allowBlank="1" showInputMessage="1" showErrorMessage="1" prompt="¿Dar lugar a procesos sancionatorios?" sqref="AA12:AA21" xr:uid="{5772B264-3C0D-43B0-997E-4F66CCCDD740}">
      <formula1>"SI,NO,Escoger un dato de la lista desplegable"</formula1>
    </dataValidation>
    <dataValidation allowBlank="1" showInputMessage="1" showErrorMessage="1" prompt="¿Dar lugar a procesos sancionatorios?" sqref="AA11" xr:uid="{68134183-E684-4DAA-97EA-62F01772928F}"/>
    <dataValidation type="list" allowBlank="1" showInputMessage="1" showErrorMessage="1" prompt="¿Generar intervención de los órganos de control, de la Fiscalía, u otro ente?" sqref="Z12:Z21" xr:uid="{2F203225-AD28-4A48-8FCA-11C3810D4AD8}">
      <formula1>"SI,NO,Escoger un dato de la lista desplegable"</formula1>
    </dataValidation>
    <dataValidation allowBlank="1" showInputMessage="1" showErrorMessage="1" prompt="¿Generar intervención de los órganos de control, de la Fiscalía, u otro ente?" sqref="Z11" xr:uid="{A818628F-5B4D-4774-9800-73422FF51DD2}"/>
    <dataValidation type="list" allowBlank="1" showInputMessage="1" showErrorMessage="1" prompt="¿Generar pérdida de información de la Entidad?" sqref="Y12:Y21" xr:uid="{22B50966-3C06-418C-9D2A-5689628765FC}">
      <formula1>"SI,NO,Escoger un dato de la lista desplegable"</formula1>
    </dataValidation>
    <dataValidation allowBlank="1" showInputMessage="1" showErrorMessage="1" prompt="¿Generar pérdida de información de la Entidad?" sqref="Y11" xr:uid="{E5E66A2F-2747-4540-B51B-BC2A276337C1}"/>
    <dataValidation type="list" allowBlank="1" showInputMessage="1" showErrorMessage="1" prompt="¿Dar lugar al detrimento de calidad de vida de la comunidad por la pérdida del bien o servicios o los recursos públicos?" sqref="X12:X21" xr:uid="{E6B6AB96-74BE-4C11-B9E2-85CECD3C526B}">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C66F9B58-A74A-4E63-8F07-BDDB9C25503D}"/>
    <dataValidation type="list" allowBlank="1" showInputMessage="1" showErrorMessage="1" prompt="¿Afectar la generación de los productos o la prestación de servicios?" sqref="W12:W21" xr:uid="{A2364B40-ECF2-4CE9-9B85-17BBBEBA5853}">
      <formula1>"SI,NO,Escoger un dato de la lista desplegable"</formula1>
    </dataValidation>
    <dataValidation allowBlank="1" showInputMessage="1" showErrorMessage="1" prompt="¿Afectar la generación de los productos o la prestación de servicios?" sqref="W11" xr:uid="{B70F2F26-C0BF-4B04-AD4C-2DDD638D4360}"/>
    <dataValidation type="list" allowBlank="1" showInputMessage="1" showErrorMessage="1" prompt="¿Generar pérdida de recursos económicos?" sqref="V12:V21" xr:uid="{F2C8DF14-E4C7-44F1-A2D0-BC03CF5747C3}">
      <formula1>"SI,NO,Escoger un dato de la lista desplegable"</formula1>
    </dataValidation>
    <dataValidation allowBlank="1" showInputMessage="1" showErrorMessage="1" prompt="¿Generar pérdida de recursos económicos?" sqref="V11" xr:uid="{2C1576CC-45A0-4519-8240-D82CE2F90779}"/>
    <dataValidation type="list" allowBlank="1" showInputMessage="1" showErrorMessage="1" prompt="¿Generar pérdida de confianza de la Entidad, afectando su reputación?" sqref="U12:U21" xr:uid="{5569C0DD-33FA-43E7-BE64-ED4A054AAC24}">
      <formula1>"SI,NO,Escoger un dato de la lista desplegable"</formula1>
    </dataValidation>
    <dataValidation allowBlank="1" showInputMessage="1" showErrorMessage="1" prompt="¿Generar pérdida de confianza de la Entidad, afectando su reputación?" sqref="U11" xr:uid="{FFD0AE23-6328-4212-9895-F5B007FD28A5}"/>
    <dataValidation type="list" allowBlank="1" showInputMessage="1" showErrorMessage="1" prompt="¿Afectar el cumplimiento de la misión del sector al que pertenece la Entidad?" sqref="T12:T21" xr:uid="{0620BA7A-E7FF-49CD-B89C-3EAB9FE06ADA}">
      <formula1>"SI,NO,Escoger un dato de la lista desplegable"</formula1>
    </dataValidation>
    <dataValidation allowBlank="1" showInputMessage="1" showErrorMessage="1" prompt="¿Afectar el cumplimiento de la misión del sector al que pertenece la Entidad?" sqref="T11" xr:uid="{81F07EB0-2547-400B-9BA4-BCBCDB903A65}"/>
    <dataValidation type="list" allowBlank="1" showInputMessage="1" showErrorMessage="1" prompt="¿Afectar el cumplimiento de misión de la Entidad?" sqref="S12:S21" xr:uid="{B1AA64BC-6379-4CBC-97CF-993AF2EFE6EC}">
      <formula1>"SI,NO,Escoger un dato de la lista desplegable"</formula1>
    </dataValidation>
    <dataValidation allowBlank="1" showInputMessage="1" showErrorMessage="1" prompt="¿Afectar el cumplimiento de misión de la Entidad?" sqref="S11" xr:uid="{D931C581-0903-4D61-846C-2E50D1314E2E}"/>
    <dataValidation type="list" allowBlank="1" showInputMessage="1" showErrorMessage="1" prompt="¿Afectar el cumplimiento de metas y objetivos de la dependencia?" sqref="R12:R21" xr:uid="{41A6A214-69A8-4F28-A90A-B317322A87FF}">
      <formula1>"SI,NO,Escoger un dato de la lista desplegable"</formula1>
    </dataValidation>
    <dataValidation allowBlank="1" showInputMessage="1" showErrorMessage="1" prompt="¿Afectar el cumplimiento de metas y objetivos de la dependencia?" sqref="R11" xr:uid="{35DD9897-446F-49EE-B1E8-20E902F2B6D1}"/>
    <dataValidation type="list" allowBlank="1" showInputMessage="1" showErrorMessage="1" prompt="¿Afectar al grupo de funcionarios del proceso?" sqref="Q12:Q21" xr:uid="{4B6B903B-682F-41C0-BFB7-401A93885D0B}">
      <formula1>"SI,NO,Escoger un dato de la lista desplegable"</formula1>
    </dataValidation>
    <dataValidation allowBlank="1" showInputMessage="1" showErrorMessage="1" prompt="¿Afectar al grupo de funcionarios del proceso?" sqref="Q11" xr:uid="{304AC27F-9C71-4196-82F3-1D38097A2B47}"/>
    <dataValidation allowBlank="1" showInputMessage="1" showErrorMessage="1" prompt="Son los efectos ocasionados por la ocurrencia de un riesgo que afecta los objetivos o procesos de la entidad. Pueden ser una pérdida, un daño, un perjuicio, un detrimento." sqref="M9:M11" xr:uid="{8F64BB8A-B2B2-43B2-9471-0CDEEE68CA61}"/>
    <dataValidation type="list" allowBlank="1" showInputMessage="1" showErrorMessage="1" sqref="BG12:BG21" xr:uid="{A933B219-B05A-4A46-AC03-FF6C286AEDD4}">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BFF2809F-7015-4375-A4F7-ABC4FA225245}">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B9DDD29C-F6A5-49F3-8907-471F93C95A56}">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59DDA050-C6D4-49CB-9417-229A88D08039}">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24C94F62-6E3E-40ED-A383-872E0A08D79A}">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CB9AD7C3-E9C1-44BF-A008-E96189A318AF}">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BAEE9200-ED5C-49C0-BFDF-DF4F9C4DCE9C}">
      <formula1>"Adecuado,Inadecuado,Escoger un dato de la lista desplegable"</formula1>
    </dataValidation>
    <dataValidation type="list" allowBlank="1" showInputMessage="1" showErrorMessage="1" prompt="¿Existen un responsable asignado a la ejecución del control?" sqref="AW12:AW21" xr:uid="{7643CE75-745F-4558-99CB-754C88B75B7F}">
      <formula1>"Asignado,No Asignado,Escoger un dato de la lista desplegable"</formula1>
    </dataValidation>
    <dataValidation type="list" allowBlank="1" showInputMessage="1" showErrorMessage="1" sqref="AV12:AV21" xr:uid="{56EEAF63-E5DD-4899-A262-B00A57A80951}">
      <formula1>"Escoger un dato de la lista desplegable,Preventivo,Detectivo"</formula1>
    </dataValidation>
    <dataValidation type="list" allowBlank="1" showInputMessage="1" showErrorMessage="1" sqref="AQ12:AQ21" xr:uid="{94562ED6-93F1-4879-888B-612DF706F422}">
      <formula1>"Escoger un dato de la lista desplegable,Por Tramite, Diario, Semanal, Quincenal, Mensual, Bimestral, Trimestral, Semestral,Anual"</formula1>
    </dataValidation>
    <dataValidation type="list" allowBlank="1" showInputMessage="1" showErrorMessage="1" sqref="F12:I21" xr:uid="{DABE9565-5DF3-4878-9304-EDFA268CF251}">
      <formula1>"SI,NO,Escoger un dato de la lista desplegable"</formula1>
    </dataValidation>
    <dataValidation type="list" allowBlank="1" showInputMessage="1" showErrorMessage="1" sqref="N12:N21" xr:uid="{73168A95-FBBE-481F-83D7-0C86937A2088}">
      <formula1>"Escoger un dato de la lista desplegable,5,4,3,2,1"</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B753D-5C93-4BAB-B3F1-A01C920812B4}">
  <dimension ref="B2:BS21"/>
  <sheetViews>
    <sheetView topLeftCell="A13" workbookViewId="0">
      <selection activeCell="C12" sqref="C12:C21"/>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18"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34.5"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18"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12.75" x14ac:dyDescent="0.25">
      <c r="C6" s="279" t="s">
        <v>69</v>
      </c>
      <c r="D6" s="279"/>
      <c r="E6" s="555">
        <v>45275</v>
      </c>
      <c r="F6" s="556"/>
      <c r="G6" s="556"/>
      <c r="H6" s="556"/>
      <c r="I6" s="556"/>
      <c r="BH6" s="88"/>
      <c r="BJ6" s="88"/>
      <c r="BK6" s="88"/>
    </row>
    <row r="7" spans="2:71" s="25" customFormat="1" ht="13.5" thickBot="1" x14ac:dyDescent="0.25">
      <c r="BH7" s="87"/>
      <c r="BJ7" s="87"/>
      <c r="BK7" s="87"/>
    </row>
    <row r="8" spans="2:71" s="26" customFormat="1" ht="12.75" x14ac:dyDescent="0.25">
      <c r="B8" s="282" t="s">
        <v>70</v>
      </c>
      <c r="C8" s="283"/>
      <c r="D8" s="283"/>
      <c r="E8" s="283"/>
      <c r="F8" s="283"/>
      <c r="G8" s="283"/>
      <c r="H8" s="283"/>
      <c r="I8" s="283"/>
      <c r="J8" s="283"/>
      <c r="K8" s="283"/>
      <c r="L8" s="283"/>
      <c r="M8" s="284"/>
      <c r="N8" s="262" t="s">
        <v>71</v>
      </c>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4"/>
      <c r="AN8" s="285" t="s">
        <v>72</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2.75" x14ac:dyDescent="0.25">
      <c r="B9" s="251" t="s">
        <v>76</v>
      </c>
      <c r="C9" s="253" t="s">
        <v>77</v>
      </c>
      <c r="D9" s="255" t="s">
        <v>78</v>
      </c>
      <c r="E9" s="255" t="s">
        <v>79</v>
      </c>
      <c r="F9" s="255" t="s">
        <v>80</v>
      </c>
      <c r="G9" s="255"/>
      <c r="H9" s="255"/>
      <c r="I9" s="255"/>
      <c r="J9" s="255"/>
      <c r="K9" s="257" t="s">
        <v>81</v>
      </c>
      <c r="L9" s="258"/>
      <c r="M9" s="260" t="s">
        <v>82</v>
      </c>
      <c r="N9" s="262"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4"/>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2.75" x14ac:dyDescent="0.25">
      <c r="B10" s="251"/>
      <c r="C10" s="253"/>
      <c r="D10" s="255"/>
      <c r="E10" s="255"/>
      <c r="F10" s="275" t="s">
        <v>100</v>
      </c>
      <c r="G10" s="275" t="s">
        <v>101</v>
      </c>
      <c r="H10" s="275" t="s">
        <v>102</v>
      </c>
      <c r="I10" s="275" t="s">
        <v>103</v>
      </c>
      <c r="J10" s="275" t="s">
        <v>374</v>
      </c>
      <c r="K10" s="258"/>
      <c r="L10" s="258"/>
      <c r="M10" s="261"/>
      <c r="N10" s="262"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233"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26.25" thickBot="1" x14ac:dyDescent="0.3">
      <c r="B11" s="252"/>
      <c r="C11" s="254"/>
      <c r="D11" s="256"/>
      <c r="E11" s="256"/>
      <c r="F11" s="276"/>
      <c r="G11" s="276"/>
      <c r="H11" s="276"/>
      <c r="I11" s="276"/>
      <c r="J11" s="276"/>
      <c r="K11" s="259"/>
      <c r="L11" s="259"/>
      <c r="M11" s="496"/>
      <c r="N11" s="267"/>
      <c r="O11" s="268"/>
      <c r="P11" s="268"/>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294"/>
      <c r="AK11" s="294"/>
      <c r="AL11" s="294"/>
      <c r="AM11" s="234"/>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382.5" x14ac:dyDescent="0.25">
      <c r="B12" s="462">
        <v>1</v>
      </c>
      <c r="C12" s="515" t="s">
        <v>725</v>
      </c>
      <c r="D12" s="518" t="s">
        <v>726</v>
      </c>
      <c r="E12" s="518" t="s">
        <v>727</v>
      </c>
      <c r="F12" s="549" t="s">
        <v>162</v>
      </c>
      <c r="G12" s="549" t="s">
        <v>162</v>
      </c>
      <c r="H12" s="549" t="s">
        <v>162</v>
      </c>
      <c r="I12" s="549" t="s">
        <v>162</v>
      </c>
      <c r="J12" s="455" t="str">
        <f>IF(AND((F12="SI"),(G12="SI"),(H12="SI"),(I12="SI")),"Si es Riesgo de Corrupción","No es Riesgo de Corrupción")</f>
        <v>Si es Riesgo de Corrupción</v>
      </c>
      <c r="K12" s="128">
        <v>1</v>
      </c>
      <c r="L12" s="169" t="s">
        <v>728</v>
      </c>
      <c r="M12" s="527" t="s">
        <v>729</v>
      </c>
      <c r="N12" s="529">
        <v>2</v>
      </c>
      <c r="O12" s="449" t="str">
        <f>IF(N12=1,"Rara vez",IF(N12=2,"Improbable",IF(N12=3,"Posible",IF(N12=4,"Probable",IF(N12=5,"Casi seguro","Definir el nivel de probabilidad")))))</f>
        <v>Improbable</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549" t="s">
        <v>162</v>
      </c>
      <c r="R12" s="549" t="s">
        <v>162</v>
      </c>
      <c r="S12" s="549" t="s">
        <v>165</v>
      </c>
      <c r="T12" s="549" t="s">
        <v>165</v>
      </c>
      <c r="U12" s="549" t="s">
        <v>162</v>
      </c>
      <c r="V12" s="549" t="s">
        <v>162</v>
      </c>
      <c r="W12" s="549" t="s">
        <v>165</v>
      </c>
      <c r="X12" s="549" t="s">
        <v>165</v>
      </c>
      <c r="Y12" s="549" t="s">
        <v>165</v>
      </c>
      <c r="Z12" s="549" t="s">
        <v>162</v>
      </c>
      <c r="AA12" s="549" t="s">
        <v>162</v>
      </c>
      <c r="AB12" s="549" t="s">
        <v>162</v>
      </c>
      <c r="AC12" s="549" t="s">
        <v>162</v>
      </c>
      <c r="AD12" s="549" t="s">
        <v>162</v>
      </c>
      <c r="AE12" s="549" t="s">
        <v>165</v>
      </c>
      <c r="AF12" s="549" t="s">
        <v>165</v>
      </c>
      <c r="AG12" s="549" t="s">
        <v>162</v>
      </c>
      <c r="AH12" s="549" t="s">
        <v>165</v>
      </c>
      <c r="AI12" s="549" t="s">
        <v>165</v>
      </c>
      <c r="AJ12" s="448">
        <f>IF(AF12="SI","Impacto Catastrófico por lesoines o perdida de vidas humanas",(COUNTIF(Q12:AE21,"SI")+COUNTIF(AG12:AI21,"SI")))</f>
        <v>10</v>
      </c>
      <c r="AK12" s="448" t="str">
        <f>IF(AJ12=0,"",IF(AND(AJ12&gt;0,AJ12&lt;=5),"Moderado",IF(AND(AJ12&gt;5,AJ12&lt;=11),"Mayor","Catastrófico")))</f>
        <v>Mayor</v>
      </c>
      <c r="AL12" s="448" t="str">
        <f>IF(AND(O12="Rara Vez",AK12="Moderado"),"Moderado",IF(AND(O12="Rara Vez",AK12="Mayor"),"Alto",IF(AND(O12="Improbable",AK12="Moderado"),"Moderado",IF(AND(O12="Improbable",AK12="Mayor"),"Alto",IF(AND(O12="Posible",AK12="Moderado"),"Alto",IF(AND(O12="Probable",AK12="Moderado"),"Alto","Extremo"))))))</f>
        <v>Alto</v>
      </c>
      <c r="AM12" s="535" t="s">
        <v>159</v>
      </c>
      <c r="AN12" s="117">
        <v>1</v>
      </c>
      <c r="AO12" s="118" t="s">
        <v>730</v>
      </c>
      <c r="AP12" s="189" t="s">
        <v>731</v>
      </c>
      <c r="AQ12" s="189" t="s">
        <v>496</v>
      </c>
      <c r="AR12" s="189" t="s">
        <v>732</v>
      </c>
      <c r="AS12" s="189" t="s">
        <v>733</v>
      </c>
      <c r="AT12" s="189" t="s">
        <v>734</v>
      </c>
      <c r="AU12" s="189" t="s">
        <v>735</v>
      </c>
      <c r="AV12" s="189" t="s">
        <v>513</v>
      </c>
      <c r="AW12" s="189" t="s">
        <v>171</v>
      </c>
      <c r="AX12" s="189" t="s">
        <v>172</v>
      </c>
      <c r="AY12" s="189" t="s">
        <v>173</v>
      </c>
      <c r="AZ12" s="189" t="s">
        <v>514</v>
      </c>
      <c r="BA12" s="189" t="s">
        <v>175</v>
      </c>
      <c r="BB12" s="189" t="s">
        <v>176</v>
      </c>
      <c r="BC12" s="189" t="s">
        <v>187</v>
      </c>
      <c r="BD12" s="166">
        <f t="shared" ref="BD12:BD21" si="0">IF(AW12="Asignado",15,0)+IF(AX12="Adecuado",15,0)+IF(AY12="Oportuna",15,0)+IF(AZ12="Prevenir",15,IF(AZ12="Detectar",10,0))+IF(BA12="Confiable",15,0)+IF(BB12="Se investigan y resuelven oportunamente",15,0)+IF(BC12="Completa",10,IF(BC12="Incompleta",5,0))</f>
        <v>95</v>
      </c>
      <c r="BE12" s="166" t="str">
        <f t="shared" ref="BE12:BE21" si="1">IF(BD12&lt;=85,"Débil",IF(AND(BD12&gt;=86,BD12&lt;=94),"Moderado","Fuerte"))</f>
        <v>Fuerte</v>
      </c>
      <c r="BF12" s="121"/>
      <c r="BG12" s="122" t="s">
        <v>178</v>
      </c>
      <c r="BH12" s="166" t="str">
        <f t="shared" ref="BH12:BH21" si="2">IF(BG12="Débil","No se ejecuta",IF(BG12="Moderado","Algunas veces se ejecuta",IF(BG12="FUERTE","Siempre se ejecuta","Casilla formulada")))</f>
        <v>Siempre se ejecuta</v>
      </c>
      <c r="BI12" s="121"/>
      <c r="BJ12" s="166" t="str">
        <f t="shared" ref="BJ12:BJ2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21" si="4">IF(BJ12="DÉBIL",0,IF(BJ12="MODERADO",50,IF(BJ12="FUERTE",100,"")))</f>
        <v>100</v>
      </c>
      <c r="BL12" s="166" t="str">
        <f t="shared" ref="BL12:BL21" si="5">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39">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Mayor</v>
      </c>
      <c r="BR12" s="424" t="str">
        <f>IF(AND(BP12="Rara Vez",BQ12="Moderado"),"Moderado",IF(AND(BP12="Rara Vez",BQ12="Mayor"),"Alto",IF(AND(BP12="Improbable",BQ12="Moderado"),"Moderado",IF(AND(BP12="Improbable",BQ12="Mayor"),"Alto",IF(AND(BP12="Posible",BQ12="Moderado"),"Alto",IF(AND(BP12="Probable",BQ12="Moderado"),"Alto","Extremo"))))))</f>
        <v>Alto</v>
      </c>
      <c r="BS12" s="532" t="s">
        <v>736</v>
      </c>
    </row>
    <row r="13" spans="2:71" s="113" customFormat="1" ht="331.5" x14ac:dyDescent="0.25">
      <c r="B13" s="463"/>
      <c r="C13" s="516"/>
      <c r="D13" s="518"/>
      <c r="E13" s="518"/>
      <c r="F13" s="550"/>
      <c r="G13" s="550"/>
      <c r="H13" s="550"/>
      <c r="I13" s="550"/>
      <c r="J13" s="455"/>
      <c r="K13" s="131">
        <v>2</v>
      </c>
      <c r="L13" s="170" t="s">
        <v>737</v>
      </c>
      <c r="M13" s="527"/>
      <c r="N13" s="530"/>
      <c r="O13" s="450"/>
      <c r="P13" s="443"/>
      <c r="Q13" s="550"/>
      <c r="R13" s="550"/>
      <c r="S13" s="550"/>
      <c r="T13" s="550"/>
      <c r="U13" s="550"/>
      <c r="V13" s="550"/>
      <c r="W13" s="550"/>
      <c r="X13" s="550"/>
      <c r="Y13" s="550"/>
      <c r="Z13" s="550"/>
      <c r="AA13" s="550"/>
      <c r="AB13" s="550"/>
      <c r="AC13" s="550"/>
      <c r="AD13" s="550"/>
      <c r="AE13" s="550"/>
      <c r="AF13" s="550"/>
      <c r="AG13" s="550"/>
      <c r="AH13" s="550"/>
      <c r="AI13" s="550"/>
      <c r="AJ13" s="425"/>
      <c r="AK13" s="425"/>
      <c r="AL13" s="425"/>
      <c r="AM13" s="536"/>
      <c r="AN13" s="133">
        <v>2</v>
      </c>
      <c r="AO13" s="171" t="s">
        <v>738</v>
      </c>
      <c r="AP13" s="190" t="s">
        <v>739</v>
      </c>
      <c r="AQ13" s="190" t="s">
        <v>186</v>
      </c>
      <c r="AR13" s="190" t="s">
        <v>740</v>
      </c>
      <c r="AS13" s="190" t="s">
        <v>741</v>
      </c>
      <c r="AT13" s="190" t="s">
        <v>742</v>
      </c>
      <c r="AU13" s="190" t="s">
        <v>724</v>
      </c>
      <c r="AV13" s="190" t="s">
        <v>170</v>
      </c>
      <c r="AW13" s="190" t="s">
        <v>171</v>
      </c>
      <c r="AX13" s="190" t="s">
        <v>172</v>
      </c>
      <c r="AY13" s="190" t="s">
        <v>173</v>
      </c>
      <c r="AZ13" s="190" t="s">
        <v>174</v>
      </c>
      <c r="BA13" s="190" t="s">
        <v>175</v>
      </c>
      <c r="BB13" s="190" t="s">
        <v>176</v>
      </c>
      <c r="BC13" s="190" t="s">
        <v>187</v>
      </c>
      <c r="BD13" s="135">
        <f t="shared" si="0"/>
        <v>100</v>
      </c>
      <c r="BE13" s="135" t="str">
        <f t="shared" si="1"/>
        <v>Fuerte</v>
      </c>
      <c r="BF13" s="134"/>
      <c r="BG13" s="173" t="s">
        <v>178</v>
      </c>
      <c r="BH13" s="135" t="str">
        <f t="shared" si="2"/>
        <v>Siempre se ejecuta</v>
      </c>
      <c r="BI13" s="134"/>
      <c r="BJ13" s="135" t="str">
        <f t="shared" si="3"/>
        <v>FUERTE</v>
      </c>
      <c r="BK13" s="135">
        <f t="shared" si="4"/>
        <v>100</v>
      </c>
      <c r="BL13" s="135" t="str">
        <f t="shared" si="5"/>
        <v>NO</v>
      </c>
      <c r="BM13" s="434"/>
      <c r="BN13" s="437"/>
      <c r="BO13" s="440"/>
      <c r="BP13" s="443"/>
      <c r="BQ13" s="425"/>
      <c r="BR13" s="425"/>
      <c r="BS13" s="533"/>
    </row>
    <row r="14" spans="2:71" s="113" customFormat="1" ht="25.5" x14ac:dyDescent="0.25">
      <c r="B14" s="463"/>
      <c r="C14" s="516"/>
      <c r="D14" s="518"/>
      <c r="E14" s="518"/>
      <c r="F14" s="550"/>
      <c r="G14" s="550"/>
      <c r="H14" s="550"/>
      <c r="I14" s="550"/>
      <c r="J14" s="455"/>
      <c r="K14" s="137">
        <v>3</v>
      </c>
      <c r="L14" s="174"/>
      <c r="M14" s="527"/>
      <c r="N14" s="530"/>
      <c r="O14" s="450"/>
      <c r="P14" s="443"/>
      <c r="Q14" s="550"/>
      <c r="R14" s="550"/>
      <c r="S14" s="550"/>
      <c r="T14" s="550"/>
      <c r="U14" s="550"/>
      <c r="V14" s="550"/>
      <c r="W14" s="550"/>
      <c r="X14" s="550"/>
      <c r="Y14" s="550"/>
      <c r="Z14" s="550"/>
      <c r="AA14" s="550"/>
      <c r="AB14" s="550"/>
      <c r="AC14" s="550"/>
      <c r="AD14" s="550"/>
      <c r="AE14" s="550"/>
      <c r="AF14" s="550"/>
      <c r="AG14" s="550"/>
      <c r="AH14" s="550"/>
      <c r="AI14" s="550"/>
      <c r="AJ14" s="425"/>
      <c r="AK14" s="425"/>
      <c r="AL14" s="425"/>
      <c r="AM14" s="536"/>
      <c r="AN14" s="139">
        <v>3</v>
      </c>
      <c r="AO14" s="191"/>
      <c r="AP14" s="176"/>
      <c r="AQ14" s="176"/>
      <c r="AR14" s="176"/>
      <c r="AS14" s="176"/>
      <c r="AT14" s="176"/>
      <c r="AU14" s="176"/>
      <c r="AV14" s="176"/>
      <c r="AW14" s="189"/>
      <c r="AX14" s="189"/>
      <c r="AY14" s="189"/>
      <c r="AZ14" s="189"/>
      <c r="BA14" s="189"/>
      <c r="BB14" s="189"/>
      <c r="BC14" s="189"/>
      <c r="BD14" s="167">
        <f t="shared" si="0"/>
        <v>0</v>
      </c>
      <c r="BE14" s="167" t="str">
        <f t="shared" si="1"/>
        <v>Débil</v>
      </c>
      <c r="BF14" s="140"/>
      <c r="BG14" s="177"/>
      <c r="BH14" s="167" t="str">
        <f t="shared" si="2"/>
        <v>Casilla formulada</v>
      </c>
      <c r="BI14" s="140"/>
      <c r="BJ14" s="167" t="str">
        <f t="shared" si="3"/>
        <v/>
      </c>
      <c r="BK14" s="167" t="str">
        <f t="shared" si="4"/>
        <v/>
      </c>
      <c r="BL14" s="167" t="str">
        <f t="shared" si="5"/>
        <v>SI</v>
      </c>
      <c r="BM14" s="434"/>
      <c r="BN14" s="437"/>
      <c r="BO14" s="440"/>
      <c r="BP14" s="443"/>
      <c r="BQ14" s="425"/>
      <c r="BR14" s="425"/>
      <c r="BS14" s="533"/>
    </row>
    <row r="15" spans="2:71" s="113" customFormat="1" ht="101.25" x14ac:dyDescent="0.25">
      <c r="B15" s="463"/>
      <c r="C15" s="516"/>
      <c r="D15" s="518"/>
      <c r="E15" s="518"/>
      <c r="F15" s="550"/>
      <c r="G15" s="550"/>
      <c r="H15" s="550"/>
      <c r="I15" s="550"/>
      <c r="J15" s="455"/>
      <c r="K15" s="131">
        <v>4</v>
      </c>
      <c r="L15" s="170" t="s">
        <v>115</v>
      </c>
      <c r="M15" s="527"/>
      <c r="N15" s="530"/>
      <c r="O15" s="450"/>
      <c r="P15" s="443"/>
      <c r="Q15" s="550"/>
      <c r="R15" s="550"/>
      <c r="S15" s="550"/>
      <c r="T15" s="550"/>
      <c r="U15" s="550"/>
      <c r="V15" s="550"/>
      <c r="W15" s="550"/>
      <c r="X15" s="550"/>
      <c r="Y15" s="550"/>
      <c r="Z15" s="550"/>
      <c r="AA15" s="550"/>
      <c r="AB15" s="550"/>
      <c r="AC15" s="550"/>
      <c r="AD15" s="550"/>
      <c r="AE15" s="550"/>
      <c r="AF15" s="550"/>
      <c r="AG15" s="550"/>
      <c r="AH15" s="550"/>
      <c r="AI15" s="550"/>
      <c r="AJ15" s="425"/>
      <c r="AK15" s="425"/>
      <c r="AL15" s="425"/>
      <c r="AM15" s="536"/>
      <c r="AN15" s="133">
        <v>4</v>
      </c>
      <c r="AO15" s="171"/>
      <c r="AP15" s="171"/>
      <c r="AQ15" s="171" t="s">
        <v>114</v>
      </c>
      <c r="AR15" s="171"/>
      <c r="AS15" s="171"/>
      <c r="AT15" s="171"/>
      <c r="AU15" s="171"/>
      <c r="AV15" s="171" t="s">
        <v>114</v>
      </c>
      <c r="AW15" s="172" t="s">
        <v>114</v>
      </c>
      <c r="AX15" s="172" t="s">
        <v>114</v>
      </c>
      <c r="AY15" s="172" t="s">
        <v>114</v>
      </c>
      <c r="AZ15" s="172" t="s">
        <v>114</v>
      </c>
      <c r="BA15" s="172" t="s">
        <v>114</v>
      </c>
      <c r="BB15" s="172" t="s">
        <v>114</v>
      </c>
      <c r="BC15" s="172" t="s">
        <v>114</v>
      </c>
      <c r="BD15" s="135">
        <f t="shared" si="0"/>
        <v>0</v>
      </c>
      <c r="BE15" s="135" t="str">
        <f t="shared" si="1"/>
        <v>Débil</v>
      </c>
      <c r="BF15" s="134"/>
      <c r="BG15" s="173" t="s">
        <v>114</v>
      </c>
      <c r="BH15" s="135" t="str">
        <f t="shared" si="2"/>
        <v>Casilla formulada</v>
      </c>
      <c r="BI15" s="134"/>
      <c r="BJ15" s="135" t="str">
        <f t="shared" si="3"/>
        <v/>
      </c>
      <c r="BK15" s="135" t="str">
        <f t="shared" si="4"/>
        <v/>
      </c>
      <c r="BL15" s="135" t="str">
        <f t="shared" si="5"/>
        <v>SI</v>
      </c>
      <c r="BM15" s="434"/>
      <c r="BN15" s="437"/>
      <c r="BO15" s="440"/>
      <c r="BP15" s="443"/>
      <c r="BQ15" s="425"/>
      <c r="BR15" s="425"/>
      <c r="BS15" s="533"/>
    </row>
    <row r="16" spans="2:71" s="113" customFormat="1" ht="179.25" x14ac:dyDescent="0.25">
      <c r="B16" s="463"/>
      <c r="C16" s="516"/>
      <c r="D16" s="518"/>
      <c r="E16" s="518"/>
      <c r="F16" s="550"/>
      <c r="G16" s="550"/>
      <c r="H16" s="550"/>
      <c r="I16" s="550"/>
      <c r="J16" s="455"/>
      <c r="K16" s="137">
        <v>5</v>
      </c>
      <c r="L16" s="174" t="s">
        <v>115</v>
      </c>
      <c r="M16" s="527"/>
      <c r="N16" s="530"/>
      <c r="O16" s="450"/>
      <c r="P16" s="443"/>
      <c r="Q16" s="550"/>
      <c r="R16" s="550"/>
      <c r="S16" s="550"/>
      <c r="T16" s="550"/>
      <c r="U16" s="550"/>
      <c r="V16" s="550"/>
      <c r="W16" s="550"/>
      <c r="X16" s="550"/>
      <c r="Y16" s="550"/>
      <c r="Z16" s="550"/>
      <c r="AA16" s="550"/>
      <c r="AB16" s="550"/>
      <c r="AC16" s="550"/>
      <c r="AD16" s="550"/>
      <c r="AE16" s="550"/>
      <c r="AF16" s="550"/>
      <c r="AG16" s="550"/>
      <c r="AH16" s="550"/>
      <c r="AI16" s="550"/>
      <c r="AJ16" s="425"/>
      <c r="AK16" s="425"/>
      <c r="AL16" s="425"/>
      <c r="AM16" s="536"/>
      <c r="AN16" s="139">
        <v>5</v>
      </c>
      <c r="AO16" s="175" t="s">
        <v>117</v>
      </c>
      <c r="AP16" s="175"/>
      <c r="AQ16" s="175" t="s">
        <v>114</v>
      </c>
      <c r="AR16" s="175"/>
      <c r="AS16" s="175"/>
      <c r="AT16" s="175"/>
      <c r="AU16" s="175"/>
      <c r="AV16" s="175" t="s">
        <v>114</v>
      </c>
      <c r="AW16" s="176" t="s">
        <v>114</v>
      </c>
      <c r="AX16" s="176" t="s">
        <v>114</v>
      </c>
      <c r="AY16" s="176" t="s">
        <v>114</v>
      </c>
      <c r="AZ16" s="176" t="s">
        <v>114</v>
      </c>
      <c r="BA16" s="176" t="s">
        <v>114</v>
      </c>
      <c r="BB16" s="176" t="s">
        <v>114</v>
      </c>
      <c r="BC16" s="176" t="s">
        <v>114</v>
      </c>
      <c r="BD16" s="167">
        <f t="shared" si="0"/>
        <v>0</v>
      </c>
      <c r="BE16" s="167" t="str">
        <f t="shared" si="1"/>
        <v>Débil</v>
      </c>
      <c r="BF16" s="140"/>
      <c r="BG16" s="177" t="s">
        <v>114</v>
      </c>
      <c r="BH16" s="167" t="str">
        <f t="shared" si="2"/>
        <v>Casilla formulada</v>
      </c>
      <c r="BI16" s="140"/>
      <c r="BJ16" s="167" t="str">
        <f t="shared" si="3"/>
        <v/>
      </c>
      <c r="BK16" s="167" t="str">
        <f t="shared" si="4"/>
        <v/>
      </c>
      <c r="BL16" s="167" t="str">
        <f t="shared" si="5"/>
        <v>SI</v>
      </c>
      <c r="BM16" s="434"/>
      <c r="BN16" s="437"/>
      <c r="BO16" s="440"/>
      <c r="BP16" s="443"/>
      <c r="BQ16" s="425"/>
      <c r="BR16" s="425"/>
      <c r="BS16" s="533"/>
    </row>
    <row r="17" spans="2:71" s="113" customFormat="1" ht="179.25" x14ac:dyDescent="0.25">
      <c r="B17" s="463"/>
      <c r="C17" s="516"/>
      <c r="D17" s="518"/>
      <c r="E17" s="518"/>
      <c r="F17" s="550"/>
      <c r="G17" s="550"/>
      <c r="H17" s="550"/>
      <c r="I17" s="550"/>
      <c r="J17" s="455"/>
      <c r="K17" s="131">
        <v>6</v>
      </c>
      <c r="L17" s="170" t="s">
        <v>115</v>
      </c>
      <c r="M17" s="527"/>
      <c r="N17" s="530"/>
      <c r="O17" s="450"/>
      <c r="P17" s="443"/>
      <c r="Q17" s="550"/>
      <c r="R17" s="550"/>
      <c r="S17" s="550"/>
      <c r="T17" s="550"/>
      <c r="U17" s="550"/>
      <c r="V17" s="550"/>
      <c r="W17" s="550"/>
      <c r="X17" s="550"/>
      <c r="Y17" s="550"/>
      <c r="Z17" s="550"/>
      <c r="AA17" s="550"/>
      <c r="AB17" s="550"/>
      <c r="AC17" s="550"/>
      <c r="AD17" s="550"/>
      <c r="AE17" s="550"/>
      <c r="AF17" s="550"/>
      <c r="AG17" s="550"/>
      <c r="AH17" s="550"/>
      <c r="AI17" s="550"/>
      <c r="AJ17" s="425"/>
      <c r="AK17" s="425"/>
      <c r="AL17" s="425"/>
      <c r="AM17" s="536"/>
      <c r="AN17" s="133">
        <v>6</v>
      </c>
      <c r="AO17" s="171" t="s">
        <v>117</v>
      </c>
      <c r="AP17" s="171"/>
      <c r="AQ17" s="171" t="s">
        <v>114</v>
      </c>
      <c r="AR17" s="171"/>
      <c r="AS17" s="171"/>
      <c r="AT17" s="171"/>
      <c r="AU17" s="171"/>
      <c r="AV17" s="171" t="s">
        <v>114</v>
      </c>
      <c r="AW17" s="172" t="s">
        <v>114</v>
      </c>
      <c r="AX17" s="172" t="s">
        <v>114</v>
      </c>
      <c r="AY17" s="172" t="s">
        <v>114</v>
      </c>
      <c r="AZ17" s="172" t="s">
        <v>114</v>
      </c>
      <c r="BA17" s="172" t="s">
        <v>114</v>
      </c>
      <c r="BB17" s="172" t="s">
        <v>114</v>
      </c>
      <c r="BC17" s="172" t="s">
        <v>114</v>
      </c>
      <c r="BD17" s="135">
        <f t="shared" si="0"/>
        <v>0</v>
      </c>
      <c r="BE17" s="135" t="str">
        <f t="shared" si="1"/>
        <v>Débil</v>
      </c>
      <c r="BF17" s="134"/>
      <c r="BG17" s="173" t="s">
        <v>114</v>
      </c>
      <c r="BH17" s="135" t="str">
        <f t="shared" si="2"/>
        <v>Casilla formulada</v>
      </c>
      <c r="BI17" s="134"/>
      <c r="BJ17" s="135" t="str">
        <f t="shared" si="3"/>
        <v/>
      </c>
      <c r="BK17" s="135" t="str">
        <f t="shared" si="4"/>
        <v/>
      </c>
      <c r="BL17" s="135" t="str">
        <f t="shared" si="5"/>
        <v>SI</v>
      </c>
      <c r="BM17" s="434"/>
      <c r="BN17" s="437"/>
      <c r="BO17" s="440"/>
      <c r="BP17" s="443"/>
      <c r="BQ17" s="425"/>
      <c r="BR17" s="425"/>
      <c r="BS17" s="533"/>
    </row>
    <row r="18" spans="2:71" s="113" customFormat="1" ht="179.25" x14ac:dyDescent="0.25">
      <c r="B18" s="463"/>
      <c r="C18" s="516"/>
      <c r="D18" s="518"/>
      <c r="E18" s="518"/>
      <c r="F18" s="550"/>
      <c r="G18" s="550"/>
      <c r="H18" s="550"/>
      <c r="I18" s="550"/>
      <c r="J18" s="455"/>
      <c r="K18" s="137">
        <v>7</v>
      </c>
      <c r="L18" s="174" t="s">
        <v>115</v>
      </c>
      <c r="M18" s="527"/>
      <c r="N18" s="530"/>
      <c r="O18" s="450"/>
      <c r="P18" s="443"/>
      <c r="Q18" s="550"/>
      <c r="R18" s="550"/>
      <c r="S18" s="550"/>
      <c r="T18" s="550"/>
      <c r="U18" s="550"/>
      <c r="V18" s="550"/>
      <c r="W18" s="550"/>
      <c r="X18" s="550"/>
      <c r="Y18" s="550"/>
      <c r="Z18" s="550"/>
      <c r="AA18" s="550"/>
      <c r="AB18" s="550"/>
      <c r="AC18" s="550"/>
      <c r="AD18" s="550"/>
      <c r="AE18" s="550"/>
      <c r="AF18" s="550"/>
      <c r="AG18" s="550"/>
      <c r="AH18" s="550"/>
      <c r="AI18" s="550"/>
      <c r="AJ18" s="425"/>
      <c r="AK18" s="425"/>
      <c r="AL18" s="425"/>
      <c r="AM18" s="536"/>
      <c r="AN18" s="139">
        <v>7</v>
      </c>
      <c r="AO18" s="175" t="s">
        <v>117</v>
      </c>
      <c r="AP18" s="175"/>
      <c r="AQ18" s="175" t="s">
        <v>114</v>
      </c>
      <c r="AR18" s="175"/>
      <c r="AS18" s="175"/>
      <c r="AT18" s="175"/>
      <c r="AU18" s="175"/>
      <c r="AV18" s="175" t="s">
        <v>114</v>
      </c>
      <c r="AW18" s="176" t="s">
        <v>114</v>
      </c>
      <c r="AX18" s="176" t="s">
        <v>114</v>
      </c>
      <c r="AY18" s="176" t="s">
        <v>114</v>
      </c>
      <c r="AZ18" s="176" t="s">
        <v>114</v>
      </c>
      <c r="BA18" s="176" t="s">
        <v>114</v>
      </c>
      <c r="BB18" s="176" t="s">
        <v>114</v>
      </c>
      <c r="BC18" s="176" t="s">
        <v>114</v>
      </c>
      <c r="BD18" s="167">
        <f t="shared" si="0"/>
        <v>0</v>
      </c>
      <c r="BE18" s="167" t="str">
        <f t="shared" si="1"/>
        <v>Débil</v>
      </c>
      <c r="BF18" s="140"/>
      <c r="BG18" s="177" t="s">
        <v>114</v>
      </c>
      <c r="BH18" s="167" t="str">
        <f t="shared" si="2"/>
        <v>Casilla formulada</v>
      </c>
      <c r="BI18" s="140"/>
      <c r="BJ18" s="167" t="str">
        <f t="shared" si="3"/>
        <v/>
      </c>
      <c r="BK18" s="167" t="str">
        <f t="shared" si="4"/>
        <v/>
      </c>
      <c r="BL18" s="167" t="str">
        <f t="shared" si="5"/>
        <v>SI</v>
      </c>
      <c r="BM18" s="434"/>
      <c r="BN18" s="437"/>
      <c r="BO18" s="440"/>
      <c r="BP18" s="443"/>
      <c r="BQ18" s="425"/>
      <c r="BR18" s="425"/>
      <c r="BS18" s="533"/>
    </row>
    <row r="19" spans="2:71" s="113" customFormat="1" ht="179.25" x14ac:dyDescent="0.25">
      <c r="B19" s="463"/>
      <c r="C19" s="516"/>
      <c r="D19" s="518"/>
      <c r="E19" s="518"/>
      <c r="F19" s="550"/>
      <c r="G19" s="550"/>
      <c r="H19" s="550"/>
      <c r="I19" s="550"/>
      <c r="J19" s="455"/>
      <c r="K19" s="131">
        <v>8</v>
      </c>
      <c r="L19" s="170" t="s">
        <v>115</v>
      </c>
      <c r="M19" s="527"/>
      <c r="N19" s="530"/>
      <c r="O19" s="450"/>
      <c r="P19" s="443"/>
      <c r="Q19" s="550"/>
      <c r="R19" s="550"/>
      <c r="S19" s="550"/>
      <c r="T19" s="550"/>
      <c r="U19" s="550"/>
      <c r="V19" s="550"/>
      <c r="W19" s="550"/>
      <c r="X19" s="550"/>
      <c r="Y19" s="550"/>
      <c r="Z19" s="550"/>
      <c r="AA19" s="550"/>
      <c r="AB19" s="550"/>
      <c r="AC19" s="550"/>
      <c r="AD19" s="550"/>
      <c r="AE19" s="550"/>
      <c r="AF19" s="550"/>
      <c r="AG19" s="550"/>
      <c r="AH19" s="550"/>
      <c r="AI19" s="550"/>
      <c r="AJ19" s="425"/>
      <c r="AK19" s="425"/>
      <c r="AL19" s="425"/>
      <c r="AM19" s="536"/>
      <c r="AN19" s="133">
        <v>8</v>
      </c>
      <c r="AO19" s="171" t="s">
        <v>117</v>
      </c>
      <c r="AP19" s="171"/>
      <c r="AQ19" s="171" t="s">
        <v>114</v>
      </c>
      <c r="AR19" s="171"/>
      <c r="AS19" s="171"/>
      <c r="AT19" s="171"/>
      <c r="AU19" s="171"/>
      <c r="AV19" s="171" t="s">
        <v>114</v>
      </c>
      <c r="AW19" s="172" t="s">
        <v>114</v>
      </c>
      <c r="AX19" s="172" t="s">
        <v>114</v>
      </c>
      <c r="AY19" s="172" t="s">
        <v>114</v>
      </c>
      <c r="AZ19" s="172" t="s">
        <v>114</v>
      </c>
      <c r="BA19" s="172" t="s">
        <v>114</v>
      </c>
      <c r="BB19" s="172" t="s">
        <v>114</v>
      </c>
      <c r="BC19" s="172" t="s">
        <v>114</v>
      </c>
      <c r="BD19" s="135">
        <f t="shared" si="0"/>
        <v>0</v>
      </c>
      <c r="BE19" s="135" t="str">
        <f t="shared" si="1"/>
        <v>Débil</v>
      </c>
      <c r="BF19" s="134"/>
      <c r="BG19" s="173" t="s">
        <v>114</v>
      </c>
      <c r="BH19" s="135" t="str">
        <f t="shared" si="2"/>
        <v>Casilla formulada</v>
      </c>
      <c r="BI19" s="134"/>
      <c r="BJ19" s="135" t="str">
        <f t="shared" si="3"/>
        <v/>
      </c>
      <c r="BK19" s="135" t="str">
        <f t="shared" si="4"/>
        <v/>
      </c>
      <c r="BL19" s="135" t="str">
        <f t="shared" si="5"/>
        <v>SI</v>
      </c>
      <c r="BM19" s="434"/>
      <c r="BN19" s="437"/>
      <c r="BO19" s="440"/>
      <c r="BP19" s="443"/>
      <c r="BQ19" s="425"/>
      <c r="BR19" s="425"/>
      <c r="BS19" s="533"/>
    </row>
    <row r="20" spans="2:71" s="113" customFormat="1" ht="179.25" x14ac:dyDescent="0.25">
      <c r="B20" s="463"/>
      <c r="C20" s="516"/>
      <c r="D20" s="518"/>
      <c r="E20" s="518"/>
      <c r="F20" s="550"/>
      <c r="G20" s="550"/>
      <c r="H20" s="550"/>
      <c r="I20" s="550"/>
      <c r="J20" s="455"/>
      <c r="K20" s="137">
        <v>9</v>
      </c>
      <c r="L20" s="178" t="s">
        <v>115</v>
      </c>
      <c r="M20" s="527"/>
      <c r="N20" s="530"/>
      <c r="O20" s="450"/>
      <c r="P20" s="443"/>
      <c r="Q20" s="550"/>
      <c r="R20" s="550"/>
      <c r="S20" s="550"/>
      <c r="T20" s="550"/>
      <c r="U20" s="550"/>
      <c r="V20" s="550"/>
      <c r="W20" s="550"/>
      <c r="X20" s="550"/>
      <c r="Y20" s="550"/>
      <c r="Z20" s="550"/>
      <c r="AA20" s="550"/>
      <c r="AB20" s="550"/>
      <c r="AC20" s="550"/>
      <c r="AD20" s="550"/>
      <c r="AE20" s="550"/>
      <c r="AF20" s="550"/>
      <c r="AG20" s="550"/>
      <c r="AH20" s="550"/>
      <c r="AI20" s="550"/>
      <c r="AJ20" s="425"/>
      <c r="AK20" s="425"/>
      <c r="AL20" s="425"/>
      <c r="AM20" s="536"/>
      <c r="AN20" s="139">
        <v>9</v>
      </c>
      <c r="AO20" s="175" t="s">
        <v>117</v>
      </c>
      <c r="AP20" s="175"/>
      <c r="AQ20" s="175" t="s">
        <v>114</v>
      </c>
      <c r="AR20" s="175"/>
      <c r="AS20" s="175"/>
      <c r="AT20" s="175"/>
      <c r="AU20" s="175"/>
      <c r="AV20" s="175" t="s">
        <v>114</v>
      </c>
      <c r="AW20" s="176" t="s">
        <v>114</v>
      </c>
      <c r="AX20" s="176" t="s">
        <v>114</v>
      </c>
      <c r="AY20" s="176" t="s">
        <v>114</v>
      </c>
      <c r="AZ20" s="176" t="s">
        <v>114</v>
      </c>
      <c r="BA20" s="176" t="s">
        <v>114</v>
      </c>
      <c r="BB20" s="176" t="s">
        <v>114</v>
      </c>
      <c r="BC20" s="176" t="s">
        <v>114</v>
      </c>
      <c r="BD20" s="167">
        <f t="shared" si="0"/>
        <v>0</v>
      </c>
      <c r="BE20" s="167" t="str">
        <f t="shared" si="1"/>
        <v>Débil</v>
      </c>
      <c r="BF20" s="140"/>
      <c r="BG20" s="177" t="s">
        <v>114</v>
      </c>
      <c r="BH20" s="167" t="str">
        <f t="shared" si="2"/>
        <v>Casilla formulada</v>
      </c>
      <c r="BI20" s="140"/>
      <c r="BJ20" s="167" t="str">
        <f t="shared" si="3"/>
        <v/>
      </c>
      <c r="BK20" s="167" t="str">
        <f t="shared" si="4"/>
        <v/>
      </c>
      <c r="BL20" s="167" t="str">
        <f t="shared" si="5"/>
        <v>SI</v>
      </c>
      <c r="BM20" s="434"/>
      <c r="BN20" s="437"/>
      <c r="BO20" s="440"/>
      <c r="BP20" s="443"/>
      <c r="BQ20" s="425"/>
      <c r="BR20" s="425"/>
      <c r="BS20" s="533"/>
    </row>
    <row r="21" spans="2:71" s="113" customFormat="1" ht="180" thickBot="1" x14ac:dyDescent="0.3">
      <c r="B21" s="464"/>
      <c r="C21" s="517"/>
      <c r="D21" s="519"/>
      <c r="E21" s="519"/>
      <c r="F21" s="551"/>
      <c r="G21" s="551"/>
      <c r="H21" s="551"/>
      <c r="I21" s="551"/>
      <c r="J21" s="456"/>
      <c r="K21" s="144">
        <v>10</v>
      </c>
      <c r="L21" s="179" t="s">
        <v>115</v>
      </c>
      <c r="M21" s="528"/>
      <c r="N21" s="531"/>
      <c r="O21" s="451"/>
      <c r="P21" s="444"/>
      <c r="Q21" s="551"/>
      <c r="R21" s="551"/>
      <c r="S21" s="551"/>
      <c r="T21" s="551"/>
      <c r="U21" s="551"/>
      <c r="V21" s="551"/>
      <c r="W21" s="551"/>
      <c r="X21" s="551"/>
      <c r="Y21" s="551"/>
      <c r="Z21" s="551"/>
      <c r="AA21" s="551"/>
      <c r="AB21" s="551"/>
      <c r="AC21" s="551"/>
      <c r="AD21" s="551"/>
      <c r="AE21" s="551"/>
      <c r="AF21" s="551"/>
      <c r="AG21" s="551"/>
      <c r="AH21" s="551"/>
      <c r="AI21" s="551"/>
      <c r="AJ21" s="426"/>
      <c r="AK21" s="426"/>
      <c r="AL21" s="426"/>
      <c r="AM21" s="537"/>
      <c r="AN21" s="146">
        <v>10</v>
      </c>
      <c r="AO21" s="180" t="s">
        <v>117</v>
      </c>
      <c r="AP21" s="180"/>
      <c r="AQ21" s="180" t="s">
        <v>114</v>
      </c>
      <c r="AR21" s="180"/>
      <c r="AS21" s="180"/>
      <c r="AT21" s="180"/>
      <c r="AU21" s="180"/>
      <c r="AV21" s="180" t="s">
        <v>114</v>
      </c>
      <c r="AW21" s="181" t="s">
        <v>114</v>
      </c>
      <c r="AX21" s="181" t="s">
        <v>114</v>
      </c>
      <c r="AY21" s="181" t="s">
        <v>114</v>
      </c>
      <c r="AZ21" s="181" t="s">
        <v>114</v>
      </c>
      <c r="BA21" s="181" t="s">
        <v>114</v>
      </c>
      <c r="BB21" s="181" t="s">
        <v>114</v>
      </c>
      <c r="BC21" s="181" t="s">
        <v>114</v>
      </c>
      <c r="BD21" s="148">
        <f t="shared" si="0"/>
        <v>0</v>
      </c>
      <c r="BE21" s="148" t="str">
        <f t="shared" si="1"/>
        <v>Débil</v>
      </c>
      <c r="BF21" s="147"/>
      <c r="BG21" s="182" t="s">
        <v>114</v>
      </c>
      <c r="BH21" s="148" t="str">
        <f t="shared" si="2"/>
        <v>Casilla formulada</v>
      </c>
      <c r="BI21" s="147"/>
      <c r="BJ21" s="148" t="str">
        <f t="shared" si="3"/>
        <v/>
      </c>
      <c r="BK21" s="148" t="str">
        <f t="shared" si="4"/>
        <v/>
      </c>
      <c r="BL21" s="148" t="str">
        <f t="shared" si="5"/>
        <v>SI</v>
      </c>
      <c r="BM21" s="435"/>
      <c r="BN21" s="438"/>
      <c r="BO21" s="441"/>
      <c r="BP21" s="444"/>
      <c r="BQ21" s="426"/>
      <c r="BR21" s="426"/>
      <c r="BS21" s="534"/>
    </row>
  </sheetData>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AR9:AR11"/>
    <mergeCell ref="BM9:BM11"/>
    <mergeCell ref="BN9:BN11"/>
    <mergeCell ref="AT9:AT11"/>
    <mergeCell ref="AU9:AU11"/>
    <mergeCell ref="AV9:AV11"/>
    <mergeCell ref="AW9:BC10"/>
    <mergeCell ref="BD9:BE11"/>
    <mergeCell ref="BF9:BF11"/>
    <mergeCell ref="AS9:AS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245" priority="42" operator="containsText" text="Si es Riesgo de Corrupción">
      <formula>NOT(ISERROR(SEARCH("Si es Riesgo de Corrupción",J12)))</formula>
    </cfRule>
    <cfRule type="containsText" dxfId="244" priority="43" operator="containsText" text="No es Riesgo de Corrupción">
      <formula>NOT(ISERROR(SEARCH("No es Riesgo de Corrupción",J12)))</formula>
    </cfRule>
  </conditionalFormatting>
  <conditionalFormatting sqref="L12:M21">
    <cfRule type="containsText" dxfId="243" priority="41" operator="containsText" text="Espacio para describir ">
      <formula>NOT(ISERROR(SEARCH("Espacio para describir ",L12)))</formula>
    </cfRule>
  </conditionalFormatting>
  <conditionalFormatting sqref="N12:N21 AQ15:AQ21 AV15:BC21 BG12:BG21 BO12:BO21">
    <cfRule type="containsText" dxfId="242" priority="40" operator="containsText" text="Escoger un dato de la lista desplegable">
      <formula>NOT(ISERROR(SEARCH("Escoger un dato de la lista desplegable",N12)))</formula>
    </cfRule>
  </conditionalFormatting>
  <conditionalFormatting sqref="AO12:AO13 AO15:AO21">
    <cfRule type="containsText" dxfId="241" priority="39" operator="containsText" text="REDACTAR CONTROL">
      <formula>NOT(ISERROR(SEARCH("REDACTAR CONTROL",AO12)))</formula>
    </cfRule>
  </conditionalFormatting>
  <conditionalFormatting sqref="AL12 BR12">
    <cfRule type="containsText" dxfId="240" priority="36" operator="containsText" text="Extremo">
      <formula>NOT(ISERROR(SEARCH("Extremo",AL12)))</formula>
    </cfRule>
    <cfRule type="containsText" dxfId="239" priority="37" operator="containsText" text="Alto">
      <formula>NOT(ISERROR(SEARCH("Alto",AL12)))</formula>
    </cfRule>
    <cfRule type="containsText" dxfId="238" priority="38" operator="containsText" text="Moderado">
      <formula>NOT(ISERROR(SEARCH("Moderado",AL12)))</formula>
    </cfRule>
  </conditionalFormatting>
  <conditionalFormatting sqref="AO14">
    <cfRule type="containsText" dxfId="237" priority="31" operator="containsText" text="REDACTAR CONTROL">
      <formula>NOT(ISERROR(SEARCH("REDACTAR CONTROL",AO14)))</formula>
    </cfRule>
    <cfRule type="containsText" dxfId="236" priority="32" operator="containsText" text="Espacio para">
      <formula>NOT(ISERROR(SEARCH("Espacio para",AO14)))</formula>
    </cfRule>
    <cfRule type="containsText" dxfId="235" priority="33" operator="containsText" text="Definir el">
      <formula>NOT(ISERROR(SEARCH("Definir el",AO14)))</formula>
    </cfRule>
    <cfRule type="containsText" dxfId="234" priority="34" operator="containsText" text="lista desplegable">
      <formula>NOT(ISERROR(SEARCH("lista desplegable",AO14)))</formula>
    </cfRule>
    <cfRule type="containsText" dxfId="233" priority="35" operator="containsText" text="Casilla formulada">
      <formula>NOT(ISERROR(SEARCH("Casilla formulada",AO14)))</formula>
    </cfRule>
  </conditionalFormatting>
  <conditionalFormatting sqref="AP14:AV14">
    <cfRule type="containsText" dxfId="232" priority="26" operator="containsText" text="REDACTAR CONTROL">
      <formula>NOT(ISERROR(SEARCH("REDACTAR CONTROL",AP14)))</formula>
    </cfRule>
    <cfRule type="containsText" dxfId="231" priority="27" operator="containsText" text="Espacio para">
      <formula>NOT(ISERROR(SEARCH("Espacio para",AP14)))</formula>
    </cfRule>
    <cfRule type="containsText" dxfId="230" priority="28" operator="containsText" text="Definir el">
      <formula>NOT(ISERROR(SEARCH("Definir el",AP14)))</formula>
    </cfRule>
    <cfRule type="containsText" dxfId="229" priority="29" operator="containsText" text="lista desplegable">
      <formula>NOT(ISERROR(SEARCH("lista desplegable",AP14)))</formula>
    </cfRule>
    <cfRule type="containsText" dxfId="228" priority="30" operator="containsText" text="Casilla formulada">
      <formula>NOT(ISERROR(SEARCH("Casilla formulada",AP14)))</formula>
    </cfRule>
  </conditionalFormatting>
  <conditionalFormatting sqref="AW14:BC14">
    <cfRule type="containsText" dxfId="227" priority="21" operator="containsText" text="REDACTAR CONTROL">
      <formula>NOT(ISERROR(SEARCH("REDACTAR CONTROL",AW14)))</formula>
    </cfRule>
    <cfRule type="containsText" dxfId="226" priority="22" operator="containsText" text="Espacio para">
      <formula>NOT(ISERROR(SEARCH("Espacio para",AW14)))</formula>
    </cfRule>
    <cfRule type="containsText" dxfId="225" priority="23" operator="containsText" text="Definir el">
      <formula>NOT(ISERROR(SEARCH("Definir el",AW14)))</formula>
    </cfRule>
    <cfRule type="containsText" dxfId="224" priority="24" operator="containsText" text="lista desplegable">
      <formula>NOT(ISERROR(SEARCH("lista desplegable",AW14)))</formula>
    </cfRule>
    <cfRule type="containsText" dxfId="223" priority="25" operator="containsText" text="Casilla formulada">
      <formula>NOT(ISERROR(SEARCH("Casilla formulada",AW14)))</formula>
    </cfRule>
  </conditionalFormatting>
  <conditionalFormatting sqref="F12:I21">
    <cfRule type="containsText" dxfId="222" priority="16" operator="containsText" text="REDACTAR CONTROL">
      <formula>NOT(ISERROR(SEARCH("REDACTAR CONTROL",F12)))</formula>
    </cfRule>
    <cfRule type="containsText" dxfId="221" priority="17" operator="containsText" text="Espacio para">
      <formula>NOT(ISERROR(SEARCH("Espacio para",F12)))</formula>
    </cfRule>
    <cfRule type="containsText" dxfId="220" priority="18" operator="containsText" text="Definir el">
      <formula>NOT(ISERROR(SEARCH("Definir el",F12)))</formula>
    </cfRule>
    <cfRule type="containsText" dxfId="219" priority="19" operator="containsText" text="lista desplegable">
      <formula>NOT(ISERROR(SEARCH("lista desplegable",F12)))</formula>
    </cfRule>
    <cfRule type="containsText" dxfId="218" priority="20" operator="containsText" text="Casilla formulada">
      <formula>NOT(ISERROR(SEARCH("Casilla formulada",F12)))</formula>
    </cfRule>
  </conditionalFormatting>
  <conditionalFormatting sqref="Q12:AI21">
    <cfRule type="containsText" dxfId="217" priority="11" operator="containsText" text="REDACTAR CONTROL">
      <formula>NOT(ISERROR(SEARCH("REDACTAR CONTROL",Q12)))</formula>
    </cfRule>
    <cfRule type="containsText" dxfId="216" priority="12" operator="containsText" text="Espacio para">
      <formula>NOT(ISERROR(SEARCH("Espacio para",Q12)))</formula>
    </cfRule>
    <cfRule type="containsText" dxfId="215" priority="13" operator="containsText" text="Definir el">
      <formula>NOT(ISERROR(SEARCH("Definir el",Q12)))</formula>
    </cfRule>
    <cfRule type="containsText" dxfId="214" priority="14" operator="containsText" text="lista desplegable">
      <formula>NOT(ISERROR(SEARCH("lista desplegable",Q12)))</formula>
    </cfRule>
    <cfRule type="containsText" dxfId="213" priority="15" operator="containsText" text="Casilla formulada">
      <formula>NOT(ISERROR(SEARCH("Casilla formulada",Q12)))</formula>
    </cfRule>
  </conditionalFormatting>
  <conditionalFormatting sqref="AP12:BC12">
    <cfRule type="containsText" dxfId="212" priority="6" operator="containsText" text="REDACTAR CONTROL">
      <formula>NOT(ISERROR(SEARCH("REDACTAR CONTROL",AP12)))</formula>
    </cfRule>
    <cfRule type="containsText" dxfId="211" priority="7" operator="containsText" text="Espacio para">
      <formula>NOT(ISERROR(SEARCH("Espacio para",AP12)))</formula>
    </cfRule>
    <cfRule type="containsText" dxfId="210" priority="8" operator="containsText" text="Definir el">
      <formula>NOT(ISERROR(SEARCH("Definir el",AP12)))</formula>
    </cfRule>
    <cfRule type="containsText" dxfId="209" priority="9" operator="containsText" text="lista desplegable">
      <formula>NOT(ISERROR(SEARCH("lista desplegable",AP12)))</formula>
    </cfRule>
    <cfRule type="containsText" dxfId="208" priority="10" operator="containsText" text="Casilla formulada">
      <formula>NOT(ISERROR(SEARCH("Casilla formulada",AP12)))</formula>
    </cfRule>
  </conditionalFormatting>
  <conditionalFormatting sqref="AP13:BC13">
    <cfRule type="containsText" dxfId="207" priority="1" operator="containsText" text="REDACTAR CONTROL">
      <formula>NOT(ISERROR(SEARCH("REDACTAR CONTROL",AP13)))</formula>
    </cfRule>
    <cfRule type="containsText" dxfId="206" priority="2" operator="containsText" text="Espacio para">
      <formula>NOT(ISERROR(SEARCH("Espacio para",AP13)))</formula>
    </cfRule>
    <cfRule type="containsText" dxfId="205" priority="3" operator="containsText" text="Definir el">
      <formula>NOT(ISERROR(SEARCH("Definir el",AP13)))</formula>
    </cfRule>
    <cfRule type="containsText" dxfId="204" priority="4" operator="containsText" text="lista desplegable">
      <formula>NOT(ISERROR(SEARCH("lista desplegable",AP13)))</formula>
    </cfRule>
    <cfRule type="containsText" dxfId="203" priority="5" operator="containsText" text="Casilla formulada">
      <formula>NOT(ISERROR(SEARCH("Casilla formulada",AP13)))</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01383175-7EB7-4F08-A16A-E132F595DFBA}"/>
    <dataValidation allowBlank="1" showInputMessage="1" showErrorMessage="1" prompt="¿Se deja evidencia o rastro de la ejecución del control, que permita a cualquier tercero con la evidencia, llegar a la misma conclusión?." sqref="BC11" xr:uid="{68D6C57A-1915-4D03-AAE2-8174D8E6252D}"/>
    <dataValidation allowBlank="1" showInputMessage="1" showErrorMessage="1" prompt="¿Las observaciones, desviaciones o diferencias identificadas como resultados de la ejecución del control son investigadas y resueltas de manera oportuna?" sqref="BB11" xr:uid="{B3C7475E-C111-49EA-BAF1-D2116A896549}"/>
    <dataValidation allowBlank="1" showInputMessage="1" showErrorMessage="1" prompt="¿La fuente de información que se utiliza en el desarrollo del control es información confiable que permita mitigar el riesgo?." sqref="BA11" xr:uid="{809F0818-AF46-4CD0-B956-DAF033230BC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8683F10-EDCE-438F-BCFE-317C9BC33D66}"/>
    <dataValidation allowBlank="1" showInputMessage="1" showErrorMessage="1" prompt="¿La oportunidad en que se ejecuta el control ayuda a prevenir la mitigación del riesgo o a detectar la materialización del riesgo de manera oportuna?" sqref="AY11" xr:uid="{BAE891EA-6493-4D82-85FB-013442663968}"/>
    <dataValidation allowBlank="1" showInputMessage="1" showErrorMessage="1" prompt="El responsable tiene autoridad y adecuada segregación de funciones en la ejecución del control?" sqref="AX11" xr:uid="{446DBEA4-A235-41D2-A6E0-AD473A4CBA40}"/>
    <dataValidation allowBlank="1" showInputMessage="1" showErrorMessage="1" prompt="¿Existen un responsable asignado a la ejecución del control?" sqref="AW11" xr:uid="{0928143C-7182-4EA7-9239-1FA2AD559EFF}"/>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978FA77A-69F5-4E9C-834D-1A1AC1073A6C}"/>
    <dataValidation type="list" allowBlank="1" showInputMessage="1" showErrorMessage="1" prompt="¿Genera Impacto ambiental?" sqref="AI12:AI21" xr:uid="{00A0556F-BF44-4996-9798-01EB358F8F67}">
      <formula1>"SI,NO,Escoger un dato de la lista desplegable"</formula1>
    </dataValidation>
    <dataValidation allowBlank="1" showInputMessage="1" showErrorMessage="1" prompt="¿Genera Impacto ambiental?" sqref="AI11" xr:uid="{DBB73E7B-B5FA-46DE-8E46-035976F4C087}"/>
    <dataValidation type="list" allowBlank="1" showInputMessage="1" showErrorMessage="1" prompt="¿Afectar la imagen nacional?" sqref="AH12:AH21" xr:uid="{57B2D5EE-6891-4BD4-8083-790DB01BE6BE}">
      <formula1>"SI,NO,Escoger un dato de la lista desplegable"</formula1>
    </dataValidation>
    <dataValidation allowBlank="1" showInputMessage="1" showErrorMessage="1" prompt="¿Afectar la imagen nacional?" sqref="AH11" xr:uid="{B623F24D-1DBD-4791-85F2-9C20A43BE3AC}"/>
    <dataValidation type="list" allowBlank="1" showInputMessage="1" showErrorMessage="1" prompt="¿Afectar la imagen regional?" sqref="AG12:AG21" xr:uid="{7BCE9406-820E-4E48-A779-519E34633D9A}">
      <formula1>"SI,NO,Escoger un dato de la lista desplegable"</formula1>
    </dataValidation>
    <dataValidation allowBlank="1" showInputMessage="1" showErrorMessage="1" prompt="¿Afectar la imagen regional?" sqref="AG11" xr:uid="{AC88EC86-3310-455C-BEC0-9C07DC9C42BE}"/>
    <dataValidation type="list" allowBlank="1" showInputMessage="1" showErrorMessage="1" prompt="¿Ocasionar lesiones físicas o pérdida de vidas humanas?_x000a_NOTA: si esta respuesta es afirmativa, el impacto sera considerado como catastrófico." sqref="AF12:AF21" xr:uid="{82EC2BEB-3D57-4B19-9E54-99E31E7F96F8}">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B9BFD6B2-9E3B-4394-90ED-8482CF775A0F}"/>
    <dataValidation type="list" allowBlank="1" showInputMessage="1" showErrorMessage="1" prompt="¿Generar pérdida de credibilidad del sector?" sqref="AE12:AE21" xr:uid="{DB3D0609-444F-43B3-B1EC-B7164EA14097}">
      <formula1>"SI,NO,Escoger un dato de la lista desplegable"</formula1>
    </dataValidation>
    <dataValidation allowBlank="1" showInputMessage="1" showErrorMessage="1" prompt="¿Generar pérdida de credibilidad del sector?" sqref="AE11" xr:uid="{2893D531-880A-4785-B161-6562A167A07B}"/>
    <dataValidation type="list" allowBlank="1" showInputMessage="1" showErrorMessage="1" prompt="¿Dar lugar a procesos penales?" sqref="AD12:AD21" xr:uid="{4A9F026F-4709-4431-B0D0-E18D18AE367F}">
      <formula1>"SI,NO,Escoger un dato de la lista desplegable"</formula1>
    </dataValidation>
    <dataValidation allowBlank="1" showInputMessage="1" showErrorMessage="1" prompt="¿Dar lugar a procesos penales?" sqref="AD11" xr:uid="{7BC0306D-73B2-4D89-9EE5-D45B2C019B2A}"/>
    <dataValidation type="list" allowBlank="1" showInputMessage="1" showErrorMessage="1" prompt="¿Dar lugar a procesos fiscales?" sqref="AC12:AC21" xr:uid="{882FDB82-68CA-4E84-AA36-19E28EE4C00B}">
      <formula1>"SI,NO,Escoger un dato de la lista desplegable"</formula1>
    </dataValidation>
    <dataValidation allowBlank="1" showInputMessage="1" showErrorMessage="1" prompt="¿Dar lugar a procesos fiscales?" sqref="AC11" xr:uid="{134B03D4-1B63-483E-983E-EA0936407746}"/>
    <dataValidation type="list" allowBlank="1" showInputMessage="1" showErrorMessage="1" prompt="¿Dar lugar a procesos disciplinarios?" sqref="AB12:AB21" xr:uid="{960FE5D0-554F-4A1B-932B-2A46C02A4A81}">
      <formula1>"SI,NO,Escoger un dato de la lista desplegable"</formula1>
    </dataValidation>
    <dataValidation allowBlank="1" showInputMessage="1" showErrorMessage="1" prompt="¿Dar lugar a procesos disciplinarios?" sqref="AB11" xr:uid="{9F82A0F6-B7AE-4218-991F-90C172517FAF}"/>
    <dataValidation type="list" allowBlank="1" showInputMessage="1" showErrorMessage="1" prompt="¿Dar lugar a procesos sancionatorios?" sqref="AA12:AA21" xr:uid="{E0C3E61B-3D91-496C-8661-9119838A41E2}">
      <formula1>"SI,NO,Escoger un dato de la lista desplegable"</formula1>
    </dataValidation>
    <dataValidation allowBlank="1" showInputMessage="1" showErrorMessage="1" prompt="¿Dar lugar a procesos sancionatorios?" sqref="AA11" xr:uid="{82CDA535-70BD-4B59-81AF-032B934AA1E7}"/>
    <dataValidation type="list" allowBlank="1" showInputMessage="1" showErrorMessage="1" prompt="¿Generar intervención de los órganos de control, de la Fiscalía, u otro ente?" sqref="Z12:Z21" xr:uid="{51383CCF-8407-4F05-A8A5-C189F7F940BC}">
      <formula1>"SI,NO,Escoger un dato de la lista desplegable"</formula1>
    </dataValidation>
    <dataValidation allowBlank="1" showInputMessage="1" showErrorMessage="1" prompt="¿Generar intervención de los órganos de control, de la Fiscalía, u otro ente?" sqref="Z11" xr:uid="{6DA5AA4B-1CA3-4016-9B02-6E630CABE668}"/>
    <dataValidation type="list" allowBlank="1" showInputMessage="1" showErrorMessage="1" prompt="¿Generar pérdida de información de la Entidad?" sqref="Y12:Y21" xr:uid="{3C3D5F93-F66D-4159-BA26-A5FFB8274439}">
      <formula1>"SI,NO,Escoger un dato de la lista desplegable"</formula1>
    </dataValidation>
    <dataValidation allowBlank="1" showInputMessage="1" showErrorMessage="1" prompt="¿Generar pérdida de información de la Entidad?" sqref="Y11" xr:uid="{88D24734-D367-4C2E-9B1A-B4B07B943A3F}"/>
    <dataValidation type="list" allowBlank="1" showInputMessage="1" showErrorMessage="1" prompt="¿Dar lugar al detrimento de calidad de vida de la comunidad por la pérdida del bien o servicios o los recursos públicos?" sqref="X12:X21" xr:uid="{D01C5387-0EEA-4A66-8A75-458136535B04}">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00FA68A2-FE8D-4DE3-88EE-1FD3F0CD6798}"/>
    <dataValidation type="list" allowBlank="1" showInputMessage="1" showErrorMessage="1" prompt="¿Afectar la generación de los productos o la prestación de servicios?" sqref="W12:W21" xr:uid="{2D88D337-47C6-45EE-9904-01D72786016E}">
      <formula1>"SI,NO,Escoger un dato de la lista desplegable"</formula1>
    </dataValidation>
    <dataValidation allowBlank="1" showInputMessage="1" showErrorMessage="1" prompt="¿Afectar la generación de los productos o la prestación de servicios?" sqref="W11" xr:uid="{90F7BECA-76DE-43D2-8308-EC67B6A1DFA5}"/>
    <dataValidation type="list" allowBlank="1" showInputMessage="1" showErrorMessage="1" prompt="¿Generar pérdida de recursos económicos?" sqref="V12:V21" xr:uid="{0D4C6BD8-33C2-4A35-B7C3-D97BE9374E81}">
      <formula1>"SI,NO,Escoger un dato de la lista desplegable"</formula1>
    </dataValidation>
    <dataValidation allowBlank="1" showInputMessage="1" showErrorMessage="1" prompt="¿Generar pérdida de recursos económicos?" sqref="V11" xr:uid="{636D8F2D-D8FC-4189-9400-21C73DEC293E}"/>
    <dataValidation type="list" allowBlank="1" showInputMessage="1" showErrorMessage="1" prompt="¿Generar pérdida de confianza de la Entidad, afectando su reputación?" sqref="U12:U21" xr:uid="{0F9B7F91-8995-4FB8-83EF-9274C669B92F}">
      <formula1>"SI,NO,Escoger un dato de la lista desplegable"</formula1>
    </dataValidation>
    <dataValidation allowBlank="1" showInputMessage="1" showErrorMessage="1" prompt="¿Generar pérdida de confianza de la Entidad, afectando su reputación?" sqref="U11" xr:uid="{BDF7E1C2-5664-4872-9919-F45DAFEF51D9}"/>
    <dataValidation type="list" allowBlank="1" showInputMessage="1" showErrorMessage="1" prompt="¿Afectar el cumplimiento de la misión del sector al que pertenece la Entidad?" sqref="T12:T21" xr:uid="{72826632-5AAB-4E2F-A831-C89D3F2F0528}">
      <formula1>"SI,NO,Escoger un dato de la lista desplegable"</formula1>
    </dataValidation>
    <dataValidation allowBlank="1" showInputMessage="1" showErrorMessage="1" prompt="¿Afectar el cumplimiento de la misión del sector al que pertenece la Entidad?" sqref="T11" xr:uid="{02E84FF0-F3C6-4D91-85ED-14C89D340077}"/>
    <dataValidation type="list" allowBlank="1" showInputMessage="1" showErrorMessage="1" prompt="¿Afectar el cumplimiento de misión de la Entidad?" sqref="S12:S21" xr:uid="{BD733C54-DD08-48FC-B3D5-E855052CB79D}">
      <formula1>"SI,NO,Escoger un dato de la lista desplegable"</formula1>
    </dataValidation>
    <dataValidation allowBlank="1" showInputMessage="1" showErrorMessage="1" prompt="¿Afectar el cumplimiento de misión de la Entidad?" sqref="S11" xr:uid="{16305F11-5BEC-4ACF-9F23-637390FBA12D}"/>
    <dataValidation type="list" allowBlank="1" showInputMessage="1" showErrorMessage="1" prompt="¿Afectar el cumplimiento de metas y objetivos de la dependencia?" sqref="R12:R21" xr:uid="{40B44EEA-B7D6-4CD3-9B23-2379ADB62827}">
      <formula1>"SI,NO,Escoger un dato de la lista desplegable"</formula1>
    </dataValidation>
    <dataValidation allowBlank="1" showInputMessage="1" showErrorMessage="1" prompt="¿Afectar el cumplimiento de metas y objetivos de la dependencia?" sqref="R11" xr:uid="{E98A4999-FF15-4428-8D11-CD78B875D940}"/>
    <dataValidation type="list" allowBlank="1" showInputMessage="1" showErrorMessage="1" prompt="¿Afectar al grupo de funcionarios del proceso?" sqref="Q12:Q21" xr:uid="{5D21FED9-0B8A-429C-A344-BE31153B4391}">
      <formula1>"SI,NO,Escoger un dato de la lista desplegable"</formula1>
    </dataValidation>
    <dataValidation allowBlank="1" showInputMessage="1" showErrorMessage="1" prompt="¿Afectar al grupo de funcionarios del proceso?" sqref="Q11" xr:uid="{96683D89-D692-4C40-A84C-4C9E54FA056A}"/>
    <dataValidation allowBlank="1" showInputMessage="1" showErrorMessage="1" prompt="Son los efectos ocasionados por la ocurrencia de un riesgo que afecta los objetivos o procesos de la entidad. Pueden ser una pérdida, un daño, un perjuicio, un detrimento." sqref="M9:M11" xr:uid="{500850D9-9EEE-4175-9C9D-0F74BD6DE0D3}"/>
    <dataValidation type="list" allowBlank="1" showInputMessage="1" showErrorMessage="1" sqref="BG12:BG21" xr:uid="{5C6759A5-EACC-4186-86A2-4BDE066EDA37}">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379AF681-E18E-4BDF-A263-8E334F78FE06}">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DCCF504F-ACC9-49F5-BF02-C74E2E16FE08}">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B1EB94E2-82DA-4BD8-A5D4-C99E65EE3C1F}">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C9F05914-FC63-4AFC-BFB4-1037AF75625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0B6AF37E-27FF-4766-BC03-59FAE2548595}">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61717AE0-B47D-43E0-8490-25455DA9F834}">
      <formula1>"Adecuado,Inadecuado,Escoger un dato de la lista desplegable"</formula1>
    </dataValidation>
    <dataValidation type="list" allowBlank="1" showInputMessage="1" showErrorMessage="1" prompt="¿Existen un responsable asignado a la ejecución del control?" sqref="AW12:AW21" xr:uid="{CE2D8E46-5477-46EA-80EE-0350898847B0}">
      <formula1>"Asignado,No Asignado,Escoger un dato de la lista desplegable"</formula1>
    </dataValidation>
    <dataValidation type="list" allowBlank="1" showInputMessage="1" showErrorMessage="1" sqref="AV12:AV21" xr:uid="{DB714067-B751-4BC4-9E3B-B5A38C002D75}">
      <formula1>"Escoger un dato de la lista desplegable,Preventivo,Detectivo"</formula1>
    </dataValidation>
    <dataValidation type="list" allowBlank="1" showInputMessage="1" showErrorMessage="1" sqref="AQ12:AQ21" xr:uid="{586E3B10-058F-46D9-8899-150F4009A978}">
      <formula1>"Escoger un dato de la lista desplegable,Por Tramite, Diario, Semanal, Quincenal, Mensual, Bimestral, Trimestral, Semestral,Anual"</formula1>
    </dataValidation>
    <dataValidation type="list" allowBlank="1" showInputMessage="1" showErrorMessage="1" sqref="F12:I21" xr:uid="{41772130-2814-4C66-971E-A73A8B6E5AD5}">
      <formula1>"SI,NO,Escoger un dato de la lista desplegable"</formula1>
    </dataValidation>
    <dataValidation type="list" allowBlank="1" showInputMessage="1" showErrorMessage="1" sqref="N12:N21" xr:uid="{122CF7F1-8E6E-4D42-AC4E-CBEE8FCE5F91}">
      <formula1>"Escoger un dato de la lista desplegable,5,4,3,2,1"</formula1>
    </dataValidation>
  </dataValidation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FB457-3FC5-4E50-9D72-AE759557C509}">
  <dimension ref="B2:BS61"/>
  <sheetViews>
    <sheetView topLeftCell="A12" workbookViewId="0">
      <selection activeCell="E3" sqref="E3:BS3"/>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557">
        <v>45275</v>
      </c>
      <c r="F6" s="558"/>
      <c r="G6" s="558"/>
      <c r="H6" s="558"/>
      <c r="I6" s="558"/>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493" t="s">
        <v>71</v>
      </c>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5"/>
      <c r="AN8" s="285" t="s">
        <v>365</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485"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497"/>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184</v>
      </c>
      <c r="K10" s="258"/>
      <c r="L10" s="258"/>
      <c r="M10" s="261"/>
      <c r="N10" s="485"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489"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486"/>
      <c r="O11" s="487"/>
      <c r="P11" s="487"/>
      <c r="Q11" s="165">
        <v>1</v>
      </c>
      <c r="R11" s="165">
        <v>2</v>
      </c>
      <c r="S11" s="165">
        <v>3</v>
      </c>
      <c r="T11" s="165">
        <v>4</v>
      </c>
      <c r="U11" s="165">
        <v>5</v>
      </c>
      <c r="V11" s="165">
        <v>6</v>
      </c>
      <c r="W11" s="165">
        <v>7</v>
      </c>
      <c r="X11" s="165">
        <v>8</v>
      </c>
      <c r="Y11" s="165">
        <v>9</v>
      </c>
      <c r="Z11" s="165">
        <v>10</v>
      </c>
      <c r="AA11" s="165">
        <v>11</v>
      </c>
      <c r="AB11" s="165">
        <v>12</v>
      </c>
      <c r="AC11" s="165">
        <v>13</v>
      </c>
      <c r="AD11" s="165">
        <v>14</v>
      </c>
      <c r="AE11" s="165">
        <v>15</v>
      </c>
      <c r="AF11" s="165">
        <v>16</v>
      </c>
      <c r="AG11" s="165">
        <v>17</v>
      </c>
      <c r="AH11" s="165">
        <v>18</v>
      </c>
      <c r="AI11" s="165">
        <v>19</v>
      </c>
      <c r="AJ11" s="488"/>
      <c r="AK11" s="488"/>
      <c r="AL11" s="488"/>
      <c r="AM11" s="490"/>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369.75" x14ac:dyDescent="0.25">
      <c r="B12" s="462">
        <v>1</v>
      </c>
      <c r="C12" s="465" t="s">
        <v>46</v>
      </c>
      <c r="D12" s="455" t="s">
        <v>743</v>
      </c>
      <c r="E12" s="455" t="s">
        <v>744</v>
      </c>
      <c r="F12" s="455" t="s">
        <v>162</v>
      </c>
      <c r="G12" s="455" t="s">
        <v>162</v>
      </c>
      <c r="H12" s="455" t="s">
        <v>162</v>
      </c>
      <c r="I12" s="455" t="s">
        <v>162</v>
      </c>
      <c r="J12" s="455" t="str">
        <f>IF(AND((F12="SI"),(G12="SI"),(H12="SI"),(I12="SI")),"Si es Riesgo de Corrupción","No es Riesgo de Corrupción")</f>
        <v>Si es Riesgo de Corrupción</v>
      </c>
      <c r="K12" s="192">
        <v>1</v>
      </c>
      <c r="L12" s="129" t="s">
        <v>745</v>
      </c>
      <c r="M12" s="457" t="s">
        <v>746</v>
      </c>
      <c r="N12" s="471">
        <v>1</v>
      </c>
      <c r="O12" s="449" t="str">
        <f>IF(N12=1,"Rara vez",IF(N12=2,"Improbable",IF(N12=3,"Posible",IF(N12=4,"Probable",IF(N12=5,"Casi seguro","Definir el nivel de probabilidad")))))</f>
        <v>Rara vez</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448" t="s">
        <v>165</v>
      </c>
      <c r="R12" s="448" t="s">
        <v>165</v>
      </c>
      <c r="S12" s="448" t="s">
        <v>165</v>
      </c>
      <c r="T12" s="448" t="s">
        <v>165</v>
      </c>
      <c r="U12" s="448" t="s">
        <v>165</v>
      </c>
      <c r="V12" s="448" t="s">
        <v>162</v>
      </c>
      <c r="W12" s="448" t="s">
        <v>165</v>
      </c>
      <c r="X12" s="448" t="s">
        <v>165</v>
      </c>
      <c r="Y12" s="448" t="s">
        <v>165</v>
      </c>
      <c r="Z12" s="448" t="s">
        <v>162</v>
      </c>
      <c r="AA12" s="448" t="s">
        <v>165</v>
      </c>
      <c r="AB12" s="448" t="s">
        <v>162</v>
      </c>
      <c r="AC12" s="448" t="s">
        <v>165</v>
      </c>
      <c r="AD12" s="448" t="s">
        <v>165</v>
      </c>
      <c r="AE12" s="448" t="s">
        <v>165</v>
      </c>
      <c r="AF12" s="448" t="s">
        <v>165</v>
      </c>
      <c r="AG12" s="448" t="s">
        <v>165</v>
      </c>
      <c r="AH12" s="448" t="s">
        <v>165</v>
      </c>
      <c r="AI12" s="448" t="s">
        <v>165</v>
      </c>
      <c r="AJ12" s="448">
        <f t="shared" ref="AJ12:AJ22" si="0">IF(AF12="SI","Impacto Catastrófico por lesoines o perdida de vidas humanas",(COUNTIF(Q12:AE21,"SI")+COUNTIF(AG12:AI21,"SI")))</f>
        <v>3</v>
      </c>
      <c r="AK12" s="448" t="str">
        <f>IF(AJ12=0,"",IF(AND(AJ12&gt;0,AJ12&lt;=5),"Moderado",IF(AND(AJ12&gt;5,AJ12&lt;=11),"Mayor","Catastrófico")))</f>
        <v>Moderado</v>
      </c>
      <c r="AL12" s="448" t="str">
        <f>IF(AND(O12="Rara Vez",AK12="Moderado"),"Moderado",IF(AND(O12="Rara Vez",AK12="Mayor"),"Alto",IF(AND(O12="Improbable",AK12="Moderado"),"Moderado",IF(AND(O12="Improbable",AK12="Mayor"),"Alto",IF(AND(O12="Posible",AK12="Moderado"),"Alto",IF(AND(O12="Probable",AK12="Moderado"),"Alto","Extremo"))))))</f>
        <v>Moderado</v>
      </c>
      <c r="AM12" s="430" t="s">
        <v>159</v>
      </c>
      <c r="AN12" s="117">
        <v>1</v>
      </c>
      <c r="AO12" s="121" t="s">
        <v>747</v>
      </c>
      <c r="AP12" s="121" t="s">
        <v>748</v>
      </c>
      <c r="AQ12" s="121" t="s">
        <v>496</v>
      </c>
      <c r="AR12" s="121" t="s">
        <v>749</v>
      </c>
      <c r="AS12" s="121" t="s">
        <v>750</v>
      </c>
      <c r="AT12" s="121" t="s">
        <v>751</v>
      </c>
      <c r="AU12" s="121" t="s">
        <v>752</v>
      </c>
      <c r="AV12" s="121" t="s">
        <v>170</v>
      </c>
      <c r="AW12" s="166" t="s">
        <v>171</v>
      </c>
      <c r="AX12" s="166" t="s">
        <v>172</v>
      </c>
      <c r="AY12" s="166" t="s">
        <v>173</v>
      </c>
      <c r="AZ12" s="166" t="s">
        <v>174</v>
      </c>
      <c r="BA12" s="166" t="s">
        <v>175</v>
      </c>
      <c r="BB12" s="166" t="s">
        <v>176</v>
      </c>
      <c r="BC12" s="166" t="s">
        <v>187</v>
      </c>
      <c r="BD12" s="166">
        <f t="shared" ref="BD12:BD61" si="1">IF(AW12="Asignado",15,0)+IF(AX12="Adecuado",15,0)+IF(AY12="Oportuna",15,0)+IF(AZ12="Prevenir",15,IF(AZ12="Detectar",10,0))+IF(BA12="Confiable",15,0)+IF(BB12="Se investigan y resuelven oportunamente",15,0)+IF(BC12="Completa",10,IF(BC12="Incompleta",5,0))</f>
        <v>100</v>
      </c>
      <c r="BE12" s="166" t="str">
        <f t="shared" ref="BE12:BE61" si="2">IF(BD12&lt;=85,"Débil",IF(AND(BD12&gt;=86,BD12&lt;=94),"Moderado","Fuerte"))</f>
        <v>Fuerte</v>
      </c>
      <c r="BF12" s="121"/>
      <c r="BG12" s="130" t="s">
        <v>178</v>
      </c>
      <c r="BH12" s="166" t="str">
        <f t="shared" ref="BH12:BH61" si="3">IF(BG12="Débil","No se ejecuta",IF(BG12="Moderado","Algunas veces se ejecuta",IF(BG12="FUERTE","Siempre se ejecuta","Casilla formulada")))</f>
        <v>Siempre se ejecuta</v>
      </c>
      <c r="BI12" s="121"/>
      <c r="BJ12" s="166"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61" si="5">IF(BJ12="DÉBIL",0,IF(BJ12="MODERADO",50,IF(BJ12="FUERTE",100,"")))</f>
        <v>100</v>
      </c>
      <c r="BL12" s="166" t="str">
        <f t="shared" ref="BL12:BL61" si="6">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68">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Moderado</v>
      </c>
      <c r="BR12" s="424" t="str">
        <f>IF(AND(BP12="Rara Vez",BQ12="Moderado"),"Moderado",IF(AND(BP12="Rara Vez",BQ12="Mayor"),"Alto",IF(AND(BP12="Improbable",BQ12="Moderado"),"Moderado",IF(AND(BP12="Improbable",BQ12="Mayor"),"Alto",IF(AND(BP12="Posible",BQ12="Moderado"),"Alto",IF(AND(BP12="Probable",BQ12="Moderado"),"Alto","Extremo"))))))</f>
        <v>Moderado</v>
      </c>
      <c r="BS12" s="427" t="s">
        <v>753</v>
      </c>
    </row>
    <row r="13" spans="2:71" s="113" customFormat="1" ht="369.75" x14ac:dyDescent="0.25">
      <c r="B13" s="463"/>
      <c r="C13" s="466"/>
      <c r="D13" s="455"/>
      <c r="E13" s="455"/>
      <c r="F13" s="455"/>
      <c r="G13" s="455"/>
      <c r="H13" s="455"/>
      <c r="I13" s="455"/>
      <c r="J13" s="455"/>
      <c r="K13" s="193">
        <v>2</v>
      </c>
      <c r="L13" s="132" t="s">
        <v>754</v>
      </c>
      <c r="M13" s="457"/>
      <c r="N13" s="472"/>
      <c r="O13" s="450"/>
      <c r="P13" s="443"/>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31"/>
      <c r="AN13" s="133">
        <v>2</v>
      </c>
      <c r="AO13" s="134" t="s">
        <v>755</v>
      </c>
      <c r="AP13" s="134" t="s">
        <v>756</v>
      </c>
      <c r="AQ13" s="134" t="s">
        <v>496</v>
      </c>
      <c r="AR13" s="134" t="s">
        <v>749</v>
      </c>
      <c r="AS13" s="134" t="s">
        <v>757</v>
      </c>
      <c r="AT13" s="134" t="s">
        <v>751</v>
      </c>
      <c r="AU13" s="134" t="s">
        <v>752</v>
      </c>
      <c r="AV13" s="134" t="s">
        <v>170</v>
      </c>
      <c r="AW13" s="135" t="s">
        <v>171</v>
      </c>
      <c r="AX13" s="135" t="s">
        <v>172</v>
      </c>
      <c r="AY13" s="135" t="s">
        <v>173</v>
      </c>
      <c r="AZ13" s="135" t="s">
        <v>174</v>
      </c>
      <c r="BA13" s="135" t="s">
        <v>175</v>
      </c>
      <c r="BB13" s="135" t="s">
        <v>176</v>
      </c>
      <c r="BC13" s="135" t="s">
        <v>187</v>
      </c>
      <c r="BD13" s="135">
        <f t="shared" si="1"/>
        <v>100</v>
      </c>
      <c r="BE13" s="135" t="str">
        <f t="shared" si="2"/>
        <v>Fuerte</v>
      </c>
      <c r="BF13" s="134"/>
      <c r="BG13" s="136" t="s">
        <v>178</v>
      </c>
      <c r="BH13" s="135" t="str">
        <f t="shared" si="3"/>
        <v>Siempre se ejecuta</v>
      </c>
      <c r="BI13" s="134"/>
      <c r="BJ13" s="135" t="str">
        <f t="shared" si="4"/>
        <v>FUERTE</v>
      </c>
      <c r="BK13" s="135">
        <f t="shared" si="5"/>
        <v>100</v>
      </c>
      <c r="BL13" s="135" t="str">
        <f t="shared" si="6"/>
        <v>NO</v>
      </c>
      <c r="BM13" s="434"/>
      <c r="BN13" s="437"/>
      <c r="BO13" s="469"/>
      <c r="BP13" s="443"/>
      <c r="BQ13" s="425"/>
      <c r="BR13" s="425"/>
      <c r="BS13" s="428"/>
    </row>
    <row r="14" spans="2:71" s="113" customFormat="1" ht="6" customHeight="1" x14ac:dyDescent="0.25">
      <c r="B14" s="463"/>
      <c r="C14" s="466"/>
      <c r="D14" s="455"/>
      <c r="E14" s="455"/>
      <c r="F14" s="455"/>
      <c r="G14" s="455"/>
      <c r="H14" s="455"/>
      <c r="I14" s="455"/>
      <c r="J14" s="455"/>
      <c r="K14" s="137">
        <v>3</v>
      </c>
      <c r="L14" s="138" t="s">
        <v>115</v>
      </c>
      <c r="M14" s="457"/>
      <c r="N14" s="472"/>
      <c r="O14" s="450"/>
      <c r="P14" s="443"/>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31"/>
      <c r="AN14" s="139">
        <v>3</v>
      </c>
      <c r="AO14" s="140" t="s">
        <v>117</v>
      </c>
      <c r="AP14" s="140"/>
      <c r="AQ14" s="140" t="s">
        <v>114</v>
      </c>
      <c r="AR14" s="140"/>
      <c r="AS14" s="140"/>
      <c r="AT14" s="140"/>
      <c r="AU14" s="140"/>
      <c r="AV14" s="140" t="s">
        <v>114</v>
      </c>
      <c r="AW14" s="167" t="s">
        <v>114</v>
      </c>
      <c r="AX14" s="167" t="s">
        <v>114</v>
      </c>
      <c r="AY14" s="167" t="s">
        <v>114</v>
      </c>
      <c r="AZ14" s="167" t="s">
        <v>114</v>
      </c>
      <c r="BA14" s="167" t="s">
        <v>114</v>
      </c>
      <c r="BB14" s="167" t="s">
        <v>114</v>
      </c>
      <c r="BC14" s="167" t="s">
        <v>114</v>
      </c>
      <c r="BD14" s="167">
        <f t="shared" si="1"/>
        <v>0</v>
      </c>
      <c r="BE14" s="167" t="str">
        <f t="shared" si="2"/>
        <v>Débil</v>
      </c>
      <c r="BF14" s="140"/>
      <c r="BG14" s="142" t="s">
        <v>114</v>
      </c>
      <c r="BH14" s="167" t="str">
        <f t="shared" si="3"/>
        <v>Casilla formulada</v>
      </c>
      <c r="BI14" s="140"/>
      <c r="BJ14" s="167" t="str">
        <f t="shared" si="4"/>
        <v/>
      </c>
      <c r="BK14" s="167" t="str">
        <f t="shared" si="5"/>
        <v/>
      </c>
      <c r="BL14" s="167" t="str">
        <f t="shared" si="6"/>
        <v>SI</v>
      </c>
      <c r="BM14" s="434"/>
      <c r="BN14" s="437"/>
      <c r="BO14" s="469"/>
      <c r="BP14" s="443"/>
      <c r="BQ14" s="425"/>
      <c r="BR14" s="425"/>
      <c r="BS14" s="428"/>
    </row>
    <row r="15" spans="2:71" s="113" customFormat="1" ht="6" customHeight="1" x14ac:dyDescent="0.25">
      <c r="B15" s="463"/>
      <c r="C15" s="466"/>
      <c r="D15" s="455"/>
      <c r="E15" s="455"/>
      <c r="F15" s="455"/>
      <c r="G15" s="455"/>
      <c r="H15" s="455"/>
      <c r="I15" s="455"/>
      <c r="J15" s="455"/>
      <c r="K15" s="131">
        <v>4</v>
      </c>
      <c r="L15" s="132" t="s">
        <v>115</v>
      </c>
      <c r="M15" s="457"/>
      <c r="N15" s="472"/>
      <c r="O15" s="450"/>
      <c r="P15" s="443"/>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31"/>
      <c r="AN15" s="133">
        <v>4</v>
      </c>
      <c r="AO15" s="134" t="s">
        <v>117</v>
      </c>
      <c r="AP15" s="134"/>
      <c r="AQ15" s="134" t="s">
        <v>114</v>
      </c>
      <c r="AR15" s="134"/>
      <c r="AS15" s="134"/>
      <c r="AT15" s="134"/>
      <c r="AU15" s="134"/>
      <c r="AV15" s="134" t="s">
        <v>114</v>
      </c>
      <c r="AW15" s="135" t="s">
        <v>114</v>
      </c>
      <c r="AX15" s="135" t="s">
        <v>114</v>
      </c>
      <c r="AY15" s="135" t="s">
        <v>114</v>
      </c>
      <c r="AZ15" s="135" t="s">
        <v>114</v>
      </c>
      <c r="BA15" s="135" t="s">
        <v>114</v>
      </c>
      <c r="BB15" s="135" t="s">
        <v>114</v>
      </c>
      <c r="BC15" s="135" t="s">
        <v>114</v>
      </c>
      <c r="BD15" s="135">
        <f t="shared" si="1"/>
        <v>0</v>
      </c>
      <c r="BE15" s="135" t="str">
        <f t="shared" si="2"/>
        <v>Débil</v>
      </c>
      <c r="BF15" s="134"/>
      <c r="BG15" s="136" t="s">
        <v>114</v>
      </c>
      <c r="BH15" s="135" t="str">
        <f t="shared" si="3"/>
        <v>Casilla formulada</v>
      </c>
      <c r="BI15" s="134"/>
      <c r="BJ15" s="135" t="str">
        <f t="shared" si="4"/>
        <v/>
      </c>
      <c r="BK15" s="135" t="str">
        <f t="shared" si="5"/>
        <v/>
      </c>
      <c r="BL15" s="135" t="str">
        <f t="shared" si="6"/>
        <v>SI</v>
      </c>
      <c r="BM15" s="434"/>
      <c r="BN15" s="437"/>
      <c r="BO15" s="469"/>
      <c r="BP15" s="443"/>
      <c r="BQ15" s="425"/>
      <c r="BR15" s="425"/>
      <c r="BS15" s="428"/>
    </row>
    <row r="16" spans="2:71" s="113" customFormat="1" ht="6" customHeight="1" x14ac:dyDescent="0.25">
      <c r="B16" s="463"/>
      <c r="C16" s="466"/>
      <c r="D16" s="455"/>
      <c r="E16" s="455"/>
      <c r="F16" s="455"/>
      <c r="G16" s="455"/>
      <c r="H16" s="455"/>
      <c r="I16" s="455"/>
      <c r="J16" s="455"/>
      <c r="K16" s="137">
        <v>5</v>
      </c>
      <c r="L16" s="138" t="s">
        <v>115</v>
      </c>
      <c r="M16" s="457"/>
      <c r="N16" s="472"/>
      <c r="O16" s="450"/>
      <c r="P16" s="443"/>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31"/>
      <c r="AN16" s="139">
        <v>5</v>
      </c>
      <c r="AO16" s="140" t="s">
        <v>117</v>
      </c>
      <c r="AP16" s="140"/>
      <c r="AQ16" s="140" t="s">
        <v>114</v>
      </c>
      <c r="AR16" s="140"/>
      <c r="AS16" s="140"/>
      <c r="AT16" s="140"/>
      <c r="AU16" s="140"/>
      <c r="AV16" s="140" t="s">
        <v>114</v>
      </c>
      <c r="AW16" s="167" t="s">
        <v>114</v>
      </c>
      <c r="AX16" s="167" t="s">
        <v>114</v>
      </c>
      <c r="AY16" s="167" t="s">
        <v>114</v>
      </c>
      <c r="AZ16" s="167" t="s">
        <v>114</v>
      </c>
      <c r="BA16" s="167" t="s">
        <v>114</v>
      </c>
      <c r="BB16" s="167" t="s">
        <v>114</v>
      </c>
      <c r="BC16" s="167" t="s">
        <v>114</v>
      </c>
      <c r="BD16" s="167">
        <f t="shared" si="1"/>
        <v>0</v>
      </c>
      <c r="BE16" s="167" t="str">
        <f t="shared" si="2"/>
        <v>Débil</v>
      </c>
      <c r="BF16" s="140"/>
      <c r="BG16" s="142" t="s">
        <v>114</v>
      </c>
      <c r="BH16" s="167" t="str">
        <f t="shared" si="3"/>
        <v>Casilla formulada</v>
      </c>
      <c r="BI16" s="140"/>
      <c r="BJ16" s="167" t="str">
        <f t="shared" si="4"/>
        <v/>
      </c>
      <c r="BK16" s="167" t="str">
        <f t="shared" si="5"/>
        <v/>
      </c>
      <c r="BL16" s="167" t="str">
        <f t="shared" si="6"/>
        <v>SI</v>
      </c>
      <c r="BM16" s="434"/>
      <c r="BN16" s="437"/>
      <c r="BO16" s="469"/>
      <c r="BP16" s="443"/>
      <c r="BQ16" s="425"/>
      <c r="BR16" s="425"/>
      <c r="BS16" s="428"/>
    </row>
    <row r="17" spans="2:71" s="113" customFormat="1" ht="6" customHeight="1" x14ac:dyDescent="0.25">
      <c r="B17" s="463"/>
      <c r="C17" s="466"/>
      <c r="D17" s="455"/>
      <c r="E17" s="455"/>
      <c r="F17" s="455"/>
      <c r="G17" s="455"/>
      <c r="H17" s="455"/>
      <c r="I17" s="455"/>
      <c r="J17" s="455"/>
      <c r="K17" s="131">
        <v>6</v>
      </c>
      <c r="L17" s="132" t="s">
        <v>115</v>
      </c>
      <c r="M17" s="457"/>
      <c r="N17" s="472"/>
      <c r="O17" s="450"/>
      <c r="P17" s="443"/>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31"/>
      <c r="AN17" s="133">
        <v>6</v>
      </c>
      <c r="AO17" s="134" t="s">
        <v>117</v>
      </c>
      <c r="AP17" s="134"/>
      <c r="AQ17" s="134" t="s">
        <v>114</v>
      </c>
      <c r="AR17" s="134"/>
      <c r="AS17" s="134"/>
      <c r="AT17" s="134"/>
      <c r="AU17" s="134"/>
      <c r="AV17" s="134" t="s">
        <v>114</v>
      </c>
      <c r="AW17" s="135" t="s">
        <v>114</v>
      </c>
      <c r="AX17" s="135" t="s">
        <v>114</v>
      </c>
      <c r="AY17" s="135" t="s">
        <v>114</v>
      </c>
      <c r="AZ17" s="135" t="s">
        <v>114</v>
      </c>
      <c r="BA17" s="135" t="s">
        <v>114</v>
      </c>
      <c r="BB17" s="135" t="s">
        <v>114</v>
      </c>
      <c r="BC17" s="135" t="s">
        <v>114</v>
      </c>
      <c r="BD17" s="135">
        <f t="shared" si="1"/>
        <v>0</v>
      </c>
      <c r="BE17" s="135" t="str">
        <f t="shared" si="2"/>
        <v>Débil</v>
      </c>
      <c r="BF17" s="134"/>
      <c r="BG17" s="136" t="s">
        <v>114</v>
      </c>
      <c r="BH17" s="135" t="str">
        <f t="shared" si="3"/>
        <v>Casilla formulada</v>
      </c>
      <c r="BI17" s="134"/>
      <c r="BJ17" s="135" t="str">
        <f t="shared" si="4"/>
        <v/>
      </c>
      <c r="BK17" s="135" t="str">
        <f t="shared" si="5"/>
        <v/>
      </c>
      <c r="BL17" s="135" t="str">
        <f t="shared" si="6"/>
        <v>SI</v>
      </c>
      <c r="BM17" s="434"/>
      <c r="BN17" s="437"/>
      <c r="BO17" s="469"/>
      <c r="BP17" s="443"/>
      <c r="BQ17" s="425"/>
      <c r="BR17" s="425"/>
      <c r="BS17" s="428"/>
    </row>
    <row r="18" spans="2:71" s="113" customFormat="1" ht="6" customHeight="1" x14ac:dyDescent="0.25">
      <c r="B18" s="463"/>
      <c r="C18" s="466"/>
      <c r="D18" s="455"/>
      <c r="E18" s="455"/>
      <c r="F18" s="455"/>
      <c r="G18" s="455"/>
      <c r="H18" s="455"/>
      <c r="I18" s="455"/>
      <c r="J18" s="455"/>
      <c r="K18" s="137">
        <v>7</v>
      </c>
      <c r="L18" s="138" t="s">
        <v>115</v>
      </c>
      <c r="M18" s="457"/>
      <c r="N18" s="472"/>
      <c r="O18" s="450"/>
      <c r="P18" s="443"/>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31"/>
      <c r="AN18" s="139">
        <v>7</v>
      </c>
      <c r="AO18" s="140" t="s">
        <v>117</v>
      </c>
      <c r="AP18" s="140"/>
      <c r="AQ18" s="140" t="s">
        <v>114</v>
      </c>
      <c r="AR18" s="140"/>
      <c r="AS18" s="140"/>
      <c r="AT18" s="140"/>
      <c r="AU18" s="140"/>
      <c r="AV18" s="140" t="s">
        <v>114</v>
      </c>
      <c r="AW18" s="167" t="s">
        <v>114</v>
      </c>
      <c r="AX18" s="167" t="s">
        <v>114</v>
      </c>
      <c r="AY18" s="167" t="s">
        <v>114</v>
      </c>
      <c r="AZ18" s="167" t="s">
        <v>114</v>
      </c>
      <c r="BA18" s="167" t="s">
        <v>114</v>
      </c>
      <c r="BB18" s="167" t="s">
        <v>114</v>
      </c>
      <c r="BC18" s="167" t="s">
        <v>114</v>
      </c>
      <c r="BD18" s="167">
        <f t="shared" si="1"/>
        <v>0</v>
      </c>
      <c r="BE18" s="167" t="str">
        <f t="shared" si="2"/>
        <v>Débil</v>
      </c>
      <c r="BF18" s="140"/>
      <c r="BG18" s="142" t="s">
        <v>114</v>
      </c>
      <c r="BH18" s="167" t="str">
        <f t="shared" si="3"/>
        <v>Casilla formulada</v>
      </c>
      <c r="BI18" s="140"/>
      <c r="BJ18" s="167" t="str">
        <f t="shared" si="4"/>
        <v/>
      </c>
      <c r="BK18" s="167" t="str">
        <f t="shared" si="5"/>
        <v/>
      </c>
      <c r="BL18" s="167" t="str">
        <f t="shared" si="6"/>
        <v>SI</v>
      </c>
      <c r="BM18" s="434"/>
      <c r="BN18" s="437"/>
      <c r="BO18" s="469"/>
      <c r="BP18" s="443"/>
      <c r="BQ18" s="425"/>
      <c r="BR18" s="425"/>
      <c r="BS18" s="428"/>
    </row>
    <row r="19" spans="2:71" s="113" customFormat="1" ht="6" customHeight="1" x14ac:dyDescent="0.25">
      <c r="B19" s="463"/>
      <c r="C19" s="466"/>
      <c r="D19" s="455"/>
      <c r="E19" s="455"/>
      <c r="F19" s="455"/>
      <c r="G19" s="455"/>
      <c r="H19" s="455"/>
      <c r="I19" s="455"/>
      <c r="J19" s="455"/>
      <c r="K19" s="131">
        <v>8</v>
      </c>
      <c r="L19" s="132" t="s">
        <v>115</v>
      </c>
      <c r="M19" s="457"/>
      <c r="N19" s="472"/>
      <c r="O19" s="450"/>
      <c r="P19" s="443"/>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31"/>
      <c r="AN19" s="133">
        <v>8</v>
      </c>
      <c r="AO19" s="134" t="s">
        <v>117</v>
      </c>
      <c r="AP19" s="134"/>
      <c r="AQ19" s="134" t="s">
        <v>114</v>
      </c>
      <c r="AR19" s="134"/>
      <c r="AS19" s="134"/>
      <c r="AT19" s="134"/>
      <c r="AU19" s="134"/>
      <c r="AV19" s="134" t="s">
        <v>114</v>
      </c>
      <c r="AW19" s="135" t="s">
        <v>114</v>
      </c>
      <c r="AX19" s="135" t="s">
        <v>114</v>
      </c>
      <c r="AY19" s="135" t="s">
        <v>114</v>
      </c>
      <c r="AZ19" s="135" t="s">
        <v>114</v>
      </c>
      <c r="BA19" s="135" t="s">
        <v>114</v>
      </c>
      <c r="BB19" s="135" t="s">
        <v>114</v>
      </c>
      <c r="BC19" s="135" t="s">
        <v>114</v>
      </c>
      <c r="BD19" s="135">
        <f t="shared" si="1"/>
        <v>0</v>
      </c>
      <c r="BE19" s="135" t="str">
        <f t="shared" si="2"/>
        <v>Débil</v>
      </c>
      <c r="BF19" s="134"/>
      <c r="BG19" s="136" t="s">
        <v>114</v>
      </c>
      <c r="BH19" s="135" t="str">
        <f t="shared" si="3"/>
        <v>Casilla formulada</v>
      </c>
      <c r="BI19" s="134"/>
      <c r="BJ19" s="135" t="str">
        <f t="shared" si="4"/>
        <v/>
      </c>
      <c r="BK19" s="135" t="str">
        <f t="shared" si="5"/>
        <v/>
      </c>
      <c r="BL19" s="135" t="str">
        <f t="shared" si="6"/>
        <v>SI</v>
      </c>
      <c r="BM19" s="434"/>
      <c r="BN19" s="437"/>
      <c r="BO19" s="469"/>
      <c r="BP19" s="443"/>
      <c r="BQ19" s="425"/>
      <c r="BR19" s="425"/>
      <c r="BS19" s="428"/>
    </row>
    <row r="20" spans="2:71" s="113" customFormat="1" ht="6" customHeight="1" x14ac:dyDescent="0.25">
      <c r="B20" s="463"/>
      <c r="C20" s="466"/>
      <c r="D20" s="455"/>
      <c r="E20" s="455"/>
      <c r="F20" s="455"/>
      <c r="G20" s="455"/>
      <c r="H20" s="455"/>
      <c r="I20" s="455"/>
      <c r="J20" s="455"/>
      <c r="K20" s="137">
        <v>9</v>
      </c>
      <c r="L20" s="143" t="s">
        <v>115</v>
      </c>
      <c r="M20" s="457"/>
      <c r="N20" s="472"/>
      <c r="O20" s="450"/>
      <c r="P20" s="443"/>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31"/>
      <c r="AN20" s="139">
        <v>9</v>
      </c>
      <c r="AO20" s="140" t="s">
        <v>117</v>
      </c>
      <c r="AP20" s="140"/>
      <c r="AQ20" s="140" t="s">
        <v>114</v>
      </c>
      <c r="AR20" s="140"/>
      <c r="AS20" s="140"/>
      <c r="AT20" s="140"/>
      <c r="AU20" s="140"/>
      <c r="AV20" s="140" t="s">
        <v>114</v>
      </c>
      <c r="AW20" s="167" t="s">
        <v>114</v>
      </c>
      <c r="AX20" s="167" t="s">
        <v>114</v>
      </c>
      <c r="AY20" s="167" t="s">
        <v>114</v>
      </c>
      <c r="AZ20" s="167" t="s">
        <v>114</v>
      </c>
      <c r="BA20" s="167" t="s">
        <v>114</v>
      </c>
      <c r="BB20" s="167" t="s">
        <v>114</v>
      </c>
      <c r="BC20" s="167" t="s">
        <v>114</v>
      </c>
      <c r="BD20" s="167">
        <f t="shared" si="1"/>
        <v>0</v>
      </c>
      <c r="BE20" s="167" t="str">
        <f t="shared" si="2"/>
        <v>Débil</v>
      </c>
      <c r="BF20" s="140"/>
      <c r="BG20" s="142" t="s">
        <v>114</v>
      </c>
      <c r="BH20" s="167" t="str">
        <f t="shared" si="3"/>
        <v>Casilla formulada</v>
      </c>
      <c r="BI20" s="140"/>
      <c r="BJ20" s="167" t="str">
        <f t="shared" si="4"/>
        <v/>
      </c>
      <c r="BK20" s="167" t="str">
        <f t="shared" si="5"/>
        <v/>
      </c>
      <c r="BL20" s="167" t="str">
        <f t="shared" si="6"/>
        <v>SI</v>
      </c>
      <c r="BM20" s="434"/>
      <c r="BN20" s="437"/>
      <c r="BO20" s="469"/>
      <c r="BP20" s="443"/>
      <c r="BQ20" s="425"/>
      <c r="BR20" s="425"/>
      <c r="BS20" s="428"/>
    </row>
    <row r="21" spans="2:71" s="113" customFormat="1" ht="6" customHeight="1" thickBot="1" x14ac:dyDescent="0.3">
      <c r="B21" s="464"/>
      <c r="C21" s="467"/>
      <c r="D21" s="456"/>
      <c r="E21" s="456"/>
      <c r="F21" s="456"/>
      <c r="G21" s="456"/>
      <c r="H21" s="456"/>
      <c r="I21" s="456"/>
      <c r="J21" s="456"/>
      <c r="K21" s="144">
        <v>10</v>
      </c>
      <c r="L21" s="145" t="s">
        <v>115</v>
      </c>
      <c r="M21" s="458"/>
      <c r="N21" s="473"/>
      <c r="O21" s="451"/>
      <c r="P21" s="444"/>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32"/>
      <c r="AN21" s="146">
        <v>10</v>
      </c>
      <c r="AO21" s="147" t="s">
        <v>117</v>
      </c>
      <c r="AP21" s="147"/>
      <c r="AQ21" s="147" t="s">
        <v>114</v>
      </c>
      <c r="AR21" s="147"/>
      <c r="AS21" s="147"/>
      <c r="AT21" s="147"/>
      <c r="AU21" s="147"/>
      <c r="AV21" s="147" t="s">
        <v>114</v>
      </c>
      <c r="AW21" s="148" t="s">
        <v>114</v>
      </c>
      <c r="AX21" s="148" t="s">
        <v>114</v>
      </c>
      <c r="AY21" s="148" t="s">
        <v>114</v>
      </c>
      <c r="AZ21" s="148" t="s">
        <v>114</v>
      </c>
      <c r="BA21" s="148" t="s">
        <v>114</v>
      </c>
      <c r="BB21" s="148" t="s">
        <v>114</v>
      </c>
      <c r="BC21" s="148" t="s">
        <v>114</v>
      </c>
      <c r="BD21" s="148">
        <f t="shared" si="1"/>
        <v>0</v>
      </c>
      <c r="BE21" s="148" t="str">
        <f t="shared" si="2"/>
        <v>Débil</v>
      </c>
      <c r="BF21" s="147"/>
      <c r="BG21" s="149" t="s">
        <v>114</v>
      </c>
      <c r="BH21" s="148" t="str">
        <f t="shared" si="3"/>
        <v>Casilla formulada</v>
      </c>
      <c r="BI21" s="147"/>
      <c r="BJ21" s="148" t="str">
        <f t="shared" si="4"/>
        <v/>
      </c>
      <c r="BK21" s="148" t="str">
        <f t="shared" si="5"/>
        <v/>
      </c>
      <c r="BL21" s="148" t="str">
        <f t="shared" si="6"/>
        <v>SI</v>
      </c>
      <c r="BM21" s="435"/>
      <c r="BN21" s="438"/>
      <c r="BO21" s="470"/>
      <c r="BP21" s="444"/>
      <c r="BQ21" s="426"/>
      <c r="BR21" s="426"/>
      <c r="BS21" s="429"/>
    </row>
    <row r="22" spans="2:71" s="113" customFormat="1" ht="96" hidden="1" customHeight="1" x14ac:dyDescent="0.25">
      <c r="B22" s="462">
        <v>2</v>
      </c>
      <c r="C22" s="465" t="s">
        <v>112</v>
      </c>
      <c r="D22" s="455" t="s">
        <v>113</v>
      </c>
      <c r="E22" s="455"/>
      <c r="F22" s="455" t="s">
        <v>114</v>
      </c>
      <c r="G22" s="455" t="s">
        <v>114</v>
      </c>
      <c r="H22" s="455" t="s">
        <v>114</v>
      </c>
      <c r="I22" s="455" t="s">
        <v>114</v>
      </c>
      <c r="J22" s="455" t="str">
        <f>IF(AND((F22="SI"),(G22="SI"),(H22="SI"),(I22="SI")),"Si es Riesgo de Corrupción","No es Riesgo de Corrupción")</f>
        <v>No es Riesgo de Corrupción</v>
      </c>
      <c r="K22" s="128">
        <v>1</v>
      </c>
      <c r="L22" s="129" t="s">
        <v>115</v>
      </c>
      <c r="M22" s="457" t="s">
        <v>183</v>
      </c>
      <c r="N22" s="471"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448" t="s">
        <v>114</v>
      </c>
      <c r="R22" s="448" t="s">
        <v>114</v>
      </c>
      <c r="S22" s="448" t="s">
        <v>114</v>
      </c>
      <c r="T22" s="448" t="s">
        <v>114</v>
      </c>
      <c r="U22" s="448" t="s">
        <v>114</v>
      </c>
      <c r="V22" s="448" t="s">
        <v>114</v>
      </c>
      <c r="W22" s="448" t="s">
        <v>114</v>
      </c>
      <c r="X22" s="448" t="s">
        <v>114</v>
      </c>
      <c r="Y22" s="448" t="s">
        <v>114</v>
      </c>
      <c r="Z22" s="448" t="s">
        <v>114</v>
      </c>
      <c r="AA22" s="448" t="s">
        <v>114</v>
      </c>
      <c r="AB22" s="448" t="s">
        <v>114</v>
      </c>
      <c r="AC22" s="448" t="s">
        <v>114</v>
      </c>
      <c r="AD22" s="448" t="s">
        <v>114</v>
      </c>
      <c r="AE22" s="448" t="s">
        <v>114</v>
      </c>
      <c r="AF22" s="448" t="s">
        <v>114</v>
      </c>
      <c r="AG22" s="448" t="s">
        <v>114</v>
      </c>
      <c r="AH22" s="448" t="s">
        <v>114</v>
      </c>
      <c r="AI22" s="448" t="s">
        <v>114</v>
      </c>
      <c r="AJ22" s="448">
        <f t="shared" si="0"/>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430" t="s">
        <v>116</v>
      </c>
      <c r="AN22" s="117">
        <v>1</v>
      </c>
      <c r="AO22" s="121" t="s">
        <v>117</v>
      </c>
      <c r="AP22" s="121"/>
      <c r="AQ22" s="121" t="s">
        <v>114</v>
      </c>
      <c r="AR22" s="121"/>
      <c r="AS22" s="121"/>
      <c r="AT22" s="121"/>
      <c r="AU22" s="121"/>
      <c r="AV22" s="121" t="s">
        <v>114</v>
      </c>
      <c r="AW22" s="166" t="s">
        <v>114</v>
      </c>
      <c r="AX22" s="166" t="s">
        <v>114</v>
      </c>
      <c r="AY22" s="166" t="s">
        <v>114</v>
      </c>
      <c r="AZ22" s="166" t="s">
        <v>114</v>
      </c>
      <c r="BA22" s="166" t="s">
        <v>114</v>
      </c>
      <c r="BB22" s="166" t="s">
        <v>114</v>
      </c>
      <c r="BC22" s="166" t="s">
        <v>114</v>
      </c>
      <c r="BD22" s="166">
        <f t="shared" si="1"/>
        <v>0</v>
      </c>
      <c r="BE22" s="166" t="str">
        <f t="shared" si="2"/>
        <v>Débil</v>
      </c>
      <c r="BF22" s="121"/>
      <c r="BG22" s="130" t="s">
        <v>114</v>
      </c>
      <c r="BH22" s="166" t="str">
        <f t="shared" si="3"/>
        <v>Casilla formulada</v>
      </c>
      <c r="BI22" s="121"/>
      <c r="BJ22" s="166" t="str">
        <f t="shared" si="4"/>
        <v/>
      </c>
      <c r="BK22" s="166" t="str">
        <f t="shared" si="5"/>
        <v/>
      </c>
      <c r="BL22" s="166" t="str">
        <f t="shared" si="6"/>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68"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427"/>
    </row>
    <row r="23" spans="2:71" s="113" customFormat="1" ht="96" hidden="1" customHeight="1" x14ac:dyDescent="0.25">
      <c r="B23" s="463"/>
      <c r="C23" s="466"/>
      <c r="D23" s="455"/>
      <c r="E23" s="455"/>
      <c r="F23" s="455"/>
      <c r="G23" s="455"/>
      <c r="H23" s="455"/>
      <c r="I23" s="455"/>
      <c r="J23" s="455"/>
      <c r="K23" s="131">
        <v>2</v>
      </c>
      <c r="L23" s="132" t="s">
        <v>115</v>
      </c>
      <c r="M23" s="457"/>
      <c r="N23" s="472"/>
      <c r="O23" s="450"/>
      <c r="P23" s="443"/>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31"/>
      <c r="AN23" s="133">
        <v>2</v>
      </c>
      <c r="AO23" s="134" t="s">
        <v>117</v>
      </c>
      <c r="AP23" s="134"/>
      <c r="AQ23" s="134" t="s">
        <v>114</v>
      </c>
      <c r="AR23" s="134"/>
      <c r="AS23" s="134"/>
      <c r="AT23" s="134"/>
      <c r="AU23" s="134"/>
      <c r="AV23" s="134" t="s">
        <v>114</v>
      </c>
      <c r="AW23" s="135" t="s">
        <v>114</v>
      </c>
      <c r="AX23" s="135" t="s">
        <v>114</v>
      </c>
      <c r="AY23" s="135" t="s">
        <v>114</v>
      </c>
      <c r="AZ23" s="135" t="s">
        <v>114</v>
      </c>
      <c r="BA23" s="135" t="s">
        <v>114</v>
      </c>
      <c r="BB23" s="135" t="s">
        <v>114</v>
      </c>
      <c r="BC23" s="135" t="s">
        <v>114</v>
      </c>
      <c r="BD23" s="135">
        <f t="shared" si="1"/>
        <v>0</v>
      </c>
      <c r="BE23" s="135" t="str">
        <f t="shared" si="2"/>
        <v>Débil</v>
      </c>
      <c r="BF23" s="134"/>
      <c r="BG23" s="136" t="s">
        <v>114</v>
      </c>
      <c r="BH23" s="135" t="str">
        <f t="shared" si="3"/>
        <v>Casilla formulada</v>
      </c>
      <c r="BI23" s="134"/>
      <c r="BJ23" s="135" t="str">
        <f t="shared" si="4"/>
        <v/>
      </c>
      <c r="BK23" s="135" t="str">
        <f t="shared" si="5"/>
        <v/>
      </c>
      <c r="BL23" s="135" t="str">
        <f t="shared" si="6"/>
        <v>SI</v>
      </c>
      <c r="BM23" s="434"/>
      <c r="BN23" s="437"/>
      <c r="BO23" s="469"/>
      <c r="BP23" s="443"/>
      <c r="BQ23" s="425"/>
      <c r="BR23" s="425"/>
      <c r="BS23" s="428"/>
    </row>
    <row r="24" spans="2:71" s="113" customFormat="1" ht="96" hidden="1" customHeight="1" x14ac:dyDescent="0.25">
      <c r="B24" s="463"/>
      <c r="C24" s="466"/>
      <c r="D24" s="455"/>
      <c r="E24" s="455"/>
      <c r="F24" s="455"/>
      <c r="G24" s="455"/>
      <c r="H24" s="455"/>
      <c r="I24" s="455"/>
      <c r="J24" s="455"/>
      <c r="K24" s="137">
        <v>3</v>
      </c>
      <c r="L24" s="138" t="s">
        <v>115</v>
      </c>
      <c r="M24" s="457"/>
      <c r="N24" s="472"/>
      <c r="O24" s="450"/>
      <c r="P24" s="443"/>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31"/>
      <c r="AN24" s="139">
        <v>3</v>
      </c>
      <c r="AO24" s="140" t="s">
        <v>117</v>
      </c>
      <c r="AP24" s="140"/>
      <c r="AQ24" s="140" t="s">
        <v>114</v>
      </c>
      <c r="AR24" s="140"/>
      <c r="AS24" s="140"/>
      <c r="AT24" s="140"/>
      <c r="AU24" s="140"/>
      <c r="AV24" s="140" t="s">
        <v>114</v>
      </c>
      <c r="AW24" s="167" t="s">
        <v>114</v>
      </c>
      <c r="AX24" s="167" t="s">
        <v>114</v>
      </c>
      <c r="AY24" s="167" t="s">
        <v>114</v>
      </c>
      <c r="AZ24" s="167" t="s">
        <v>114</v>
      </c>
      <c r="BA24" s="167" t="s">
        <v>114</v>
      </c>
      <c r="BB24" s="167" t="s">
        <v>114</v>
      </c>
      <c r="BC24" s="167" t="s">
        <v>114</v>
      </c>
      <c r="BD24" s="167">
        <f t="shared" si="1"/>
        <v>0</v>
      </c>
      <c r="BE24" s="167" t="str">
        <f t="shared" si="2"/>
        <v>Débil</v>
      </c>
      <c r="BF24" s="140"/>
      <c r="BG24" s="142" t="s">
        <v>114</v>
      </c>
      <c r="BH24" s="167" t="str">
        <f t="shared" si="3"/>
        <v>Casilla formulada</v>
      </c>
      <c r="BI24" s="140"/>
      <c r="BJ24" s="167" t="str">
        <f t="shared" si="4"/>
        <v/>
      </c>
      <c r="BK24" s="167" t="str">
        <f t="shared" si="5"/>
        <v/>
      </c>
      <c r="BL24" s="167" t="str">
        <f t="shared" si="6"/>
        <v>SI</v>
      </c>
      <c r="BM24" s="434"/>
      <c r="BN24" s="437"/>
      <c r="BO24" s="469"/>
      <c r="BP24" s="443"/>
      <c r="BQ24" s="425"/>
      <c r="BR24" s="425"/>
      <c r="BS24" s="428"/>
    </row>
    <row r="25" spans="2:71" s="113" customFormat="1" ht="96" hidden="1" customHeight="1" x14ac:dyDescent="0.25">
      <c r="B25" s="463"/>
      <c r="C25" s="466"/>
      <c r="D25" s="455"/>
      <c r="E25" s="455"/>
      <c r="F25" s="455"/>
      <c r="G25" s="455"/>
      <c r="H25" s="455"/>
      <c r="I25" s="455"/>
      <c r="J25" s="455"/>
      <c r="K25" s="131">
        <v>4</v>
      </c>
      <c r="L25" s="132" t="s">
        <v>115</v>
      </c>
      <c r="M25" s="457"/>
      <c r="N25" s="472"/>
      <c r="O25" s="450"/>
      <c r="P25" s="443"/>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31"/>
      <c r="AN25" s="133">
        <v>4</v>
      </c>
      <c r="AO25" s="134" t="s">
        <v>117</v>
      </c>
      <c r="AP25" s="134"/>
      <c r="AQ25" s="134" t="s">
        <v>114</v>
      </c>
      <c r="AR25" s="134"/>
      <c r="AS25" s="134"/>
      <c r="AT25" s="134"/>
      <c r="AU25" s="134"/>
      <c r="AV25" s="134" t="s">
        <v>114</v>
      </c>
      <c r="AW25" s="135" t="s">
        <v>114</v>
      </c>
      <c r="AX25" s="135" t="s">
        <v>114</v>
      </c>
      <c r="AY25" s="135" t="s">
        <v>114</v>
      </c>
      <c r="AZ25" s="135" t="s">
        <v>114</v>
      </c>
      <c r="BA25" s="135" t="s">
        <v>114</v>
      </c>
      <c r="BB25" s="135" t="s">
        <v>114</v>
      </c>
      <c r="BC25" s="135" t="s">
        <v>114</v>
      </c>
      <c r="BD25" s="135">
        <f t="shared" si="1"/>
        <v>0</v>
      </c>
      <c r="BE25" s="135" t="str">
        <f t="shared" si="2"/>
        <v>Débil</v>
      </c>
      <c r="BF25" s="134"/>
      <c r="BG25" s="136" t="s">
        <v>114</v>
      </c>
      <c r="BH25" s="135" t="str">
        <f t="shared" si="3"/>
        <v>Casilla formulada</v>
      </c>
      <c r="BI25" s="134"/>
      <c r="BJ25" s="135" t="str">
        <f t="shared" si="4"/>
        <v/>
      </c>
      <c r="BK25" s="135" t="str">
        <f t="shared" si="5"/>
        <v/>
      </c>
      <c r="BL25" s="135" t="str">
        <f t="shared" si="6"/>
        <v>SI</v>
      </c>
      <c r="BM25" s="434"/>
      <c r="BN25" s="437"/>
      <c r="BO25" s="469"/>
      <c r="BP25" s="443"/>
      <c r="BQ25" s="425"/>
      <c r="BR25" s="425"/>
      <c r="BS25" s="428"/>
    </row>
    <row r="26" spans="2:71" s="113" customFormat="1" ht="96" hidden="1" customHeight="1" x14ac:dyDescent="0.25">
      <c r="B26" s="463"/>
      <c r="C26" s="466"/>
      <c r="D26" s="455"/>
      <c r="E26" s="455"/>
      <c r="F26" s="455"/>
      <c r="G26" s="455"/>
      <c r="H26" s="455"/>
      <c r="I26" s="455"/>
      <c r="J26" s="455"/>
      <c r="K26" s="137">
        <v>5</v>
      </c>
      <c r="L26" s="138" t="s">
        <v>115</v>
      </c>
      <c r="M26" s="457"/>
      <c r="N26" s="472"/>
      <c r="O26" s="450"/>
      <c r="P26" s="443"/>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31"/>
      <c r="AN26" s="139">
        <v>5</v>
      </c>
      <c r="AO26" s="140" t="s">
        <v>117</v>
      </c>
      <c r="AP26" s="140"/>
      <c r="AQ26" s="140" t="s">
        <v>114</v>
      </c>
      <c r="AR26" s="140"/>
      <c r="AS26" s="140"/>
      <c r="AT26" s="140"/>
      <c r="AU26" s="140"/>
      <c r="AV26" s="140" t="s">
        <v>114</v>
      </c>
      <c r="AW26" s="167" t="s">
        <v>114</v>
      </c>
      <c r="AX26" s="167" t="s">
        <v>114</v>
      </c>
      <c r="AY26" s="167" t="s">
        <v>114</v>
      </c>
      <c r="AZ26" s="167" t="s">
        <v>114</v>
      </c>
      <c r="BA26" s="167" t="s">
        <v>114</v>
      </c>
      <c r="BB26" s="167" t="s">
        <v>114</v>
      </c>
      <c r="BC26" s="167" t="s">
        <v>114</v>
      </c>
      <c r="BD26" s="167">
        <f t="shared" si="1"/>
        <v>0</v>
      </c>
      <c r="BE26" s="167" t="str">
        <f t="shared" si="2"/>
        <v>Débil</v>
      </c>
      <c r="BF26" s="140"/>
      <c r="BG26" s="142" t="s">
        <v>114</v>
      </c>
      <c r="BH26" s="167" t="str">
        <f t="shared" si="3"/>
        <v>Casilla formulada</v>
      </c>
      <c r="BI26" s="140"/>
      <c r="BJ26" s="167" t="str">
        <f t="shared" si="4"/>
        <v/>
      </c>
      <c r="BK26" s="167" t="str">
        <f t="shared" si="5"/>
        <v/>
      </c>
      <c r="BL26" s="167" t="str">
        <f t="shared" si="6"/>
        <v>SI</v>
      </c>
      <c r="BM26" s="434"/>
      <c r="BN26" s="437"/>
      <c r="BO26" s="469"/>
      <c r="BP26" s="443"/>
      <c r="BQ26" s="425"/>
      <c r="BR26" s="425"/>
      <c r="BS26" s="428"/>
    </row>
    <row r="27" spans="2:71" s="113" customFormat="1" ht="96" hidden="1" customHeight="1" x14ac:dyDescent="0.25">
      <c r="B27" s="463"/>
      <c r="C27" s="466"/>
      <c r="D27" s="455"/>
      <c r="E27" s="455"/>
      <c r="F27" s="455"/>
      <c r="G27" s="455"/>
      <c r="H27" s="455"/>
      <c r="I27" s="455"/>
      <c r="J27" s="455"/>
      <c r="K27" s="131">
        <v>6</v>
      </c>
      <c r="L27" s="132" t="s">
        <v>115</v>
      </c>
      <c r="M27" s="457"/>
      <c r="N27" s="472"/>
      <c r="O27" s="450"/>
      <c r="P27" s="443"/>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31"/>
      <c r="AN27" s="133">
        <v>6</v>
      </c>
      <c r="AO27" s="134" t="s">
        <v>117</v>
      </c>
      <c r="AP27" s="134"/>
      <c r="AQ27" s="134" t="s">
        <v>114</v>
      </c>
      <c r="AR27" s="134"/>
      <c r="AS27" s="134"/>
      <c r="AT27" s="134"/>
      <c r="AU27" s="134"/>
      <c r="AV27" s="134" t="s">
        <v>114</v>
      </c>
      <c r="AW27" s="135" t="s">
        <v>114</v>
      </c>
      <c r="AX27" s="135" t="s">
        <v>114</v>
      </c>
      <c r="AY27" s="135" t="s">
        <v>114</v>
      </c>
      <c r="AZ27" s="135" t="s">
        <v>114</v>
      </c>
      <c r="BA27" s="135" t="s">
        <v>114</v>
      </c>
      <c r="BB27" s="135" t="s">
        <v>114</v>
      </c>
      <c r="BC27" s="135" t="s">
        <v>114</v>
      </c>
      <c r="BD27" s="135">
        <f t="shared" si="1"/>
        <v>0</v>
      </c>
      <c r="BE27" s="135" t="str">
        <f t="shared" si="2"/>
        <v>Débil</v>
      </c>
      <c r="BF27" s="134"/>
      <c r="BG27" s="136" t="s">
        <v>114</v>
      </c>
      <c r="BH27" s="135" t="str">
        <f t="shared" si="3"/>
        <v>Casilla formulada</v>
      </c>
      <c r="BI27" s="134"/>
      <c r="BJ27" s="135" t="str">
        <f t="shared" si="4"/>
        <v/>
      </c>
      <c r="BK27" s="135" t="str">
        <f t="shared" si="5"/>
        <v/>
      </c>
      <c r="BL27" s="135" t="str">
        <f t="shared" si="6"/>
        <v>SI</v>
      </c>
      <c r="BM27" s="434"/>
      <c r="BN27" s="437"/>
      <c r="BO27" s="469"/>
      <c r="BP27" s="443"/>
      <c r="BQ27" s="425"/>
      <c r="BR27" s="425"/>
      <c r="BS27" s="428"/>
    </row>
    <row r="28" spans="2:71" s="113" customFormat="1" ht="96" hidden="1" customHeight="1" x14ac:dyDescent="0.25">
      <c r="B28" s="463"/>
      <c r="C28" s="466"/>
      <c r="D28" s="455"/>
      <c r="E28" s="455"/>
      <c r="F28" s="455"/>
      <c r="G28" s="455"/>
      <c r="H28" s="455"/>
      <c r="I28" s="455"/>
      <c r="J28" s="455"/>
      <c r="K28" s="137">
        <v>7</v>
      </c>
      <c r="L28" s="138" t="s">
        <v>115</v>
      </c>
      <c r="M28" s="457"/>
      <c r="N28" s="472"/>
      <c r="O28" s="450"/>
      <c r="P28" s="443"/>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31"/>
      <c r="AN28" s="139">
        <v>7</v>
      </c>
      <c r="AO28" s="140" t="s">
        <v>117</v>
      </c>
      <c r="AP28" s="140"/>
      <c r="AQ28" s="140" t="s">
        <v>114</v>
      </c>
      <c r="AR28" s="140"/>
      <c r="AS28" s="140"/>
      <c r="AT28" s="140"/>
      <c r="AU28" s="140"/>
      <c r="AV28" s="140" t="s">
        <v>114</v>
      </c>
      <c r="AW28" s="167" t="s">
        <v>114</v>
      </c>
      <c r="AX28" s="167" t="s">
        <v>114</v>
      </c>
      <c r="AY28" s="167" t="s">
        <v>114</v>
      </c>
      <c r="AZ28" s="167" t="s">
        <v>114</v>
      </c>
      <c r="BA28" s="167" t="s">
        <v>114</v>
      </c>
      <c r="BB28" s="167" t="s">
        <v>114</v>
      </c>
      <c r="BC28" s="167" t="s">
        <v>114</v>
      </c>
      <c r="BD28" s="167">
        <f t="shared" si="1"/>
        <v>0</v>
      </c>
      <c r="BE28" s="167" t="str">
        <f t="shared" si="2"/>
        <v>Débil</v>
      </c>
      <c r="BF28" s="140"/>
      <c r="BG28" s="142" t="s">
        <v>114</v>
      </c>
      <c r="BH28" s="167" t="str">
        <f t="shared" si="3"/>
        <v>Casilla formulada</v>
      </c>
      <c r="BI28" s="140"/>
      <c r="BJ28" s="167" t="str">
        <f t="shared" si="4"/>
        <v/>
      </c>
      <c r="BK28" s="167" t="str">
        <f t="shared" si="5"/>
        <v/>
      </c>
      <c r="BL28" s="167" t="str">
        <f t="shared" si="6"/>
        <v>SI</v>
      </c>
      <c r="BM28" s="434"/>
      <c r="BN28" s="437"/>
      <c r="BO28" s="469"/>
      <c r="BP28" s="443"/>
      <c r="BQ28" s="425"/>
      <c r="BR28" s="425"/>
      <c r="BS28" s="428"/>
    </row>
    <row r="29" spans="2:71" s="113" customFormat="1" ht="96" hidden="1" customHeight="1" x14ac:dyDescent="0.25">
      <c r="B29" s="463"/>
      <c r="C29" s="466"/>
      <c r="D29" s="455"/>
      <c r="E29" s="455"/>
      <c r="F29" s="455"/>
      <c r="G29" s="455"/>
      <c r="H29" s="455"/>
      <c r="I29" s="455"/>
      <c r="J29" s="455"/>
      <c r="K29" s="131">
        <v>8</v>
      </c>
      <c r="L29" s="132" t="s">
        <v>115</v>
      </c>
      <c r="M29" s="457"/>
      <c r="N29" s="472"/>
      <c r="O29" s="450"/>
      <c r="P29" s="443"/>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31"/>
      <c r="AN29" s="133">
        <v>8</v>
      </c>
      <c r="AO29" s="134" t="s">
        <v>117</v>
      </c>
      <c r="AP29" s="134"/>
      <c r="AQ29" s="134" t="s">
        <v>114</v>
      </c>
      <c r="AR29" s="134"/>
      <c r="AS29" s="134"/>
      <c r="AT29" s="134"/>
      <c r="AU29" s="134"/>
      <c r="AV29" s="134" t="s">
        <v>114</v>
      </c>
      <c r="AW29" s="135" t="s">
        <v>114</v>
      </c>
      <c r="AX29" s="135" t="s">
        <v>114</v>
      </c>
      <c r="AY29" s="135" t="s">
        <v>114</v>
      </c>
      <c r="AZ29" s="135" t="s">
        <v>114</v>
      </c>
      <c r="BA29" s="135" t="s">
        <v>114</v>
      </c>
      <c r="BB29" s="135" t="s">
        <v>114</v>
      </c>
      <c r="BC29" s="135" t="s">
        <v>114</v>
      </c>
      <c r="BD29" s="135">
        <f t="shared" si="1"/>
        <v>0</v>
      </c>
      <c r="BE29" s="135" t="str">
        <f t="shared" si="2"/>
        <v>Débil</v>
      </c>
      <c r="BF29" s="134"/>
      <c r="BG29" s="136" t="s">
        <v>114</v>
      </c>
      <c r="BH29" s="135" t="str">
        <f t="shared" si="3"/>
        <v>Casilla formulada</v>
      </c>
      <c r="BI29" s="134"/>
      <c r="BJ29" s="135" t="str">
        <f t="shared" si="4"/>
        <v/>
      </c>
      <c r="BK29" s="135" t="str">
        <f t="shared" si="5"/>
        <v/>
      </c>
      <c r="BL29" s="135" t="str">
        <f t="shared" si="6"/>
        <v>SI</v>
      </c>
      <c r="BM29" s="434"/>
      <c r="BN29" s="437"/>
      <c r="BO29" s="469"/>
      <c r="BP29" s="443"/>
      <c r="BQ29" s="425"/>
      <c r="BR29" s="425"/>
      <c r="BS29" s="428"/>
    </row>
    <row r="30" spans="2:71" s="113" customFormat="1" ht="96" hidden="1" customHeight="1" x14ac:dyDescent="0.25">
      <c r="B30" s="463"/>
      <c r="C30" s="466"/>
      <c r="D30" s="455"/>
      <c r="E30" s="455"/>
      <c r="F30" s="455"/>
      <c r="G30" s="455"/>
      <c r="H30" s="455"/>
      <c r="I30" s="455"/>
      <c r="J30" s="455"/>
      <c r="K30" s="137">
        <v>9</v>
      </c>
      <c r="L30" s="143" t="s">
        <v>115</v>
      </c>
      <c r="M30" s="457"/>
      <c r="N30" s="472"/>
      <c r="O30" s="450"/>
      <c r="P30" s="443"/>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31"/>
      <c r="AN30" s="139">
        <v>9</v>
      </c>
      <c r="AO30" s="140" t="s">
        <v>117</v>
      </c>
      <c r="AP30" s="140"/>
      <c r="AQ30" s="140" t="s">
        <v>114</v>
      </c>
      <c r="AR30" s="140"/>
      <c r="AS30" s="140"/>
      <c r="AT30" s="140"/>
      <c r="AU30" s="140"/>
      <c r="AV30" s="140" t="s">
        <v>114</v>
      </c>
      <c r="AW30" s="167" t="s">
        <v>114</v>
      </c>
      <c r="AX30" s="167" t="s">
        <v>114</v>
      </c>
      <c r="AY30" s="167" t="s">
        <v>114</v>
      </c>
      <c r="AZ30" s="167" t="s">
        <v>114</v>
      </c>
      <c r="BA30" s="167" t="s">
        <v>114</v>
      </c>
      <c r="BB30" s="167" t="s">
        <v>114</v>
      </c>
      <c r="BC30" s="167" t="s">
        <v>114</v>
      </c>
      <c r="BD30" s="167">
        <f t="shared" si="1"/>
        <v>0</v>
      </c>
      <c r="BE30" s="167" t="str">
        <f t="shared" si="2"/>
        <v>Débil</v>
      </c>
      <c r="BF30" s="140"/>
      <c r="BG30" s="142" t="s">
        <v>114</v>
      </c>
      <c r="BH30" s="167" t="str">
        <f t="shared" si="3"/>
        <v>Casilla formulada</v>
      </c>
      <c r="BI30" s="140"/>
      <c r="BJ30" s="167" t="str">
        <f t="shared" si="4"/>
        <v/>
      </c>
      <c r="BK30" s="167" t="str">
        <f t="shared" si="5"/>
        <v/>
      </c>
      <c r="BL30" s="167" t="str">
        <f t="shared" si="6"/>
        <v>SI</v>
      </c>
      <c r="BM30" s="434"/>
      <c r="BN30" s="437"/>
      <c r="BO30" s="469"/>
      <c r="BP30" s="443"/>
      <c r="BQ30" s="425"/>
      <c r="BR30" s="425"/>
      <c r="BS30" s="428"/>
    </row>
    <row r="31" spans="2:71" s="113" customFormat="1" ht="96" hidden="1" customHeight="1" x14ac:dyDescent="0.25">
      <c r="B31" s="464"/>
      <c r="C31" s="467"/>
      <c r="D31" s="456"/>
      <c r="E31" s="456"/>
      <c r="F31" s="456"/>
      <c r="G31" s="456"/>
      <c r="H31" s="456"/>
      <c r="I31" s="456"/>
      <c r="J31" s="456"/>
      <c r="K31" s="144">
        <v>10</v>
      </c>
      <c r="L31" s="145" t="s">
        <v>115</v>
      </c>
      <c r="M31" s="458"/>
      <c r="N31" s="473"/>
      <c r="O31" s="451"/>
      <c r="P31" s="444"/>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32"/>
      <c r="AN31" s="146">
        <v>10</v>
      </c>
      <c r="AO31" s="147" t="s">
        <v>117</v>
      </c>
      <c r="AP31" s="147"/>
      <c r="AQ31" s="147" t="s">
        <v>114</v>
      </c>
      <c r="AR31" s="147"/>
      <c r="AS31" s="147"/>
      <c r="AT31" s="147"/>
      <c r="AU31" s="147"/>
      <c r="AV31" s="147" t="s">
        <v>114</v>
      </c>
      <c r="AW31" s="148" t="s">
        <v>114</v>
      </c>
      <c r="AX31" s="148" t="s">
        <v>114</v>
      </c>
      <c r="AY31" s="148" t="s">
        <v>114</v>
      </c>
      <c r="AZ31" s="148" t="s">
        <v>114</v>
      </c>
      <c r="BA31" s="148" t="s">
        <v>114</v>
      </c>
      <c r="BB31" s="148" t="s">
        <v>114</v>
      </c>
      <c r="BC31" s="148" t="s">
        <v>114</v>
      </c>
      <c r="BD31" s="148">
        <f t="shared" si="1"/>
        <v>0</v>
      </c>
      <c r="BE31" s="148" t="str">
        <f t="shared" si="2"/>
        <v>Débil</v>
      </c>
      <c r="BF31" s="147"/>
      <c r="BG31" s="149" t="s">
        <v>114</v>
      </c>
      <c r="BH31" s="148" t="str">
        <f t="shared" si="3"/>
        <v>Casilla formulada</v>
      </c>
      <c r="BI31" s="147"/>
      <c r="BJ31" s="148" t="str">
        <f t="shared" si="4"/>
        <v/>
      </c>
      <c r="BK31" s="148" t="str">
        <f t="shared" si="5"/>
        <v/>
      </c>
      <c r="BL31" s="148" t="str">
        <f t="shared" si="6"/>
        <v>SI</v>
      </c>
      <c r="BM31" s="435"/>
      <c r="BN31" s="438"/>
      <c r="BO31" s="470"/>
      <c r="BP31" s="444"/>
      <c r="BQ31" s="426"/>
      <c r="BR31" s="426"/>
      <c r="BS31" s="429"/>
    </row>
    <row r="32" spans="2:71" s="113" customFormat="1" ht="96" hidden="1" customHeight="1" x14ac:dyDescent="0.25">
      <c r="B32" s="462">
        <v>3</v>
      </c>
      <c r="C32" s="465" t="s">
        <v>112</v>
      </c>
      <c r="D32" s="455" t="s">
        <v>113</v>
      </c>
      <c r="E32" s="455"/>
      <c r="F32" s="453" t="s">
        <v>114</v>
      </c>
      <c r="G32" s="453" t="s">
        <v>114</v>
      </c>
      <c r="H32" s="453" t="s">
        <v>114</v>
      </c>
      <c r="I32" s="453" t="s">
        <v>114</v>
      </c>
      <c r="J32" s="455" t="str">
        <f>IF(AND((F32="SI"),(G32="SI"),(H32="SI"),(I32="SI")),"Si es Riesgo de Corrupción","No es Riesgo de Corrupción")</f>
        <v>No es Riesgo de Corrupción</v>
      </c>
      <c r="K32" s="128">
        <v>1</v>
      </c>
      <c r="L32" s="129" t="s">
        <v>115</v>
      </c>
      <c r="M32" s="457" t="s">
        <v>183</v>
      </c>
      <c r="N32" s="45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45" t="s">
        <v>114</v>
      </c>
      <c r="R32" s="445" t="s">
        <v>114</v>
      </c>
      <c r="S32" s="445" t="s">
        <v>114</v>
      </c>
      <c r="T32" s="445" t="s">
        <v>114</v>
      </c>
      <c r="U32" s="445" t="s">
        <v>114</v>
      </c>
      <c r="V32" s="445" t="s">
        <v>114</v>
      </c>
      <c r="W32" s="445" t="s">
        <v>114</v>
      </c>
      <c r="X32" s="445" t="s">
        <v>114</v>
      </c>
      <c r="Y32" s="445" t="s">
        <v>114</v>
      </c>
      <c r="Z32" s="445" t="s">
        <v>114</v>
      </c>
      <c r="AA32" s="445" t="s">
        <v>114</v>
      </c>
      <c r="AB32" s="445" t="s">
        <v>114</v>
      </c>
      <c r="AC32" s="445" t="s">
        <v>114</v>
      </c>
      <c r="AD32" s="445" t="s">
        <v>114</v>
      </c>
      <c r="AE32" s="445" t="s">
        <v>114</v>
      </c>
      <c r="AF32" s="445" t="s">
        <v>114</v>
      </c>
      <c r="AG32" s="445" t="s">
        <v>114</v>
      </c>
      <c r="AH32" s="445" t="s">
        <v>114</v>
      </c>
      <c r="AI32" s="445"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430" t="s">
        <v>116</v>
      </c>
      <c r="AN32" s="117">
        <v>1</v>
      </c>
      <c r="AO32" s="121" t="s">
        <v>117</v>
      </c>
      <c r="AP32" s="121"/>
      <c r="AQ32" s="121" t="s">
        <v>114</v>
      </c>
      <c r="AR32" s="121"/>
      <c r="AS32" s="121"/>
      <c r="AT32" s="121"/>
      <c r="AU32" s="121"/>
      <c r="AV32" s="121" t="s">
        <v>114</v>
      </c>
      <c r="AW32" s="166" t="s">
        <v>114</v>
      </c>
      <c r="AX32" s="166" t="s">
        <v>114</v>
      </c>
      <c r="AY32" s="166" t="s">
        <v>114</v>
      </c>
      <c r="AZ32" s="166" t="s">
        <v>114</v>
      </c>
      <c r="BA32" s="166" t="s">
        <v>114</v>
      </c>
      <c r="BB32" s="166" t="s">
        <v>114</v>
      </c>
      <c r="BC32" s="166" t="s">
        <v>114</v>
      </c>
      <c r="BD32" s="166">
        <f t="shared" si="1"/>
        <v>0</v>
      </c>
      <c r="BE32" s="166" t="str">
        <f t="shared" si="2"/>
        <v>Débil</v>
      </c>
      <c r="BF32" s="121"/>
      <c r="BG32" s="130" t="s">
        <v>114</v>
      </c>
      <c r="BH32" s="166" t="str">
        <f t="shared" si="3"/>
        <v>Casilla formulada</v>
      </c>
      <c r="BI32" s="121"/>
      <c r="BJ32" s="166" t="str">
        <f t="shared" si="4"/>
        <v/>
      </c>
      <c r="BK32" s="166" t="str">
        <f t="shared" si="5"/>
        <v/>
      </c>
      <c r="BL32" s="166" t="str">
        <f t="shared" si="6"/>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427"/>
    </row>
    <row r="33" spans="2:71" s="113" customFormat="1" ht="96" hidden="1" customHeight="1" x14ac:dyDescent="0.25">
      <c r="B33" s="463"/>
      <c r="C33" s="466"/>
      <c r="D33" s="455"/>
      <c r="E33" s="455"/>
      <c r="F33" s="453"/>
      <c r="G33" s="453"/>
      <c r="H33" s="453"/>
      <c r="I33" s="453"/>
      <c r="J33" s="455"/>
      <c r="K33" s="131">
        <v>2</v>
      </c>
      <c r="L33" s="132" t="s">
        <v>115</v>
      </c>
      <c r="M33" s="457"/>
      <c r="N33" s="460"/>
      <c r="O33" s="450"/>
      <c r="P33" s="443"/>
      <c r="Q33" s="446"/>
      <c r="R33" s="446"/>
      <c r="S33" s="446"/>
      <c r="T33" s="446"/>
      <c r="U33" s="446"/>
      <c r="V33" s="446"/>
      <c r="W33" s="446"/>
      <c r="X33" s="446"/>
      <c r="Y33" s="446"/>
      <c r="Z33" s="446"/>
      <c r="AA33" s="446"/>
      <c r="AB33" s="446"/>
      <c r="AC33" s="446"/>
      <c r="AD33" s="446"/>
      <c r="AE33" s="446"/>
      <c r="AF33" s="446"/>
      <c r="AG33" s="446"/>
      <c r="AH33" s="446"/>
      <c r="AI33" s="446"/>
      <c r="AJ33" s="425"/>
      <c r="AK33" s="425"/>
      <c r="AL33" s="425"/>
      <c r="AM33" s="431"/>
      <c r="AN33" s="133">
        <v>2</v>
      </c>
      <c r="AO33" s="134" t="s">
        <v>117</v>
      </c>
      <c r="AP33" s="134"/>
      <c r="AQ33" s="134" t="s">
        <v>114</v>
      </c>
      <c r="AR33" s="134"/>
      <c r="AS33" s="134"/>
      <c r="AT33" s="134"/>
      <c r="AU33" s="134"/>
      <c r="AV33" s="134" t="s">
        <v>114</v>
      </c>
      <c r="AW33" s="135" t="s">
        <v>114</v>
      </c>
      <c r="AX33" s="135" t="s">
        <v>114</v>
      </c>
      <c r="AY33" s="135" t="s">
        <v>114</v>
      </c>
      <c r="AZ33" s="135" t="s">
        <v>114</v>
      </c>
      <c r="BA33" s="135" t="s">
        <v>114</v>
      </c>
      <c r="BB33" s="135" t="s">
        <v>114</v>
      </c>
      <c r="BC33" s="135" t="s">
        <v>114</v>
      </c>
      <c r="BD33" s="135">
        <f t="shared" si="1"/>
        <v>0</v>
      </c>
      <c r="BE33" s="135" t="str">
        <f t="shared" si="2"/>
        <v>Débil</v>
      </c>
      <c r="BF33" s="134"/>
      <c r="BG33" s="136" t="s">
        <v>114</v>
      </c>
      <c r="BH33" s="135" t="str">
        <f t="shared" si="3"/>
        <v>Casilla formulada</v>
      </c>
      <c r="BI33" s="134"/>
      <c r="BJ33" s="135" t="str">
        <f t="shared" si="4"/>
        <v/>
      </c>
      <c r="BK33" s="135" t="str">
        <f t="shared" si="5"/>
        <v/>
      </c>
      <c r="BL33" s="135" t="str">
        <f t="shared" si="6"/>
        <v>SI</v>
      </c>
      <c r="BM33" s="434"/>
      <c r="BN33" s="437"/>
      <c r="BO33" s="440"/>
      <c r="BP33" s="443"/>
      <c r="BQ33" s="425"/>
      <c r="BR33" s="425"/>
      <c r="BS33" s="428"/>
    </row>
    <row r="34" spans="2:71" s="113" customFormat="1" ht="96" hidden="1" customHeight="1" x14ac:dyDescent="0.25">
      <c r="B34" s="463"/>
      <c r="C34" s="466"/>
      <c r="D34" s="455"/>
      <c r="E34" s="455"/>
      <c r="F34" s="453"/>
      <c r="G34" s="453"/>
      <c r="H34" s="453"/>
      <c r="I34" s="453"/>
      <c r="J34" s="455"/>
      <c r="K34" s="137">
        <v>3</v>
      </c>
      <c r="L34" s="138" t="s">
        <v>115</v>
      </c>
      <c r="M34" s="457"/>
      <c r="N34" s="460"/>
      <c r="O34" s="450"/>
      <c r="P34" s="443"/>
      <c r="Q34" s="446"/>
      <c r="R34" s="446"/>
      <c r="S34" s="446"/>
      <c r="T34" s="446"/>
      <c r="U34" s="446"/>
      <c r="V34" s="446"/>
      <c r="W34" s="446"/>
      <c r="X34" s="446"/>
      <c r="Y34" s="446"/>
      <c r="Z34" s="446"/>
      <c r="AA34" s="446"/>
      <c r="AB34" s="446"/>
      <c r="AC34" s="446"/>
      <c r="AD34" s="446"/>
      <c r="AE34" s="446"/>
      <c r="AF34" s="446"/>
      <c r="AG34" s="446"/>
      <c r="AH34" s="446"/>
      <c r="AI34" s="446"/>
      <c r="AJ34" s="425"/>
      <c r="AK34" s="425"/>
      <c r="AL34" s="425"/>
      <c r="AM34" s="431"/>
      <c r="AN34" s="139">
        <v>3</v>
      </c>
      <c r="AO34" s="140" t="s">
        <v>117</v>
      </c>
      <c r="AP34" s="140"/>
      <c r="AQ34" s="140" t="s">
        <v>114</v>
      </c>
      <c r="AR34" s="140"/>
      <c r="AS34" s="140"/>
      <c r="AT34" s="140"/>
      <c r="AU34" s="140"/>
      <c r="AV34" s="140" t="s">
        <v>114</v>
      </c>
      <c r="AW34" s="167" t="s">
        <v>114</v>
      </c>
      <c r="AX34" s="167" t="s">
        <v>114</v>
      </c>
      <c r="AY34" s="167" t="s">
        <v>114</v>
      </c>
      <c r="AZ34" s="167" t="s">
        <v>114</v>
      </c>
      <c r="BA34" s="167" t="s">
        <v>114</v>
      </c>
      <c r="BB34" s="167" t="s">
        <v>114</v>
      </c>
      <c r="BC34" s="167" t="s">
        <v>114</v>
      </c>
      <c r="BD34" s="167">
        <f t="shared" si="1"/>
        <v>0</v>
      </c>
      <c r="BE34" s="167" t="str">
        <f t="shared" si="2"/>
        <v>Débil</v>
      </c>
      <c r="BF34" s="140"/>
      <c r="BG34" s="142" t="s">
        <v>114</v>
      </c>
      <c r="BH34" s="167" t="str">
        <f t="shared" si="3"/>
        <v>Casilla formulada</v>
      </c>
      <c r="BI34" s="140"/>
      <c r="BJ34" s="167" t="str">
        <f t="shared" si="4"/>
        <v/>
      </c>
      <c r="BK34" s="167" t="str">
        <f t="shared" si="5"/>
        <v/>
      </c>
      <c r="BL34" s="167" t="str">
        <f t="shared" si="6"/>
        <v>SI</v>
      </c>
      <c r="BM34" s="434"/>
      <c r="BN34" s="437"/>
      <c r="BO34" s="440"/>
      <c r="BP34" s="443"/>
      <c r="BQ34" s="425"/>
      <c r="BR34" s="425"/>
      <c r="BS34" s="428"/>
    </row>
    <row r="35" spans="2:71" s="113" customFormat="1" ht="96" hidden="1" customHeight="1" x14ac:dyDescent="0.25">
      <c r="B35" s="463"/>
      <c r="C35" s="466"/>
      <c r="D35" s="455"/>
      <c r="E35" s="455"/>
      <c r="F35" s="453"/>
      <c r="G35" s="453"/>
      <c r="H35" s="453"/>
      <c r="I35" s="453"/>
      <c r="J35" s="455"/>
      <c r="K35" s="131">
        <v>4</v>
      </c>
      <c r="L35" s="132" t="s">
        <v>115</v>
      </c>
      <c r="M35" s="457"/>
      <c r="N35" s="460"/>
      <c r="O35" s="450"/>
      <c r="P35" s="443"/>
      <c r="Q35" s="446"/>
      <c r="R35" s="446"/>
      <c r="S35" s="446"/>
      <c r="T35" s="446"/>
      <c r="U35" s="446"/>
      <c r="V35" s="446"/>
      <c r="W35" s="446"/>
      <c r="X35" s="446"/>
      <c r="Y35" s="446"/>
      <c r="Z35" s="446"/>
      <c r="AA35" s="446"/>
      <c r="AB35" s="446"/>
      <c r="AC35" s="446"/>
      <c r="AD35" s="446"/>
      <c r="AE35" s="446"/>
      <c r="AF35" s="446"/>
      <c r="AG35" s="446"/>
      <c r="AH35" s="446"/>
      <c r="AI35" s="446"/>
      <c r="AJ35" s="425"/>
      <c r="AK35" s="425"/>
      <c r="AL35" s="425"/>
      <c r="AM35" s="431"/>
      <c r="AN35" s="133">
        <v>4</v>
      </c>
      <c r="AO35" s="134" t="s">
        <v>117</v>
      </c>
      <c r="AP35" s="134"/>
      <c r="AQ35" s="134" t="s">
        <v>114</v>
      </c>
      <c r="AR35" s="134"/>
      <c r="AS35" s="134"/>
      <c r="AT35" s="134"/>
      <c r="AU35" s="134"/>
      <c r="AV35" s="134" t="s">
        <v>114</v>
      </c>
      <c r="AW35" s="135" t="s">
        <v>114</v>
      </c>
      <c r="AX35" s="135" t="s">
        <v>114</v>
      </c>
      <c r="AY35" s="135" t="s">
        <v>114</v>
      </c>
      <c r="AZ35" s="135" t="s">
        <v>114</v>
      </c>
      <c r="BA35" s="135" t="s">
        <v>114</v>
      </c>
      <c r="BB35" s="135" t="s">
        <v>114</v>
      </c>
      <c r="BC35" s="135" t="s">
        <v>114</v>
      </c>
      <c r="BD35" s="135">
        <f t="shared" si="1"/>
        <v>0</v>
      </c>
      <c r="BE35" s="135" t="str">
        <f t="shared" si="2"/>
        <v>Débil</v>
      </c>
      <c r="BF35" s="134"/>
      <c r="BG35" s="136" t="s">
        <v>114</v>
      </c>
      <c r="BH35" s="135" t="str">
        <f t="shared" si="3"/>
        <v>Casilla formulada</v>
      </c>
      <c r="BI35" s="134"/>
      <c r="BJ35" s="135" t="str">
        <f t="shared" si="4"/>
        <v/>
      </c>
      <c r="BK35" s="135" t="str">
        <f t="shared" si="5"/>
        <v/>
      </c>
      <c r="BL35" s="135" t="str">
        <f t="shared" si="6"/>
        <v>SI</v>
      </c>
      <c r="BM35" s="434"/>
      <c r="BN35" s="437"/>
      <c r="BO35" s="440"/>
      <c r="BP35" s="443"/>
      <c r="BQ35" s="425"/>
      <c r="BR35" s="425"/>
      <c r="BS35" s="428"/>
    </row>
    <row r="36" spans="2:71" s="113" customFormat="1" ht="96" hidden="1" customHeight="1" x14ac:dyDescent="0.25">
      <c r="B36" s="463"/>
      <c r="C36" s="466"/>
      <c r="D36" s="455"/>
      <c r="E36" s="455"/>
      <c r="F36" s="453"/>
      <c r="G36" s="453"/>
      <c r="H36" s="453"/>
      <c r="I36" s="453"/>
      <c r="J36" s="455"/>
      <c r="K36" s="137">
        <v>5</v>
      </c>
      <c r="L36" s="138" t="s">
        <v>115</v>
      </c>
      <c r="M36" s="457"/>
      <c r="N36" s="460"/>
      <c r="O36" s="450"/>
      <c r="P36" s="443"/>
      <c r="Q36" s="446"/>
      <c r="R36" s="446"/>
      <c r="S36" s="446"/>
      <c r="T36" s="446"/>
      <c r="U36" s="446"/>
      <c r="V36" s="446"/>
      <c r="W36" s="446"/>
      <c r="X36" s="446"/>
      <c r="Y36" s="446"/>
      <c r="Z36" s="446"/>
      <c r="AA36" s="446"/>
      <c r="AB36" s="446"/>
      <c r="AC36" s="446"/>
      <c r="AD36" s="446"/>
      <c r="AE36" s="446"/>
      <c r="AF36" s="446"/>
      <c r="AG36" s="446"/>
      <c r="AH36" s="446"/>
      <c r="AI36" s="446"/>
      <c r="AJ36" s="425"/>
      <c r="AK36" s="425"/>
      <c r="AL36" s="425"/>
      <c r="AM36" s="431"/>
      <c r="AN36" s="139">
        <v>5</v>
      </c>
      <c r="AO36" s="140" t="s">
        <v>117</v>
      </c>
      <c r="AP36" s="140"/>
      <c r="AQ36" s="140" t="s">
        <v>114</v>
      </c>
      <c r="AR36" s="140"/>
      <c r="AS36" s="140"/>
      <c r="AT36" s="140"/>
      <c r="AU36" s="140"/>
      <c r="AV36" s="140" t="s">
        <v>114</v>
      </c>
      <c r="AW36" s="167" t="s">
        <v>114</v>
      </c>
      <c r="AX36" s="167" t="s">
        <v>114</v>
      </c>
      <c r="AY36" s="167" t="s">
        <v>114</v>
      </c>
      <c r="AZ36" s="167" t="s">
        <v>114</v>
      </c>
      <c r="BA36" s="167" t="s">
        <v>114</v>
      </c>
      <c r="BB36" s="167" t="s">
        <v>114</v>
      </c>
      <c r="BC36" s="167" t="s">
        <v>114</v>
      </c>
      <c r="BD36" s="167">
        <f t="shared" si="1"/>
        <v>0</v>
      </c>
      <c r="BE36" s="167" t="str">
        <f t="shared" si="2"/>
        <v>Débil</v>
      </c>
      <c r="BF36" s="140"/>
      <c r="BG36" s="142" t="s">
        <v>114</v>
      </c>
      <c r="BH36" s="167" t="str">
        <f t="shared" si="3"/>
        <v>Casilla formulada</v>
      </c>
      <c r="BI36" s="140"/>
      <c r="BJ36" s="167" t="str">
        <f t="shared" si="4"/>
        <v/>
      </c>
      <c r="BK36" s="167" t="str">
        <f t="shared" si="5"/>
        <v/>
      </c>
      <c r="BL36" s="167" t="str">
        <f t="shared" si="6"/>
        <v>SI</v>
      </c>
      <c r="BM36" s="434"/>
      <c r="BN36" s="437"/>
      <c r="BO36" s="440"/>
      <c r="BP36" s="443"/>
      <c r="BQ36" s="425"/>
      <c r="BR36" s="425"/>
      <c r="BS36" s="428"/>
    </row>
    <row r="37" spans="2:71" s="113" customFormat="1" ht="96" hidden="1" customHeight="1" x14ac:dyDescent="0.25">
      <c r="B37" s="463"/>
      <c r="C37" s="466"/>
      <c r="D37" s="455"/>
      <c r="E37" s="455"/>
      <c r="F37" s="453"/>
      <c r="G37" s="453"/>
      <c r="H37" s="453"/>
      <c r="I37" s="453"/>
      <c r="J37" s="455"/>
      <c r="K37" s="131">
        <v>6</v>
      </c>
      <c r="L37" s="132" t="s">
        <v>115</v>
      </c>
      <c r="M37" s="457"/>
      <c r="N37" s="460"/>
      <c r="O37" s="450"/>
      <c r="P37" s="443"/>
      <c r="Q37" s="446"/>
      <c r="R37" s="446"/>
      <c r="S37" s="446"/>
      <c r="T37" s="446"/>
      <c r="U37" s="446"/>
      <c r="V37" s="446"/>
      <c r="W37" s="446"/>
      <c r="X37" s="446"/>
      <c r="Y37" s="446"/>
      <c r="Z37" s="446"/>
      <c r="AA37" s="446"/>
      <c r="AB37" s="446"/>
      <c r="AC37" s="446"/>
      <c r="AD37" s="446"/>
      <c r="AE37" s="446"/>
      <c r="AF37" s="446"/>
      <c r="AG37" s="446"/>
      <c r="AH37" s="446"/>
      <c r="AI37" s="446"/>
      <c r="AJ37" s="425"/>
      <c r="AK37" s="425"/>
      <c r="AL37" s="425"/>
      <c r="AM37" s="431"/>
      <c r="AN37" s="133">
        <v>6</v>
      </c>
      <c r="AO37" s="134" t="s">
        <v>117</v>
      </c>
      <c r="AP37" s="134"/>
      <c r="AQ37" s="134" t="s">
        <v>114</v>
      </c>
      <c r="AR37" s="134"/>
      <c r="AS37" s="134"/>
      <c r="AT37" s="134"/>
      <c r="AU37" s="134"/>
      <c r="AV37" s="134" t="s">
        <v>114</v>
      </c>
      <c r="AW37" s="135" t="s">
        <v>114</v>
      </c>
      <c r="AX37" s="135" t="s">
        <v>114</v>
      </c>
      <c r="AY37" s="135" t="s">
        <v>114</v>
      </c>
      <c r="AZ37" s="135" t="s">
        <v>114</v>
      </c>
      <c r="BA37" s="135" t="s">
        <v>114</v>
      </c>
      <c r="BB37" s="135" t="s">
        <v>114</v>
      </c>
      <c r="BC37" s="135" t="s">
        <v>114</v>
      </c>
      <c r="BD37" s="135">
        <f t="shared" si="1"/>
        <v>0</v>
      </c>
      <c r="BE37" s="135" t="str">
        <f t="shared" si="2"/>
        <v>Débil</v>
      </c>
      <c r="BF37" s="134"/>
      <c r="BG37" s="136" t="s">
        <v>114</v>
      </c>
      <c r="BH37" s="135" t="str">
        <f t="shared" si="3"/>
        <v>Casilla formulada</v>
      </c>
      <c r="BI37" s="134"/>
      <c r="BJ37" s="135" t="str">
        <f t="shared" si="4"/>
        <v/>
      </c>
      <c r="BK37" s="135" t="str">
        <f t="shared" si="5"/>
        <v/>
      </c>
      <c r="BL37" s="135" t="str">
        <f t="shared" si="6"/>
        <v>SI</v>
      </c>
      <c r="BM37" s="434"/>
      <c r="BN37" s="437"/>
      <c r="BO37" s="440"/>
      <c r="BP37" s="443"/>
      <c r="BQ37" s="425"/>
      <c r="BR37" s="425"/>
      <c r="BS37" s="428"/>
    </row>
    <row r="38" spans="2:71" s="113" customFormat="1" ht="96" hidden="1" customHeight="1" x14ac:dyDescent="0.25">
      <c r="B38" s="463"/>
      <c r="C38" s="466"/>
      <c r="D38" s="455"/>
      <c r="E38" s="455"/>
      <c r="F38" s="453"/>
      <c r="G38" s="453"/>
      <c r="H38" s="453"/>
      <c r="I38" s="453"/>
      <c r="J38" s="455"/>
      <c r="K38" s="137">
        <v>7</v>
      </c>
      <c r="L38" s="138" t="s">
        <v>115</v>
      </c>
      <c r="M38" s="457"/>
      <c r="N38" s="460"/>
      <c r="O38" s="450"/>
      <c r="P38" s="443"/>
      <c r="Q38" s="446"/>
      <c r="R38" s="446"/>
      <c r="S38" s="446"/>
      <c r="T38" s="446"/>
      <c r="U38" s="446"/>
      <c r="V38" s="446"/>
      <c r="W38" s="446"/>
      <c r="X38" s="446"/>
      <c r="Y38" s="446"/>
      <c r="Z38" s="446"/>
      <c r="AA38" s="446"/>
      <c r="AB38" s="446"/>
      <c r="AC38" s="446"/>
      <c r="AD38" s="446"/>
      <c r="AE38" s="446"/>
      <c r="AF38" s="446"/>
      <c r="AG38" s="446"/>
      <c r="AH38" s="446"/>
      <c r="AI38" s="446"/>
      <c r="AJ38" s="425"/>
      <c r="AK38" s="425"/>
      <c r="AL38" s="425"/>
      <c r="AM38" s="431"/>
      <c r="AN38" s="139">
        <v>7</v>
      </c>
      <c r="AO38" s="140" t="s">
        <v>117</v>
      </c>
      <c r="AP38" s="140"/>
      <c r="AQ38" s="140" t="s">
        <v>114</v>
      </c>
      <c r="AR38" s="140"/>
      <c r="AS38" s="140"/>
      <c r="AT38" s="140"/>
      <c r="AU38" s="140"/>
      <c r="AV38" s="140" t="s">
        <v>114</v>
      </c>
      <c r="AW38" s="167" t="s">
        <v>114</v>
      </c>
      <c r="AX38" s="167" t="s">
        <v>114</v>
      </c>
      <c r="AY38" s="167" t="s">
        <v>114</v>
      </c>
      <c r="AZ38" s="167" t="s">
        <v>114</v>
      </c>
      <c r="BA38" s="167" t="s">
        <v>114</v>
      </c>
      <c r="BB38" s="167" t="s">
        <v>114</v>
      </c>
      <c r="BC38" s="167" t="s">
        <v>114</v>
      </c>
      <c r="BD38" s="167">
        <f t="shared" si="1"/>
        <v>0</v>
      </c>
      <c r="BE38" s="167" t="str">
        <f t="shared" si="2"/>
        <v>Débil</v>
      </c>
      <c r="BF38" s="140"/>
      <c r="BG38" s="142" t="s">
        <v>114</v>
      </c>
      <c r="BH38" s="167" t="str">
        <f t="shared" si="3"/>
        <v>Casilla formulada</v>
      </c>
      <c r="BI38" s="140"/>
      <c r="BJ38" s="167" t="str">
        <f t="shared" si="4"/>
        <v/>
      </c>
      <c r="BK38" s="167" t="str">
        <f t="shared" si="5"/>
        <v/>
      </c>
      <c r="BL38" s="167" t="str">
        <f t="shared" si="6"/>
        <v>SI</v>
      </c>
      <c r="BM38" s="434"/>
      <c r="BN38" s="437"/>
      <c r="BO38" s="440"/>
      <c r="BP38" s="443"/>
      <c r="BQ38" s="425"/>
      <c r="BR38" s="425"/>
      <c r="BS38" s="428"/>
    </row>
    <row r="39" spans="2:71" s="113" customFormat="1" ht="96" hidden="1" customHeight="1" x14ac:dyDescent="0.25">
      <c r="B39" s="463"/>
      <c r="C39" s="466"/>
      <c r="D39" s="455"/>
      <c r="E39" s="455"/>
      <c r="F39" s="453"/>
      <c r="G39" s="453"/>
      <c r="H39" s="453"/>
      <c r="I39" s="453"/>
      <c r="J39" s="455"/>
      <c r="K39" s="131">
        <v>8</v>
      </c>
      <c r="L39" s="132" t="s">
        <v>115</v>
      </c>
      <c r="M39" s="457"/>
      <c r="N39" s="460"/>
      <c r="O39" s="450"/>
      <c r="P39" s="443"/>
      <c r="Q39" s="446"/>
      <c r="R39" s="446"/>
      <c r="S39" s="446"/>
      <c r="T39" s="446"/>
      <c r="U39" s="446"/>
      <c r="V39" s="446"/>
      <c r="W39" s="446"/>
      <c r="X39" s="446"/>
      <c r="Y39" s="446"/>
      <c r="Z39" s="446"/>
      <c r="AA39" s="446"/>
      <c r="AB39" s="446"/>
      <c r="AC39" s="446"/>
      <c r="AD39" s="446"/>
      <c r="AE39" s="446"/>
      <c r="AF39" s="446"/>
      <c r="AG39" s="446"/>
      <c r="AH39" s="446"/>
      <c r="AI39" s="446"/>
      <c r="AJ39" s="425"/>
      <c r="AK39" s="425"/>
      <c r="AL39" s="425"/>
      <c r="AM39" s="431"/>
      <c r="AN39" s="133">
        <v>8</v>
      </c>
      <c r="AO39" s="134" t="s">
        <v>117</v>
      </c>
      <c r="AP39" s="134"/>
      <c r="AQ39" s="134" t="s">
        <v>114</v>
      </c>
      <c r="AR39" s="134"/>
      <c r="AS39" s="134"/>
      <c r="AT39" s="134"/>
      <c r="AU39" s="134"/>
      <c r="AV39" s="134" t="s">
        <v>114</v>
      </c>
      <c r="AW39" s="135" t="s">
        <v>114</v>
      </c>
      <c r="AX39" s="135" t="s">
        <v>114</v>
      </c>
      <c r="AY39" s="135" t="s">
        <v>114</v>
      </c>
      <c r="AZ39" s="135" t="s">
        <v>114</v>
      </c>
      <c r="BA39" s="135" t="s">
        <v>114</v>
      </c>
      <c r="BB39" s="135" t="s">
        <v>114</v>
      </c>
      <c r="BC39" s="135" t="s">
        <v>114</v>
      </c>
      <c r="BD39" s="135">
        <f t="shared" si="1"/>
        <v>0</v>
      </c>
      <c r="BE39" s="135" t="str">
        <f t="shared" si="2"/>
        <v>Débil</v>
      </c>
      <c r="BF39" s="134"/>
      <c r="BG39" s="136" t="s">
        <v>114</v>
      </c>
      <c r="BH39" s="135" t="str">
        <f t="shared" si="3"/>
        <v>Casilla formulada</v>
      </c>
      <c r="BI39" s="134"/>
      <c r="BJ39" s="135" t="str">
        <f t="shared" si="4"/>
        <v/>
      </c>
      <c r="BK39" s="135" t="str">
        <f t="shared" si="5"/>
        <v/>
      </c>
      <c r="BL39" s="135" t="str">
        <f t="shared" si="6"/>
        <v>SI</v>
      </c>
      <c r="BM39" s="434"/>
      <c r="BN39" s="437"/>
      <c r="BO39" s="440"/>
      <c r="BP39" s="443"/>
      <c r="BQ39" s="425"/>
      <c r="BR39" s="425"/>
      <c r="BS39" s="428"/>
    </row>
    <row r="40" spans="2:71" s="113" customFormat="1" ht="96" hidden="1" customHeight="1" x14ac:dyDescent="0.25">
      <c r="B40" s="463"/>
      <c r="C40" s="466"/>
      <c r="D40" s="455"/>
      <c r="E40" s="455"/>
      <c r="F40" s="453"/>
      <c r="G40" s="453"/>
      <c r="H40" s="453"/>
      <c r="I40" s="453"/>
      <c r="J40" s="455"/>
      <c r="K40" s="137">
        <v>9</v>
      </c>
      <c r="L40" s="143" t="s">
        <v>115</v>
      </c>
      <c r="M40" s="457"/>
      <c r="N40" s="460"/>
      <c r="O40" s="450"/>
      <c r="P40" s="443"/>
      <c r="Q40" s="446"/>
      <c r="R40" s="446"/>
      <c r="S40" s="446"/>
      <c r="T40" s="446"/>
      <c r="U40" s="446"/>
      <c r="V40" s="446"/>
      <c r="W40" s="446"/>
      <c r="X40" s="446"/>
      <c r="Y40" s="446"/>
      <c r="Z40" s="446"/>
      <c r="AA40" s="446"/>
      <c r="AB40" s="446"/>
      <c r="AC40" s="446"/>
      <c r="AD40" s="446"/>
      <c r="AE40" s="446"/>
      <c r="AF40" s="446"/>
      <c r="AG40" s="446"/>
      <c r="AH40" s="446"/>
      <c r="AI40" s="446"/>
      <c r="AJ40" s="425"/>
      <c r="AK40" s="425"/>
      <c r="AL40" s="425"/>
      <c r="AM40" s="431"/>
      <c r="AN40" s="139">
        <v>9</v>
      </c>
      <c r="AO40" s="140" t="s">
        <v>117</v>
      </c>
      <c r="AP40" s="140"/>
      <c r="AQ40" s="140" t="s">
        <v>114</v>
      </c>
      <c r="AR40" s="140"/>
      <c r="AS40" s="140"/>
      <c r="AT40" s="140"/>
      <c r="AU40" s="140"/>
      <c r="AV40" s="140" t="s">
        <v>114</v>
      </c>
      <c r="AW40" s="167" t="s">
        <v>114</v>
      </c>
      <c r="AX40" s="167" t="s">
        <v>114</v>
      </c>
      <c r="AY40" s="167" t="s">
        <v>114</v>
      </c>
      <c r="AZ40" s="167" t="s">
        <v>114</v>
      </c>
      <c r="BA40" s="167" t="s">
        <v>114</v>
      </c>
      <c r="BB40" s="167" t="s">
        <v>114</v>
      </c>
      <c r="BC40" s="167" t="s">
        <v>114</v>
      </c>
      <c r="BD40" s="167">
        <f t="shared" si="1"/>
        <v>0</v>
      </c>
      <c r="BE40" s="167" t="str">
        <f t="shared" si="2"/>
        <v>Débil</v>
      </c>
      <c r="BF40" s="140"/>
      <c r="BG40" s="142" t="s">
        <v>114</v>
      </c>
      <c r="BH40" s="167" t="str">
        <f t="shared" si="3"/>
        <v>Casilla formulada</v>
      </c>
      <c r="BI40" s="140"/>
      <c r="BJ40" s="167" t="str">
        <f t="shared" si="4"/>
        <v/>
      </c>
      <c r="BK40" s="167" t="str">
        <f t="shared" si="5"/>
        <v/>
      </c>
      <c r="BL40" s="167" t="str">
        <f t="shared" si="6"/>
        <v>SI</v>
      </c>
      <c r="BM40" s="434"/>
      <c r="BN40" s="437"/>
      <c r="BO40" s="440"/>
      <c r="BP40" s="443"/>
      <c r="BQ40" s="425"/>
      <c r="BR40" s="425"/>
      <c r="BS40" s="428"/>
    </row>
    <row r="41" spans="2:71" s="113" customFormat="1" ht="96" hidden="1" customHeight="1" x14ac:dyDescent="0.25">
      <c r="B41" s="464"/>
      <c r="C41" s="467"/>
      <c r="D41" s="456"/>
      <c r="E41" s="456"/>
      <c r="F41" s="454"/>
      <c r="G41" s="454"/>
      <c r="H41" s="454"/>
      <c r="I41" s="454"/>
      <c r="J41" s="456"/>
      <c r="K41" s="144">
        <v>10</v>
      </c>
      <c r="L41" s="145" t="s">
        <v>115</v>
      </c>
      <c r="M41" s="458"/>
      <c r="N41" s="461"/>
      <c r="O41" s="451"/>
      <c r="P41" s="444"/>
      <c r="Q41" s="447"/>
      <c r="R41" s="447"/>
      <c r="S41" s="447"/>
      <c r="T41" s="447"/>
      <c r="U41" s="447"/>
      <c r="V41" s="447"/>
      <c r="W41" s="447"/>
      <c r="X41" s="447"/>
      <c r="Y41" s="447"/>
      <c r="Z41" s="447"/>
      <c r="AA41" s="447"/>
      <c r="AB41" s="447"/>
      <c r="AC41" s="447"/>
      <c r="AD41" s="447"/>
      <c r="AE41" s="447"/>
      <c r="AF41" s="447"/>
      <c r="AG41" s="447"/>
      <c r="AH41" s="447"/>
      <c r="AI41" s="447"/>
      <c r="AJ41" s="426"/>
      <c r="AK41" s="426"/>
      <c r="AL41" s="426"/>
      <c r="AM41" s="432"/>
      <c r="AN41" s="146">
        <v>10</v>
      </c>
      <c r="AO41" s="147" t="s">
        <v>117</v>
      </c>
      <c r="AP41" s="147"/>
      <c r="AQ41" s="147" t="s">
        <v>114</v>
      </c>
      <c r="AR41" s="147"/>
      <c r="AS41" s="147"/>
      <c r="AT41" s="147"/>
      <c r="AU41" s="147"/>
      <c r="AV41" s="147" t="s">
        <v>114</v>
      </c>
      <c r="AW41" s="148" t="s">
        <v>114</v>
      </c>
      <c r="AX41" s="148" t="s">
        <v>114</v>
      </c>
      <c r="AY41" s="148" t="s">
        <v>114</v>
      </c>
      <c r="AZ41" s="148" t="s">
        <v>114</v>
      </c>
      <c r="BA41" s="148" t="s">
        <v>114</v>
      </c>
      <c r="BB41" s="148" t="s">
        <v>114</v>
      </c>
      <c r="BC41" s="148" t="s">
        <v>114</v>
      </c>
      <c r="BD41" s="148">
        <f t="shared" si="1"/>
        <v>0</v>
      </c>
      <c r="BE41" s="148" t="str">
        <f t="shared" si="2"/>
        <v>Débil</v>
      </c>
      <c r="BF41" s="147"/>
      <c r="BG41" s="149" t="s">
        <v>114</v>
      </c>
      <c r="BH41" s="148" t="str">
        <f t="shared" si="3"/>
        <v>Casilla formulada</v>
      </c>
      <c r="BI41" s="147"/>
      <c r="BJ41" s="148" t="str">
        <f t="shared" si="4"/>
        <v/>
      </c>
      <c r="BK41" s="148" t="str">
        <f t="shared" si="5"/>
        <v/>
      </c>
      <c r="BL41" s="148" t="str">
        <f t="shared" si="6"/>
        <v>SI</v>
      </c>
      <c r="BM41" s="435"/>
      <c r="BN41" s="438"/>
      <c r="BO41" s="441"/>
      <c r="BP41" s="444"/>
      <c r="BQ41" s="426"/>
      <c r="BR41" s="426"/>
      <c r="BS41" s="429"/>
    </row>
    <row r="42" spans="2:71" s="113" customFormat="1" ht="96" hidden="1" customHeight="1" x14ac:dyDescent="0.25">
      <c r="B42" s="462">
        <v>4</v>
      </c>
      <c r="C42" s="465" t="s">
        <v>112</v>
      </c>
      <c r="D42" s="455" t="s">
        <v>113</v>
      </c>
      <c r="E42" s="455"/>
      <c r="F42" s="453" t="s">
        <v>114</v>
      </c>
      <c r="G42" s="453" t="s">
        <v>114</v>
      </c>
      <c r="H42" s="453" t="s">
        <v>114</v>
      </c>
      <c r="I42" s="453" t="s">
        <v>114</v>
      </c>
      <c r="J42" s="455" t="str">
        <f>IF(AND((F42="SI"),(G42="SI"),(H42="SI"),(I42="SI")),"Si es Riesgo de Corrupción","No es Riesgo de Corrupción")</f>
        <v>No es Riesgo de Corrupción</v>
      </c>
      <c r="K42" s="128">
        <v>1</v>
      </c>
      <c r="L42" s="129" t="s">
        <v>115</v>
      </c>
      <c r="M42" s="457" t="s">
        <v>183</v>
      </c>
      <c r="N42" s="45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45" t="s">
        <v>114</v>
      </c>
      <c r="R42" s="445" t="s">
        <v>114</v>
      </c>
      <c r="S42" s="445" t="s">
        <v>114</v>
      </c>
      <c r="T42" s="445" t="s">
        <v>114</v>
      </c>
      <c r="U42" s="445" t="s">
        <v>114</v>
      </c>
      <c r="V42" s="445" t="s">
        <v>114</v>
      </c>
      <c r="W42" s="445" t="s">
        <v>114</v>
      </c>
      <c r="X42" s="445" t="s">
        <v>114</v>
      </c>
      <c r="Y42" s="445" t="s">
        <v>114</v>
      </c>
      <c r="Z42" s="445" t="s">
        <v>114</v>
      </c>
      <c r="AA42" s="445" t="s">
        <v>114</v>
      </c>
      <c r="AB42" s="445" t="s">
        <v>114</v>
      </c>
      <c r="AC42" s="445" t="s">
        <v>114</v>
      </c>
      <c r="AD42" s="445" t="s">
        <v>114</v>
      </c>
      <c r="AE42" s="445" t="s">
        <v>114</v>
      </c>
      <c r="AF42" s="445" t="s">
        <v>114</v>
      </c>
      <c r="AG42" s="445" t="s">
        <v>114</v>
      </c>
      <c r="AH42" s="445" t="s">
        <v>114</v>
      </c>
      <c r="AI42" s="445"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430" t="s">
        <v>116</v>
      </c>
      <c r="AN42" s="117">
        <v>1</v>
      </c>
      <c r="AO42" s="121" t="s">
        <v>117</v>
      </c>
      <c r="AP42" s="121"/>
      <c r="AQ42" s="121" t="s">
        <v>114</v>
      </c>
      <c r="AR42" s="121"/>
      <c r="AS42" s="121"/>
      <c r="AT42" s="121"/>
      <c r="AU42" s="121"/>
      <c r="AV42" s="121" t="s">
        <v>114</v>
      </c>
      <c r="AW42" s="166" t="s">
        <v>114</v>
      </c>
      <c r="AX42" s="166" t="s">
        <v>114</v>
      </c>
      <c r="AY42" s="166" t="s">
        <v>114</v>
      </c>
      <c r="AZ42" s="166" t="s">
        <v>114</v>
      </c>
      <c r="BA42" s="166" t="s">
        <v>114</v>
      </c>
      <c r="BB42" s="166" t="s">
        <v>114</v>
      </c>
      <c r="BC42" s="166" t="s">
        <v>114</v>
      </c>
      <c r="BD42" s="166">
        <f t="shared" si="1"/>
        <v>0</v>
      </c>
      <c r="BE42" s="166" t="str">
        <f t="shared" si="2"/>
        <v>Débil</v>
      </c>
      <c r="BF42" s="121"/>
      <c r="BG42" s="130" t="s">
        <v>114</v>
      </c>
      <c r="BH42" s="166" t="str">
        <f t="shared" si="3"/>
        <v>Casilla formulada</v>
      </c>
      <c r="BI42" s="121"/>
      <c r="BJ42" s="166" t="str">
        <f t="shared" si="4"/>
        <v/>
      </c>
      <c r="BK42" s="166" t="str">
        <f t="shared" si="5"/>
        <v/>
      </c>
      <c r="BL42" s="166" t="str">
        <f t="shared" si="6"/>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427"/>
    </row>
    <row r="43" spans="2:71" s="113" customFormat="1" ht="96" hidden="1" customHeight="1" x14ac:dyDescent="0.25">
      <c r="B43" s="463"/>
      <c r="C43" s="466"/>
      <c r="D43" s="455"/>
      <c r="E43" s="455"/>
      <c r="F43" s="453"/>
      <c r="G43" s="453"/>
      <c r="H43" s="453"/>
      <c r="I43" s="453"/>
      <c r="J43" s="455"/>
      <c r="K43" s="131">
        <v>2</v>
      </c>
      <c r="L43" s="132" t="s">
        <v>115</v>
      </c>
      <c r="M43" s="457"/>
      <c r="N43" s="460"/>
      <c r="O43" s="450"/>
      <c r="P43" s="443"/>
      <c r="Q43" s="446"/>
      <c r="R43" s="446"/>
      <c r="S43" s="446"/>
      <c r="T43" s="446"/>
      <c r="U43" s="446"/>
      <c r="V43" s="446"/>
      <c r="W43" s="446"/>
      <c r="X43" s="446"/>
      <c r="Y43" s="446"/>
      <c r="Z43" s="446"/>
      <c r="AA43" s="446"/>
      <c r="AB43" s="446"/>
      <c r="AC43" s="446"/>
      <c r="AD43" s="446"/>
      <c r="AE43" s="446"/>
      <c r="AF43" s="446"/>
      <c r="AG43" s="446"/>
      <c r="AH43" s="446"/>
      <c r="AI43" s="446"/>
      <c r="AJ43" s="425"/>
      <c r="AK43" s="425"/>
      <c r="AL43" s="425"/>
      <c r="AM43" s="431"/>
      <c r="AN43" s="133">
        <v>2</v>
      </c>
      <c r="AO43" s="134" t="s">
        <v>117</v>
      </c>
      <c r="AP43" s="134"/>
      <c r="AQ43" s="134" t="s">
        <v>114</v>
      </c>
      <c r="AR43" s="134"/>
      <c r="AS43" s="134"/>
      <c r="AT43" s="134"/>
      <c r="AU43" s="134"/>
      <c r="AV43" s="134" t="s">
        <v>114</v>
      </c>
      <c r="AW43" s="135" t="s">
        <v>114</v>
      </c>
      <c r="AX43" s="135" t="s">
        <v>114</v>
      </c>
      <c r="AY43" s="135" t="s">
        <v>114</v>
      </c>
      <c r="AZ43" s="135" t="s">
        <v>114</v>
      </c>
      <c r="BA43" s="135" t="s">
        <v>114</v>
      </c>
      <c r="BB43" s="135" t="s">
        <v>114</v>
      </c>
      <c r="BC43" s="135" t="s">
        <v>114</v>
      </c>
      <c r="BD43" s="135">
        <f t="shared" si="1"/>
        <v>0</v>
      </c>
      <c r="BE43" s="135" t="str">
        <f t="shared" si="2"/>
        <v>Débil</v>
      </c>
      <c r="BF43" s="134"/>
      <c r="BG43" s="136" t="s">
        <v>114</v>
      </c>
      <c r="BH43" s="135" t="str">
        <f t="shared" si="3"/>
        <v>Casilla formulada</v>
      </c>
      <c r="BI43" s="134"/>
      <c r="BJ43" s="135" t="str">
        <f t="shared" si="4"/>
        <v/>
      </c>
      <c r="BK43" s="135" t="str">
        <f t="shared" si="5"/>
        <v/>
      </c>
      <c r="BL43" s="135" t="str">
        <f t="shared" si="6"/>
        <v>SI</v>
      </c>
      <c r="BM43" s="434"/>
      <c r="BN43" s="437"/>
      <c r="BO43" s="440"/>
      <c r="BP43" s="443"/>
      <c r="BQ43" s="425"/>
      <c r="BR43" s="425"/>
      <c r="BS43" s="428"/>
    </row>
    <row r="44" spans="2:71" s="113" customFormat="1" ht="96" hidden="1" customHeight="1" x14ac:dyDescent="0.25">
      <c r="B44" s="463"/>
      <c r="C44" s="466"/>
      <c r="D44" s="455"/>
      <c r="E44" s="455"/>
      <c r="F44" s="453"/>
      <c r="G44" s="453"/>
      <c r="H44" s="453"/>
      <c r="I44" s="453"/>
      <c r="J44" s="455"/>
      <c r="K44" s="137">
        <v>3</v>
      </c>
      <c r="L44" s="138" t="s">
        <v>115</v>
      </c>
      <c r="M44" s="457"/>
      <c r="N44" s="460"/>
      <c r="O44" s="450"/>
      <c r="P44" s="443"/>
      <c r="Q44" s="446"/>
      <c r="R44" s="446"/>
      <c r="S44" s="446"/>
      <c r="T44" s="446"/>
      <c r="U44" s="446"/>
      <c r="V44" s="446"/>
      <c r="W44" s="446"/>
      <c r="X44" s="446"/>
      <c r="Y44" s="446"/>
      <c r="Z44" s="446"/>
      <c r="AA44" s="446"/>
      <c r="AB44" s="446"/>
      <c r="AC44" s="446"/>
      <c r="AD44" s="446"/>
      <c r="AE44" s="446"/>
      <c r="AF44" s="446"/>
      <c r="AG44" s="446"/>
      <c r="AH44" s="446"/>
      <c r="AI44" s="446"/>
      <c r="AJ44" s="425"/>
      <c r="AK44" s="425"/>
      <c r="AL44" s="425"/>
      <c r="AM44" s="431"/>
      <c r="AN44" s="139">
        <v>3</v>
      </c>
      <c r="AO44" s="140" t="s">
        <v>117</v>
      </c>
      <c r="AP44" s="140"/>
      <c r="AQ44" s="140" t="s">
        <v>114</v>
      </c>
      <c r="AR44" s="140"/>
      <c r="AS44" s="140"/>
      <c r="AT44" s="140"/>
      <c r="AU44" s="140"/>
      <c r="AV44" s="140" t="s">
        <v>114</v>
      </c>
      <c r="AW44" s="167" t="s">
        <v>114</v>
      </c>
      <c r="AX44" s="167" t="s">
        <v>114</v>
      </c>
      <c r="AY44" s="167" t="s">
        <v>114</v>
      </c>
      <c r="AZ44" s="167" t="s">
        <v>114</v>
      </c>
      <c r="BA44" s="167" t="s">
        <v>114</v>
      </c>
      <c r="BB44" s="167" t="s">
        <v>114</v>
      </c>
      <c r="BC44" s="167" t="s">
        <v>114</v>
      </c>
      <c r="BD44" s="167">
        <f t="shared" si="1"/>
        <v>0</v>
      </c>
      <c r="BE44" s="167" t="str">
        <f t="shared" si="2"/>
        <v>Débil</v>
      </c>
      <c r="BF44" s="140"/>
      <c r="BG44" s="142" t="s">
        <v>114</v>
      </c>
      <c r="BH44" s="167" t="str">
        <f t="shared" si="3"/>
        <v>Casilla formulada</v>
      </c>
      <c r="BI44" s="140"/>
      <c r="BJ44" s="167" t="str">
        <f t="shared" si="4"/>
        <v/>
      </c>
      <c r="BK44" s="167" t="str">
        <f t="shared" si="5"/>
        <v/>
      </c>
      <c r="BL44" s="167" t="str">
        <f t="shared" si="6"/>
        <v>SI</v>
      </c>
      <c r="BM44" s="434"/>
      <c r="BN44" s="437"/>
      <c r="BO44" s="440"/>
      <c r="BP44" s="443"/>
      <c r="BQ44" s="425"/>
      <c r="BR44" s="425"/>
      <c r="BS44" s="428"/>
    </row>
    <row r="45" spans="2:71" s="113" customFormat="1" ht="96" hidden="1" customHeight="1" x14ac:dyDescent="0.25">
      <c r="B45" s="463"/>
      <c r="C45" s="466"/>
      <c r="D45" s="455"/>
      <c r="E45" s="455"/>
      <c r="F45" s="453"/>
      <c r="G45" s="453"/>
      <c r="H45" s="453"/>
      <c r="I45" s="453"/>
      <c r="J45" s="455"/>
      <c r="K45" s="131">
        <v>4</v>
      </c>
      <c r="L45" s="132" t="s">
        <v>115</v>
      </c>
      <c r="M45" s="457"/>
      <c r="N45" s="460"/>
      <c r="O45" s="450"/>
      <c r="P45" s="443"/>
      <c r="Q45" s="446"/>
      <c r="R45" s="446"/>
      <c r="S45" s="446"/>
      <c r="T45" s="446"/>
      <c r="U45" s="446"/>
      <c r="V45" s="446"/>
      <c r="W45" s="446"/>
      <c r="X45" s="446"/>
      <c r="Y45" s="446"/>
      <c r="Z45" s="446"/>
      <c r="AA45" s="446"/>
      <c r="AB45" s="446"/>
      <c r="AC45" s="446"/>
      <c r="AD45" s="446"/>
      <c r="AE45" s="446"/>
      <c r="AF45" s="446"/>
      <c r="AG45" s="446"/>
      <c r="AH45" s="446"/>
      <c r="AI45" s="446"/>
      <c r="AJ45" s="425"/>
      <c r="AK45" s="425"/>
      <c r="AL45" s="425"/>
      <c r="AM45" s="431"/>
      <c r="AN45" s="133">
        <v>4</v>
      </c>
      <c r="AO45" s="134" t="s">
        <v>117</v>
      </c>
      <c r="AP45" s="134"/>
      <c r="AQ45" s="134" t="s">
        <v>114</v>
      </c>
      <c r="AR45" s="134"/>
      <c r="AS45" s="134"/>
      <c r="AT45" s="134"/>
      <c r="AU45" s="134"/>
      <c r="AV45" s="134" t="s">
        <v>114</v>
      </c>
      <c r="AW45" s="135" t="s">
        <v>114</v>
      </c>
      <c r="AX45" s="135" t="s">
        <v>114</v>
      </c>
      <c r="AY45" s="135" t="s">
        <v>114</v>
      </c>
      <c r="AZ45" s="135" t="s">
        <v>114</v>
      </c>
      <c r="BA45" s="135" t="s">
        <v>114</v>
      </c>
      <c r="BB45" s="135" t="s">
        <v>114</v>
      </c>
      <c r="BC45" s="135" t="s">
        <v>114</v>
      </c>
      <c r="BD45" s="135">
        <f t="shared" si="1"/>
        <v>0</v>
      </c>
      <c r="BE45" s="135" t="str">
        <f t="shared" si="2"/>
        <v>Débil</v>
      </c>
      <c r="BF45" s="134"/>
      <c r="BG45" s="136" t="s">
        <v>114</v>
      </c>
      <c r="BH45" s="135" t="str">
        <f t="shared" si="3"/>
        <v>Casilla formulada</v>
      </c>
      <c r="BI45" s="134"/>
      <c r="BJ45" s="135" t="str">
        <f t="shared" si="4"/>
        <v/>
      </c>
      <c r="BK45" s="135" t="str">
        <f t="shared" si="5"/>
        <v/>
      </c>
      <c r="BL45" s="135" t="str">
        <f t="shared" si="6"/>
        <v>SI</v>
      </c>
      <c r="BM45" s="434"/>
      <c r="BN45" s="437"/>
      <c r="BO45" s="440"/>
      <c r="BP45" s="443"/>
      <c r="BQ45" s="425"/>
      <c r="BR45" s="425"/>
      <c r="BS45" s="428"/>
    </row>
    <row r="46" spans="2:71" s="113" customFormat="1" ht="96" hidden="1" customHeight="1" x14ac:dyDescent="0.25">
      <c r="B46" s="463"/>
      <c r="C46" s="466"/>
      <c r="D46" s="455"/>
      <c r="E46" s="455"/>
      <c r="F46" s="453"/>
      <c r="G46" s="453"/>
      <c r="H46" s="453"/>
      <c r="I46" s="453"/>
      <c r="J46" s="455"/>
      <c r="K46" s="137">
        <v>5</v>
      </c>
      <c r="L46" s="138" t="s">
        <v>115</v>
      </c>
      <c r="M46" s="457"/>
      <c r="N46" s="460"/>
      <c r="O46" s="450"/>
      <c r="P46" s="443"/>
      <c r="Q46" s="446"/>
      <c r="R46" s="446"/>
      <c r="S46" s="446"/>
      <c r="T46" s="446"/>
      <c r="U46" s="446"/>
      <c r="V46" s="446"/>
      <c r="W46" s="446"/>
      <c r="X46" s="446"/>
      <c r="Y46" s="446"/>
      <c r="Z46" s="446"/>
      <c r="AA46" s="446"/>
      <c r="AB46" s="446"/>
      <c r="AC46" s="446"/>
      <c r="AD46" s="446"/>
      <c r="AE46" s="446"/>
      <c r="AF46" s="446"/>
      <c r="AG46" s="446"/>
      <c r="AH46" s="446"/>
      <c r="AI46" s="446"/>
      <c r="AJ46" s="425"/>
      <c r="AK46" s="425"/>
      <c r="AL46" s="425"/>
      <c r="AM46" s="431"/>
      <c r="AN46" s="139">
        <v>5</v>
      </c>
      <c r="AO46" s="140" t="s">
        <v>117</v>
      </c>
      <c r="AP46" s="140"/>
      <c r="AQ46" s="140" t="s">
        <v>114</v>
      </c>
      <c r="AR46" s="140"/>
      <c r="AS46" s="140"/>
      <c r="AT46" s="140"/>
      <c r="AU46" s="140"/>
      <c r="AV46" s="140" t="s">
        <v>114</v>
      </c>
      <c r="AW46" s="167" t="s">
        <v>114</v>
      </c>
      <c r="AX46" s="167" t="s">
        <v>114</v>
      </c>
      <c r="AY46" s="167" t="s">
        <v>114</v>
      </c>
      <c r="AZ46" s="167" t="s">
        <v>114</v>
      </c>
      <c r="BA46" s="167" t="s">
        <v>114</v>
      </c>
      <c r="BB46" s="167" t="s">
        <v>114</v>
      </c>
      <c r="BC46" s="167" t="s">
        <v>114</v>
      </c>
      <c r="BD46" s="167">
        <f t="shared" si="1"/>
        <v>0</v>
      </c>
      <c r="BE46" s="167" t="str">
        <f t="shared" si="2"/>
        <v>Débil</v>
      </c>
      <c r="BF46" s="140"/>
      <c r="BG46" s="142" t="s">
        <v>114</v>
      </c>
      <c r="BH46" s="167" t="str">
        <f t="shared" si="3"/>
        <v>Casilla formulada</v>
      </c>
      <c r="BI46" s="140"/>
      <c r="BJ46" s="167" t="str">
        <f t="shared" si="4"/>
        <v/>
      </c>
      <c r="BK46" s="167" t="str">
        <f t="shared" si="5"/>
        <v/>
      </c>
      <c r="BL46" s="167" t="str">
        <f t="shared" si="6"/>
        <v>SI</v>
      </c>
      <c r="BM46" s="434"/>
      <c r="BN46" s="437"/>
      <c r="BO46" s="440"/>
      <c r="BP46" s="443"/>
      <c r="BQ46" s="425"/>
      <c r="BR46" s="425"/>
      <c r="BS46" s="428"/>
    </row>
    <row r="47" spans="2:71" s="113" customFormat="1" ht="96" hidden="1" customHeight="1" x14ac:dyDescent="0.25">
      <c r="B47" s="463"/>
      <c r="C47" s="466"/>
      <c r="D47" s="455"/>
      <c r="E47" s="455"/>
      <c r="F47" s="453"/>
      <c r="G47" s="453"/>
      <c r="H47" s="453"/>
      <c r="I47" s="453"/>
      <c r="J47" s="455"/>
      <c r="K47" s="131">
        <v>6</v>
      </c>
      <c r="L47" s="132" t="s">
        <v>115</v>
      </c>
      <c r="M47" s="457"/>
      <c r="N47" s="460"/>
      <c r="O47" s="450"/>
      <c r="P47" s="443"/>
      <c r="Q47" s="446"/>
      <c r="R47" s="446"/>
      <c r="S47" s="446"/>
      <c r="T47" s="446"/>
      <c r="U47" s="446"/>
      <c r="V47" s="446"/>
      <c r="W47" s="446"/>
      <c r="X47" s="446"/>
      <c r="Y47" s="446"/>
      <c r="Z47" s="446"/>
      <c r="AA47" s="446"/>
      <c r="AB47" s="446"/>
      <c r="AC47" s="446"/>
      <c r="AD47" s="446"/>
      <c r="AE47" s="446"/>
      <c r="AF47" s="446"/>
      <c r="AG47" s="446"/>
      <c r="AH47" s="446"/>
      <c r="AI47" s="446"/>
      <c r="AJ47" s="425"/>
      <c r="AK47" s="425"/>
      <c r="AL47" s="425"/>
      <c r="AM47" s="431"/>
      <c r="AN47" s="133">
        <v>6</v>
      </c>
      <c r="AO47" s="134" t="s">
        <v>117</v>
      </c>
      <c r="AP47" s="134"/>
      <c r="AQ47" s="134" t="s">
        <v>114</v>
      </c>
      <c r="AR47" s="134"/>
      <c r="AS47" s="134"/>
      <c r="AT47" s="134"/>
      <c r="AU47" s="134"/>
      <c r="AV47" s="134" t="s">
        <v>114</v>
      </c>
      <c r="AW47" s="135" t="s">
        <v>114</v>
      </c>
      <c r="AX47" s="135" t="s">
        <v>114</v>
      </c>
      <c r="AY47" s="135" t="s">
        <v>114</v>
      </c>
      <c r="AZ47" s="135" t="s">
        <v>114</v>
      </c>
      <c r="BA47" s="135" t="s">
        <v>114</v>
      </c>
      <c r="BB47" s="135" t="s">
        <v>114</v>
      </c>
      <c r="BC47" s="135" t="s">
        <v>114</v>
      </c>
      <c r="BD47" s="135">
        <f t="shared" si="1"/>
        <v>0</v>
      </c>
      <c r="BE47" s="135" t="str">
        <f t="shared" si="2"/>
        <v>Débil</v>
      </c>
      <c r="BF47" s="134"/>
      <c r="BG47" s="136" t="s">
        <v>114</v>
      </c>
      <c r="BH47" s="135" t="str">
        <f t="shared" si="3"/>
        <v>Casilla formulada</v>
      </c>
      <c r="BI47" s="134"/>
      <c r="BJ47" s="135" t="str">
        <f t="shared" si="4"/>
        <v/>
      </c>
      <c r="BK47" s="135" t="str">
        <f t="shared" si="5"/>
        <v/>
      </c>
      <c r="BL47" s="135" t="str">
        <f t="shared" si="6"/>
        <v>SI</v>
      </c>
      <c r="BM47" s="434"/>
      <c r="BN47" s="437"/>
      <c r="BO47" s="440"/>
      <c r="BP47" s="443"/>
      <c r="BQ47" s="425"/>
      <c r="BR47" s="425"/>
      <c r="BS47" s="428"/>
    </row>
    <row r="48" spans="2:71" s="113" customFormat="1" ht="96" hidden="1" customHeight="1" x14ac:dyDescent="0.25">
      <c r="B48" s="463"/>
      <c r="C48" s="466"/>
      <c r="D48" s="455"/>
      <c r="E48" s="455"/>
      <c r="F48" s="453"/>
      <c r="G48" s="453"/>
      <c r="H48" s="453"/>
      <c r="I48" s="453"/>
      <c r="J48" s="455"/>
      <c r="K48" s="137">
        <v>7</v>
      </c>
      <c r="L48" s="138" t="s">
        <v>115</v>
      </c>
      <c r="M48" s="457"/>
      <c r="N48" s="460"/>
      <c r="O48" s="450"/>
      <c r="P48" s="443"/>
      <c r="Q48" s="446"/>
      <c r="R48" s="446"/>
      <c r="S48" s="446"/>
      <c r="T48" s="446"/>
      <c r="U48" s="446"/>
      <c r="V48" s="446"/>
      <c r="W48" s="446"/>
      <c r="X48" s="446"/>
      <c r="Y48" s="446"/>
      <c r="Z48" s="446"/>
      <c r="AA48" s="446"/>
      <c r="AB48" s="446"/>
      <c r="AC48" s="446"/>
      <c r="AD48" s="446"/>
      <c r="AE48" s="446"/>
      <c r="AF48" s="446"/>
      <c r="AG48" s="446"/>
      <c r="AH48" s="446"/>
      <c r="AI48" s="446"/>
      <c r="AJ48" s="425"/>
      <c r="AK48" s="425"/>
      <c r="AL48" s="425"/>
      <c r="AM48" s="431"/>
      <c r="AN48" s="139">
        <v>7</v>
      </c>
      <c r="AO48" s="140" t="s">
        <v>117</v>
      </c>
      <c r="AP48" s="140"/>
      <c r="AQ48" s="140" t="s">
        <v>114</v>
      </c>
      <c r="AR48" s="140"/>
      <c r="AS48" s="140"/>
      <c r="AT48" s="140"/>
      <c r="AU48" s="140"/>
      <c r="AV48" s="140" t="s">
        <v>114</v>
      </c>
      <c r="AW48" s="167" t="s">
        <v>114</v>
      </c>
      <c r="AX48" s="167" t="s">
        <v>114</v>
      </c>
      <c r="AY48" s="167" t="s">
        <v>114</v>
      </c>
      <c r="AZ48" s="167" t="s">
        <v>114</v>
      </c>
      <c r="BA48" s="167" t="s">
        <v>114</v>
      </c>
      <c r="BB48" s="167" t="s">
        <v>114</v>
      </c>
      <c r="BC48" s="167" t="s">
        <v>114</v>
      </c>
      <c r="BD48" s="167">
        <f t="shared" si="1"/>
        <v>0</v>
      </c>
      <c r="BE48" s="167" t="str">
        <f t="shared" si="2"/>
        <v>Débil</v>
      </c>
      <c r="BF48" s="140"/>
      <c r="BG48" s="142" t="s">
        <v>114</v>
      </c>
      <c r="BH48" s="167" t="str">
        <f t="shared" si="3"/>
        <v>Casilla formulada</v>
      </c>
      <c r="BI48" s="140"/>
      <c r="BJ48" s="167" t="str">
        <f t="shared" si="4"/>
        <v/>
      </c>
      <c r="BK48" s="167" t="str">
        <f t="shared" si="5"/>
        <v/>
      </c>
      <c r="BL48" s="167" t="str">
        <f t="shared" si="6"/>
        <v>SI</v>
      </c>
      <c r="BM48" s="434"/>
      <c r="BN48" s="437"/>
      <c r="BO48" s="440"/>
      <c r="BP48" s="443"/>
      <c r="BQ48" s="425"/>
      <c r="BR48" s="425"/>
      <c r="BS48" s="428"/>
    </row>
    <row r="49" spans="2:71" s="113" customFormat="1" ht="96" hidden="1" customHeight="1" x14ac:dyDescent="0.25">
      <c r="B49" s="463"/>
      <c r="C49" s="466"/>
      <c r="D49" s="455"/>
      <c r="E49" s="455"/>
      <c r="F49" s="453"/>
      <c r="G49" s="453"/>
      <c r="H49" s="453"/>
      <c r="I49" s="453"/>
      <c r="J49" s="455"/>
      <c r="K49" s="131">
        <v>8</v>
      </c>
      <c r="L49" s="132" t="s">
        <v>115</v>
      </c>
      <c r="M49" s="457"/>
      <c r="N49" s="460"/>
      <c r="O49" s="450"/>
      <c r="P49" s="443"/>
      <c r="Q49" s="446"/>
      <c r="R49" s="446"/>
      <c r="S49" s="446"/>
      <c r="T49" s="446"/>
      <c r="U49" s="446"/>
      <c r="V49" s="446"/>
      <c r="W49" s="446"/>
      <c r="X49" s="446"/>
      <c r="Y49" s="446"/>
      <c r="Z49" s="446"/>
      <c r="AA49" s="446"/>
      <c r="AB49" s="446"/>
      <c r="AC49" s="446"/>
      <c r="AD49" s="446"/>
      <c r="AE49" s="446"/>
      <c r="AF49" s="446"/>
      <c r="AG49" s="446"/>
      <c r="AH49" s="446"/>
      <c r="AI49" s="446"/>
      <c r="AJ49" s="425"/>
      <c r="AK49" s="425"/>
      <c r="AL49" s="425"/>
      <c r="AM49" s="431"/>
      <c r="AN49" s="133">
        <v>8</v>
      </c>
      <c r="AO49" s="134" t="s">
        <v>117</v>
      </c>
      <c r="AP49" s="134"/>
      <c r="AQ49" s="134" t="s">
        <v>114</v>
      </c>
      <c r="AR49" s="134"/>
      <c r="AS49" s="134"/>
      <c r="AT49" s="134"/>
      <c r="AU49" s="134"/>
      <c r="AV49" s="134" t="s">
        <v>114</v>
      </c>
      <c r="AW49" s="135" t="s">
        <v>114</v>
      </c>
      <c r="AX49" s="135" t="s">
        <v>114</v>
      </c>
      <c r="AY49" s="135" t="s">
        <v>114</v>
      </c>
      <c r="AZ49" s="135" t="s">
        <v>114</v>
      </c>
      <c r="BA49" s="135" t="s">
        <v>114</v>
      </c>
      <c r="BB49" s="135" t="s">
        <v>114</v>
      </c>
      <c r="BC49" s="135" t="s">
        <v>114</v>
      </c>
      <c r="BD49" s="135">
        <f t="shared" si="1"/>
        <v>0</v>
      </c>
      <c r="BE49" s="135" t="str">
        <f t="shared" si="2"/>
        <v>Débil</v>
      </c>
      <c r="BF49" s="134"/>
      <c r="BG49" s="136" t="s">
        <v>114</v>
      </c>
      <c r="BH49" s="135" t="str">
        <f t="shared" si="3"/>
        <v>Casilla formulada</v>
      </c>
      <c r="BI49" s="134"/>
      <c r="BJ49" s="135" t="str">
        <f t="shared" si="4"/>
        <v/>
      </c>
      <c r="BK49" s="135" t="str">
        <f t="shared" si="5"/>
        <v/>
      </c>
      <c r="BL49" s="135" t="str">
        <f t="shared" si="6"/>
        <v>SI</v>
      </c>
      <c r="BM49" s="434"/>
      <c r="BN49" s="437"/>
      <c r="BO49" s="440"/>
      <c r="BP49" s="443"/>
      <c r="BQ49" s="425"/>
      <c r="BR49" s="425"/>
      <c r="BS49" s="428"/>
    </row>
    <row r="50" spans="2:71" s="113" customFormat="1" ht="96" hidden="1" customHeight="1" x14ac:dyDescent="0.25">
      <c r="B50" s="463"/>
      <c r="C50" s="466"/>
      <c r="D50" s="455"/>
      <c r="E50" s="455"/>
      <c r="F50" s="453"/>
      <c r="G50" s="453"/>
      <c r="H50" s="453"/>
      <c r="I50" s="453"/>
      <c r="J50" s="455"/>
      <c r="K50" s="137">
        <v>9</v>
      </c>
      <c r="L50" s="143" t="s">
        <v>115</v>
      </c>
      <c r="M50" s="457"/>
      <c r="N50" s="460"/>
      <c r="O50" s="450"/>
      <c r="P50" s="443"/>
      <c r="Q50" s="446"/>
      <c r="R50" s="446"/>
      <c r="S50" s="446"/>
      <c r="T50" s="446"/>
      <c r="U50" s="446"/>
      <c r="V50" s="446"/>
      <c r="W50" s="446"/>
      <c r="X50" s="446"/>
      <c r="Y50" s="446"/>
      <c r="Z50" s="446"/>
      <c r="AA50" s="446"/>
      <c r="AB50" s="446"/>
      <c r="AC50" s="446"/>
      <c r="AD50" s="446"/>
      <c r="AE50" s="446"/>
      <c r="AF50" s="446"/>
      <c r="AG50" s="446"/>
      <c r="AH50" s="446"/>
      <c r="AI50" s="446"/>
      <c r="AJ50" s="425"/>
      <c r="AK50" s="425"/>
      <c r="AL50" s="425"/>
      <c r="AM50" s="431"/>
      <c r="AN50" s="139">
        <v>9</v>
      </c>
      <c r="AO50" s="140" t="s">
        <v>117</v>
      </c>
      <c r="AP50" s="140"/>
      <c r="AQ50" s="140" t="s">
        <v>114</v>
      </c>
      <c r="AR50" s="140"/>
      <c r="AS50" s="140"/>
      <c r="AT50" s="140"/>
      <c r="AU50" s="140"/>
      <c r="AV50" s="140" t="s">
        <v>114</v>
      </c>
      <c r="AW50" s="167" t="s">
        <v>114</v>
      </c>
      <c r="AX50" s="167" t="s">
        <v>114</v>
      </c>
      <c r="AY50" s="167" t="s">
        <v>114</v>
      </c>
      <c r="AZ50" s="167" t="s">
        <v>114</v>
      </c>
      <c r="BA50" s="167" t="s">
        <v>114</v>
      </c>
      <c r="BB50" s="167" t="s">
        <v>114</v>
      </c>
      <c r="BC50" s="167" t="s">
        <v>114</v>
      </c>
      <c r="BD50" s="167">
        <f t="shared" si="1"/>
        <v>0</v>
      </c>
      <c r="BE50" s="167" t="str">
        <f t="shared" si="2"/>
        <v>Débil</v>
      </c>
      <c r="BF50" s="140"/>
      <c r="BG50" s="142" t="s">
        <v>114</v>
      </c>
      <c r="BH50" s="167" t="str">
        <f t="shared" si="3"/>
        <v>Casilla formulada</v>
      </c>
      <c r="BI50" s="140"/>
      <c r="BJ50" s="167" t="str">
        <f t="shared" si="4"/>
        <v/>
      </c>
      <c r="BK50" s="167" t="str">
        <f t="shared" si="5"/>
        <v/>
      </c>
      <c r="BL50" s="167" t="str">
        <f t="shared" si="6"/>
        <v>SI</v>
      </c>
      <c r="BM50" s="434"/>
      <c r="BN50" s="437"/>
      <c r="BO50" s="440"/>
      <c r="BP50" s="443"/>
      <c r="BQ50" s="425"/>
      <c r="BR50" s="425"/>
      <c r="BS50" s="428"/>
    </row>
    <row r="51" spans="2:71" s="113" customFormat="1" ht="96" hidden="1" customHeight="1" x14ac:dyDescent="0.25">
      <c r="B51" s="464"/>
      <c r="C51" s="467"/>
      <c r="D51" s="456"/>
      <c r="E51" s="456"/>
      <c r="F51" s="454"/>
      <c r="G51" s="454"/>
      <c r="H51" s="454"/>
      <c r="I51" s="454"/>
      <c r="J51" s="456"/>
      <c r="K51" s="144">
        <v>10</v>
      </c>
      <c r="L51" s="145" t="s">
        <v>115</v>
      </c>
      <c r="M51" s="458"/>
      <c r="N51" s="461"/>
      <c r="O51" s="451"/>
      <c r="P51" s="444"/>
      <c r="Q51" s="447"/>
      <c r="R51" s="447"/>
      <c r="S51" s="447"/>
      <c r="T51" s="447"/>
      <c r="U51" s="447"/>
      <c r="V51" s="447"/>
      <c r="W51" s="447"/>
      <c r="X51" s="447"/>
      <c r="Y51" s="447"/>
      <c r="Z51" s="447"/>
      <c r="AA51" s="447"/>
      <c r="AB51" s="447"/>
      <c r="AC51" s="447"/>
      <c r="AD51" s="447"/>
      <c r="AE51" s="447"/>
      <c r="AF51" s="447"/>
      <c r="AG51" s="447"/>
      <c r="AH51" s="447"/>
      <c r="AI51" s="447"/>
      <c r="AJ51" s="426"/>
      <c r="AK51" s="426"/>
      <c r="AL51" s="426"/>
      <c r="AM51" s="432"/>
      <c r="AN51" s="146">
        <v>10</v>
      </c>
      <c r="AO51" s="147" t="s">
        <v>117</v>
      </c>
      <c r="AP51" s="147"/>
      <c r="AQ51" s="147" t="s">
        <v>114</v>
      </c>
      <c r="AR51" s="147"/>
      <c r="AS51" s="147"/>
      <c r="AT51" s="147"/>
      <c r="AU51" s="147"/>
      <c r="AV51" s="147" t="s">
        <v>114</v>
      </c>
      <c r="AW51" s="148" t="s">
        <v>114</v>
      </c>
      <c r="AX51" s="148" t="s">
        <v>114</v>
      </c>
      <c r="AY51" s="148" t="s">
        <v>114</v>
      </c>
      <c r="AZ51" s="148" t="s">
        <v>114</v>
      </c>
      <c r="BA51" s="148" t="s">
        <v>114</v>
      </c>
      <c r="BB51" s="148" t="s">
        <v>114</v>
      </c>
      <c r="BC51" s="148" t="s">
        <v>114</v>
      </c>
      <c r="BD51" s="148">
        <f t="shared" si="1"/>
        <v>0</v>
      </c>
      <c r="BE51" s="148" t="str">
        <f t="shared" si="2"/>
        <v>Débil</v>
      </c>
      <c r="BF51" s="147"/>
      <c r="BG51" s="149" t="s">
        <v>114</v>
      </c>
      <c r="BH51" s="148" t="str">
        <f t="shared" si="3"/>
        <v>Casilla formulada</v>
      </c>
      <c r="BI51" s="147"/>
      <c r="BJ51" s="148" t="str">
        <f t="shared" si="4"/>
        <v/>
      </c>
      <c r="BK51" s="148" t="str">
        <f t="shared" si="5"/>
        <v/>
      </c>
      <c r="BL51" s="148" t="str">
        <f t="shared" si="6"/>
        <v>SI</v>
      </c>
      <c r="BM51" s="435"/>
      <c r="BN51" s="438"/>
      <c r="BO51" s="441"/>
      <c r="BP51" s="444"/>
      <c r="BQ51" s="426"/>
      <c r="BR51" s="426"/>
      <c r="BS51" s="429"/>
    </row>
    <row r="52" spans="2:71" s="113" customFormat="1" ht="96" hidden="1" customHeight="1" x14ac:dyDescent="0.25">
      <c r="B52" s="462">
        <v>5</v>
      </c>
      <c r="C52" s="465" t="s">
        <v>112</v>
      </c>
      <c r="D52" s="455" t="s">
        <v>113</v>
      </c>
      <c r="E52" s="455"/>
      <c r="F52" s="453" t="s">
        <v>114</v>
      </c>
      <c r="G52" s="453" t="s">
        <v>114</v>
      </c>
      <c r="H52" s="453" t="s">
        <v>114</v>
      </c>
      <c r="I52" s="453" t="s">
        <v>114</v>
      </c>
      <c r="J52" s="455" t="str">
        <f>IF(AND((F52="SI"),(G52="SI"),(H52="SI"),(I52="SI")),"Si es Riesgo de Corrupción","No es Riesgo de Corrupción")</f>
        <v>No es Riesgo de Corrupción</v>
      </c>
      <c r="K52" s="128">
        <v>1</v>
      </c>
      <c r="L52" s="129" t="s">
        <v>115</v>
      </c>
      <c r="M52" s="457" t="s">
        <v>183</v>
      </c>
      <c r="N52" s="45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45" t="s">
        <v>114</v>
      </c>
      <c r="R52" s="445" t="s">
        <v>114</v>
      </c>
      <c r="S52" s="445" t="s">
        <v>114</v>
      </c>
      <c r="T52" s="445" t="s">
        <v>114</v>
      </c>
      <c r="U52" s="445" t="s">
        <v>114</v>
      </c>
      <c r="V52" s="445" t="s">
        <v>114</v>
      </c>
      <c r="W52" s="445" t="s">
        <v>114</v>
      </c>
      <c r="X52" s="445" t="s">
        <v>114</v>
      </c>
      <c r="Y52" s="445" t="s">
        <v>114</v>
      </c>
      <c r="Z52" s="445" t="s">
        <v>114</v>
      </c>
      <c r="AA52" s="445" t="s">
        <v>114</v>
      </c>
      <c r="AB52" s="445" t="s">
        <v>114</v>
      </c>
      <c r="AC52" s="445" t="s">
        <v>114</v>
      </c>
      <c r="AD52" s="445" t="s">
        <v>114</v>
      </c>
      <c r="AE52" s="445" t="s">
        <v>114</v>
      </c>
      <c r="AF52" s="445" t="s">
        <v>114</v>
      </c>
      <c r="AG52" s="445" t="s">
        <v>114</v>
      </c>
      <c r="AH52" s="445" t="s">
        <v>114</v>
      </c>
      <c r="AI52" s="445"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430" t="s">
        <v>116</v>
      </c>
      <c r="AN52" s="117">
        <v>1</v>
      </c>
      <c r="AO52" s="121" t="s">
        <v>117</v>
      </c>
      <c r="AP52" s="121"/>
      <c r="AQ52" s="121" t="s">
        <v>114</v>
      </c>
      <c r="AR52" s="121"/>
      <c r="AS52" s="121"/>
      <c r="AT52" s="121"/>
      <c r="AU52" s="121"/>
      <c r="AV52" s="121" t="s">
        <v>114</v>
      </c>
      <c r="AW52" s="166" t="s">
        <v>114</v>
      </c>
      <c r="AX52" s="166" t="s">
        <v>114</v>
      </c>
      <c r="AY52" s="166" t="s">
        <v>114</v>
      </c>
      <c r="AZ52" s="166" t="s">
        <v>114</v>
      </c>
      <c r="BA52" s="166" t="s">
        <v>114</v>
      </c>
      <c r="BB52" s="166" t="s">
        <v>114</v>
      </c>
      <c r="BC52" s="166" t="s">
        <v>114</v>
      </c>
      <c r="BD52" s="166">
        <f t="shared" si="1"/>
        <v>0</v>
      </c>
      <c r="BE52" s="166" t="str">
        <f t="shared" si="2"/>
        <v>Débil</v>
      </c>
      <c r="BF52" s="121"/>
      <c r="BG52" s="130" t="s">
        <v>114</v>
      </c>
      <c r="BH52" s="166" t="str">
        <f t="shared" si="3"/>
        <v>Casilla formulada</v>
      </c>
      <c r="BI52" s="121"/>
      <c r="BJ52" s="166" t="str">
        <f t="shared" si="4"/>
        <v/>
      </c>
      <c r="BK52" s="166" t="str">
        <f t="shared" si="5"/>
        <v/>
      </c>
      <c r="BL52" s="166" t="str">
        <f t="shared" si="6"/>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427"/>
    </row>
    <row r="53" spans="2:71" s="113" customFormat="1" ht="96" hidden="1" customHeight="1" x14ac:dyDescent="0.25">
      <c r="B53" s="463"/>
      <c r="C53" s="466"/>
      <c r="D53" s="455"/>
      <c r="E53" s="455"/>
      <c r="F53" s="453"/>
      <c r="G53" s="453"/>
      <c r="H53" s="453"/>
      <c r="I53" s="453"/>
      <c r="J53" s="455"/>
      <c r="K53" s="131">
        <v>2</v>
      </c>
      <c r="L53" s="132" t="s">
        <v>115</v>
      </c>
      <c r="M53" s="457"/>
      <c r="N53" s="460"/>
      <c r="O53" s="450"/>
      <c r="P53" s="443"/>
      <c r="Q53" s="446"/>
      <c r="R53" s="446"/>
      <c r="S53" s="446"/>
      <c r="T53" s="446"/>
      <c r="U53" s="446"/>
      <c r="V53" s="446"/>
      <c r="W53" s="446"/>
      <c r="X53" s="446"/>
      <c r="Y53" s="446"/>
      <c r="Z53" s="446"/>
      <c r="AA53" s="446"/>
      <c r="AB53" s="446"/>
      <c r="AC53" s="446"/>
      <c r="AD53" s="446"/>
      <c r="AE53" s="446"/>
      <c r="AF53" s="446"/>
      <c r="AG53" s="446"/>
      <c r="AH53" s="446"/>
      <c r="AI53" s="446"/>
      <c r="AJ53" s="425"/>
      <c r="AK53" s="425"/>
      <c r="AL53" s="425"/>
      <c r="AM53" s="431"/>
      <c r="AN53" s="133">
        <v>2</v>
      </c>
      <c r="AO53" s="134" t="s">
        <v>117</v>
      </c>
      <c r="AP53" s="134"/>
      <c r="AQ53" s="134" t="s">
        <v>114</v>
      </c>
      <c r="AR53" s="134"/>
      <c r="AS53" s="134"/>
      <c r="AT53" s="134"/>
      <c r="AU53" s="134"/>
      <c r="AV53" s="134" t="s">
        <v>114</v>
      </c>
      <c r="AW53" s="135" t="s">
        <v>114</v>
      </c>
      <c r="AX53" s="135" t="s">
        <v>114</v>
      </c>
      <c r="AY53" s="135" t="s">
        <v>114</v>
      </c>
      <c r="AZ53" s="135" t="s">
        <v>114</v>
      </c>
      <c r="BA53" s="135" t="s">
        <v>114</v>
      </c>
      <c r="BB53" s="135" t="s">
        <v>114</v>
      </c>
      <c r="BC53" s="135" t="s">
        <v>114</v>
      </c>
      <c r="BD53" s="135">
        <f t="shared" si="1"/>
        <v>0</v>
      </c>
      <c r="BE53" s="135" t="str">
        <f t="shared" si="2"/>
        <v>Débil</v>
      </c>
      <c r="BF53" s="134"/>
      <c r="BG53" s="136" t="s">
        <v>114</v>
      </c>
      <c r="BH53" s="135" t="str">
        <f t="shared" si="3"/>
        <v>Casilla formulada</v>
      </c>
      <c r="BI53" s="134"/>
      <c r="BJ53" s="135" t="str">
        <f t="shared" si="4"/>
        <v/>
      </c>
      <c r="BK53" s="135" t="str">
        <f t="shared" si="5"/>
        <v/>
      </c>
      <c r="BL53" s="135" t="str">
        <f t="shared" si="6"/>
        <v>SI</v>
      </c>
      <c r="BM53" s="434"/>
      <c r="BN53" s="437"/>
      <c r="BO53" s="440"/>
      <c r="BP53" s="443"/>
      <c r="BQ53" s="425"/>
      <c r="BR53" s="425"/>
      <c r="BS53" s="428"/>
    </row>
    <row r="54" spans="2:71" s="113" customFormat="1" ht="96" hidden="1" customHeight="1" x14ac:dyDescent="0.25">
      <c r="B54" s="463"/>
      <c r="C54" s="466"/>
      <c r="D54" s="455"/>
      <c r="E54" s="455"/>
      <c r="F54" s="453"/>
      <c r="G54" s="453"/>
      <c r="H54" s="453"/>
      <c r="I54" s="453"/>
      <c r="J54" s="455"/>
      <c r="K54" s="137">
        <v>3</v>
      </c>
      <c r="L54" s="138" t="s">
        <v>115</v>
      </c>
      <c r="M54" s="457"/>
      <c r="N54" s="460"/>
      <c r="O54" s="450"/>
      <c r="P54" s="443"/>
      <c r="Q54" s="446"/>
      <c r="R54" s="446"/>
      <c r="S54" s="446"/>
      <c r="T54" s="446"/>
      <c r="U54" s="446"/>
      <c r="V54" s="446"/>
      <c r="W54" s="446"/>
      <c r="X54" s="446"/>
      <c r="Y54" s="446"/>
      <c r="Z54" s="446"/>
      <c r="AA54" s="446"/>
      <c r="AB54" s="446"/>
      <c r="AC54" s="446"/>
      <c r="AD54" s="446"/>
      <c r="AE54" s="446"/>
      <c r="AF54" s="446"/>
      <c r="AG54" s="446"/>
      <c r="AH54" s="446"/>
      <c r="AI54" s="446"/>
      <c r="AJ54" s="425"/>
      <c r="AK54" s="425"/>
      <c r="AL54" s="425"/>
      <c r="AM54" s="431"/>
      <c r="AN54" s="139">
        <v>3</v>
      </c>
      <c r="AO54" s="140" t="s">
        <v>117</v>
      </c>
      <c r="AP54" s="140"/>
      <c r="AQ54" s="140" t="s">
        <v>114</v>
      </c>
      <c r="AR54" s="140"/>
      <c r="AS54" s="140"/>
      <c r="AT54" s="140"/>
      <c r="AU54" s="140"/>
      <c r="AV54" s="140" t="s">
        <v>114</v>
      </c>
      <c r="AW54" s="167" t="s">
        <v>114</v>
      </c>
      <c r="AX54" s="167" t="s">
        <v>114</v>
      </c>
      <c r="AY54" s="167" t="s">
        <v>114</v>
      </c>
      <c r="AZ54" s="167" t="s">
        <v>114</v>
      </c>
      <c r="BA54" s="167" t="s">
        <v>114</v>
      </c>
      <c r="BB54" s="167" t="s">
        <v>114</v>
      </c>
      <c r="BC54" s="167" t="s">
        <v>114</v>
      </c>
      <c r="BD54" s="167">
        <f t="shared" si="1"/>
        <v>0</v>
      </c>
      <c r="BE54" s="167" t="str">
        <f t="shared" si="2"/>
        <v>Débil</v>
      </c>
      <c r="BF54" s="140"/>
      <c r="BG54" s="142" t="s">
        <v>114</v>
      </c>
      <c r="BH54" s="167" t="str">
        <f t="shared" si="3"/>
        <v>Casilla formulada</v>
      </c>
      <c r="BI54" s="140"/>
      <c r="BJ54" s="167" t="str">
        <f t="shared" si="4"/>
        <v/>
      </c>
      <c r="BK54" s="167" t="str">
        <f t="shared" si="5"/>
        <v/>
      </c>
      <c r="BL54" s="167" t="str">
        <f t="shared" si="6"/>
        <v>SI</v>
      </c>
      <c r="BM54" s="434"/>
      <c r="BN54" s="437"/>
      <c r="BO54" s="440"/>
      <c r="BP54" s="443"/>
      <c r="BQ54" s="425"/>
      <c r="BR54" s="425"/>
      <c r="BS54" s="428"/>
    </row>
    <row r="55" spans="2:71" s="113" customFormat="1" ht="96" hidden="1" customHeight="1" x14ac:dyDescent="0.25">
      <c r="B55" s="463"/>
      <c r="C55" s="466"/>
      <c r="D55" s="455"/>
      <c r="E55" s="455"/>
      <c r="F55" s="453"/>
      <c r="G55" s="453"/>
      <c r="H55" s="453"/>
      <c r="I55" s="453"/>
      <c r="J55" s="455"/>
      <c r="K55" s="131">
        <v>4</v>
      </c>
      <c r="L55" s="132" t="s">
        <v>115</v>
      </c>
      <c r="M55" s="457"/>
      <c r="N55" s="460"/>
      <c r="O55" s="450"/>
      <c r="P55" s="443"/>
      <c r="Q55" s="446"/>
      <c r="R55" s="446"/>
      <c r="S55" s="446"/>
      <c r="T55" s="446"/>
      <c r="U55" s="446"/>
      <c r="V55" s="446"/>
      <c r="W55" s="446"/>
      <c r="X55" s="446"/>
      <c r="Y55" s="446"/>
      <c r="Z55" s="446"/>
      <c r="AA55" s="446"/>
      <c r="AB55" s="446"/>
      <c r="AC55" s="446"/>
      <c r="AD55" s="446"/>
      <c r="AE55" s="446"/>
      <c r="AF55" s="446"/>
      <c r="AG55" s="446"/>
      <c r="AH55" s="446"/>
      <c r="AI55" s="446"/>
      <c r="AJ55" s="425"/>
      <c r="AK55" s="425"/>
      <c r="AL55" s="425"/>
      <c r="AM55" s="431"/>
      <c r="AN55" s="133">
        <v>4</v>
      </c>
      <c r="AO55" s="134" t="s">
        <v>117</v>
      </c>
      <c r="AP55" s="134"/>
      <c r="AQ55" s="134" t="s">
        <v>114</v>
      </c>
      <c r="AR55" s="134"/>
      <c r="AS55" s="134"/>
      <c r="AT55" s="134"/>
      <c r="AU55" s="134"/>
      <c r="AV55" s="134" t="s">
        <v>114</v>
      </c>
      <c r="AW55" s="135" t="s">
        <v>114</v>
      </c>
      <c r="AX55" s="135" t="s">
        <v>114</v>
      </c>
      <c r="AY55" s="135" t="s">
        <v>114</v>
      </c>
      <c r="AZ55" s="135" t="s">
        <v>114</v>
      </c>
      <c r="BA55" s="135" t="s">
        <v>114</v>
      </c>
      <c r="BB55" s="135" t="s">
        <v>114</v>
      </c>
      <c r="BC55" s="135" t="s">
        <v>114</v>
      </c>
      <c r="BD55" s="135">
        <f t="shared" si="1"/>
        <v>0</v>
      </c>
      <c r="BE55" s="135" t="str">
        <f t="shared" si="2"/>
        <v>Débil</v>
      </c>
      <c r="BF55" s="134"/>
      <c r="BG55" s="136" t="s">
        <v>114</v>
      </c>
      <c r="BH55" s="135" t="str">
        <f t="shared" si="3"/>
        <v>Casilla formulada</v>
      </c>
      <c r="BI55" s="134"/>
      <c r="BJ55" s="135" t="str">
        <f t="shared" si="4"/>
        <v/>
      </c>
      <c r="BK55" s="135" t="str">
        <f t="shared" si="5"/>
        <v/>
      </c>
      <c r="BL55" s="135" t="str">
        <f t="shared" si="6"/>
        <v>SI</v>
      </c>
      <c r="BM55" s="434"/>
      <c r="BN55" s="437"/>
      <c r="BO55" s="440"/>
      <c r="BP55" s="443"/>
      <c r="BQ55" s="425"/>
      <c r="BR55" s="425"/>
      <c r="BS55" s="428"/>
    </row>
    <row r="56" spans="2:71" s="113" customFormat="1" ht="96" hidden="1" customHeight="1" x14ac:dyDescent="0.25">
      <c r="B56" s="463"/>
      <c r="C56" s="466"/>
      <c r="D56" s="455"/>
      <c r="E56" s="455"/>
      <c r="F56" s="453"/>
      <c r="G56" s="453"/>
      <c r="H56" s="453"/>
      <c r="I56" s="453"/>
      <c r="J56" s="455"/>
      <c r="K56" s="137">
        <v>5</v>
      </c>
      <c r="L56" s="138" t="s">
        <v>115</v>
      </c>
      <c r="M56" s="457"/>
      <c r="N56" s="460"/>
      <c r="O56" s="450"/>
      <c r="P56" s="443"/>
      <c r="Q56" s="446"/>
      <c r="R56" s="446"/>
      <c r="S56" s="446"/>
      <c r="T56" s="446"/>
      <c r="U56" s="446"/>
      <c r="V56" s="446"/>
      <c r="W56" s="446"/>
      <c r="X56" s="446"/>
      <c r="Y56" s="446"/>
      <c r="Z56" s="446"/>
      <c r="AA56" s="446"/>
      <c r="AB56" s="446"/>
      <c r="AC56" s="446"/>
      <c r="AD56" s="446"/>
      <c r="AE56" s="446"/>
      <c r="AF56" s="446"/>
      <c r="AG56" s="446"/>
      <c r="AH56" s="446"/>
      <c r="AI56" s="446"/>
      <c r="AJ56" s="425"/>
      <c r="AK56" s="425"/>
      <c r="AL56" s="425"/>
      <c r="AM56" s="431"/>
      <c r="AN56" s="139">
        <v>5</v>
      </c>
      <c r="AO56" s="140" t="s">
        <v>117</v>
      </c>
      <c r="AP56" s="140"/>
      <c r="AQ56" s="140" t="s">
        <v>114</v>
      </c>
      <c r="AR56" s="140"/>
      <c r="AS56" s="140"/>
      <c r="AT56" s="140"/>
      <c r="AU56" s="140"/>
      <c r="AV56" s="140" t="s">
        <v>114</v>
      </c>
      <c r="AW56" s="167" t="s">
        <v>114</v>
      </c>
      <c r="AX56" s="167" t="s">
        <v>114</v>
      </c>
      <c r="AY56" s="167" t="s">
        <v>114</v>
      </c>
      <c r="AZ56" s="167" t="s">
        <v>114</v>
      </c>
      <c r="BA56" s="167" t="s">
        <v>114</v>
      </c>
      <c r="BB56" s="167" t="s">
        <v>114</v>
      </c>
      <c r="BC56" s="167" t="s">
        <v>114</v>
      </c>
      <c r="BD56" s="167">
        <f t="shared" si="1"/>
        <v>0</v>
      </c>
      <c r="BE56" s="167" t="str">
        <f t="shared" si="2"/>
        <v>Débil</v>
      </c>
      <c r="BF56" s="140"/>
      <c r="BG56" s="142" t="s">
        <v>114</v>
      </c>
      <c r="BH56" s="167" t="str">
        <f t="shared" si="3"/>
        <v>Casilla formulada</v>
      </c>
      <c r="BI56" s="140"/>
      <c r="BJ56" s="167" t="str">
        <f t="shared" si="4"/>
        <v/>
      </c>
      <c r="BK56" s="167" t="str">
        <f t="shared" si="5"/>
        <v/>
      </c>
      <c r="BL56" s="167" t="str">
        <f t="shared" si="6"/>
        <v>SI</v>
      </c>
      <c r="BM56" s="434"/>
      <c r="BN56" s="437"/>
      <c r="BO56" s="440"/>
      <c r="BP56" s="443"/>
      <c r="BQ56" s="425"/>
      <c r="BR56" s="425"/>
      <c r="BS56" s="428"/>
    </row>
    <row r="57" spans="2:71" s="113" customFormat="1" ht="96" hidden="1" customHeight="1" x14ac:dyDescent="0.25">
      <c r="B57" s="463"/>
      <c r="C57" s="466"/>
      <c r="D57" s="455"/>
      <c r="E57" s="455"/>
      <c r="F57" s="453"/>
      <c r="G57" s="453"/>
      <c r="H57" s="453"/>
      <c r="I57" s="453"/>
      <c r="J57" s="455"/>
      <c r="K57" s="131">
        <v>6</v>
      </c>
      <c r="L57" s="132" t="s">
        <v>115</v>
      </c>
      <c r="M57" s="457"/>
      <c r="N57" s="460"/>
      <c r="O57" s="450"/>
      <c r="P57" s="443"/>
      <c r="Q57" s="446"/>
      <c r="R57" s="446"/>
      <c r="S57" s="446"/>
      <c r="T57" s="446"/>
      <c r="U57" s="446"/>
      <c r="V57" s="446"/>
      <c r="W57" s="446"/>
      <c r="X57" s="446"/>
      <c r="Y57" s="446"/>
      <c r="Z57" s="446"/>
      <c r="AA57" s="446"/>
      <c r="AB57" s="446"/>
      <c r="AC57" s="446"/>
      <c r="AD57" s="446"/>
      <c r="AE57" s="446"/>
      <c r="AF57" s="446"/>
      <c r="AG57" s="446"/>
      <c r="AH57" s="446"/>
      <c r="AI57" s="446"/>
      <c r="AJ57" s="425"/>
      <c r="AK57" s="425"/>
      <c r="AL57" s="425"/>
      <c r="AM57" s="431"/>
      <c r="AN57" s="133">
        <v>6</v>
      </c>
      <c r="AO57" s="134" t="s">
        <v>117</v>
      </c>
      <c r="AP57" s="134"/>
      <c r="AQ57" s="134" t="s">
        <v>114</v>
      </c>
      <c r="AR57" s="134"/>
      <c r="AS57" s="134"/>
      <c r="AT57" s="134"/>
      <c r="AU57" s="134"/>
      <c r="AV57" s="134" t="s">
        <v>114</v>
      </c>
      <c r="AW57" s="135" t="s">
        <v>114</v>
      </c>
      <c r="AX57" s="135" t="s">
        <v>114</v>
      </c>
      <c r="AY57" s="135" t="s">
        <v>114</v>
      </c>
      <c r="AZ57" s="135" t="s">
        <v>114</v>
      </c>
      <c r="BA57" s="135" t="s">
        <v>114</v>
      </c>
      <c r="BB57" s="135" t="s">
        <v>114</v>
      </c>
      <c r="BC57" s="135" t="s">
        <v>114</v>
      </c>
      <c r="BD57" s="135">
        <f t="shared" si="1"/>
        <v>0</v>
      </c>
      <c r="BE57" s="135" t="str">
        <f t="shared" si="2"/>
        <v>Débil</v>
      </c>
      <c r="BF57" s="134"/>
      <c r="BG57" s="136" t="s">
        <v>114</v>
      </c>
      <c r="BH57" s="135" t="str">
        <f t="shared" si="3"/>
        <v>Casilla formulada</v>
      </c>
      <c r="BI57" s="134"/>
      <c r="BJ57" s="135" t="str">
        <f t="shared" si="4"/>
        <v/>
      </c>
      <c r="BK57" s="135" t="str">
        <f t="shared" si="5"/>
        <v/>
      </c>
      <c r="BL57" s="135" t="str">
        <f t="shared" si="6"/>
        <v>SI</v>
      </c>
      <c r="BM57" s="434"/>
      <c r="BN57" s="437"/>
      <c r="BO57" s="440"/>
      <c r="BP57" s="443"/>
      <c r="BQ57" s="425"/>
      <c r="BR57" s="425"/>
      <c r="BS57" s="428"/>
    </row>
    <row r="58" spans="2:71" s="113" customFormat="1" ht="96" hidden="1" customHeight="1" x14ac:dyDescent="0.25">
      <c r="B58" s="463"/>
      <c r="C58" s="466"/>
      <c r="D58" s="455"/>
      <c r="E58" s="455"/>
      <c r="F58" s="453"/>
      <c r="G58" s="453"/>
      <c r="H58" s="453"/>
      <c r="I58" s="453"/>
      <c r="J58" s="455"/>
      <c r="K58" s="137">
        <v>7</v>
      </c>
      <c r="L58" s="138" t="s">
        <v>115</v>
      </c>
      <c r="M58" s="457"/>
      <c r="N58" s="460"/>
      <c r="O58" s="450"/>
      <c r="P58" s="443"/>
      <c r="Q58" s="446"/>
      <c r="R58" s="446"/>
      <c r="S58" s="446"/>
      <c r="T58" s="446"/>
      <c r="U58" s="446"/>
      <c r="V58" s="446"/>
      <c r="W58" s="446"/>
      <c r="X58" s="446"/>
      <c r="Y58" s="446"/>
      <c r="Z58" s="446"/>
      <c r="AA58" s="446"/>
      <c r="AB58" s="446"/>
      <c r="AC58" s="446"/>
      <c r="AD58" s="446"/>
      <c r="AE58" s="446"/>
      <c r="AF58" s="446"/>
      <c r="AG58" s="446"/>
      <c r="AH58" s="446"/>
      <c r="AI58" s="446"/>
      <c r="AJ58" s="425"/>
      <c r="AK58" s="425"/>
      <c r="AL58" s="425"/>
      <c r="AM58" s="431"/>
      <c r="AN58" s="139">
        <v>7</v>
      </c>
      <c r="AO58" s="140" t="s">
        <v>117</v>
      </c>
      <c r="AP58" s="140"/>
      <c r="AQ58" s="140" t="s">
        <v>114</v>
      </c>
      <c r="AR58" s="140"/>
      <c r="AS58" s="140"/>
      <c r="AT58" s="140"/>
      <c r="AU58" s="140"/>
      <c r="AV58" s="140" t="s">
        <v>114</v>
      </c>
      <c r="AW58" s="167" t="s">
        <v>114</v>
      </c>
      <c r="AX58" s="167" t="s">
        <v>114</v>
      </c>
      <c r="AY58" s="167" t="s">
        <v>114</v>
      </c>
      <c r="AZ58" s="167" t="s">
        <v>114</v>
      </c>
      <c r="BA58" s="167" t="s">
        <v>114</v>
      </c>
      <c r="BB58" s="167" t="s">
        <v>114</v>
      </c>
      <c r="BC58" s="167" t="s">
        <v>114</v>
      </c>
      <c r="BD58" s="167">
        <f t="shared" si="1"/>
        <v>0</v>
      </c>
      <c r="BE58" s="167" t="str">
        <f t="shared" si="2"/>
        <v>Débil</v>
      </c>
      <c r="BF58" s="140"/>
      <c r="BG58" s="142" t="s">
        <v>114</v>
      </c>
      <c r="BH58" s="167" t="str">
        <f t="shared" si="3"/>
        <v>Casilla formulada</v>
      </c>
      <c r="BI58" s="140"/>
      <c r="BJ58" s="167" t="str">
        <f t="shared" si="4"/>
        <v/>
      </c>
      <c r="BK58" s="167" t="str">
        <f t="shared" si="5"/>
        <v/>
      </c>
      <c r="BL58" s="167" t="str">
        <f t="shared" si="6"/>
        <v>SI</v>
      </c>
      <c r="BM58" s="434"/>
      <c r="BN58" s="437"/>
      <c r="BO58" s="440"/>
      <c r="BP58" s="443"/>
      <c r="BQ58" s="425"/>
      <c r="BR58" s="425"/>
      <c r="BS58" s="428"/>
    </row>
    <row r="59" spans="2:71" s="113" customFormat="1" ht="96" hidden="1" customHeight="1" x14ac:dyDescent="0.25">
      <c r="B59" s="463"/>
      <c r="C59" s="466"/>
      <c r="D59" s="455"/>
      <c r="E59" s="455"/>
      <c r="F59" s="453"/>
      <c r="G59" s="453"/>
      <c r="H59" s="453"/>
      <c r="I59" s="453"/>
      <c r="J59" s="455"/>
      <c r="K59" s="131">
        <v>8</v>
      </c>
      <c r="L59" s="132" t="s">
        <v>115</v>
      </c>
      <c r="M59" s="457"/>
      <c r="N59" s="460"/>
      <c r="O59" s="450"/>
      <c r="P59" s="443"/>
      <c r="Q59" s="446"/>
      <c r="R59" s="446"/>
      <c r="S59" s="446"/>
      <c r="T59" s="446"/>
      <c r="U59" s="446"/>
      <c r="V59" s="446"/>
      <c r="W59" s="446"/>
      <c r="X59" s="446"/>
      <c r="Y59" s="446"/>
      <c r="Z59" s="446"/>
      <c r="AA59" s="446"/>
      <c r="AB59" s="446"/>
      <c r="AC59" s="446"/>
      <c r="AD59" s="446"/>
      <c r="AE59" s="446"/>
      <c r="AF59" s="446"/>
      <c r="AG59" s="446"/>
      <c r="AH59" s="446"/>
      <c r="AI59" s="446"/>
      <c r="AJ59" s="425"/>
      <c r="AK59" s="425"/>
      <c r="AL59" s="425"/>
      <c r="AM59" s="431"/>
      <c r="AN59" s="133">
        <v>8</v>
      </c>
      <c r="AO59" s="134" t="s">
        <v>117</v>
      </c>
      <c r="AP59" s="134"/>
      <c r="AQ59" s="134" t="s">
        <v>114</v>
      </c>
      <c r="AR59" s="134"/>
      <c r="AS59" s="134"/>
      <c r="AT59" s="134"/>
      <c r="AU59" s="134"/>
      <c r="AV59" s="134" t="s">
        <v>114</v>
      </c>
      <c r="AW59" s="135" t="s">
        <v>114</v>
      </c>
      <c r="AX59" s="135" t="s">
        <v>114</v>
      </c>
      <c r="AY59" s="135" t="s">
        <v>114</v>
      </c>
      <c r="AZ59" s="135" t="s">
        <v>114</v>
      </c>
      <c r="BA59" s="135" t="s">
        <v>114</v>
      </c>
      <c r="BB59" s="135" t="s">
        <v>114</v>
      </c>
      <c r="BC59" s="135" t="s">
        <v>114</v>
      </c>
      <c r="BD59" s="135">
        <f t="shared" si="1"/>
        <v>0</v>
      </c>
      <c r="BE59" s="135" t="str">
        <f t="shared" si="2"/>
        <v>Débil</v>
      </c>
      <c r="BF59" s="134"/>
      <c r="BG59" s="136" t="s">
        <v>114</v>
      </c>
      <c r="BH59" s="135" t="str">
        <f t="shared" si="3"/>
        <v>Casilla formulada</v>
      </c>
      <c r="BI59" s="134"/>
      <c r="BJ59" s="135" t="str">
        <f t="shared" si="4"/>
        <v/>
      </c>
      <c r="BK59" s="135" t="str">
        <f t="shared" si="5"/>
        <v/>
      </c>
      <c r="BL59" s="135" t="str">
        <f t="shared" si="6"/>
        <v>SI</v>
      </c>
      <c r="BM59" s="434"/>
      <c r="BN59" s="437"/>
      <c r="BO59" s="440"/>
      <c r="BP59" s="443"/>
      <c r="BQ59" s="425"/>
      <c r="BR59" s="425"/>
      <c r="BS59" s="428"/>
    </row>
    <row r="60" spans="2:71" s="113" customFormat="1" ht="96" hidden="1" customHeight="1" x14ac:dyDescent="0.25">
      <c r="B60" s="463"/>
      <c r="C60" s="466"/>
      <c r="D60" s="455"/>
      <c r="E60" s="455"/>
      <c r="F60" s="453"/>
      <c r="G60" s="453"/>
      <c r="H60" s="453"/>
      <c r="I60" s="453"/>
      <c r="J60" s="455"/>
      <c r="K60" s="137">
        <v>9</v>
      </c>
      <c r="L60" s="143" t="s">
        <v>115</v>
      </c>
      <c r="M60" s="457"/>
      <c r="N60" s="460"/>
      <c r="O60" s="450"/>
      <c r="P60" s="443"/>
      <c r="Q60" s="446"/>
      <c r="R60" s="446"/>
      <c r="S60" s="446"/>
      <c r="T60" s="446"/>
      <c r="U60" s="446"/>
      <c r="V60" s="446"/>
      <c r="W60" s="446"/>
      <c r="X60" s="446"/>
      <c r="Y60" s="446"/>
      <c r="Z60" s="446"/>
      <c r="AA60" s="446"/>
      <c r="AB60" s="446"/>
      <c r="AC60" s="446"/>
      <c r="AD60" s="446"/>
      <c r="AE60" s="446"/>
      <c r="AF60" s="446"/>
      <c r="AG60" s="446"/>
      <c r="AH60" s="446"/>
      <c r="AI60" s="446"/>
      <c r="AJ60" s="425"/>
      <c r="AK60" s="425"/>
      <c r="AL60" s="425"/>
      <c r="AM60" s="431"/>
      <c r="AN60" s="139">
        <v>9</v>
      </c>
      <c r="AO60" s="140" t="s">
        <v>117</v>
      </c>
      <c r="AP60" s="140"/>
      <c r="AQ60" s="140" t="s">
        <v>114</v>
      </c>
      <c r="AR60" s="140"/>
      <c r="AS60" s="140"/>
      <c r="AT60" s="140"/>
      <c r="AU60" s="140"/>
      <c r="AV60" s="140" t="s">
        <v>114</v>
      </c>
      <c r="AW60" s="167" t="s">
        <v>114</v>
      </c>
      <c r="AX60" s="167" t="s">
        <v>114</v>
      </c>
      <c r="AY60" s="167" t="s">
        <v>114</v>
      </c>
      <c r="AZ60" s="167" t="s">
        <v>114</v>
      </c>
      <c r="BA60" s="167" t="s">
        <v>114</v>
      </c>
      <c r="BB60" s="167" t="s">
        <v>114</v>
      </c>
      <c r="BC60" s="167" t="s">
        <v>114</v>
      </c>
      <c r="BD60" s="167">
        <f t="shared" si="1"/>
        <v>0</v>
      </c>
      <c r="BE60" s="167" t="str">
        <f t="shared" si="2"/>
        <v>Débil</v>
      </c>
      <c r="BF60" s="140"/>
      <c r="BG60" s="142" t="s">
        <v>114</v>
      </c>
      <c r="BH60" s="167" t="str">
        <f t="shared" si="3"/>
        <v>Casilla formulada</v>
      </c>
      <c r="BI60" s="140"/>
      <c r="BJ60" s="167" t="str">
        <f t="shared" si="4"/>
        <v/>
      </c>
      <c r="BK60" s="167" t="str">
        <f t="shared" si="5"/>
        <v/>
      </c>
      <c r="BL60" s="167" t="str">
        <f t="shared" si="6"/>
        <v>SI</v>
      </c>
      <c r="BM60" s="434"/>
      <c r="BN60" s="437"/>
      <c r="BO60" s="440"/>
      <c r="BP60" s="443"/>
      <c r="BQ60" s="425"/>
      <c r="BR60" s="425"/>
      <c r="BS60" s="428"/>
    </row>
    <row r="61" spans="2:71" s="113" customFormat="1" ht="96" hidden="1" customHeight="1" x14ac:dyDescent="0.25">
      <c r="B61" s="464"/>
      <c r="C61" s="467"/>
      <c r="D61" s="456"/>
      <c r="E61" s="456"/>
      <c r="F61" s="454"/>
      <c r="G61" s="454"/>
      <c r="H61" s="454"/>
      <c r="I61" s="454"/>
      <c r="J61" s="456"/>
      <c r="K61" s="144">
        <v>10</v>
      </c>
      <c r="L61" s="145" t="s">
        <v>115</v>
      </c>
      <c r="M61" s="458"/>
      <c r="N61" s="461"/>
      <c r="O61" s="451"/>
      <c r="P61" s="444"/>
      <c r="Q61" s="447"/>
      <c r="R61" s="447"/>
      <c r="S61" s="447"/>
      <c r="T61" s="447"/>
      <c r="U61" s="447"/>
      <c r="V61" s="447"/>
      <c r="W61" s="447"/>
      <c r="X61" s="447"/>
      <c r="Y61" s="447"/>
      <c r="Z61" s="447"/>
      <c r="AA61" s="447"/>
      <c r="AB61" s="447"/>
      <c r="AC61" s="447"/>
      <c r="AD61" s="447"/>
      <c r="AE61" s="447"/>
      <c r="AF61" s="447"/>
      <c r="AG61" s="447"/>
      <c r="AH61" s="447"/>
      <c r="AI61" s="447"/>
      <c r="AJ61" s="426"/>
      <c r="AK61" s="426"/>
      <c r="AL61" s="426"/>
      <c r="AM61" s="432"/>
      <c r="AN61" s="146">
        <v>10</v>
      </c>
      <c r="AO61" s="147" t="s">
        <v>117</v>
      </c>
      <c r="AP61" s="147"/>
      <c r="AQ61" s="147" t="s">
        <v>114</v>
      </c>
      <c r="AR61" s="147"/>
      <c r="AS61" s="147"/>
      <c r="AT61" s="147"/>
      <c r="AU61" s="147"/>
      <c r="AV61" s="147" t="s">
        <v>114</v>
      </c>
      <c r="AW61" s="148" t="s">
        <v>114</v>
      </c>
      <c r="AX61" s="148" t="s">
        <v>114</v>
      </c>
      <c r="AY61" s="148" t="s">
        <v>114</v>
      </c>
      <c r="AZ61" s="148" t="s">
        <v>114</v>
      </c>
      <c r="BA61" s="148" t="s">
        <v>114</v>
      </c>
      <c r="BB61" s="148" t="s">
        <v>114</v>
      </c>
      <c r="BC61" s="148" t="s">
        <v>114</v>
      </c>
      <c r="BD61" s="148">
        <f t="shared" si="1"/>
        <v>0</v>
      </c>
      <c r="BE61" s="148" t="str">
        <f t="shared" si="2"/>
        <v>Débil</v>
      </c>
      <c r="BF61" s="147"/>
      <c r="BG61" s="149" t="s">
        <v>114</v>
      </c>
      <c r="BH61" s="148" t="str">
        <f t="shared" si="3"/>
        <v>Casilla formulada</v>
      </c>
      <c r="BI61" s="147"/>
      <c r="BJ61" s="148" t="str">
        <f t="shared" si="4"/>
        <v/>
      </c>
      <c r="BK61" s="148" t="str">
        <f t="shared" si="5"/>
        <v/>
      </c>
      <c r="BL61" s="148" t="str">
        <f t="shared" si="6"/>
        <v>SI</v>
      </c>
      <c r="BM61" s="435"/>
      <c r="BN61" s="438"/>
      <c r="BO61" s="441"/>
      <c r="BP61" s="444"/>
      <c r="BQ61" s="426"/>
      <c r="BR61" s="426"/>
      <c r="BS61" s="429"/>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202" priority="23" operator="containsText" text="Si es Riesgo de Corrupción">
      <formula>NOT(ISERROR(SEARCH("Si es Riesgo de Corrupción",J12)))</formula>
    </cfRule>
    <cfRule type="containsText" dxfId="201" priority="24" operator="containsText" text="No es Riesgo de Corrupción">
      <formula>NOT(ISERROR(SEARCH("No es Riesgo de Corrupción",J12)))</formula>
    </cfRule>
  </conditionalFormatting>
  <conditionalFormatting sqref="L12:M21">
    <cfRule type="containsText" dxfId="200" priority="22" operator="containsText" text="Espacio para describir ">
      <formula>NOT(ISERROR(SEARCH("Espacio para describir ",L12)))</formula>
    </cfRule>
  </conditionalFormatting>
  <conditionalFormatting sqref="Q12:AI61 AQ12:AQ61 AV12:BC61 BG12:BG61 BO12:BO61 N12:N61">
    <cfRule type="containsText" dxfId="199" priority="21" operator="containsText" text="Escoger un dato de la lista desplegable">
      <formula>NOT(ISERROR(SEARCH("Escoger un dato de la lista desplegable",N12)))</formula>
    </cfRule>
  </conditionalFormatting>
  <conditionalFormatting sqref="AO12:AO61">
    <cfRule type="containsText" dxfId="198" priority="20" operator="containsText" text="REDACTAR CONTROL">
      <formula>NOT(ISERROR(SEARCH("REDACTAR CONTROL",AO12)))</formula>
    </cfRule>
  </conditionalFormatting>
  <conditionalFormatting sqref="AL12 BR12">
    <cfRule type="containsText" dxfId="197" priority="17" operator="containsText" text="Extremo">
      <formula>NOT(ISERROR(SEARCH("Extremo",AL12)))</formula>
    </cfRule>
    <cfRule type="containsText" dxfId="196" priority="18" operator="containsText" text="Alto">
      <formula>NOT(ISERROR(SEARCH("Alto",AL12)))</formula>
    </cfRule>
    <cfRule type="containsText" dxfId="195" priority="19" operator="containsText" text="Moderado">
      <formula>NOT(ISERROR(SEARCH("Moderado",AL12)))</formula>
    </cfRule>
  </conditionalFormatting>
  <conditionalFormatting sqref="L22:M31">
    <cfRule type="containsText" dxfId="194" priority="16" operator="containsText" text="Espacio para describir ">
      <formula>NOT(ISERROR(SEARCH("Espacio para describir ",L22)))</formula>
    </cfRule>
  </conditionalFormatting>
  <conditionalFormatting sqref="AL22 BR22">
    <cfRule type="containsText" dxfId="193" priority="13" operator="containsText" text="Extremo">
      <formula>NOT(ISERROR(SEARCH("Extremo",AL22)))</formula>
    </cfRule>
    <cfRule type="containsText" dxfId="192" priority="14" operator="containsText" text="Alto">
      <formula>NOT(ISERROR(SEARCH("Alto",AL22)))</formula>
    </cfRule>
    <cfRule type="containsText" dxfId="191" priority="15" operator="containsText" text="Moderado">
      <formula>NOT(ISERROR(SEARCH("Moderado",AL22)))</formula>
    </cfRule>
  </conditionalFormatting>
  <conditionalFormatting sqref="L32:M41">
    <cfRule type="containsText" dxfId="190" priority="12" operator="containsText" text="Espacio para describir ">
      <formula>NOT(ISERROR(SEARCH("Espacio para describir ",L32)))</formula>
    </cfRule>
  </conditionalFormatting>
  <conditionalFormatting sqref="AL32 BR32">
    <cfRule type="containsText" dxfId="189" priority="9" operator="containsText" text="Extremo">
      <formula>NOT(ISERROR(SEARCH("Extremo",AL32)))</formula>
    </cfRule>
    <cfRule type="containsText" dxfId="188" priority="10" operator="containsText" text="Alto">
      <formula>NOT(ISERROR(SEARCH("Alto",AL32)))</formula>
    </cfRule>
    <cfRule type="containsText" dxfId="187" priority="11" operator="containsText" text="Moderado">
      <formula>NOT(ISERROR(SEARCH("Moderado",AL32)))</formula>
    </cfRule>
  </conditionalFormatting>
  <conditionalFormatting sqref="L42:M51">
    <cfRule type="containsText" dxfId="186" priority="8" operator="containsText" text="Espacio para describir ">
      <formula>NOT(ISERROR(SEARCH("Espacio para describir ",L42)))</formula>
    </cfRule>
  </conditionalFormatting>
  <conditionalFormatting sqref="AL42 BR42">
    <cfRule type="containsText" dxfId="185" priority="5" operator="containsText" text="Extremo">
      <formula>NOT(ISERROR(SEARCH("Extremo",AL42)))</formula>
    </cfRule>
    <cfRule type="containsText" dxfId="184" priority="6" operator="containsText" text="Alto">
      <formula>NOT(ISERROR(SEARCH("Alto",AL42)))</formula>
    </cfRule>
    <cfRule type="containsText" dxfId="183" priority="7" operator="containsText" text="Moderado">
      <formula>NOT(ISERROR(SEARCH("Moderado",AL42)))</formula>
    </cfRule>
  </conditionalFormatting>
  <conditionalFormatting sqref="L52:M61">
    <cfRule type="containsText" dxfId="182" priority="4" operator="containsText" text="Espacio para describir ">
      <formula>NOT(ISERROR(SEARCH("Espacio para describir ",L52)))</formula>
    </cfRule>
  </conditionalFormatting>
  <conditionalFormatting sqref="AL52 BR52">
    <cfRule type="containsText" dxfId="181" priority="1" operator="containsText" text="Extremo">
      <formula>NOT(ISERROR(SEARCH("Extremo",AL52)))</formula>
    </cfRule>
    <cfRule type="containsText" dxfId="180" priority="2" operator="containsText" text="Alto">
      <formula>NOT(ISERROR(SEARCH("Alto",AL52)))</formula>
    </cfRule>
    <cfRule type="containsText" dxfId="179" priority="3" operator="containsText" text="Moderado">
      <formula>NOT(ISERROR(SEARCH("Moderado",AL52)))</formula>
    </cfRule>
  </conditionalFormatting>
  <dataValidations count="61">
    <dataValidation type="list" allowBlank="1" showInputMessage="1" showErrorMessage="1" sqref="AM12:AM61" xr:uid="{D7D0A76E-DF4A-44AB-ABB4-FF014F0C5D5F}">
      <formula1>#REF!</formula1>
    </dataValidation>
    <dataValidation type="list" allowBlank="1" showInputMessage="1" showErrorMessage="1" sqref="N12:N61" xr:uid="{F6E56DE9-F79B-456C-BF76-439F8854CC92}">
      <formula1>"Escoger un dato de la lista desplegable,5,4,3,2,1"</formula1>
    </dataValidation>
    <dataValidation type="list" allowBlank="1" showInputMessage="1" showErrorMessage="1" sqref="F12:I61" xr:uid="{4082EF64-28B6-4BE2-B904-EF09560899D1}">
      <formula1>"SI,NO,Escoger un dato de la lista desplegable"</formula1>
    </dataValidation>
    <dataValidation type="list" allowBlank="1" showInputMessage="1" showErrorMessage="1" sqref="AQ12:AQ61" xr:uid="{870E14B6-E5E3-409F-9381-6F54CEE90B3B}">
      <formula1>"Escoger un dato de la lista desplegable,Por Tramite, Diario, Semanal, Quincenal, Mensual, Bimestral, Trimestral, Semestral,Anual"</formula1>
    </dataValidation>
    <dataValidation type="list" allowBlank="1" showInputMessage="1" showErrorMessage="1" sqref="AV12:AV61" xr:uid="{4B6368DC-8C34-4C64-8966-082DD194223D}">
      <formula1>"Escoger un dato de la lista desplegable,Preventivo,Detectivo"</formula1>
    </dataValidation>
    <dataValidation type="list" allowBlank="1" showInputMessage="1" showErrorMessage="1" prompt="¿Existen un responsable asignado a la ejecución del control?" sqref="AW12:AW61" xr:uid="{93AAE26C-9409-44E6-A5D1-FE472AD42CD7}">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7FEE1F45-F078-48F3-A4C7-523FF7CBAA79}">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A099D4A8-319F-4A99-B1B1-889EA668F733}">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7ADD84E6-75B4-471B-99F1-6A5516E400BC}">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1C2806C8-3B90-4FB9-BA86-424594BF1973}">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796FCDC1-236B-4962-9BDA-A540309D30C6}">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78308BD3-9360-4D80-B55C-D7EB0FDEEA2E}">
      <formula1>"Escoger un dato de la lista desplegable,Completa,Incompleta,No existe"</formula1>
    </dataValidation>
    <dataValidation type="list" allowBlank="1" showInputMessage="1" showErrorMessage="1" sqref="BG12:BG61" xr:uid="{D890BF59-7359-4A2B-9FCF-ADBAFEB9C800}">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A3905548-7B30-45E2-A595-A521633A7312}"/>
    <dataValidation allowBlank="1" showInputMessage="1" showErrorMessage="1" prompt="¿Afectar al grupo de funcionarios del proceso?" sqref="Q11" xr:uid="{22F637B9-7DDF-470E-86C5-D1ECCA880D62}"/>
    <dataValidation type="list" allowBlank="1" showInputMessage="1" showErrorMessage="1" prompt="¿Afectar al grupo de funcionarios del proceso?" sqref="Q12:Q61" xr:uid="{4BBC1089-7183-4C9E-BFA1-D5C7CE8D2619}">
      <formula1>"SI,NO,Escoger un dato de la lista desplegable"</formula1>
    </dataValidation>
    <dataValidation allowBlank="1" showInputMessage="1" showErrorMessage="1" prompt="¿Afectar el cumplimiento de metas y objetivos de la dependencia?" sqref="R11" xr:uid="{F32E3E9A-D829-4CEC-B3C7-0FBFCE105E9B}"/>
    <dataValidation type="list" allowBlank="1" showInputMessage="1" showErrorMessage="1" prompt="¿Afectar el cumplimiento de metas y objetivos de la dependencia?" sqref="R12:R61" xr:uid="{8D74E021-6348-438E-900F-0DC1B3E67EF1}">
      <formula1>"SI,NO,Escoger un dato de la lista desplegable"</formula1>
    </dataValidation>
    <dataValidation allowBlank="1" showInputMessage="1" showErrorMessage="1" prompt="¿Afectar el cumplimiento de misión de la Entidad?" sqref="S11" xr:uid="{119B84B7-ED49-4161-96D9-6BD3F5E85226}"/>
    <dataValidation type="list" allowBlank="1" showInputMessage="1" showErrorMessage="1" prompt="¿Afectar el cumplimiento de misión de la Entidad?" sqref="S12:S61" xr:uid="{B8778FB5-1D74-4569-9864-7E92DB82681D}">
      <formula1>"SI,NO,Escoger un dato de la lista desplegable"</formula1>
    </dataValidation>
    <dataValidation allowBlank="1" showInputMessage="1" showErrorMessage="1" prompt="¿Afectar el cumplimiento de la misión del sector al que pertenece la Entidad?" sqref="T11" xr:uid="{85AFE26E-3B7C-462D-80CD-F0C974B131E3}"/>
    <dataValidation type="list" allowBlank="1" showInputMessage="1" showErrorMessage="1" prompt="¿Afectar el cumplimiento de la misión del sector al que pertenece la Entidad?" sqref="T12:T61" xr:uid="{9FEDFE2F-F185-49DE-8DFE-72743E3FFCB9}">
      <formula1>"SI,NO,Escoger un dato de la lista desplegable"</formula1>
    </dataValidation>
    <dataValidation allowBlank="1" showInputMessage="1" showErrorMessage="1" prompt="¿Generar pérdida de confianza de la Entidad, afectando su reputación?" sqref="U11" xr:uid="{5E35F5AC-C8C8-46DB-A03C-575D5B9DDD43}"/>
    <dataValidation type="list" allowBlank="1" showInputMessage="1" showErrorMessage="1" prompt="¿Generar pérdida de confianza de la Entidad, afectando su reputación?" sqref="U12:U61" xr:uid="{95347D05-8380-455A-9409-1C38177B4CDC}">
      <formula1>"SI,NO,Escoger un dato de la lista desplegable"</formula1>
    </dataValidation>
    <dataValidation allowBlank="1" showInputMessage="1" showErrorMessage="1" prompt="¿Generar pérdida de recursos económicos?" sqref="V11" xr:uid="{3DA599BC-A783-4132-82C8-7F4004CDD6AE}"/>
    <dataValidation type="list" allowBlank="1" showInputMessage="1" showErrorMessage="1" prompt="¿Generar pérdida de recursos económicos?" sqref="V12:V61" xr:uid="{CA383FF4-84FB-49B1-B8E2-BAD6A97A61D5}">
      <formula1>"SI,NO,Escoger un dato de la lista desplegable"</formula1>
    </dataValidation>
    <dataValidation allowBlank="1" showInputMessage="1" showErrorMessage="1" prompt="¿Afectar la generación de los productos o la prestación de servicios?" sqref="W11" xr:uid="{4D97CBAA-4837-4E42-B36F-BE78608FCF59}"/>
    <dataValidation type="list" allowBlank="1" showInputMessage="1" showErrorMessage="1" prompt="¿Afectar la generación de los productos o la prestación de servicios?" sqref="W12:W61" xr:uid="{84010369-8F99-49F8-AAEB-7DCFE6CAAFC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48BB148-5AD8-489C-9B59-51B400052F26}"/>
    <dataValidation type="list" allowBlank="1" showInputMessage="1" showErrorMessage="1" prompt="¿Dar lugar al detrimento de calidad de vida de la comunidad por la pérdida del bien o servicios o los recursos públicos?" sqref="X12:X61" xr:uid="{75BAB2DD-6AB6-4F64-A663-E485CD6D6BB3}">
      <formula1>"SI,NO,Escoger un dato de la lista desplegable"</formula1>
    </dataValidation>
    <dataValidation allowBlank="1" showInputMessage="1" showErrorMessage="1" prompt="¿Generar pérdida de información de la Entidad?" sqref="Y11" xr:uid="{9E0CE4B6-4D19-4EC8-9299-5441B4EC9883}"/>
    <dataValidation type="list" allowBlank="1" showInputMessage="1" showErrorMessage="1" prompt="¿Generar pérdida de información de la Entidad?" sqref="Y12:Y61" xr:uid="{3D3BEC34-B513-4BD9-B5A3-AED2548DC3C5}">
      <formula1>"SI,NO,Escoger un dato de la lista desplegable"</formula1>
    </dataValidation>
    <dataValidation allowBlank="1" showInputMessage="1" showErrorMessage="1" prompt="¿Generar intervención de los órganos de control, de la Fiscalía, u otro ente?" sqref="Z11" xr:uid="{85CE9965-B096-40B4-97C1-184F7908D16B}"/>
    <dataValidation type="list" allowBlank="1" showInputMessage="1" showErrorMessage="1" prompt="¿Generar intervención de los órganos de control, de la Fiscalía, u otro ente?" sqref="Z12:Z61" xr:uid="{F00B2CD1-1024-442C-8209-A5CDF157FF63}">
      <formula1>"SI,NO,Escoger un dato de la lista desplegable"</formula1>
    </dataValidation>
    <dataValidation allowBlank="1" showInputMessage="1" showErrorMessage="1" prompt="¿Dar lugar a procesos sancionatorios?" sqref="AA11" xr:uid="{A045F5C5-103C-44EA-A22A-72D3336BE3E2}"/>
    <dataValidation type="list" allowBlank="1" showInputMessage="1" showErrorMessage="1" prompt="¿Dar lugar a procesos sancionatorios?" sqref="AA12:AA61" xr:uid="{9D8DF19C-39B2-4D1E-B270-3C728F67D702}">
      <formula1>"SI,NO,Escoger un dato de la lista desplegable"</formula1>
    </dataValidation>
    <dataValidation allowBlank="1" showInputMessage="1" showErrorMessage="1" prompt="¿Dar lugar a procesos disciplinarios?" sqref="AB11" xr:uid="{63B546E9-A6B2-4DF4-BAE8-092BB68FB424}"/>
    <dataValidation type="list" allowBlank="1" showInputMessage="1" showErrorMessage="1" prompt="¿Dar lugar a procesos disciplinarios?" sqref="AB12:AB61" xr:uid="{AB719050-C936-430D-B001-A983CE7F9845}">
      <formula1>"SI,NO,Escoger un dato de la lista desplegable"</formula1>
    </dataValidation>
    <dataValidation allowBlank="1" showInputMessage="1" showErrorMessage="1" prompt="¿Dar lugar a procesos fiscales?" sqref="AC11" xr:uid="{B6BA8025-97C9-44DF-9E56-DC29FBAAA561}"/>
    <dataValidation type="list" allowBlank="1" showInputMessage="1" showErrorMessage="1" prompt="¿Dar lugar a procesos fiscales?" sqref="AC12:AC61" xr:uid="{88ECF634-6994-4D62-9734-A0CEEED66B1D}">
      <formula1>"SI,NO,Escoger un dato de la lista desplegable"</formula1>
    </dataValidation>
    <dataValidation allowBlank="1" showInputMessage="1" showErrorMessage="1" prompt="¿Dar lugar a procesos penales?" sqref="AD11" xr:uid="{093EA355-A077-44E5-827A-8BBD02E32AD0}"/>
    <dataValidation type="list" allowBlank="1" showInputMessage="1" showErrorMessage="1" prompt="¿Dar lugar a procesos penales?" sqref="AD12:AD61" xr:uid="{32450882-D94A-4B45-A978-D623A8C998E5}">
      <formula1>"SI,NO,Escoger un dato de la lista desplegable"</formula1>
    </dataValidation>
    <dataValidation allowBlank="1" showInputMessage="1" showErrorMessage="1" prompt="¿Generar pérdida de credibilidad del sector?" sqref="AE11" xr:uid="{49C0F0A1-9B13-4019-8CD5-1AE4BC2EC6FD}"/>
    <dataValidation type="list" allowBlank="1" showInputMessage="1" showErrorMessage="1" prompt="¿Generar pérdida de credibilidad del sector?" sqref="AE12:AE61" xr:uid="{B0D04B94-DA76-496C-BED5-BABB393B999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E6E72491-6A55-4C0D-8EBF-5D06F11BDC62}"/>
    <dataValidation type="list" allowBlank="1" showInputMessage="1" showErrorMessage="1" prompt="¿Ocasionar lesiones físicas o pérdida de vidas humanas?_x000a_NOTA: si esta respuesta es afirmativa, el impacto sera considerado como catastrófico." sqref="AF12:AF61" xr:uid="{D31B6DC4-7202-464E-83BE-017CEF57C9EE}">
      <formula1>"SI,NO,Escoger un dato de la lista desplegable"</formula1>
    </dataValidation>
    <dataValidation allowBlank="1" showInputMessage="1" showErrorMessage="1" prompt="¿Afectar la imagen regional?" sqref="AG11" xr:uid="{A7F55909-804A-4696-9191-51E7F2539CC2}"/>
    <dataValidation type="list" allowBlank="1" showInputMessage="1" showErrorMessage="1" prompt="¿Afectar la imagen regional?" sqref="AG12:AG61" xr:uid="{2C3FA530-7E2B-4C25-A547-7858E0A67AC9}">
      <formula1>"SI,NO,Escoger un dato de la lista desplegable"</formula1>
    </dataValidation>
    <dataValidation allowBlank="1" showInputMessage="1" showErrorMessage="1" prompt="¿Afectar la imagen nacional?" sqref="AH11" xr:uid="{11516C15-E078-4273-BDF3-5B15740BE92E}"/>
    <dataValidation type="list" allowBlank="1" showInputMessage="1" showErrorMessage="1" prompt="¿Afectar la imagen nacional?" sqref="AH12:AH61" xr:uid="{80041433-E458-42D0-90E5-F1557F52F4D2}">
      <formula1>"SI,NO,Escoger un dato de la lista desplegable"</formula1>
    </dataValidation>
    <dataValidation allowBlank="1" showInputMessage="1" showErrorMessage="1" prompt="¿Genera Impacto ambiental?" sqref="AI11" xr:uid="{540F343D-30B8-4B69-95FA-1FD918386AAD}"/>
    <dataValidation type="list" allowBlank="1" showInputMessage="1" showErrorMessage="1" prompt="¿Genera Impacto ambiental?" sqref="AI12:AI61" xr:uid="{7C6F789E-1ED6-4B08-B73D-A2A305AEF099}">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0667E2C9-8C8E-4317-9E33-57DF9D2B1C12}"/>
    <dataValidation allowBlank="1" showInputMessage="1" showErrorMessage="1" prompt="¿Existen un responsable asignado a la ejecución del control?" sqref="AW11" xr:uid="{AF5BFF9B-E980-4A05-B143-369DF6FAF2E6}"/>
    <dataValidation allowBlank="1" showInputMessage="1" showErrorMessage="1" prompt="El responsable tiene autoridad y adecuada segregación de funciones en la ejecución del control?" sqref="AX11" xr:uid="{CA12EE06-5467-4693-ADB5-3CADFDBE77AD}"/>
    <dataValidation allowBlank="1" showInputMessage="1" showErrorMessage="1" prompt="¿La oportunidad en que se ejecuta el control ayuda a prevenir la mitigación del riesgo o a detectar la materialización del riesgo de manera oportuna?" sqref="AY11" xr:uid="{4D27883F-2A2B-40F8-B75C-A9B0B22D7CF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E38FDC3-3198-4404-AB7C-80A1A90EB5A3}"/>
    <dataValidation allowBlank="1" showInputMessage="1" showErrorMessage="1" prompt="¿La fuente de información que se utiliza en el desarrollo del control es información confiable que permita mitigar el riesgo?." sqref="BA11" xr:uid="{D1C08253-75AA-4F5B-A546-1ED708FADDFB}"/>
    <dataValidation allowBlank="1" showInputMessage="1" showErrorMessage="1" prompt="¿Las observaciones, desviaciones o diferencias identificadas como resultados de la ejecución del control son investigadas y resueltas de manera oportuna?" sqref="BB11" xr:uid="{BCF5F45A-EC8B-4DBD-B884-052303DD3CCA}"/>
    <dataValidation allowBlank="1" showInputMessage="1" showErrorMessage="1" prompt="¿Se deja evidencia o rastro de la ejecución del control, que permita a cualquier tercero con la evidencia, llegar a la misma conclusión?." sqref="BC11" xr:uid="{5A68BF5C-AA8D-4FDE-A297-62984C22C26F}"/>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EC48AC02-A0B8-4CC0-9D86-64F7A25EC08F}"/>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54575-CDE5-4A00-B3EC-B740B951CEAF}">
  <dimension ref="B2:BS61"/>
  <sheetViews>
    <sheetView topLeftCell="A13" workbookViewId="0">
      <selection activeCell="E3" sqref="E3:BS3"/>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281"/>
      <c r="F6" s="281"/>
      <c r="G6" s="281"/>
      <c r="H6" s="281"/>
      <c r="I6" s="281"/>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262" t="s">
        <v>71</v>
      </c>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4"/>
      <c r="AN8" s="285" t="s">
        <v>72</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262"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4"/>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374</v>
      </c>
      <c r="K10" s="258"/>
      <c r="L10" s="258"/>
      <c r="M10" s="261"/>
      <c r="N10" s="262"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233"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267"/>
      <c r="O11" s="268"/>
      <c r="P11" s="268"/>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294"/>
      <c r="AK11" s="294"/>
      <c r="AL11" s="294"/>
      <c r="AM11" s="234"/>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96" customHeight="1" x14ac:dyDescent="0.25">
      <c r="B12" s="462">
        <v>1</v>
      </c>
      <c r="C12" s="515" t="s">
        <v>758</v>
      </c>
      <c r="D12" s="518" t="s">
        <v>759</v>
      </c>
      <c r="E12" s="518" t="s">
        <v>760</v>
      </c>
      <c r="F12" s="522" t="s">
        <v>162</v>
      </c>
      <c r="G12" s="522" t="s">
        <v>162</v>
      </c>
      <c r="H12" s="522" t="s">
        <v>162</v>
      </c>
      <c r="I12" s="522" t="s">
        <v>162</v>
      </c>
      <c r="J12" s="455" t="str">
        <f>IF(AND((F12="SI"),(G12="SI"),(H12="SI"),(I12="SI")),"Si es Riesgo de Corrupción","No es Riesgo de Corrupción")</f>
        <v>Si es Riesgo de Corrupción</v>
      </c>
      <c r="K12" s="128">
        <v>1</v>
      </c>
      <c r="L12" s="169" t="s">
        <v>761</v>
      </c>
      <c r="M12" s="527" t="s">
        <v>164</v>
      </c>
      <c r="N12" s="529">
        <v>2</v>
      </c>
      <c r="O12" s="449" t="str">
        <f>IF(N12=1,"Rara vez",IF(N12=2,"Improbable",IF(N12=3,"Posible",IF(N12=4,"Probable",IF(N12=5,"Casi seguro","Definir el nivel de probabilidad")))))</f>
        <v>Improbable</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524" t="s">
        <v>162</v>
      </c>
      <c r="R12" s="524" t="s">
        <v>162</v>
      </c>
      <c r="S12" s="524" t="s">
        <v>162</v>
      </c>
      <c r="T12" s="524" t="s">
        <v>162</v>
      </c>
      <c r="U12" s="524" t="s">
        <v>162</v>
      </c>
      <c r="V12" s="524" t="s">
        <v>165</v>
      </c>
      <c r="W12" s="524" t="s">
        <v>162</v>
      </c>
      <c r="X12" s="524" t="s">
        <v>165</v>
      </c>
      <c r="Y12" s="524" t="s">
        <v>165</v>
      </c>
      <c r="Z12" s="524" t="s">
        <v>162</v>
      </c>
      <c r="AA12" s="524" t="s">
        <v>162</v>
      </c>
      <c r="AB12" s="524" t="s">
        <v>162</v>
      </c>
      <c r="AC12" s="524" t="s">
        <v>165</v>
      </c>
      <c r="AD12" s="524" t="s">
        <v>165</v>
      </c>
      <c r="AE12" s="524" t="s">
        <v>162</v>
      </c>
      <c r="AF12" s="524" t="s">
        <v>165</v>
      </c>
      <c r="AG12" s="524" t="s">
        <v>165</v>
      </c>
      <c r="AH12" s="524" t="s">
        <v>162</v>
      </c>
      <c r="AI12" s="524" t="s">
        <v>165</v>
      </c>
      <c r="AJ12" s="448">
        <f>IF(AF12="SI","Impacto Catastrófico por lesoines o perdida de vidas humanas",(COUNTIF(Q12:AE21,"SI")+COUNTIF(AG12:AI21,"SI")))</f>
        <v>11</v>
      </c>
      <c r="AK12" s="448" t="str">
        <f>IF(AJ12=0,"",IF(AND(AJ12&gt;0,AJ12&lt;=5),"Moderado",IF(AND(AJ12&gt;5,AJ12&lt;=11),"Mayor","Catastrófico")))</f>
        <v>Mayor</v>
      </c>
      <c r="AL12" s="448" t="str">
        <f>IF(AND(O12="Rara Vez",AK12="Moderado"),"Moderado",IF(AND(O12="Rara Vez",AK12="Mayor"),"Alto",IF(AND(O12="Improbable",AK12="Moderado"),"Moderado",IF(AND(O12="Improbable",AK12="Mayor"),"Alto",IF(AND(O12="Posible",AK12="Moderado"),"Alto",IF(AND(O12="Probable",AK12="Moderado"),"Alto","Extremo"))))))</f>
        <v>Alto</v>
      </c>
      <c r="AM12" s="535" t="s">
        <v>159</v>
      </c>
      <c r="AN12" s="117">
        <v>1</v>
      </c>
      <c r="AO12" s="118" t="s">
        <v>762</v>
      </c>
      <c r="AP12" s="118" t="s">
        <v>763</v>
      </c>
      <c r="AQ12" s="118" t="s">
        <v>496</v>
      </c>
      <c r="AR12" s="118" t="s">
        <v>764</v>
      </c>
      <c r="AS12" s="118" t="s">
        <v>765</v>
      </c>
      <c r="AT12" s="118" t="s">
        <v>766</v>
      </c>
      <c r="AU12" s="118" t="s">
        <v>767</v>
      </c>
      <c r="AV12" s="118" t="s">
        <v>170</v>
      </c>
      <c r="AW12" s="119" t="s">
        <v>171</v>
      </c>
      <c r="AX12" s="119" t="s">
        <v>172</v>
      </c>
      <c r="AY12" s="119" t="s">
        <v>173</v>
      </c>
      <c r="AZ12" s="119" t="s">
        <v>174</v>
      </c>
      <c r="BA12" s="119" t="s">
        <v>175</v>
      </c>
      <c r="BB12" s="119" t="s">
        <v>176</v>
      </c>
      <c r="BC12" s="119" t="s">
        <v>187</v>
      </c>
      <c r="BD12" s="166">
        <f t="shared" ref="BD12:BD61" si="0">IF(AW12="Asignado",15,0)+IF(AX12="Adecuado",15,0)+IF(AY12="Oportuna",15,0)+IF(AZ12="Prevenir",15,IF(AZ12="Detectar",10,0))+IF(BA12="Confiable",15,0)+IF(BB12="Se investigan y resuelven oportunamente",15,0)+IF(BC12="Completa",10,IF(BC12="Incompleta",5,0))</f>
        <v>100</v>
      </c>
      <c r="BE12" s="166" t="str">
        <f t="shared" ref="BE12:BE61" si="1">IF(BD12&lt;=85,"Débil",IF(AND(BD12&gt;=86,BD12&lt;=94),"Moderado","Fuerte"))</f>
        <v>Fuerte</v>
      </c>
      <c r="BF12" s="121"/>
      <c r="BG12" s="122" t="s">
        <v>178</v>
      </c>
      <c r="BH12" s="166" t="str">
        <f t="shared" ref="BH12:BH61" si="2">IF(BG12="Débil","No se ejecuta",IF(BG12="Moderado","Algunas veces se ejecuta",IF(BG12="FUERTE","Siempre se ejecuta","Casilla formulada")))</f>
        <v>Siempre se ejecuta</v>
      </c>
      <c r="BI12" s="121"/>
      <c r="BJ12" s="1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61" si="4">IF(BJ12="DÉBIL",0,IF(BJ12="MODERADO",50,IF(BJ12="FUERTE",100,"")))</f>
        <v>100</v>
      </c>
      <c r="BL12" s="166" t="str">
        <f t="shared" ref="BL12:BL61" si="5">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39">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Mayor</v>
      </c>
      <c r="BR12" s="424" t="str">
        <f>IF(AND(BP12="Rara Vez",BQ12="Moderado"),"Moderado",IF(AND(BP12="Rara Vez",BQ12="Mayor"),"Alto",IF(AND(BP12="Improbable",BQ12="Moderado"),"Moderado",IF(AND(BP12="Improbable",BQ12="Mayor"),"Alto",IF(AND(BP12="Posible",BQ12="Moderado"),"Alto",IF(AND(BP12="Probable",BQ12="Moderado"),"Alto","Extremo"))))))</f>
        <v>Alto</v>
      </c>
      <c r="BS12" s="532" t="s">
        <v>768</v>
      </c>
    </row>
    <row r="13" spans="2:71" s="113" customFormat="1" ht="96" customHeight="1" x14ac:dyDescent="0.25">
      <c r="B13" s="463"/>
      <c r="C13" s="516"/>
      <c r="D13" s="518"/>
      <c r="E13" s="518"/>
      <c r="F13" s="522"/>
      <c r="G13" s="522"/>
      <c r="H13" s="522"/>
      <c r="I13" s="522"/>
      <c r="J13" s="455"/>
      <c r="K13" s="131">
        <v>2</v>
      </c>
      <c r="L13" s="170" t="s">
        <v>115</v>
      </c>
      <c r="M13" s="527"/>
      <c r="N13" s="530"/>
      <c r="O13" s="450"/>
      <c r="P13" s="443"/>
      <c r="Q13" s="525"/>
      <c r="R13" s="525"/>
      <c r="S13" s="525"/>
      <c r="T13" s="525"/>
      <c r="U13" s="525"/>
      <c r="V13" s="525"/>
      <c r="W13" s="525"/>
      <c r="X13" s="525"/>
      <c r="Y13" s="525"/>
      <c r="Z13" s="525"/>
      <c r="AA13" s="525"/>
      <c r="AB13" s="525"/>
      <c r="AC13" s="525"/>
      <c r="AD13" s="525"/>
      <c r="AE13" s="525"/>
      <c r="AF13" s="525"/>
      <c r="AG13" s="525"/>
      <c r="AH13" s="525"/>
      <c r="AI13" s="525"/>
      <c r="AJ13" s="425"/>
      <c r="AK13" s="425"/>
      <c r="AL13" s="425"/>
      <c r="AM13" s="536"/>
      <c r="AN13" s="133">
        <v>2</v>
      </c>
      <c r="AO13" s="171"/>
      <c r="AP13" s="171"/>
      <c r="AQ13" s="171" t="s">
        <v>114</v>
      </c>
      <c r="AR13" s="171"/>
      <c r="AS13" s="171"/>
      <c r="AT13" s="171"/>
      <c r="AU13" s="171"/>
      <c r="AV13" s="171" t="s">
        <v>114</v>
      </c>
      <c r="AW13" s="172" t="s">
        <v>114</v>
      </c>
      <c r="AX13" s="172" t="s">
        <v>114</v>
      </c>
      <c r="AY13" s="172" t="s">
        <v>114</v>
      </c>
      <c r="AZ13" s="172" t="s">
        <v>114</v>
      </c>
      <c r="BA13" s="172" t="s">
        <v>114</v>
      </c>
      <c r="BB13" s="172" t="s">
        <v>114</v>
      </c>
      <c r="BC13" s="172" t="s">
        <v>114</v>
      </c>
      <c r="BD13" s="135">
        <f t="shared" si="0"/>
        <v>0</v>
      </c>
      <c r="BE13" s="135" t="str">
        <f t="shared" si="1"/>
        <v>Débil</v>
      </c>
      <c r="BF13" s="134"/>
      <c r="BG13" s="173" t="s">
        <v>114</v>
      </c>
      <c r="BH13" s="135" t="str">
        <f t="shared" si="2"/>
        <v>Casilla formulada</v>
      </c>
      <c r="BI13" s="134"/>
      <c r="BJ13" s="135" t="str">
        <f t="shared" si="3"/>
        <v/>
      </c>
      <c r="BK13" s="135" t="str">
        <f t="shared" si="4"/>
        <v/>
      </c>
      <c r="BL13" s="135" t="str">
        <f t="shared" si="5"/>
        <v>SI</v>
      </c>
      <c r="BM13" s="434"/>
      <c r="BN13" s="437"/>
      <c r="BO13" s="440"/>
      <c r="BP13" s="443"/>
      <c r="BQ13" s="425"/>
      <c r="BR13" s="425"/>
      <c r="BS13" s="533"/>
    </row>
    <row r="14" spans="2:71" s="113" customFormat="1" ht="96" customHeight="1" x14ac:dyDescent="0.25">
      <c r="B14" s="463"/>
      <c r="C14" s="516"/>
      <c r="D14" s="518"/>
      <c r="E14" s="518"/>
      <c r="F14" s="522"/>
      <c r="G14" s="522"/>
      <c r="H14" s="522"/>
      <c r="I14" s="522"/>
      <c r="J14" s="455"/>
      <c r="K14" s="137">
        <v>3</v>
      </c>
      <c r="L14" s="174" t="s">
        <v>115</v>
      </c>
      <c r="M14" s="527"/>
      <c r="N14" s="530"/>
      <c r="O14" s="450"/>
      <c r="P14" s="443"/>
      <c r="Q14" s="525"/>
      <c r="R14" s="525"/>
      <c r="S14" s="525"/>
      <c r="T14" s="525"/>
      <c r="U14" s="525"/>
      <c r="V14" s="525"/>
      <c r="W14" s="525"/>
      <c r="X14" s="525"/>
      <c r="Y14" s="525"/>
      <c r="Z14" s="525"/>
      <c r="AA14" s="525"/>
      <c r="AB14" s="525"/>
      <c r="AC14" s="525"/>
      <c r="AD14" s="525"/>
      <c r="AE14" s="525"/>
      <c r="AF14" s="525"/>
      <c r="AG14" s="525"/>
      <c r="AH14" s="525"/>
      <c r="AI14" s="525"/>
      <c r="AJ14" s="425"/>
      <c r="AK14" s="425"/>
      <c r="AL14" s="425"/>
      <c r="AM14" s="536"/>
      <c r="AN14" s="139">
        <v>3</v>
      </c>
      <c r="AO14" s="175" t="s">
        <v>117</v>
      </c>
      <c r="AP14" s="175"/>
      <c r="AQ14" s="175" t="s">
        <v>114</v>
      </c>
      <c r="AR14" s="175"/>
      <c r="AS14" s="175"/>
      <c r="AT14" s="175"/>
      <c r="AU14" s="175"/>
      <c r="AV14" s="175" t="s">
        <v>114</v>
      </c>
      <c r="AW14" s="176" t="s">
        <v>114</v>
      </c>
      <c r="AX14" s="176" t="s">
        <v>114</v>
      </c>
      <c r="AY14" s="176" t="s">
        <v>114</v>
      </c>
      <c r="AZ14" s="176" t="s">
        <v>114</v>
      </c>
      <c r="BA14" s="176" t="s">
        <v>114</v>
      </c>
      <c r="BB14" s="176" t="s">
        <v>114</v>
      </c>
      <c r="BC14" s="176" t="s">
        <v>114</v>
      </c>
      <c r="BD14" s="167">
        <f t="shared" si="0"/>
        <v>0</v>
      </c>
      <c r="BE14" s="167" t="str">
        <f t="shared" si="1"/>
        <v>Débil</v>
      </c>
      <c r="BF14" s="140"/>
      <c r="BG14" s="177" t="s">
        <v>114</v>
      </c>
      <c r="BH14" s="167" t="str">
        <f t="shared" si="2"/>
        <v>Casilla formulada</v>
      </c>
      <c r="BI14" s="140"/>
      <c r="BJ14" s="167" t="str">
        <f t="shared" si="3"/>
        <v/>
      </c>
      <c r="BK14" s="167" t="str">
        <f t="shared" si="4"/>
        <v/>
      </c>
      <c r="BL14" s="167" t="str">
        <f t="shared" si="5"/>
        <v>SI</v>
      </c>
      <c r="BM14" s="434"/>
      <c r="BN14" s="437"/>
      <c r="BO14" s="440"/>
      <c r="BP14" s="443"/>
      <c r="BQ14" s="425"/>
      <c r="BR14" s="425"/>
      <c r="BS14" s="533"/>
    </row>
    <row r="15" spans="2:71" s="113" customFormat="1" ht="96" customHeight="1" x14ac:dyDescent="0.25">
      <c r="B15" s="463"/>
      <c r="C15" s="516"/>
      <c r="D15" s="518"/>
      <c r="E15" s="518"/>
      <c r="F15" s="522"/>
      <c r="G15" s="522"/>
      <c r="H15" s="522"/>
      <c r="I15" s="522"/>
      <c r="J15" s="455"/>
      <c r="K15" s="131">
        <v>4</v>
      </c>
      <c r="L15" s="170" t="s">
        <v>115</v>
      </c>
      <c r="M15" s="527"/>
      <c r="N15" s="530"/>
      <c r="O15" s="450"/>
      <c r="P15" s="443"/>
      <c r="Q15" s="525"/>
      <c r="R15" s="525"/>
      <c r="S15" s="525"/>
      <c r="T15" s="525"/>
      <c r="U15" s="525"/>
      <c r="V15" s="525"/>
      <c r="W15" s="525"/>
      <c r="X15" s="525"/>
      <c r="Y15" s="525"/>
      <c r="Z15" s="525"/>
      <c r="AA15" s="525"/>
      <c r="AB15" s="525"/>
      <c r="AC15" s="525"/>
      <c r="AD15" s="525"/>
      <c r="AE15" s="525"/>
      <c r="AF15" s="525"/>
      <c r="AG15" s="525"/>
      <c r="AH15" s="525"/>
      <c r="AI15" s="525"/>
      <c r="AJ15" s="425"/>
      <c r="AK15" s="425"/>
      <c r="AL15" s="425"/>
      <c r="AM15" s="536"/>
      <c r="AN15" s="133">
        <v>4</v>
      </c>
      <c r="AO15" s="171" t="s">
        <v>117</v>
      </c>
      <c r="AP15" s="171"/>
      <c r="AQ15" s="171" t="s">
        <v>114</v>
      </c>
      <c r="AR15" s="171"/>
      <c r="AS15" s="171"/>
      <c r="AT15" s="171"/>
      <c r="AU15" s="171"/>
      <c r="AV15" s="171" t="s">
        <v>114</v>
      </c>
      <c r="AW15" s="172" t="s">
        <v>114</v>
      </c>
      <c r="AX15" s="172" t="s">
        <v>114</v>
      </c>
      <c r="AY15" s="172" t="s">
        <v>114</v>
      </c>
      <c r="AZ15" s="172" t="s">
        <v>114</v>
      </c>
      <c r="BA15" s="172" t="s">
        <v>114</v>
      </c>
      <c r="BB15" s="172" t="s">
        <v>114</v>
      </c>
      <c r="BC15" s="172" t="s">
        <v>114</v>
      </c>
      <c r="BD15" s="135">
        <f t="shared" si="0"/>
        <v>0</v>
      </c>
      <c r="BE15" s="135" t="str">
        <f t="shared" si="1"/>
        <v>Débil</v>
      </c>
      <c r="BF15" s="134"/>
      <c r="BG15" s="173" t="s">
        <v>114</v>
      </c>
      <c r="BH15" s="135" t="str">
        <f t="shared" si="2"/>
        <v>Casilla formulada</v>
      </c>
      <c r="BI15" s="134"/>
      <c r="BJ15" s="135" t="str">
        <f t="shared" si="3"/>
        <v/>
      </c>
      <c r="BK15" s="135" t="str">
        <f t="shared" si="4"/>
        <v/>
      </c>
      <c r="BL15" s="135" t="str">
        <f t="shared" si="5"/>
        <v>SI</v>
      </c>
      <c r="BM15" s="434"/>
      <c r="BN15" s="437"/>
      <c r="BO15" s="440"/>
      <c r="BP15" s="443"/>
      <c r="BQ15" s="425"/>
      <c r="BR15" s="425"/>
      <c r="BS15" s="533"/>
    </row>
    <row r="16" spans="2:71" s="113" customFormat="1" ht="96" customHeight="1" x14ac:dyDescent="0.25">
      <c r="B16" s="463"/>
      <c r="C16" s="516"/>
      <c r="D16" s="518"/>
      <c r="E16" s="518"/>
      <c r="F16" s="522"/>
      <c r="G16" s="522"/>
      <c r="H16" s="522"/>
      <c r="I16" s="522"/>
      <c r="J16" s="455"/>
      <c r="K16" s="137">
        <v>5</v>
      </c>
      <c r="L16" s="174" t="s">
        <v>115</v>
      </c>
      <c r="M16" s="527"/>
      <c r="N16" s="530"/>
      <c r="O16" s="450"/>
      <c r="P16" s="443"/>
      <c r="Q16" s="525"/>
      <c r="R16" s="525"/>
      <c r="S16" s="525"/>
      <c r="T16" s="525"/>
      <c r="U16" s="525"/>
      <c r="V16" s="525"/>
      <c r="W16" s="525"/>
      <c r="X16" s="525"/>
      <c r="Y16" s="525"/>
      <c r="Z16" s="525"/>
      <c r="AA16" s="525"/>
      <c r="AB16" s="525"/>
      <c r="AC16" s="525"/>
      <c r="AD16" s="525"/>
      <c r="AE16" s="525"/>
      <c r="AF16" s="525"/>
      <c r="AG16" s="525"/>
      <c r="AH16" s="525"/>
      <c r="AI16" s="525"/>
      <c r="AJ16" s="425"/>
      <c r="AK16" s="425"/>
      <c r="AL16" s="425"/>
      <c r="AM16" s="536"/>
      <c r="AN16" s="139">
        <v>5</v>
      </c>
      <c r="AO16" s="175" t="s">
        <v>117</v>
      </c>
      <c r="AP16" s="175"/>
      <c r="AQ16" s="175" t="s">
        <v>114</v>
      </c>
      <c r="AR16" s="175"/>
      <c r="AS16" s="175"/>
      <c r="AT16" s="175"/>
      <c r="AU16" s="175"/>
      <c r="AV16" s="175" t="s">
        <v>114</v>
      </c>
      <c r="AW16" s="176" t="s">
        <v>114</v>
      </c>
      <c r="AX16" s="176" t="s">
        <v>114</v>
      </c>
      <c r="AY16" s="176" t="s">
        <v>114</v>
      </c>
      <c r="AZ16" s="176" t="s">
        <v>114</v>
      </c>
      <c r="BA16" s="176" t="s">
        <v>114</v>
      </c>
      <c r="BB16" s="176" t="s">
        <v>114</v>
      </c>
      <c r="BC16" s="176" t="s">
        <v>114</v>
      </c>
      <c r="BD16" s="167">
        <f t="shared" si="0"/>
        <v>0</v>
      </c>
      <c r="BE16" s="167" t="str">
        <f t="shared" si="1"/>
        <v>Débil</v>
      </c>
      <c r="BF16" s="140"/>
      <c r="BG16" s="177" t="s">
        <v>114</v>
      </c>
      <c r="BH16" s="167" t="str">
        <f t="shared" si="2"/>
        <v>Casilla formulada</v>
      </c>
      <c r="BI16" s="140"/>
      <c r="BJ16" s="167" t="str">
        <f t="shared" si="3"/>
        <v/>
      </c>
      <c r="BK16" s="167" t="str">
        <f t="shared" si="4"/>
        <v/>
      </c>
      <c r="BL16" s="167" t="str">
        <f t="shared" si="5"/>
        <v>SI</v>
      </c>
      <c r="BM16" s="434"/>
      <c r="BN16" s="437"/>
      <c r="BO16" s="440"/>
      <c r="BP16" s="443"/>
      <c r="BQ16" s="425"/>
      <c r="BR16" s="425"/>
      <c r="BS16" s="533"/>
    </row>
    <row r="17" spans="2:71" s="113" customFormat="1" ht="96" customHeight="1" x14ac:dyDescent="0.25">
      <c r="B17" s="463"/>
      <c r="C17" s="516"/>
      <c r="D17" s="518"/>
      <c r="E17" s="518"/>
      <c r="F17" s="522"/>
      <c r="G17" s="522"/>
      <c r="H17" s="522"/>
      <c r="I17" s="522"/>
      <c r="J17" s="455"/>
      <c r="K17" s="131">
        <v>6</v>
      </c>
      <c r="L17" s="170" t="s">
        <v>115</v>
      </c>
      <c r="M17" s="527"/>
      <c r="N17" s="530"/>
      <c r="O17" s="450"/>
      <c r="P17" s="443"/>
      <c r="Q17" s="525"/>
      <c r="R17" s="525"/>
      <c r="S17" s="525"/>
      <c r="T17" s="525"/>
      <c r="U17" s="525"/>
      <c r="V17" s="525"/>
      <c r="W17" s="525"/>
      <c r="X17" s="525"/>
      <c r="Y17" s="525"/>
      <c r="Z17" s="525"/>
      <c r="AA17" s="525"/>
      <c r="AB17" s="525"/>
      <c r="AC17" s="525"/>
      <c r="AD17" s="525"/>
      <c r="AE17" s="525"/>
      <c r="AF17" s="525"/>
      <c r="AG17" s="525"/>
      <c r="AH17" s="525"/>
      <c r="AI17" s="525"/>
      <c r="AJ17" s="425"/>
      <c r="AK17" s="425"/>
      <c r="AL17" s="425"/>
      <c r="AM17" s="536"/>
      <c r="AN17" s="133">
        <v>6</v>
      </c>
      <c r="AO17" s="171" t="s">
        <v>117</v>
      </c>
      <c r="AP17" s="171"/>
      <c r="AQ17" s="171" t="s">
        <v>114</v>
      </c>
      <c r="AR17" s="171"/>
      <c r="AS17" s="171"/>
      <c r="AT17" s="171"/>
      <c r="AU17" s="171"/>
      <c r="AV17" s="171" t="s">
        <v>114</v>
      </c>
      <c r="AW17" s="172" t="s">
        <v>114</v>
      </c>
      <c r="AX17" s="172" t="s">
        <v>114</v>
      </c>
      <c r="AY17" s="172" t="s">
        <v>114</v>
      </c>
      <c r="AZ17" s="172" t="s">
        <v>114</v>
      </c>
      <c r="BA17" s="172" t="s">
        <v>114</v>
      </c>
      <c r="BB17" s="172" t="s">
        <v>114</v>
      </c>
      <c r="BC17" s="172" t="s">
        <v>114</v>
      </c>
      <c r="BD17" s="135">
        <f t="shared" si="0"/>
        <v>0</v>
      </c>
      <c r="BE17" s="135" t="str">
        <f t="shared" si="1"/>
        <v>Débil</v>
      </c>
      <c r="BF17" s="134"/>
      <c r="BG17" s="173" t="s">
        <v>114</v>
      </c>
      <c r="BH17" s="135" t="str">
        <f t="shared" si="2"/>
        <v>Casilla formulada</v>
      </c>
      <c r="BI17" s="134"/>
      <c r="BJ17" s="135" t="str">
        <f t="shared" si="3"/>
        <v/>
      </c>
      <c r="BK17" s="135" t="str">
        <f t="shared" si="4"/>
        <v/>
      </c>
      <c r="BL17" s="135" t="str">
        <f t="shared" si="5"/>
        <v>SI</v>
      </c>
      <c r="BM17" s="434"/>
      <c r="BN17" s="437"/>
      <c r="BO17" s="440"/>
      <c r="BP17" s="443"/>
      <c r="BQ17" s="425"/>
      <c r="BR17" s="425"/>
      <c r="BS17" s="533"/>
    </row>
    <row r="18" spans="2:71" s="113" customFormat="1" ht="96" customHeight="1" x14ac:dyDescent="0.25">
      <c r="B18" s="463"/>
      <c r="C18" s="516"/>
      <c r="D18" s="518"/>
      <c r="E18" s="518"/>
      <c r="F18" s="522"/>
      <c r="G18" s="522"/>
      <c r="H18" s="522"/>
      <c r="I18" s="522"/>
      <c r="J18" s="455"/>
      <c r="K18" s="137">
        <v>7</v>
      </c>
      <c r="L18" s="174" t="s">
        <v>115</v>
      </c>
      <c r="M18" s="527"/>
      <c r="N18" s="530"/>
      <c r="O18" s="450"/>
      <c r="P18" s="443"/>
      <c r="Q18" s="525"/>
      <c r="R18" s="525"/>
      <c r="S18" s="525"/>
      <c r="T18" s="525"/>
      <c r="U18" s="525"/>
      <c r="V18" s="525"/>
      <c r="W18" s="525"/>
      <c r="X18" s="525"/>
      <c r="Y18" s="525"/>
      <c r="Z18" s="525"/>
      <c r="AA18" s="525"/>
      <c r="AB18" s="525"/>
      <c r="AC18" s="525"/>
      <c r="AD18" s="525"/>
      <c r="AE18" s="525"/>
      <c r="AF18" s="525"/>
      <c r="AG18" s="525"/>
      <c r="AH18" s="525"/>
      <c r="AI18" s="525"/>
      <c r="AJ18" s="425"/>
      <c r="AK18" s="425"/>
      <c r="AL18" s="425"/>
      <c r="AM18" s="536"/>
      <c r="AN18" s="139">
        <v>7</v>
      </c>
      <c r="AO18" s="175" t="s">
        <v>117</v>
      </c>
      <c r="AP18" s="175"/>
      <c r="AQ18" s="175" t="s">
        <v>114</v>
      </c>
      <c r="AR18" s="175"/>
      <c r="AS18" s="175"/>
      <c r="AT18" s="175"/>
      <c r="AU18" s="175"/>
      <c r="AV18" s="175" t="s">
        <v>114</v>
      </c>
      <c r="AW18" s="176" t="s">
        <v>114</v>
      </c>
      <c r="AX18" s="176" t="s">
        <v>114</v>
      </c>
      <c r="AY18" s="176" t="s">
        <v>114</v>
      </c>
      <c r="AZ18" s="176" t="s">
        <v>114</v>
      </c>
      <c r="BA18" s="176" t="s">
        <v>114</v>
      </c>
      <c r="BB18" s="176" t="s">
        <v>114</v>
      </c>
      <c r="BC18" s="176" t="s">
        <v>114</v>
      </c>
      <c r="BD18" s="167">
        <f t="shared" si="0"/>
        <v>0</v>
      </c>
      <c r="BE18" s="167" t="str">
        <f t="shared" si="1"/>
        <v>Débil</v>
      </c>
      <c r="BF18" s="140"/>
      <c r="BG18" s="177" t="s">
        <v>114</v>
      </c>
      <c r="BH18" s="167" t="str">
        <f t="shared" si="2"/>
        <v>Casilla formulada</v>
      </c>
      <c r="BI18" s="140"/>
      <c r="BJ18" s="167" t="str">
        <f t="shared" si="3"/>
        <v/>
      </c>
      <c r="BK18" s="167" t="str">
        <f t="shared" si="4"/>
        <v/>
      </c>
      <c r="BL18" s="167" t="str">
        <f t="shared" si="5"/>
        <v>SI</v>
      </c>
      <c r="BM18" s="434"/>
      <c r="BN18" s="437"/>
      <c r="BO18" s="440"/>
      <c r="BP18" s="443"/>
      <c r="BQ18" s="425"/>
      <c r="BR18" s="425"/>
      <c r="BS18" s="533"/>
    </row>
    <row r="19" spans="2:71" s="113" customFormat="1" ht="96" customHeight="1" x14ac:dyDescent="0.25">
      <c r="B19" s="463"/>
      <c r="C19" s="516"/>
      <c r="D19" s="518"/>
      <c r="E19" s="518"/>
      <c r="F19" s="522"/>
      <c r="G19" s="522"/>
      <c r="H19" s="522"/>
      <c r="I19" s="522"/>
      <c r="J19" s="455"/>
      <c r="K19" s="131">
        <v>8</v>
      </c>
      <c r="L19" s="170" t="s">
        <v>115</v>
      </c>
      <c r="M19" s="527"/>
      <c r="N19" s="530"/>
      <c r="O19" s="450"/>
      <c r="P19" s="443"/>
      <c r="Q19" s="525"/>
      <c r="R19" s="525"/>
      <c r="S19" s="525"/>
      <c r="T19" s="525"/>
      <c r="U19" s="525"/>
      <c r="V19" s="525"/>
      <c r="W19" s="525"/>
      <c r="X19" s="525"/>
      <c r="Y19" s="525"/>
      <c r="Z19" s="525"/>
      <c r="AA19" s="525"/>
      <c r="AB19" s="525"/>
      <c r="AC19" s="525"/>
      <c r="AD19" s="525"/>
      <c r="AE19" s="525"/>
      <c r="AF19" s="525"/>
      <c r="AG19" s="525"/>
      <c r="AH19" s="525"/>
      <c r="AI19" s="525"/>
      <c r="AJ19" s="425"/>
      <c r="AK19" s="425"/>
      <c r="AL19" s="425"/>
      <c r="AM19" s="536"/>
      <c r="AN19" s="133">
        <v>8</v>
      </c>
      <c r="AO19" s="171" t="s">
        <v>117</v>
      </c>
      <c r="AP19" s="171"/>
      <c r="AQ19" s="171" t="s">
        <v>114</v>
      </c>
      <c r="AR19" s="171"/>
      <c r="AS19" s="171"/>
      <c r="AT19" s="171"/>
      <c r="AU19" s="171"/>
      <c r="AV19" s="171" t="s">
        <v>114</v>
      </c>
      <c r="AW19" s="172" t="s">
        <v>114</v>
      </c>
      <c r="AX19" s="172" t="s">
        <v>114</v>
      </c>
      <c r="AY19" s="172" t="s">
        <v>114</v>
      </c>
      <c r="AZ19" s="172" t="s">
        <v>114</v>
      </c>
      <c r="BA19" s="172" t="s">
        <v>114</v>
      </c>
      <c r="BB19" s="172" t="s">
        <v>114</v>
      </c>
      <c r="BC19" s="172" t="s">
        <v>114</v>
      </c>
      <c r="BD19" s="135">
        <f t="shared" si="0"/>
        <v>0</v>
      </c>
      <c r="BE19" s="135" t="str">
        <f t="shared" si="1"/>
        <v>Débil</v>
      </c>
      <c r="BF19" s="134"/>
      <c r="BG19" s="173" t="s">
        <v>114</v>
      </c>
      <c r="BH19" s="135" t="str">
        <f t="shared" si="2"/>
        <v>Casilla formulada</v>
      </c>
      <c r="BI19" s="134"/>
      <c r="BJ19" s="135" t="str">
        <f t="shared" si="3"/>
        <v/>
      </c>
      <c r="BK19" s="135" t="str">
        <f t="shared" si="4"/>
        <v/>
      </c>
      <c r="BL19" s="135" t="str">
        <f t="shared" si="5"/>
        <v>SI</v>
      </c>
      <c r="BM19" s="434"/>
      <c r="BN19" s="437"/>
      <c r="BO19" s="440"/>
      <c r="BP19" s="443"/>
      <c r="BQ19" s="425"/>
      <c r="BR19" s="425"/>
      <c r="BS19" s="533"/>
    </row>
    <row r="20" spans="2:71" s="113" customFormat="1" ht="96" customHeight="1" x14ac:dyDescent="0.25">
      <c r="B20" s="463"/>
      <c r="C20" s="516"/>
      <c r="D20" s="518"/>
      <c r="E20" s="518"/>
      <c r="F20" s="522"/>
      <c r="G20" s="522"/>
      <c r="H20" s="522"/>
      <c r="I20" s="522"/>
      <c r="J20" s="455"/>
      <c r="K20" s="137">
        <v>9</v>
      </c>
      <c r="L20" s="178" t="s">
        <v>115</v>
      </c>
      <c r="M20" s="527"/>
      <c r="N20" s="530"/>
      <c r="O20" s="450"/>
      <c r="P20" s="443"/>
      <c r="Q20" s="525"/>
      <c r="R20" s="525"/>
      <c r="S20" s="525"/>
      <c r="T20" s="525"/>
      <c r="U20" s="525"/>
      <c r="V20" s="525"/>
      <c r="W20" s="525"/>
      <c r="X20" s="525"/>
      <c r="Y20" s="525"/>
      <c r="Z20" s="525"/>
      <c r="AA20" s="525"/>
      <c r="AB20" s="525"/>
      <c r="AC20" s="525"/>
      <c r="AD20" s="525"/>
      <c r="AE20" s="525"/>
      <c r="AF20" s="525"/>
      <c r="AG20" s="525"/>
      <c r="AH20" s="525"/>
      <c r="AI20" s="525"/>
      <c r="AJ20" s="425"/>
      <c r="AK20" s="425"/>
      <c r="AL20" s="425"/>
      <c r="AM20" s="536"/>
      <c r="AN20" s="139">
        <v>9</v>
      </c>
      <c r="AO20" s="175" t="s">
        <v>117</v>
      </c>
      <c r="AP20" s="175"/>
      <c r="AQ20" s="175" t="s">
        <v>114</v>
      </c>
      <c r="AR20" s="175"/>
      <c r="AS20" s="175"/>
      <c r="AT20" s="175"/>
      <c r="AU20" s="175"/>
      <c r="AV20" s="175" t="s">
        <v>114</v>
      </c>
      <c r="AW20" s="176" t="s">
        <v>114</v>
      </c>
      <c r="AX20" s="176" t="s">
        <v>114</v>
      </c>
      <c r="AY20" s="176" t="s">
        <v>114</v>
      </c>
      <c r="AZ20" s="176" t="s">
        <v>114</v>
      </c>
      <c r="BA20" s="176" t="s">
        <v>114</v>
      </c>
      <c r="BB20" s="176" t="s">
        <v>114</v>
      </c>
      <c r="BC20" s="176" t="s">
        <v>114</v>
      </c>
      <c r="BD20" s="167">
        <f t="shared" si="0"/>
        <v>0</v>
      </c>
      <c r="BE20" s="167" t="str">
        <f t="shared" si="1"/>
        <v>Débil</v>
      </c>
      <c r="BF20" s="140"/>
      <c r="BG20" s="177" t="s">
        <v>114</v>
      </c>
      <c r="BH20" s="167" t="str">
        <f t="shared" si="2"/>
        <v>Casilla formulada</v>
      </c>
      <c r="BI20" s="140"/>
      <c r="BJ20" s="167" t="str">
        <f t="shared" si="3"/>
        <v/>
      </c>
      <c r="BK20" s="167" t="str">
        <f t="shared" si="4"/>
        <v/>
      </c>
      <c r="BL20" s="167" t="str">
        <f t="shared" si="5"/>
        <v>SI</v>
      </c>
      <c r="BM20" s="434"/>
      <c r="BN20" s="437"/>
      <c r="BO20" s="440"/>
      <c r="BP20" s="443"/>
      <c r="BQ20" s="425"/>
      <c r="BR20" s="425"/>
      <c r="BS20" s="533"/>
    </row>
    <row r="21" spans="2:71" s="113" customFormat="1" ht="96" customHeight="1" thickBot="1" x14ac:dyDescent="0.3">
      <c r="B21" s="464"/>
      <c r="C21" s="517"/>
      <c r="D21" s="519"/>
      <c r="E21" s="519"/>
      <c r="F21" s="523"/>
      <c r="G21" s="523"/>
      <c r="H21" s="523"/>
      <c r="I21" s="523"/>
      <c r="J21" s="456"/>
      <c r="K21" s="144">
        <v>10</v>
      </c>
      <c r="L21" s="179" t="s">
        <v>115</v>
      </c>
      <c r="M21" s="528"/>
      <c r="N21" s="531"/>
      <c r="O21" s="451"/>
      <c r="P21" s="444"/>
      <c r="Q21" s="526"/>
      <c r="R21" s="526"/>
      <c r="S21" s="526"/>
      <c r="T21" s="526"/>
      <c r="U21" s="526"/>
      <c r="V21" s="526"/>
      <c r="W21" s="526"/>
      <c r="X21" s="526"/>
      <c r="Y21" s="526"/>
      <c r="Z21" s="526"/>
      <c r="AA21" s="526"/>
      <c r="AB21" s="526"/>
      <c r="AC21" s="526"/>
      <c r="AD21" s="526"/>
      <c r="AE21" s="526"/>
      <c r="AF21" s="526"/>
      <c r="AG21" s="526"/>
      <c r="AH21" s="526"/>
      <c r="AI21" s="526"/>
      <c r="AJ21" s="426"/>
      <c r="AK21" s="426"/>
      <c r="AL21" s="426"/>
      <c r="AM21" s="537"/>
      <c r="AN21" s="146">
        <v>10</v>
      </c>
      <c r="AO21" s="180" t="s">
        <v>117</v>
      </c>
      <c r="AP21" s="180"/>
      <c r="AQ21" s="180" t="s">
        <v>114</v>
      </c>
      <c r="AR21" s="180"/>
      <c r="AS21" s="180"/>
      <c r="AT21" s="180"/>
      <c r="AU21" s="180"/>
      <c r="AV21" s="180" t="s">
        <v>114</v>
      </c>
      <c r="AW21" s="181" t="s">
        <v>114</v>
      </c>
      <c r="AX21" s="181" t="s">
        <v>114</v>
      </c>
      <c r="AY21" s="181" t="s">
        <v>114</v>
      </c>
      <c r="AZ21" s="181" t="s">
        <v>114</v>
      </c>
      <c r="BA21" s="181" t="s">
        <v>114</v>
      </c>
      <c r="BB21" s="181" t="s">
        <v>114</v>
      </c>
      <c r="BC21" s="181" t="s">
        <v>114</v>
      </c>
      <c r="BD21" s="148">
        <f t="shared" si="0"/>
        <v>0</v>
      </c>
      <c r="BE21" s="148" t="str">
        <f t="shared" si="1"/>
        <v>Débil</v>
      </c>
      <c r="BF21" s="147"/>
      <c r="BG21" s="182" t="s">
        <v>114</v>
      </c>
      <c r="BH21" s="148" t="str">
        <f t="shared" si="2"/>
        <v>Casilla formulada</v>
      </c>
      <c r="BI21" s="147"/>
      <c r="BJ21" s="148" t="str">
        <f t="shared" si="3"/>
        <v/>
      </c>
      <c r="BK21" s="148" t="str">
        <f t="shared" si="4"/>
        <v/>
      </c>
      <c r="BL21" s="148" t="str">
        <f t="shared" si="5"/>
        <v>SI</v>
      </c>
      <c r="BM21" s="435"/>
      <c r="BN21" s="438"/>
      <c r="BO21" s="441"/>
      <c r="BP21" s="444"/>
      <c r="BQ21" s="426"/>
      <c r="BR21" s="426"/>
      <c r="BS21" s="534"/>
    </row>
    <row r="22" spans="2:71" s="113" customFormat="1" ht="96" customHeight="1" x14ac:dyDescent="0.25">
      <c r="B22" s="462">
        <v>2</v>
      </c>
      <c r="C22" s="515" t="s">
        <v>112</v>
      </c>
      <c r="D22" s="518" t="s">
        <v>113</v>
      </c>
      <c r="E22" s="518"/>
      <c r="F22" s="522" t="s">
        <v>114</v>
      </c>
      <c r="G22" s="522" t="s">
        <v>114</v>
      </c>
      <c r="H22" s="522" t="s">
        <v>114</v>
      </c>
      <c r="I22" s="522" t="s">
        <v>114</v>
      </c>
      <c r="J22" s="455" t="str">
        <f>IF(AND((F22="SI"),(G22="SI"),(H22="SI"),(I22="SI")),"Si es Riesgo de Corrupción","No es Riesgo de Corrupción")</f>
        <v>No es Riesgo de Corrupción</v>
      </c>
      <c r="K22" s="128">
        <v>1</v>
      </c>
      <c r="L22" s="169" t="s">
        <v>115</v>
      </c>
      <c r="M22" s="527" t="s">
        <v>502</v>
      </c>
      <c r="N22" s="529"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524" t="s">
        <v>114</v>
      </c>
      <c r="R22" s="524" t="s">
        <v>114</v>
      </c>
      <c r="S22" s="524" t="s">
        <v>114</v>
      </c>
      <c r="T22" s="524" t="s">
        <v>114</v>
      </c>
      <c r="U22" s="524" t="s">
        <v>114</v>
      </c>
      <c r="V22" s="524" t="s">
        <v>114</v>
      </c>
      <c r="W22" s="524" t="s">
        <v>114</v>
      </c>
      <c r="X22" s="524" t="s">
        <v>114</v>
      </c>
      <c r="Y22" s="524" t="s">
        <v>114</v>
      </c>
      <c r="Z22" s="524" t="s">
        <v>114</v>
      </c>
      <c r="AA22" s="524" t="s">
        <v>114</v>
      </c>
      <c r="AB22" s="524" t="s">
        <v>114</v>
      </c>
      <c r="AC22" s="524" t="s">
        <v>114</v>
      </c>
      <c r="AD22" s="524" t="s">
        <v>114</v>
      </c>
      <c r="AE22" s="524" t="s">
        <v>114</v>
      </c>
      <c r="AF22" s="524" t="s">
        <v>114</v>
      </c>
      <c r="AG22" s="524" t="s">
        <v>114</v>
      </c>
      <c r="AH22" s="524" t="s">
        <v>114</v>
      </c>
      <c r="AI22" s="524" t="s">
        <v>114</v>
      </c>
      <c r="AJ22" s="448">
        <f>IF(AF22="SI","Impacto Catastrófico por lesoines o perdida de vidas humanas",(COUNTIF(Q22:AE31,"SI")+COUNTIF(AG22:AI31,"SI")))</f>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535" t="s">
        <v>116</v>
      </c>
      <c r="AN22" s="117">
        <v>1</v>
      </c>
      <c r="AO22" s="118" t="s">
        <v>117</v>
      </c>
      <c r="AP22" s="118"/>
      <c r="AQ22" s="118" t="s">
        <v>114</v>
      </c>
      <c r="AR22" s="118"/>
      <c r="AS22" s="118"/>
      <c r="AT22" s="118"/>
      <c r="AU22" s="118"/>
      <c r="AV22" s="118" t="s">
        <v>114</v>
      </c>
      <c r="AW22" s="119" t="s">
        <v>114</v>
      </c>
      <c r="AX22" s="119" t="s">
        <v>114</v>
      </c>
      <c r="AY22" s="119" t="s">
        <v>114</v>
      </c>
      <c r="AZ22" s="119" t="s">
        <v>114</v>
      </c>
      <c r="BA22" s="119" t="s">
        <v>114</v>
      </c>
      <c r="BB22" s="119" t="s">
        <v>114</v>
      </c>
      <c r="BC22" s="119" t="s">
        <v>114</v>
      </c>
      <c r="BD22" s="166">
        <f t="shared" si="0"/>
        <v>0</v>
      </c>
      <c r="BE22" s="166" t="str">
        <f t="shared" si="1"/>
        <v>Débil</v>
      </c>
      <c r="BF22" s="121"/>
      <c r="BG22" s="122" t="s">
        <v>114</v>
      </c>
      <c r="BH22" s="166" t="str">
        <f t="shared" si="2"/>
        <v>Casilla formulada</v>
      </c>
      <c r="BI22" s="121"/>
      <c r="BJ22" s="166" t="str">
        <f t="shared" si="3"/>
        <v/>
      </c>
      <c r="BK22" s="166" t="str">
        <f t="shared" si="4"/>
        <v/>
      </c>
      <c r="BL22" s="166" t="str">
        <f t="shared" si="5"/>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39"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532"/>
    </row>
    <row r="23" spans="2:71" s="113" customFormat="1" ht="96" customHeight="1" x14ac:dyDescent="0.25">
      <c r="B23" s="463"/>
      <c r="C23" s="516"/>
      <c r="D23" s="518"/>
      <c r="E23" s="518"/>
      <c r="F23" s="522"/>
      <c r="G23" s="522"/>
      <c r="H23" s="522"/>
      <c r="I23" s="522"/>
      <c r="J23" s="455"/>
      <c r="K23" s="131">
        <v>2</v>
      </c>
      <c r="L23" s="170" t="s">
        <v>115</v>
      </c>
      <c r="M23" s="527"/>
      <c r="N23" s="530"/>
      <c r="O23" s="450"/>
      <c r="P23" s="443"/>
      <c r="Q23" s="525"/>
      <c r="R23" s="525"/>
      <c r="S23" s="525"/>
      <c r="T23" s="525"/>
      <c r="U23" s="525"/>
      <c r="V23" s="525"/>
      <c r="W23" s="525"/>
      <c r="X23" s="525"/>
      <c r="Y23" s="525"/>
      <c r="Z23" s="525"/>
      <c r="AA23" s="525"/>
      <c r="AB23" s="525"/>
      <c r="AC23" s="525"/>
      <c r="AD23" s="525"/>
      <c r="AE23" s="525"/>
      <c r="AF23" s="525"/>
      <c r="AG23" s="525"/>
      <c r="AH23" s="525"/>
      <c r="AI23" s="525"/>
      <c r="AJ23" s="425"/>
      <c r="AK23" s="425"/>
      <c r="AL23" s="425"/>
      <c r="AM23" s="536"/>
      <c r="AN23" s="133">
        <v>2</v>
      </c>
      <c r="AO23" s="171" t="s">
        <v>117</v>
      </c>
      <c r="AP23" s="171"/>
      <c r="AQ23" s="171" t="s">
        <v>114</v>
      </c>
      <c r="AR23" s="171"/>
      <c r="AS23" s="171"/>
      <c r="AT23" s="171"/>
      <c r="AU23" s="171"/>
      <c r="AV23" s="171" t="s">
        <v>114</v>
      </c>
      <c r="AW23" s="172" t="s">
        <v>114</v>
      </c>
      <c r="AX23" s="172" t="s">
        <v>114</v>
      </c>
      <c r="AY23" s="172" t="s">
        <v>114</v>
      </c>
      <c r="AZ23" s="172" t="s">
        <v>114</v>
      </c>
      <c r="BA23" s="172" t="s">
        <v>114</v>
      </c>
      <c r="BB23" s="172" t="s">
        <v>114</v>
      </c>
      <c r="BC23" s="172" t="s">
        <v>114</v>
      </c>
      <c r="BD23" s="135">
        <f t="shared" si="0"/>
        <v>0</v>
      </c>
      <c r="BE23" s="135" t="str">
        <f t="shared" si="1"/>
        <v>Débil</v>
      </c>
      <c r="BF23" s="134"/>
      <c r="BG23" s="173" t="s">
        <v>114</v>
      </c>
      <c r="BH23" s="135" t="str">
        <f t="shared" si="2"/>
        <v>Casilla formulada</v>
      </c>
      <c r="BI23" s="134"/>
      <c r="BJ23" s="135" t="str">
        <f t="shared" si="3"/>
        <v/>
      </c>
      <c r="BK23" s="135" t="str">
        <f t="shared" si="4"/>
        <v/>
      </c>
      <c r="BL23" s="135" t="str">
        <f t="shared" si="5"/>
        <v>SI</v>
      </c>
      <c r="BM23" s="434"/>
      <c r="BN23" s="437"/>
      <c r="BO23" s="440"/>
      <c r="BP23" s="443"/>
      <c r="BQ23" s="425"/>
      <c r="BR23" s="425"/>
      <c r="BS23" s="533"/>
    </row>
    <row r="24" spans="2:71" s="113" customFormat="1" ht="96" customHeight="1" x14ac:dyDescent="0.25">
      <c r="B24" s="463"/>
      <c r="C24" s="516"/>
      <c r="D24" s="518"/>
      <c r="E24" s="518"/>
      <c r="F24" s="522"/>
      <c r="G24" s="522"/>
      <c r="H24" s="522"/>
      <c r="I24" s="522"/>
      <c r="J24" s="455"/>
      <c r="K24" s="137">
        <v>3</v>
      </c>
      <c r="L24" s="174" t="s">
        <v>115</v>
      </c>
      <c r="M24" s="527"/>
      <c r="N24" s="530"/>
      <c r="O24" s="450"/>
      <c r="P24" s="443"/>
      <c r="Q24" s="525"/>
      <c r="R24" s="525"/>
      <c r="S24" s="525"/>
      <c r="T24" s="525"/>
      <c r="U24" s="525"/>
      <c r="V24" s="525"/>
      <c r="W24" s="525"/>
      <c r="X24" s="525"/>
      <c r="Y24" s="525"/>
      <c r="Z24" s="525"/>
      <c r="AA24" s="525"/>
      <c r="AB24" s="525"/>
      <c r="AC24" s="525"/>
      <c r="AD24" s="525"/>
      <c r="AE24" s="525"/>
      <c r="AF24" s="525"/>
      <c r="AG24" s="525"/>
      <c r="AH24" s="525"/>
      <c r="AI24" s="525"/>
      <c r="AJ24" s="425"/>
      <c r="AK24" s="425"/>
      <c r="AL24" s="425"/>
      <c r="AM24" s="536"/>
      <c r="AN24" s="139">
        <v>3</v>
      </c>
      <c r="AO24" s="175" t="s">
        <v>117</v>
      </c>
      <c r="AP24" s="175"/>
      <c r="AQ24" s="175" t="s">
        <v>114</v>
      </c>
      <c r="AR24" s="175"/>
      <c r="AS24" s="175"/>
      <c r="AT24" s="175"/>
      <c r="AU24" s="175"/>
      <c r="AV24" s="175" t="s">
        <v>114</v>
      </c>
      <c r="AW24" s="176" t="s">
        <v>114</v>
      </c>
      <c r="AX24" s="176" t="s">
        <v>114</v>
      </c>
      <c r="AY24" s="176" t="s">
        <v>114</v>
      </c>
      <c r="AZ24" s="176" t="s">
        <v>114</v>
      </c>
      <c r="BA24" s="176" t="s">
        <v>114</v>
      </c>
      <c r="BB24" s="176" t="s">
        <v>114</v>
      </c>
      <c r="BC24" s="176" t="s">
        <v>114</v>
      </c>
      <c r="BD24" s="167">
        <f t="shared" si="0"/>
        <v>0</v>
      </c>
      <c r="BE24" s="167" t="str">
        <f t="shared" si="1"/>
        <v>Débil</v>
      </c>
      <c r="BF24" s="140"/>
      <c r="BG24" s="177" t="s">
        <v>114</v>
      </c>
      <c r="BH24" s="167" t="str">
        <f t="shared" si="2"/>
        <v>Casilla formulada</v>
      </c>
      <c r="BI24" s="140"/>
      <c r="BJ24" s="167" t="str">
        <f t="shared" si="3"/>
        <v/>
      </c>
      <c r="BK24" s="167" t="str">
        <f t="shared" si="4"/>
        <v/>
      </c>
      <c r="BL24" s="167" t="str">
        <f t="shared" si="5"/>
        <v>SI</v>
      </c>
      <c r="BM24" s="434"/>
      <c r="BN24" s="437"/>
      <c r="BO24" s="440"/>
      <c r="BP24" s="443"/>
      <c r="BQ24" s="425"/>
      <c r="BR24" s="425"/>
      <c r="BS24" s="533"/>
    </row>
    <row r="25" spans="2:71" s="113" customFormat="1" ht="96" customHeight="1" x14ac:dyDescent="0.25">
      <c r="B25" s="463"/>
      <c r="C25" s="516"/>
      <c r="D25" s="518"/>
      <c r="E25" s="518"/>
      <c r="F25" s="522"/>
      <c r="G25" s="522"/>
      <c r="H25" s="522"/>
      <c r="I25" s="522"/>
      <c r="J25" s="455"/>
      <c r="K25" s="131">
        <v>4</v>
      </c>
      <c r="L25" s="170" t="s">
        <v>115</v>
      </c>
      <c r="M25" s="527"/>
      <c r="N25" s="530"/>
      <c r="O25" s="450"/>
      <c r="P25" s="443"/>
      <c r="Q25" s="525"/>
      <c r="R25" s="525"/>
      <c r="S25" s="525"/>
      <c r="T25" s="525"/>
      <c r="U25" s="525"/>
      <c r="V25" s="525"/>
      <c r="W25" s="525"/>
      <c r="X25" s="525"/>
      <c r="Y25" s="525"/>
      <c r="Z25" s="525"/>
      <c r="AA25" s="525"/>
      <c r="AB25" s="525"/>
      <c r="AC25" s="525"/>
      <c r="AD25" s="525"/>
      <c r="AE25" s="525"/>
      <c r="AF25" s="525"/>
      <c r="AG25" s="525"/>
      <c r="AH25" s="525"/>
      <c r="AI25" s="525"/>
      <c r="AJ25" s="425"/>
      <c r="AK25" s="425"/>
      <c r="AL25" s="425"/>
      <c r="AM25" s="536"/>
      <c r="AN25" s="133">
        <v>4</v>
      </c>
      <c r="AO25" s="171" t="s">
        <v>117</v>
      </c>
      <c r="AP25" s="171"/>
      <c r="AQ25" s="171" t="s">
        <v>114</v>
      </c>
      <c r="AR25" s="171"/>
      <c r="AS25" s="171"/>
      <c r="AT25" s="171"/>
      <c r="AU25" s="171"/>
      <c r="AV25" s="171" t="s">
        <v>114</v>
      </c>
      <c r="AW25" s="172" t="s">
        <v>114</v>
      </c>
      <c r="AX25" s="172" t="s">
        <v>114</v>
      </c>
      <c r="AY25" s="172" t="s">
        <v>114</v>
      </c>
      <c r="AZ25" s="172" t="s">
        <v>114</v>
      </c>
      <c r="BA25" s="172" t="s">
        <v>114</v>
      </c>
      <c r="BB25" s="172" t="s">
        <v>114</v>
      </c>
      <c r="BC25" s="172" t="s">
        <v>114</v>
      </c>
      <c r="BD25" s="135">
        <f t="shared" si="0"/>
        <v>0</v>
      </c>
      <c r="BE25" s="135" t="str">
        <f t="shared" si="1"/>
        <v>Débil</v>
      </c>
      <c r="BF25" s="134"/>
      <c r="BG25" s="173" t="s">
        <v>114</v>
      </c>
      <c r="BH25" s="135" t="str">
        <f t="shared" si="2"/>
        <v>Casilla formulada</v>
      </c>
      <c r="BI25" s="134"/>
      <c r="BJ25" s="135" t="str">
        <f t="shared" si="3"/>
        <v/>
      </c>
      <c r="BK25" s="135" t="str">
        <f t="shared" si="4"/>
        <v/>
      </c>
      <c r="BL25" s="135" t="str">
        <f t="shared" si="5"/>
        <v>SI</v>
      </c>
      <c r="BM25" s="434"/>
      <c r="BN25" s="437"/>
      <c r="BO25" s="440"/>
      <c r="BP25" s="443"/>
      <c r="BQ25" s="425"/>
      <c r="BR25" s="425"/>
      <c r="BS25" s="533"/>
    </row>
    <row r="26" spans="2:71" s="113" customFormat="1" ht="96" customHeight="1" x14ac:dyDescent="0.25">
      <c r="B26" s="463"/>
      <c r="C26" s="516"/>
      <c r="D26" s="518"/>
      <c r="E26" s="518"/>
      <c r="F26" s="522"/>
      <c r="G26" s="522"/>
      <c r="H26" s="522"/>
      <c r="I26" s="522"/>
      <c r="J26" s="455"/>
      <c r="K26" s="137">
        <v>5</v>
      </c>
      <c r="L26" s="174" t="s">
        <v>115</v>
      </c>
      <c r="M26" s="527"/>
      <c r="N26" s="530"/>
      <c r="O26" s="450"/>
      <c r="P26" s="443"/>
      <c r="Q26" s="525"/>
      <c r="R26" s="525"/>
      <c r="S26" s="525"/>
      <c r="T26" s="525"/>
      <c r="U26" s="525"/>
      <c r="V26" s="525"/>
      <c r="W26" s="525"/>
      <c r="X26" s="525"/>
      <c r="Y26" s="525"/>
      <c r="Z26" s="525"/>
      <c r="AA26" s="525"/>
      <c r="AB26" s="525"/>
      <c r="AC26" s="525"/>
      <c r="AD26" s="525"/>
      <c r="AE26" s="525"/>
      <c r="AF26" s="525"/>
      <c r="AG26" s="525"/>
      <c r="AH26" s="525"/>
      <c r="AI26" s="525"/>
      <c r="AJ26" s="425"/>
      <c r="AK26" s="425"/>
      <c r="AL26" s="425"/>
      <c r="AM26" s="536"/>
      <c r="AN26" s="139">
        <v>5</v>
      </c>
      <c r="AO26" s="175" t="s">
        <v>117</v>
      </c>
      <c r="AP26" s="175"/>
      <c r="AQ26" s="175" t="s">
        <v>114</v>
      </c>
      <c r="AR26" s="175"/>
      <c r="AS26" s="175"/>
      <c r="AT26" s="175"/>
      <c r="AU26" s="175"/>
      <c r="AV26" s="175" t="s">
        <v>114</v>
      </c>
      <c r="AW26" s="176" t="s">
        <v>114</v>
      </c>
      <c r="AX26" s="176" t="s">
        <v>114</v>
      </c>
      <c r="AY26" s="176" t="s">
        <v>114</v>
      </c>
      <c r="AZ26" s="176" t="s">
        <v>114</v>
      </c>
      <c r="BA26" s="176" t="s">
        <v>114</v>
      </c>
      <c r="BB26" s="176" t="s">
        <v>114</v>
      </c>
      <c r="BC26" s="176" t="s">
        <v>114</v>
      </c>
      <c r="BD26" s="167">
        <f t="shared" si="0"/>
        <v>0</v>
      </c>
      <c r="BE26" s="167" t="str">
        <f t="shared" si="1"/>
        <v>Débil</v>
      </c>
      <c r="BF26" s="140"/>
      <c r="BG26" s="177" t="s">
        <v>114</v>
      </c>
      <c r="BH26" s="167" t="str">
        <f t="shared" si="2"/>
        <v>Casilla formulada</v>
      </c>
      <c r="BI26" s="140"/>
      <c r="BJ26" s="167" t="str">
        <f t="shared" si="3"/>
        <v/>
      </c>
      <c r="BK26" s="167" t="str">
        <f t="shared" si="4"/>
        <v/>
      </c>
      <c r="BL26" s="167" t="str">
        <f t="shared" si="5"/>
        <v>SI</v>
      </c>
      <c r="BM26" s="434"/>
      <c r="BN26" s="437"/>
      <c r="BO26" s="440"/>
      <c r="BP26" s="443"/>
      <c r="BQ26" s="425"/>
      <c r="BR26" s="425"/>
      <c r="BS26" s="533"/>
    </row>
    <row r="27" spans="2:71" s="113" customFormat="1" ht="96" customHeight="1" x14ac:dyDescent="0.25">
      <c r="B27" s="463"/>
      <c r="C27" s="516"/>
      <c r="D27" s="518"/>
      <c r="E27" s="518"/>
      <c r="F27" s="522"/>
      <c r="G27" s="522"/>
      <c r="H27" s="522"/>
      <c r="I27" s="522"/>
      <c r="J27" s="455"/>
      <c r="K27" s="131">
        <v>6</v>
      </c>
      <c r="L27" s="170" t="s">
        <v>115</v>
      </c>
      <c r="M27" s="527"/>
      <c r="N27" s="530"/>
      <c r="O27" s="450"/>
      <c r="P27" s="443"/>
      <c r="Q27" s="525"/>
      <c r="R27" s="525"/>
      <c r="S27" s="525"/>
      <c r="T27" s="525"/>
      <c r="U27" s="525"/>
      <c r="V27" s="525"/>
      <c r="W27" s="525"/>
      <c r="X27" s="525"/>
      <c r="Y27" s="525"/>
      <c r="Z27" s="525"/>
      <c r="AA27" s="525"/>
      <c r="AB27" s="525"/>
      <c r="AC27" s="525"/>
      <c r="AD27" s="525"/>
      <c r="AE27" s="525"/>
      <c r="AF27" s="525"/>
      <c r="AG27" s="525"/>
      <c r="AH27" s="525"/>
      <c r="AI27" s="525"/>
      <c r="AJ27" s="425"/>
      <c r="AK27" s="425"/>
      <c r="AL27" s="425"/>
      <c r="AM27" s="536"/>
      <c r="AN27" s="133">
        <v>6</v>
      </c>
      <c r="AO27" s="171" t="s">
        <v>117</v>
      </c>
      <c r="AP27" s="171"/>
      <c r="AQ27" s="171" t="s">
        <v>114</v>
      </c>
      <c r="AR27" s="171"/>
      <c r="AS27" s="171"/>
      <c r="AT27" s="171"/>
      <c r="AU27" s="171"/>
      <c r="AV27" s="171" t="s">
        <v>114</v>
      </c>
      <c r="AW27" s="172" t="s">
        <v>114</v>
      </c>
      <c r="AX27" s="172" t="s">
        <v>114</v>
      </c>
      <c r="AY27" s="172" t="s">
        <v>114</v>
      </c>
      <c r="AZ27" s="172" t="s">
        <v>114</v>
      </c>
      <c r="BA27" s="172" t="s">
        <v>114</v>
      </c>
      <c r="BB27" s="172" t="s">
        <v>114</v>
      </c>
      <c r="BC27" s="172" t="s">
        <v>114</v>
      </c>
      <c r="BD27" s="135">
        <f t="shared" si="0"/>
        <v>0</v>
      </c>
      <c r="BE27" s="135" t="str">
        <f t="shared" si="1"/>
        <v>Débil</v>
      </c>
      <c r="BF27" s="134"/>
      <c r="BG27" s="173" t="s">
        <v>114</v>
      </c>
      <c r="BH27" s="135" t="str">
        <f t="shared" si="2"/>
        <v>Casilla formulada</v>
      </c>
      <c r="BI27" s="134"/>
      <c r="BJ27" s="135" t="str">
        <f t="shared" si="3"/>
        <v/>
      </c>
      <c r="BK27" s="135" t="str">
        <f t="shared" si="4"/>
        <v/>
      </c>
      <c r="BL27" s="135" t="str">
        <f t="shared" si="5"/>
        <v>SI</v>
      </c>
      <c r="BM27" s="434"/>
      <c r="BN27" s="437"/>
      <c r="BO27" s="440"/>
      <c r="BP27" s="443"/>
      <c r="BQ27" s="425"/>
      <c r="BR27" s="425"/>
      <c r="BS27" s="533"/>
    </row>
    <row r="28" spans="2:71" s="113" customFormat="1" ht="96" customHeight="1" x14ac:dyDescent="0.25">
      <c r="B28" s="463"/>
      <c r="C28" s="516"/>
      <c r="D28" s="518"/>
      <c r="E28" s="518"/>
      <c r="F28" s="522"/>
      <c r="G28" s="522"/>
      <c r="H28" s="522"/>
      <c r="I28" s="522"/>
      <c r="J28" s="455"/>
      <c r="K28" s="137">
        <v>7</v>
      </c>
      <c r="L28" s="174" t="s">
        <v>115</v>
      </c>
      <c r="M28" s="527"/>
      <c r="N28" s="530"/>
      <c r="O28" s="450"/>
      <c r="P28" s="443"/>
      <c r="Q28" s="525"/>
      <c r="R28" s="525"/>
      <c r="S28" s="525"/>
      <c r="T28" s="525"/>
      <c r="U28" s="525"/>
      <c r="V28" s="525"/>
      <c r="W28" s="525"/>
      <c r="X28" s="525"/>
      <c r="Y28" s="525"/>
      <c r="Z28" s="525"/>
      <c r="AA28" s="525"/>
      <c r="AB28" s="525"/>
      <c r="AC28" s="525"/>
      <c r="AD28" s="525"/>
      <c r="AE28" s="525"/>
      <c r="AF28" s="525"/>
      <c r="AG28" s="525"/>
      <c r="AH28" s="525"/>
      <c r="AI28" s="525"/>
      <c r="AJ28" s="425"/>
      <c r="AK28" s="425"/>
      <c r="AL28" s="425"/>
      <c r="AM28" s="536"/>
      <c r="AN28" s="139">
        <v>7</v>
      </c>
      <c r="AO28" s="175" t="s">
        <v>117</v>
      </c>
      <c r="AP28" s="175"/>
      <c r="AQ28" s="175" t="s">
        <v>114</v>
      </c>
      <c r="AR28" s="175"/>
      <c r="AS28" s="175"/>
      <c r="AT28" s="175"/>
      <c r="AU28" s="175"/>
      <c r="AV28" s="175" t="s">
        <v>114</v>
      </c>
      <c r="AW28" s="176" t="s">
        <v>114</v>
      </c>
      <c r="AX28" s="176" t="s">
        <v>114</v>
      </c>
      <c r="AY28" s="176" t="s">
        <v>114</v>
      </c>
      <c r="AZ28" s="176" t="s">
        <v>114</v>
      </c>
      <c r="BA28" s="176" t="s">
        <v>114</v>
      </c>
      <c r="BB28" s="176" t="s">
        <v>114</v>
      </c>
      <c r="BC28" s="176" t="s">
        <v>114</v>
      </c>
      <c r="BD28" s="167">
        <f t="shared" si="0"/>
        <v>0</v>
      </c>
      <c r="BE28" s="167" t="str">
        <f t="shared" si="1"/>
        <v>Débil</v>
      </c>
      <c r="BF28" s="140"/>
      <c r="BG28" s="177" t="s">
        <v>114</v>
      </c>
      <c r="BH28" s="167" t="str">
        <f t="shared" si="2"/>
        <v>Casilla formulada</v>
      </c>
      <c r="BI28" s="140"/>
      <c r="BJ28" s="167" t="str">
        <f t="shared" si="3"/>
        <v/>
      </c>
      <c r="BK28" s="167" t="str">
        <f t="shared" si="4"/>
        <v/>
      </c>
      <c r="BL28" s="167" t="str">
        <f t="shared" si="5"/>
        <v>SI</v>
      </c>
      <c r="BM28" s="434"/>
      <c r="BN28" s="437"/>
      <c r="BO28" s="440"/>
      <c r="BP28" s="443"/>
      <c r="BQ28" s="425"/>
      <c r="BR28" s="425"/>
      <c r="BS28" s="533"/>
    </row>
    <row r="29" spans="2:71" s="113" customFormat="1" ht="96" customHeight="1" x14ac:dyDescent="0.25">
      <c r="B29" s="463"/>
      <c r="C29" s="516"/>
      <c r="D29" s="518"/>
      <c r="E29" s="518"/>
      <c r="F29" s="522"/>
      <c r="G29" s="522"/>
      <c r="H29" s="522"/>
      <c r="I29" s="522"/>
      <c r="J29" s="455"/>
      <c r="K29" s="131">
        <v>8</v>
      </c>
      <c r="L29" s="170" t="s">
        <v>115</v>
      </c>
      <c r="M29" s="527"/>
      <c r="N29" s="530"/>
      <c r="O29" s="450"/>
      <c r="P29" s="443"/>
      <c r="Q29" s="525"/>
      <c r="R29" s="525"/>
      <c r="S29" s="525"/>
      <c r="T29" s="525"/>
      <c r="U29" s="525"/>
      <c r="V29" s="525"/>
      <c r="W29" s="525"/>
      <c r="X29" s="525"/>
      <c r="Y29" s="525"/>
      <c r="Z29" s="525"/>
      <c r="AA29" s="525"/>
      <c r="AB29" s="525"/>
      <c r="AC29" s="525"/>
      <c r="AD29" s="525"/>
      <c r="AE29" s="525"/>
      <c r="AF29" s="525"/>
      <c r="AG29" s="525"/>
      <c r="AH29" s="525"/>
      <c r="AI29" s="525"/>
      <c r="AJ29" s="425"/>
      <c r="AK29" s="425"/>
      <c r="AL29" s="425"/>
      <c r="AM29" s="536"/>
      <c r="AN29" s="133">
        <v>8</v>
      </c>
      <c r="AO29" s="171" t="s">
        <v>117</v>
      </c>
      <c r="AP29" s="171"/>
      <c r="AQ29" s="171" t="s">
        <v>114</v>
      </c>
      <c r="AR29" s="171"/>
      <c r="AS29" s="171"/>
      <c r="AT29" s="171"/>
      <c r="AU29" s="171"/>
      <c r="AV29" s="171" t="s">
        <v>114</v>
      </c>
      <c r="AW29" s="172" t="s">
        <v>114</v>
      </c>
      <c r="AX29" s="172" t="s">
        <v>114</v>
      </c>
      <c r="AY29" s="172" t="s">
        <v>114</v>
      </c>
      <c r="AZ29" s="172" t="s">
        <v>114</v>
      </c>
      <c r="BA29" s="172" t="s">
        <v>114</v>
      </c>
      <c r="BB29" s="172" t="s">
        <v>114</v>
      </c>
      <c r="BC29" s="172" t="s">
        <v>114</v>
      </c>
      <c r="BD29" s="135">
        <f t="shared" si="0"/>
        <v>0</v>
      </c>
      <c r="BE29" s="135" t="str">
        <f t="shared" si="1"/>
        <v>Débil</v>
      </c>
      <c r="BF29" s="134"/>
      <c r="BG29" s="173" t="s">
        <v>114</v>
      </c>
      <c r="BH29" s="135" t="str">
        <f t="shared" si="2"/>
        <v>Casilla formulada</v>
      </c>
      <c r="BI29" s="134"/>
      <c r="BJ29" s="135" t="str">
        <f t="shared" si="3"/>
        <v/>
      </c>
      <c r="BK29" s="135" t="str">
        <f t="shared" si="4"/>
        <v/>
      </c>
      <c r="BL29" s="135" t="str">
        <f t="shared" si="5"/>
        <v>SI</v>
      </c>
      <c r="BM29" s="434"/>
      <c r="BN29" s="437"/>
      <c r="BO29" s="440"/>
      <c r="BP29" s="443"/>
      <c r="BQ29" s="425"/>
      <c r="BR29" s="425"/>
      <c r="BS29" s="533"/>
    </row>
    <row r="30" spans="2:71" s="113" customFormat="1" ht="96" customHeight="1" x14ac:dyDescent="0.25">
      <c r="B30" s="463"/>
      <c r="C30" s="516"/>
      <c r="D30" s="518"/>
      <c r="E30" s="518"/>
      <c r="F30" s="522"/>
      <c r="G30" s="522"/>
      <c r="H30" s="522"/>
      <c r="I30" s="522"/>
      <c r="J30" s="455"/>
      <c r="K30" s="137">
        <v>9</v>
      </c>
      <c r="L30" s="178" t="s">
        <v>115</v>
      </c>
      <c r="M30" s="527"/>
      <c r="N30" s="530"/>
      <c r="O30" s="450"/>
      <c r="P30" s="443"/>
      <c r="Q30" s="525"/>
      <c r="R30" s="525"/>
      <c r="S30" s="525"/>
      <c r="T30" s="525"/>
      <c r="U30" s="525"/>
      <c r="V30" s="525"/>
      <c r="W30" s="525"/>
      <c r="X30" s="525"/>
      <c r="Y30" s="525"/>
      <c r="Z30" s="525"/>
      <c r="AA30" s="525"/>
      <c r="AB30" s="525"/>
      <c r="AC30" s="525"/>
      <c r="AD30" s="525"/>
      <c r="AE30" s="525"/>
      <c r="AF30" s="525"/>
      <c r="AG30" s="525"/>
      <c r="AH30" s="525"/>
      <c r="AI30" s="525"/>
      <c r="AJ30" s="425"/>
      <c r="AK30" s="425"/>
      <c r="AL30" s="425"/>
      <c r="AM30" s="536"/>
      <c r="AN30" s="139">
        <v>9</v>
      </c>
      <c r="AO30" s="175" t="s">
        <v>117</v>
      </c>
      <c r="AP30" s="175"/>
      <c r="AQ30" s="175" t="s">
        <v>114</v>
      </c>
      <c r="AR30" s="175"/>
      <c r="AS30" s="175"/>
      <c r="AT30" s="175"/>
      <c r="AU30" s="175"/>
      <c r="AV30" s="175" t="s">
        <v>114</v>
      </c>
      <c r="AW30" s="176" t="s">
        <v>114</v>
      </c>
      <c r="AX30" s="176" t="s">
        <v>114</v>
      </c>
      <c r="AY30" s="176" t="s">
        <v>114</v>
      </c>
      <c r="AZ30" s="176" t="s">
        <v>114</v>
      </c>
      <c r="BA30" s="176" t="s">
        <v>114</v>
      </c>
      <c r="BB30" s="176" t="s">
        <v>114</v>
      </c>
      <c r="BC30" s="176" t="s">
        <v>114</v>
      </c>
      <c r="BD30" s="167">
        <f t="shared" si="0"/>
        <v>0</v>
      </c>
      <c r="BE30" s="167" t="str">
        <f t="shared" si="1"/>
        <v>Débil</v>
      </c>
      <c r="BF30" s="140"/>
      <c r="BG30" s="177" t="s">
        <v>114</v>
      </c>
      <c r="BH30" s="167" t="str">
        <f t="shared" si="2"/>
        <v>Casilla formulada</v>
      </c>
      <c r="BI30" s="140"/>
      <c r="BJ30" s="167" t="str">
        <f t="shared" si="3"/>
        <v/>
      </c>
      <c r="BK30" s="167" t="str">
        <f t="shared" si="4"/>
        <v/>
      </c>
      <c r="BL30" s="167" t="str">
        <f t="shared" si="5"/>
        <v>SI</v>
      </c>
      <c r="BM30" s="434"/>
      <c r="BN30" s="437"/>
      <c r="BO30" s="440"/>
      <c r="BP30" s="443"/>
      <c r="BQ30" s="425"/>
      <c r="BR30" s="425"/>
      <c r="BS30" s="533"/>
    </row>
    <row r="31" spans="2:71" s="113" customFormat="1" ht="96" customHeight="1" thickBot="1" x14ac:dyDescent="0.3">
      <c r="B31" s="464"/>
      <c r="C31" s="517"/>
      <c r="D31" s="519"/>
      <c r="E31" s="519"/>
      <c r="F31" s="523"/>
      <c r="G31" s="523"/>
      <c r="H31" s="523"/>
      <c r="I31" s="523"/>
      <c r="J31" s="456"/>
      <c r="K31" s="144">
        <v>10</v>
      </c>
      <c r="L31" s="179" t="s">
        <v>115</v>
      </c>
      <c r="M31" s="528"/>
      <c r="N31" s="531"/>
      <c r="O31" s="451"/>
      <c r="P31" s="444"/>
      <c r="Q31" s="526"/>
      <c r="R31" s="526"/>
      <c r="S31" s="526"/>
      <c r="T31" s="526"/>
      <c r="U31" s="526"/>
      <c r="V31" s="526"/>
      <c r="W31" s="526"/>
      <c r="X31" s="526"/>
      <c r="Y31" s="526"/>
      <c r="Z31" s="526"/>
      <c r="AA31" s="526"/>
      <c r="AB31" s="526"/>
      <c r="AC31" s="526"/>
      <c r="AD31" s="526"/>
      <c r="AE31" s="526"/>
      <c r="AF31" s="526"/>
      <c r="AG31" s="526"/>
      <c r="AH31" s="526"/>
      <c r="AI31" s="526"/>
      <c r="AJ31" s="426"/>
      <c r="AK31" s="426"/>
      <c r="AL31" s="426"/>
      <c r="AM31" s="537"/>
      <c r="AN31" s="146">
        <v>10</v>
      </c>
      <c r="AO31" s="180" t="s">
        <v>117</v>
      </c>
      <c r="AP31" s="180"/>
      <c r="AQ31" s="180" t="s">
        <v>114</v>
      </c>
      <c r="AR31" s="180"/>
      <c r="AS31" s="180"/>
      <c r="AT31" s="180"/>
      <c r="AU31" s="180"/>
      <c r="AV31" s="180" t="s">
        <v>114</v>
      </c>
      <c r="AW31" s="181" t="s">
        <v>114</v>
      </c>
      <c r="AX31" s="181" t="s">
        <v>114</v>
      </c>
      <c r="AY31" s="181" t="s">
        <v>114</v>
      </c>
      <c r="AZ31" s="181" t="s">
        <v>114</v>
      </c>
      <c r="BA31" s="181" t="s">
        <v>114</v>
      </c>
      <c r="BB31" s="181" t="s">
        <v>114</v>
      </c>
      <c r="BC31" s="181" t="s">
        <v>114</v>
      </c>
      <c r="BD31" s="148">
        <f t="shared" si="0"/>
        <v>0</v>
      </c>
      <c r="BE31" s="148" t="str">
        <f t="shared" si="1"/>
        <v>Débil</v>
      </c>
      <c r="BF31" s="147"/>
      <c r="BG31" s="182" t="s">
        <v>114</v>
      </c>
      <c r="BH31" s="148" t="str">
        <f t="shared" si="2"/>
        <v>Casilla formulada</v>
      </c>
      <c r="BI31" s="147"/>
      <c r="BJ31" s="148" t="str">
        <f t="shared" si="3"/>
        <v/>
      </c>
      <c r="BK31" s="148" t="str">
        <f t="shared" si="4"/>
        <v/>
      </c>
      <c r="BL31" s="148" t="str">
        <f t="shared" si="5"/>
        <v>SI</v>
      </c>
      <c r="BM31" s="435"/>
      <c r="BN31" s="438"/>
      <c r="BO31" s="441"/>
      <c r="BP31" s="444"/>
      <c r="BQ31" s="426"/>
      <c r="BR31" s="426"/>
      <c r="BS31" s="534"/>
    </row>
    <row r="32" spans="2:71" s="113" customFormat="1" ht="96" customHeight="1" x14ac:dyDescent="0.25">
      <c r="B32" s="462">
        <v>3</v>
      </c>
      <c r="C32" s="515" t="s">
        <v>112</v>
      </c>
      <c r="D32" s="518" t="s">
        <v>113</v>
      </c>
      <c r="E32" s="518"/>
      <c r="F32" s="522" t="s">
        <v>114</v>
      </c>
      <c r="G32" s="522" t="s">
        <v>114</v>
      </c>
      <c r="H32" s="522" t="s">
        <v>114</v>
      </c>
      <c r="I32" s="522" t="s">
        <v>114</v>
      </c>
      <c r="J32" s="455" t="str">
        <f>IF(AND((F32="SI"),(G32="SI"),(H32="SI"),(I32="SI")),"Si es Riesgo de Corrupción","No es Riesgo de Corrupción")</f>
        <v>No es Riesgo de Corrupción</v>
      </c>
      <c r="K32" s="128">
        <v>1</v>
      </c>
      <c r="L32" s="169" t="s">
        <v>115</v>
      </c>
      <c r="M32" s="527" t="s">
        <v>502</v>
      </c>
      <c r="N32" s="52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524" t="s">
        <v>114</v>
      </c>
      <c r="R32" s="524" t="s">
        <v>114</v>
      </c>
      <c r="S32" s="524" t="s">
        <v>114</v>
      </c>
      <c r="T32" s="524" t="s">
        <v>114</v>
      </c>
      <c r="U32" s="524" t="s">
        <v>114</v>
      </c>
      <c r="V32" s="524" t="s">
        <v>114</v>
      </c>
      <c r="W32" s="524" t="s">
        <v>114</v>
      </c>
      <c r="X32" s="524" t="s">
        <v>114</v>
      </c>
      <c r="Y32" s="524" t="s">
        <v>114</v>
      </c>
      <c r="Z32" s="524" t="s">
        <v>114</v>
      </c>
      <c r="AA32" s="524" t="s">
        <v>114</v>
      </c>
      <c r="AB32" s="524" t="s">
        <v>114</v>
      </c>
      <c r="AC32" s="524" t="s">
        <v>114</v>
      </c>
      <c r="AD32" s="524" t="s">
        <v>114</v>
      </c>
      <c r="AE32" s="524" t="s">
        <v>114</v>
      </c>
      <c r="AF32" s="524" t="s">
        <v>114</v>
      </c>
      <c r="AG32" s="524" t="s">
        <v>114</v>
      </c>
      <c r="AH32" s="524" t="s">
        <v>114</v>
      </c>
      <c r="AI32" s="524"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535" t="s">
        <v>116</v>
      </c>
      <c r="AN32" s="117">
        <v>1</v>
      </c>
      <c r="AO32" s="118" t="s">
        <v>117</v>
      </c>
      <c r="AP32" s="118"/>
      <c r="AQ32" s="118" t="s">
        <v>114</v>
      </c>
      <c r="AR32" s="118"/>
      <c r="AS32" s="118"/>
      <c r="AT32" s="118"/>
      <c r="AU32" s="118"/>
      <c r="AV32" s="118" t="s">
        <v>114</v>
      </c>
      <c r="AW32" s="119" t="s">
        <v>114</v>
      </c>
      <c r="AX32" s="119" t="s">
        <v>114</v>
      </c>
      <c r="AY32" s="119" t="s">
        <v>114</v>
      </c>
      <c r="AZ32" s="119" t="s">
        <v>114</v>
      </c>
      <c r="BA32" s="119" t="s">
        <v>114</v>
      </c>
      <c r="BB32" s="119" t="s">
        <v>114</v>
      </c>
      <c r="BC32" s="119" t="s">
        <v>114</v>
      </c>
      <c r="BD32" s="166">
        <f t="shared" si="0"/>
        <v>0</v>
      </c>
      <c r="BE32" s="166" t="str">
        <f t="shared" si="1"/>
        <v>Débil</v>
      </c>
      <c r="BF32" s="121"/>
      <c r="BG32" s="122" t="s">
        <v>114</v>
      </c>
      <c r="BH32" s="166" t="str">
        <f t="shared" si="2"/>
        <v>Casilla formulada</v>
      </c>
      <c r="BI32" s="121"/>
      <c r="BJ32" s="166" t="str">
        <f t="shared" si="3"/>
        <v/>
      </c>
      <c r="BK32" s="166" t="str">
        <f t="shared" si="4"/>
        <v/>
      </c>
      <c r="BL32" s="166" t="str">
        <f t="shared" si="5"/>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532"/>
    </row>
    <row r="33" spans="2:71" s="113" customFormat="1" ht="96" customHeight="1" x14ac:dyDescent="0.25">
      <c r="B33" s="463"/>
      <c r="C33" s="516"/>
      <c r="D33" s="518"/>
      <c r="E33" s="518"/>
      <c r="F33" s="522"/>
      <c r="G33" s="522"/>
      <c r="H33" s="522"/>
      <c r="I33" s="522"/>
      <c r="J33" s="455"/>
      <c r="K33" s="131">
        <v>2</v>
      </c>
      <c r="L33" s="170" t="s">
        <v>115</v>
      </c>
      <c r="M33" s="527"/>
      <c r="N33" s="530"/>
      <c r="O33" s="450"/>
      <c r="P33" s="443"/>
      <c r="Q33" s="525"/>
      <c r="R33" s="525"/>
      <c r="S33" s="525"/>
      <c r="T33" s="525"/>
      <c r="U33" s="525"/>
      <c r="V33" s="525"/>
      <c r="W33" s="525"/>
      <c r="X33" s="525"/>
      <c r="Y33" s="525"/>
      <c r="Z33" s="525"/>
      <c r="AA33" s="525"/>
      <c r="AB33" s="525"/>
      <c r="AC33" s="525"/>
      <c r="AD33" s="525"/>
      <c r="AE33" s="525"/>
      <c r="AF33" s="525"/>
      <c r="AG33" s="525"/>
      <c r="AH33" s="525"/>
      <c r="AI33" s="525"/>
      <c r="AJ33" s="425"/>
      <c r="AK33" s="425"/>
      <c r="AL33" s="425"/>
      <c r="AM33" s="536"/>
      <c r="AN33" s="133">
        <v>2</v>
      </c>
      <c r="AO33" s="171" t="s">
        <v>117</v>
      </c>
      <c r="AP33" s="171"/>
      <c r="AQ33" s="171" t="s">
        <v>114</v>
      </c>
      <c r="AR33" s="171"/>
      <c r="AS33" s="171"/>
      <c r="AT33" s="171"/>
      <c r="AU33" s="171"/>
      <c r="AV33" s="171" t="s">
        <v>114</v>
      </c>
      <c r="AW33" s="172" t="s">
        <v>114</v>
      </c>
      <c r="AX33" s="172" t="s">
        <v>114</v>
      </c>
      <c r="AY33" s="172" t="s">
        <v>114</v>
      </c>
      <c r="AZ33" s="172" t="s">
        <v>114</v>
      </c>
      <c r="BA33" s="172" t="s">
        <v>114</v>
      </c>
      <c r="BB33" s="172" t="s">
        <v>114</v>
      </c>
      <c r="BC33" s="172" t="s">
        <v>114</v>
      </c>
      <c r="BD33" s="135">
        <f t="shared" si="0"/>
        <v>0</v>
      </c>
      <c r="BE33" s="135" t="str">
        <f t="shared" si="1"/>
        <v>Débil</v>
      </c>
      <c r="BF33" s="134"/>
      <c r="BG33" s="173" t="s">
        <v>114</v>
      </c>
      <c r="BH33" s="135" t="str">
        <f t="shared" si="2"/>
        <v>Casilla formulada</v>
      </c>
      <c r="BI33" s="134"/>
      <c r="BJ33" s="135" t="str">
        <f t="shared" si="3"/>
        <v/>
      </c>
      <c r="BK33" s="135" t="str">
        <f t="shared" si="4"/>
        <v/>
      </c>
      <c r="BL33" s="135" t="str">
        <f t="shared" si="5"/>
        <v>SI</v>
      </c>
      <c r="BM33" s="434"/>
      <c r="BN33" s="437"/>
      <c r="BO33" s="440"/>
      <c r="BP33" s="443"/>
      <c r="BQ33" s="425"/>
      <c r="BR33" s="425"/>
      <c r="BS33" s="533"/>
    </row>
    <row r="34" spans="2:71" s="113" customFormat="1" ht="96" customHeight="1" x14ac:dyDescent="0.25">
      <c r="B34" s="463"/>
      <c r="C34" s="516"/>
      <c r="D34" s="518"/>
      <c r="E34" s="518"/>
      <c r="F34" s="522"/>
      <c r="G34" s="522"/>
      <c r="H34" s="522"/>
      <c r="I34" s="522"/>
      <c r="J34" s="455"/>
      <c r="K34" s="137">
        <v>3</v>
      </c>
      <c r="L34" s="174" t="s">
        <v>115</v>
      </c>
      <c r="M34" s="527"/>
      <c r="N34" s="530"/>
      <c r="O34" s="450"/>
      <c r="P34" s="443"/>
      <c r="Q34" s="525"/>
      <c r="R34" s="525"/>
      <c r="S34" s="525"/>
      <c r="T34" s="525"/>
      <c r="U34" s="525"/>
      <c r="V34" s="525"/>
      <c r="W34" s="525"/>
      <c r="X34" s="525"/>
      <c r="Y34" s="525"/>
      <c r="Z34" s="525"/>
      <c r="AA34" s="525"/>
      <c r="AB34" s="525"/>
      <c r="AC34" s="525"/>
      <c r="AD34" s="525"/>
      <c r="AE34" s="525"/>
      <c r="AF34" s="525"/>
      <c r="AG34" s="525"/>
      <c r="AH34" s="525"/>
      <c r="AI34" s="525"/>
      <c r="AJ34" s="425"/>
      <c r="AK34" s="425"/>
      <c r="AL34" s="425"/>
      <c r="AM34" s="536"/>
      <c r="AN34" s="139">
        <v>3</v>
      </c>
      <c r="AO34" s="175" t="s">
        <v>117</v>
      </c>
      <c r="AP34" s="175"/>
      <c r="AQ34" s="175" t="s">
        <v>114</v>
      </c>
      <c r="AR34" s="175"/>
      <c r="AS34" s="175"/>
      <c r="AT34" s="175"/>
      <c r="AU34" s="175"/>
      <c r="AV34" s="175" t="s">
        <v>114</v>
      </c>
      <c r="AW34" s="176" t="s">
        <v>114</v>
      </c>
      <c r="AX34" s="176" t="s">
        <v>114</v>
      </c>
      <c r="AY34" s="176" t="s">
        <v>114</v>
      </c>
      <c r="AZ34" s="176" t="s">
        <v>114</v>
      </c>
      <c r="BA34" s="176" t="s">
        <v>114</v>
      </c>
      <c r="BB34" s="176" t="s">
        <v>114</v>
      </c>
      <c r="BC34" s="176" t="s">
        <v>114</v>
      </c>
      <c r="BD34" s="167">
        <f t="shared" si="0"/>
        <v>0</v>
      </c>
      <c r="BE34" s="167" t="str">
        <f t="shared" si="1"/>
        <v>Débil</v>
      </c>
      <c r="BF34" s="140"/>
      <c r="BG34" s="177" t="s">
        <v>114</v>
      </c>
      <c r="BH34" s="167" t="str">
        <f t="shared" si="2"/>
        <v>Casilla formulada</v>
      </c>
      <c r="BI34" s="140"/>
      <c r="BJ34" s="167" t="str">
        <f t="shared" si="3"/>
        <v/>
      </c>
      <c r="BK34" s="167" t="str">
        <f t="shared" si="4"/>
        <v/>
      </c>
      <c r="BL34" s="167" t="str">
        <f t="shared" si="5"/>
        <v>SI</v>
      </c>
      <c r="BM34" s="434"/>
      <c r="BN34" s="437"/>
      <c r="BO34" s="440"/>
      <c r="BP34" s="443"/>
      <c r="BQ34" s="425"/>
      <c r="BR34" s="425"/>
      <c r="BS34" s="533"/>
    </row>
    <row r="35" spans="2:71" s="113" customFormat="1" ht="96" customHeight="1" x14ac:dyDescent="0.25">
      <c r="B35" s="463"/>
      <c r="C35" s="516"/>
      <c r="D35" s="518"/>
      <c r="E35" s="518"/>
      <c r="F35" s="522"/>
      <c r="G35" s="522"/>
      <c r="H35" s="522"/>
      <c r="I35" s="522"/>
      <c r="J35" s="455"/>
      <c r="K35" s="131">
        <v>4</v>
      </c>
      <c r="L35" s="170" t="s">
        <v>115</v>
      </c>
      <c r="M35" s="527"/>
      <c r="N35" s="530"/>
      <c r="O35" s="450"/>
      <c r="P35" s="443"/>
      <c r="Q35" s="525"/>
      <c r="R35" s="525"/>
      <c r="S35" s="525"/>
      <c r="T35" s="525"/>
      <c r="U35" s="525"/>
      <c r="V35" s="525"/>
      <c r="W35" s="525"/>
      <c r="X35" s="525"/>
      <c r="Y35" s="525"/>
      <c r="Z35" s="525"/>
      <c r="AA35" s="525"/>
      <c r="AB35" s="525"/>
      <c r="AC35" s="525"/>
      <c r="AD35" s="525"/>
      <c r="AE35" s="525"/>
      <c r="AF35" s="525"/>
      <c r="AG35" s="525"/>
      <c r="AH35" s="525"/>
      <c r="AI35" s="525"/>
      <c r="AJ35" s="425"/>
      <c r="AK35" s="425"/>
      <c r="AL35" s="425"/>
      <c r="AM35" s="536"/>
      <c r="AN35" s="133">
        <v>4</v>
      </c>
      <c r="AO35" s="171" t="s">
        <v>117</v>
      </c>
      <c r="AP35" s="171"/>
      <c r="AQ35" s="171" t="s">
        <v>114</v>
      </c>
      <c r="AR35" s="171"/>
      <c r="AS35" s="171"/>
      <c r="AT35" s="171"/>
      <c r="AU35" s="171"/>
      <c r="AV35" s="171" t="s">
        <v>114</v>
      </c>
      <c r="AW35" s="172" t="s">
        <v>114</v>
      </c>
      <c r="AX35" s="172" t="s">
        <v>114</v>
      </c>
      <c r="AY35" s="172" t="s">
        <v>114</v>
      </c>
      <c r="AZ35" s="172" t="s">
        <v>114</v>
      </c>
      <c r="BA35" s="172" t="s">
        <v>114</v>
      </c>
      <c r="BB35" s="172" t="s">
        <v>114</v>
      </c>
      <c r="BC35" s="172" t="s">
        <v>114</v>
      </c>
      <c r="BD35" s="135">
        <f t="shared" si="0"/>
        <v>0</v>
      </c>
      <c r="BE35" s="135" t="str">
        <f t="shared" si="1"/>
        <v>Débil</v>
      </c>
      <c r="BF35" s="134"/>
      <c r="BG35" s="173" t="s">
        <v>114</v>
      </c>
      <c r="BH35" s="135" t="str">
        <f t="shared" si="2"/>
        <v>Casilla formulada</v>
      </c>
      <c r="BI35" s="134"/>
      <c r="BJ35" s="135" t="str">
        <f t="shared" si="3"/>
        <v/>
      </c>
      <c r="BK35" s="135" t="str">
        <f t="shared" si="4"/>
        <v/>
      </c>
      <c r="BL35" s="135" t="str">
        <f t="shared" si="5"/>
        <v>SI</v>
      </c>
      <c r="BM35" s="434"/>
      <c r="BN35" s="437"/>
      <c r="BO35" s="440"/>
      <c r="BP35" s="443"/>
      <c r="BQ35" s="425"/>
      <c r="BR35" s="425"/>
      <c r="BS35" s="533"/>
    </row>
    <row r="36" spans="2:71" s="113" customFormat="1" ht="96" customHeight="1" x14ac:dyDescent="0.25">
      <c r="B36" s="463"/>
      <c r="C36" s="516"/>
      <c r="D36" s="518"/>
      <c r="E36" s="518"/>
      <c r="F36" s="522"/>
      <c r="G36" s="522"/>
      <c r="H36" s="522"/>
      <c r="I36" s="522"/>
      <c r="J36" s="455"/>
      <c r="K36" s="137">
        <v>5</v>
      </c>
      <c r="L36" s="174" t="s">
        <v>115</v>
      </c>
      <c r="M36" s="527"/>
      <c r="N36" s="530"/>
      <c r="O36" s="450"/>
      <c r="P36" s="443"/>
      <c r="Q36" s="525"/>
      <c r="R36" s="525"/>
      <c r="S36" s="525"/>
      <c r="T36" s="525"/>
      <c r="U36" s="525"/>
      <c r="V36" s="525"/>
      <c r="W36" s="525"/>
      <c r="X36" s="525"/>
      <c r="Y36" s="525"/>
      <c r="Z36" s="525"/>
      <c r="AA36" s="525"/>
      <c r="AB36" s="525"/>
      <c r="AC36" s="525"/>
      <c r="AD36" s="525"/>
      <c r="AE36" s="525"/>
      <c r="AF36" s="525"/>
      <c r="AG36" s="525"/>
      <c r="AH36" s="525"/>
      <c r="AI36" s="525"/>
      <c r="AJ36" s="425"/>
      <c r="AK36" s="425"/>
      <c r="AL36" s="425"/>
      <c r="AM36" s="536"/>
      <c r="AN36" s="139">
        <v>5</v>
      </c>
      <c r="AO36" s="175" t="s">
        <v>117</v>
      </c>
      <c r="AP36" s="175"/>
      <c r="AQ36" s="175" t="s">
        <v>114</v>
      </c>
      <c r="AR36" s="175"/>
      <c r="AS36" s="175"/>
      <c r="AT36" s="175"/>
      <c r="AU36" s="175"/>
      <c r="AV36" s="175" t="s">
        <v>114</v>
      </c>
      <c r="AW36" s="176" t="s">
        <v>114</v>
      </c>
      <c r="AX36" s="176" t="s">
        <v>114</v>
      </c>
      <c r="AY36" s="176" t="s">
        <v>114</v>
      </c>
      <c r="AZ36" s="176" t="s">
        <v>114</v>
      </c>
      <c r="BA36" s="176" t="s">
        <v>114</v>
      </c>
      <c r="BB36" s="176" t="s">
        <v>114</v>
      </c>
      <c r="BC36" s="176" t="s">
        <v>114</v>
      </c>
      <c r="BD36" s="167">
        <f t="shared" si="0"/>
        <v>0</v>
      </c>
      <c r="BE36" s="167" t="str">
        <f t="shared" si="1"/>
        <v>Débil</v>
      </c>
      <c r="BF36" s="140"/>
      <c r="BG36" s="177" t="s">
        <v>114</v>
      </c>
      <c r="BH36" s="167" t="str">
        <f t="shared" si="2"/>
        <v>Casilla formulada</v>
      </c>
      <c r="BI36" s="140"/>
      <c r="BJ36" s="167" t="str">
        <f t="shared" si="3"/>
        <v/>
      </c>
      <c r="BK36" s="167" t="str">
        <f t="shared" si="4"/>
        <v/>
      </c>
      <c r="BL36" s="167" t="str">
        <f t="shared" si="5"/>
        <v>SI</v>
      </c>
      <c r="BM36" s="434"/>
      <c r="BN36" s="437"/>
      <c r="BO36" s="440"/>
      <c r="BP36" s="443"/>
      <c r="BQ36" s="425"/>
      <c r="BR36" s="425"/>
      <c r="BS36" s="533"/>
    </row>
    <row r="37" spans="2:71" s="113" customFormat="1" ht="96" customHeight="1" x14ac:dyDescent="0.25">
      <c r="B37" s="463"/>
      <c r="C37" s="516"/>
      <c r="D37" s="518"/>
      <c r="E37" s="518"/>
      <c r="F37" s="522"/>
      <c r="G37" s="522"/>
      <c r="H37" s="522"/>
      <c r="I37" s="522"/>
      <c r="J37" s="455"/>
      <c r="K37" s="131">
        <v>6</v>
      </c>
      <c r="L37" s="170" t="s">
        <v>115</v>
      </c>
      <c r="M37" s="527"/>
      <c r="N37" s="530"/>
      <c r="O37" s="450"/>
      <c r="P37" s="443"/>
      <c r="Q37" s="525"/>
      <c r="R37" s="525"/>
      <c r="S37" s="525"/>
      <c r="T37" s="525"/>
      <c r="U37" s="525"/>
      <c r="V37" s="525"/>
      <c r="W37" s="525"/>
      <c r="X37" s="525"/>
      <c r="Y37" s="525"/>
      <c r="Z37" s="525"/>
      <c r="AA37" s="525"/>
      <c r="AB37" s="525"/>
      <c r="AC37" s="525"/>
      <c r="AD37" s="525"/>
      <c r="AE37" s="525"/>
      <c r="AF37" s="525"/>
      <c r="AG37" s="525"/>
      <c r="AH37" s="525"/>
      <c r="AI37" s="525"/>
      <c r="AJ37" s="425"/>
      <c r="AK37" s="425"/>
      <c r="AL37" s="425"/>
      <c r="AM37" s="536"/>
      <c r="AN37" s="133">
        <v>6</v>
      </c>
      <c r="AO37" s="171" t="s">
        <v>117</v>
      </c>
      <c r="AP37" s="171"/>
      <c r="AQ37" s="171" t="s">
        <v>114</v>
      </c>
      <c r="AR37" s="171"/>
      <c r="AS37" s="171"/>
      <c r="AT37" s="171"/>
      <c r="AU37" s="171"/>
      <c r="AV37" s="171" t="s">
        <v>114</v>
      </c>
      <c r="AW37" s="172" t="s">
        <v>114</v>
      </c>
      <c r="AX37" s="172" t="s">
        <v>114</v>
      </c>
      <c r="AY37" s="172" t="s">
        <v>114</v>
      </c>
      <c r="AZ37" s="172" t="s">
        <v>114</v>
      </c>
      <c r="BA37" s="172" t="s">
        <v>114</v>
      </c>
      <c r="BB37" s="172" t="s">
        <v>114</v>
      </c>
      <c r="BC37" s="172" t="s">
        <v>114</v>
      </c>
      <c r="BD37" s="135">
        <f t="shared" si="0"/>
        <v>0</v>
      </c>
      <c r="BE37" s="135" t="str">
        <f t="shared" si="1"/>
        <v>Débil</v>
      </c>
      <c r="BF37" s="134"/>
      <c r="BG37" s="173" t="s">
        <v>114</v>
      </c>
      <c r="BH37" s="135" t="str">
        <f t="shared" si="2"/>
        <v>Casilla formulada</v>
      </c>
      <c r="BI37" s="134"/>
      <c r="BJ37" s="135" t="str">
        <f t="shared" si="3"/>
        <v/>
      </c>
      <c r="BK37" s="135" t="str">
        <f t="shared" si="4"/>
        <v/>
      </c>
      <c r="BL37" s="135" t="str">
        <f t="shared" si="5"/>
        <v>SI</v>
      </c>
      <c r="BM37" s="434"/>
      <c r="BN37" s="437"/>
      <c r="BO37" s="440"/>
      <c r="BP37" s="443"/>
      <c r="BQ37" s="425"/>
      <c r="BR37" s="425"/>
      <c r="BS37" s="533"/>
    </row>
    <row r="38" spans="2:71" s="113" customFormat="1" ht="96" customHeight="1" x14ac:dyDescent="0.25">
      <c r="B38" s="463"/>
      <c r="C38" s="516"/>
      <c r="D38" s="518"/>
      <c r="E38" s="518"/>
      <c r="F38" s="522"/>
      <c r="G38" s="522"/>
      <c r="H38" s="522"/>
      <c r="I38" s="522"/>
      <c r="J38" s="455"/>
      <c r="K38" s="137">
        <v>7</v>
      </c>
      <c r="L38" s="174" t="s">
        <v>115</v>
      </c>
      <c r="M38" s="527"/>
      <c r="N38" s="530"/>
      <c r="O38" s="450"/>
      <c r="P38" s="443"/>
      <c r="Q38" s="525"/>
      <c r="R38" s="525"/>
      <c r="S38" s="525"/>
      <c r="T38" s="525"/>
      <c r="U38" s="525"/>
      <c r="V38" s="525"/>
      <c r="W38" s="525"/>
      <c r="X38" s="525"/>
      <c r="Y38" s="525"/>
      <c r="Z38" s="525"/>
      <c r="AA38" s="525"/>
      <c r="AB38" s="525"/>
      <c r="AC38" s="525"/>
      <c r="AD38" s="525"/>
      <c r="AE38" s="525"/>
      <c r="AF38" s="525"/>
      <c r="AG38" s="525"/>
      <c r="AH38" s="525"/>
      <c r="AI38" s="525"/>
      <c r="AJ38" s="425"/>
      <c r="AK38" s="425"/>
      <c r="AL38" s="425"/>
      <c r="AM38" s="536"/>
      <c r="AN38" s="139">
        <v>7</v>
      </c>
      <c r="AO38" s="175" t="s">
        <v>117</v>
      </c>
      <c r="AP38" s="175"/>
      <c r="AQ38" s="175" t="s">
        <v>114</v>
      </c>
      <c r="AR38" s="175"/>
      <c r="AS38" s="175"/>
      <c r="AT38" s="175"/>
      <c r="AU38" s="175"/>
      <c r="AV38" s="175" t="s">
        <v>114</v>
      </c>
      <c r="AW38" s="176" t="s">
        <v>114</v>
      </c>
      <c r="AX38" s="176" t="s">
        <v>114</v>
      </c>
      <c r="AY38" s="176" t="s">
        <v>114</v>
      </c>
      <c r="AZ38" s="176" t="s">
        <v>114</v>
      </c>
      <c r="BA38" s="176" t="s">
        <v>114</v>
      </c>
      <c r="BB38" s="176" t="s">
        <v>114</v>
      </c>
      <c r="BC38" s="176" t="s">
        <v>114</v>
      </c>
      <c r="BD38" s="167">
        <f t="shared" si="0"/>
        <v>0</v>
      </c>
      <c r="BE38" s="167" t="str">
        <f t="shared" si="1"/>
        <v>Débil</v>
      </c>
      <c r="BF38" s="140"/>
      <c r="BG38" s="177" t="s">
        <v>114</v>
      </c>
      <c r="BH38" s="167" t="str">
        <f t="shared" si="2"/>
        <v>Casilla formulada</v>
      </c>
      <c r="BI38" s="140"/>
      <c r="BJ38" s="167" t="str">
        <f t="shared" si="3"/>
        <v/>
      </c>
      <c r="BK38" s="167" t="str">
        <f t="shared" si="4"/>
        <v/>
      </c>
      <c r="BL38" s="167" t="str">
        <f t="shared" si="5"/>
        <v>SI</v>
      </c>
      <c r="BM38" s="434"/>
      <c r="BN38" s="437"/>
      <c r="BO38" s="440"/>
      <c r="BP38" s="443"/>
      <c r="BQ38" s="425"/>
      <c r="BR38" s="425"/>
      <c r="BS38" s="533"/>
    </row>
    <row r="39" spans="2:71" s="113" customFormat="1" ht="96" customHeight="1" x14ac:dyDescent="0.25">
      <c r="B39" s="463"/>
      <c r="C39" s="516"/>
      <c r="D39" s="518"/>
      <c r="E39" s="518"/>
      <c r="F39" s="522"/>
      <c r="G39" s="522"/>
      <c r="H39" s="522"/>
      <c r="I39" s="522"/>
      <c r="J39" s="455"/>
      <c r="K39" s="131">
        <v>8</v>
      </c>
      <c r="L39" s="170" t="s">
        <v>115</v>
      </c>
      <c r="M39" s="527"/>
      <c r="N39" s="530"/>
      <c r="O39" s="450"/>
      <c r="P39" s="443"/>
      <c r="Q39" s="525"/>
      <c r="R39" s="525"/>
      <c r="S39" s="525"/>
      <c r="T39" s="525"/>
      <c r="U39" s="525"/>
      <c r="V39" s="525"/>
      <c r="W39" s="525"/>
      <c r="X39" s="525"/>
      <c r="Y39" s="525"/>
      <c r="Z39" s="525"/>
      <c r="AA39" s="525"/>
      <c r="AB39" s="525"/>
      <c r="AC39" s="525"/>
      <c r="AD39" s="525"/>
      <c r="AE39" s="525"/>
      <c r="AF39" s="525"/>
      <c r="AG39" s="525"/>
      <c r="AH39" s="525"/>
      <c r="AI39" s="525"/>
      <c r="AJ39" s="425"/>
      <c r="AK39" s="425"/>
      <c r="AL39" s="425"/>
      <c r="AM39" s="536"/>
      <c r="AN39" s="133">
        <v>8</v>
      </c>
      <c r="AO39" s="171" t="s">
        <v>117</v>
      </c>
      <c r="AP39" s="171"/>
      <c r="AQ39" s="171" t="s">
        <v>114</v>
      </c>
      <c r="AR39" s="171"/>
      <c r="AS39" s="171"/>
      <c r="AT39" s="171"/>
      <c r="AU39" s="171"/>
      <c r="AV39" s="171" t="s">
        <v>114</v>
      </c>
      <c r="AW39" s="172" t="s">
        <v>114</v>
      </c>
      <c r="AX39" s="172" t="s">
        <v>114</v>
      </c>
      <c r="AY39" s="172" t="s">
        <v>114</v>
      </c>
      <c r="AZ39" s="172" t="s">
        <v>114</v>
      </c>
      <c r="BA39" s="172" t="s">
        <v>114</v>
      </c>
      <c r="BB39" s="172" t="s">
        <v>114</v>
      </c>
      <c r="BC39" s="172" t="s">
        <v>114</v>
      </c>
      <c r="BD39" s="135">
        <f t="shared" si="0"/>
        <v>0</v>
      </c>
      <c r="BE39" s="135" t="str">
        <f t="shared" si="1"/>
        <v>Débil</v>
      </c>
      <c r="BF39" s="134"/>
      <c r="BG39" s="173" t="s">
        <v>114</v>
      </c>
      <c r="BH39" s="135" t="str">
        <f t="shared" si="2"/>
        <v>Casilla formulada</v>
      </c>
      <c r="BI39" s="134"/>
      <c r="BJ39" s="135" t="str">
        <f t="shared" si="3"/>
        <v/>
      </c>
      <c r="BK39" s="135" t="str">
        <f t="shared" si="4"/>
        <v/>
      </c>
      <c r="BL39" s="135" t="str">
        <f t="shared" si="5"/>
        <v>SI</v>
      </c>
      <c r="BM39" s="434"/>
      <c r="BN39" s="437"/>
      <c r="BO39" s="440"/>
      <c r="BP39" s="443"/>
      <c r="BQ39" s="425"/>
      <c r="BR39" s="425"/>
      <c r="BS39" s="533"/>
    </row>
    <row r="40" spans="2:71" s="113" customFormat="1" ht="96" customHeight="1" x14ac:dyDescent="0.25">
      <c r="B40" s="463"/>
      <c r="C40" s="516"/>
      <c r="D40" s="518"/>
      <c r="E40" s="518"/>
      <c r="F40" s="522"/>
      <c r="G40" s="522"/>
      <c r="H40" s="522"/>
      <c r="I40" s="522"/>
      <c r="J40" s="455"/>
      <c r="K40" s="137">
        <v>9</v>
      </c>
      <c r="L40" s="178" t="s">
        <v>115</v>
      </c>
      <c r="M40" s="527"/>
      <c r="N40" s="530"/>
      <c r="O40" s="450"/>
      <c r="P40" s="443"/>
      <c r="Q40" s="525"/>
      <c r="R40" s="525"/>
      <c r="S40" s="525"/>
      <c r="T40" s="525"/>
      <c r="U40" s="525"/>
      <c r="V40" s="525"/>
      <c r="W40" s="525"/>
      <c r="X40" s="525"/>
      <c r="Y40" s="525"/>
      <c r="Z40" s="525"/>
      <c r="AA40" s="525"/>
      <c r="AB40" s="525"/>
      <c r="AC40" s="525"/>
      <c r="AD40" s="525"/>
      <c r="AE40" s="525"/>
      <c r="AF40" s="525"/>
      <c r="AG40" s="525"/>
      <c r="AH40" s="525"/>
      <c r="AI40" s="525"/>
      <c r="AJ40" s="425"/>
      <c r="AK40" s="425"/>
      <c r="AL40" s="425"/>
      <c r="AM40" s="536"/>
      <c r="AN40" s="139">
        <v>9</v>
      </c>
      <c r="AO40" s="175" t="s">
        <v>117</v>
      </c>
      <c r="AP40" s="175"/>
      <c r="AQ40" s="175" t="s">
        <v>114</v>
      </c>
      <c r="AR40" s="175"/>
      <c r="AS40" s="175"/>
      <c r="AT40" s="175"/>
      <c r="AU40" s="175"/>
      <c r="AV40" s="175" t="s">
        <v>114</v>
      </c>
      <c r="AW40" s="176" t="s">
        <v>114</v>
      </c>
      <c r="AX40" s="176" t="s">
        <v>114</v>
      </c>
      <c r="AY40" s="176" t="s">
        <v>114</v>
      </c>
      <c r="AZ40" s="176" t="s">
        <v>114</v>
      </c>
      <c r="BA40" s="176" t="s">
        <v>114</v>
      </c>
      <c r="BB40" s="176" t="s">
        <v>114</v>
      </c>
      <c r="BC40" s="176" t="s">
        <v>114</v>
      </c>
      <c r="BD40" s="167">
        <f t="shared" si="0"/>
        <v>0</v>
      </c>
      <c r="BE40" s="167" t="str">
        <f t="shared" si="1"/>
        <v>Débil</v>
      </c>
      <c r="BF40" s="140"/>
      <c r="BG40" s="177" t="s">
        <v>114</v>
      </c>
      <c r="BH40" s="167" t="str">
        <f t="shared" si="2"/>
        <v>Casilla formulada</v>
      </c>
      <c r="BI40" s="140"/>
      <c r="BJ40" s="167" t="str">
        <f t="shared" si="3"/>
        <v/>
      </c>
      <c r="BK40" s="167" t="str">
        <f t="shared" si="4"/>
        <v/>
      </c>
      <c r="BL40" s="167" t="str">
        <f t="shared" si="5"/>
        <v>SI</v>
      </c>
      <c r="BM40" s="434"/>
      <c r="BN40" s="437"/>
      <c r="BO40" s="440"/>
      <c r="BP40" s="443"/>
      <c r="BQ40" s="425"/>
      <c r="BR40" s="425"/>
      <c r="BS40" s="533"/>
    </row>
    <row r="41" spans="2:71" s="113" customFormat="1" ht="96" customHeight="1" thickBot="1" x14ac:dyDescent="0.3">
      <c r="B41" s="464"/>
      <c r="C41" s="517"/>
      <c r="D41" s="519"/>
      <c r="E41" s="519"/>
      <c r="F41" s="523"/>
      <c r="G41" s="523"/>
      <c r="H41" s="523"/>
      <c r="I41" s="523"/>
      <c r="J41" s="456"/>
      <c r="K41" s="144">
        <v>10</v>
      </c>
      <c r="L41" s="179" t="s">
        <v>115</v>
      </c>
      <c r="M41" s="528"/>
      <c r="N41" s="531"/>
      <c r="O41" s="451"/>
      <c r="P41" s="444"/>
      <c r="Q41" s="526"/>
      <c r="R41" s="526"/>
      <c r="S41" s="526"/>
      <c r="T41" s="526"/>
      <c r="U41" s="526"/>
      <c r="V41" s="526"/>
      <c r="W41" s="526"/>
      <c r="X41" s="526"/>
      <c r="Y41" s="526"/>
      <c r="Z41" s="526"/>
      <c r="AA41" s="526"/>
      <c r="AB41" s="526"/>
      <c r="AC41" s="526"/>
      <c r="AD41" s="526"/>
      <c r="AE41" s="526"/>
      <c r="AF41" s="526"/>
      <c r="AG41" s="526"/>
      <c r="AH41" s="526"/>
      <c r="AI41" s="526"/>
      <c r="AJ41" s="426"/>
      <c r="AK41" s="426"/>
      <c r="AL41" s="426"/>
      <c r="AM41" s="537"/>
      <c r="AN41" s="146">
        <v>10</v>
      </c>
      <c r="AO41" s="180" t="s">
        <v>117</v>
      </c>
      <c r="AP41" s="180"/>
      <c r="AQ41" s="180" t="s">
        <v>114</v>
      </c>
      <c r="AR41" s="180"/>
      <c r="AS41" s="180"/>
      <c r="AT41" s="180"/>
      <c r="AU41" s="180"/>
      <c r="AV41" s="180" t="s">
        <v>114</v>
      </c>
      <c r="AW41" s="181" t="s">
        <v>114</v>
      </c>
      <c r="AX41" s="181" t="s">
        <v>114</v>
      </c>
      <c r="AY41" s="181" t="s">
        <v>114</v>
      </c>
      <c r="AZ41" s="181" t="s">
        <v>114</v>
      </c>
      <c r="BA41" s="181" t="s">
        <v>114</v>
      </c>
      <c r="BB41" s="181" t="s">
        <v>114</v>
      </c>
      <c r="BC41" s="181" t="s">
        <v>114</v>
      </c>
      <c r="BD41" s="148">
        <f t="shared" si="0"/>
        <v>0</v>
      </c>
      <c r="BE41" s="148" t="str">
        <f t="shared" si="1"/>
        <v>Débil</v>
      </c>
      <c r="BF41" s="147"/>
      <c r="BG41" s="182" t="s">
        <v>114</v>
      </c>
      <c r="BH41" s="148" t="str">
        <f t="shared" si="2"/>
        <v>Casilla formulada</v>
      </c>
      <c r="BI41" s="147"/>
      <c r="BJ41" s="148" t="str">
        <f t="shared" si="3"/>
        <v/>
      </c>
      <c r="BK41" s="148" t="str">
        <f t="shared" si="4"/>
        <v/>
      </c>
      <c r="BL41" s="148" t="str">
        <f t="shared" si="5"/>
        <v>SI</v>
      </c>
      <c r="BM41" s="435"/>
      <c r="BN41" s="438"/>
      <c r="BO41" s="441"/>
      <c r="BP41" s="444"/>
      <c r="BQ41" s="426"/>
      <c r="BR41" s="426"/>
      <c r="BS41" s="534"/>
    </row>
    <row r="42" spans="2:71" s="113" customFormat="1" ht="96" customHeight="1" x14ac:dyDescent="0.25">
      <c r="B42" s="462">
        <v>4</v>
      </c>
      <c r="C42" s="515" t="s">
        <v>112</v>
      </c>
      <c r="D42" s="518" t="s">
        <v>113</v>
      </c>
      <c r="E42" s="518"/>
      <c r="F42" s="522" t="s">
        <v>114</v>
      </c>
      <c r="G42" s="522" t="s">
        <v>114</v>
      </c>
      <c r="H42" s="522" t="s">
        <v>114</v>
      </c>
      <c r="I42" s="522" t="s">
        <v>114</v>
      </c>
      <c r="J42" s="455" t="str">
        <f>IF(AND((F42="SI"),(G42="SI"),(H42="SI"),(I42="SI")),"Si es Riesgo de Corrupción","No es Riesgo de Corrupción")</f>
        <v>No es Riesgo de Corrupción</v>
      </c>
      <c r="K42" s="128">
        <v>1</v>
      </c>
      <c r="L42" s="169" t="s">
        <v>115</v>
      </c>
      <c r="M42" s="527" t="s">
        <v>502</v>
      </c>
      <c r="N42" s="52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524" t="s">
        <v>114</v>
      </c>
      <c r="R42" s="524" t="s">
        <v>114</v>
      </c>
      <c r="S42" s="524" t="s">
        <v>114</v>
      </c>
      <c r="T42" s="524" t="s">
        <v>114</v>
      </c>
      <c r="U42" s="524" t="s">
        <v>114</v>
      </c>
      <c r="V42" s="524" t="s">
        <v>114</v>
      </c>
      <c r="W42" s="524" t="s">
        <v>114</v>
      </c>
      <c r="X42" s="524" t="s">
        <v>114</v>
      </c>
      <c r="Y42" s="524" t="s">
        <v>114</v>
      </c>
      <c r="Z42" s="524" t="s">
        <v>114</v>
      </c>
      <c r="AA42" s="524" t="s">
        <v>114</v>
      </c>
      <c r="AB42" s="524" t="s">
        <v>114</v>
      </c>
      <c r="AC42" s="524" t="s">
        <v>114</v>
      </c>
      <c r="AD42" s="524" t="s">
        <v>114</v>
      </c>
      <c r="AE42" s="524" t="s">
        <v>114</v>
      </c>
      <c r="AF42" s="524" t="s">
        <v>114</v>
      </c>
      <c r="AG42" s="524" t="s">
        <v>114</v>
      </c>
      <c r="AH42" s="524" t="s">
        <v>114</v>
      </c>
      <c r="AI42" s="524"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535" t="s">
        <v>116</v>
      </c>
      <c r="AN42" s="117">
        <v>1</v>
      </c>
      <c r="AO42" s="118" t="s">
        <v>117</v>
      </c>
      <c r="AP42" s="118"/>
      <c r="AQ42" s="118" t="s">
        <v>114</v>
      </c>
      <c r="AR42" s="118"/>
      <c r="AS42" s="118"/>
      <c r="AT42" s="118"/>
      <c r="AU42" s="118"/>
      <c r="AV42" s="118" t="s">
        <v>114</v>
      </c>
      <c r="AW42" s="119" t="s">
        <v>114</v>
      </c>
      <c r="AX42" s="119" t="s">
        <v>114</v>
      </c>
      <c r="AY42" s="119" t="s">
        <v>114</v>
      </c>
      <c r="AZ42" s="119" t="s">
        <v>114</v>
      </c>
      <c r="BA42" s="119" t="s">
        <v>114</v>
      </c>
      <c r="BB42" s="119" t="s">
        <v>114</v>
      </c>
      <c r="BC42" s="119" t="s">
        <v>114</v>
      </c>
      <c r="BD42" s="166">
        <f t="shared" si="0"/>
        <v>0</v>
      </c>
      <c r="BE42" s="166" t="str">
        <f t="shared" si="1"/>
        <v>Débil</v>
      </c>
      <c r="BF42" s="121"/>
      <c r="BG42" s="122" t="s">
        <v>114</v>
      </c>
      <c r="BH42" s="166" t="str">
        <f t="shared" si="2"/>
        <v>Casilla formulada</v>
      </c>
      <c r="BI42" s="121"/>
      <c r="BJ42" s="166" t="str">
        <f t="shared" si="3"/>
        <v/>
      </c>
      <c r="BK42" s="166" t="str">
        <f t="shared" si="4"/>
        <v/>
      </c>
      <c r="BL42" s="166" t="str">
        <f t="shared" si="5"/>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532"/>
    </row>
    <row r="43" spans="2:71" s="113" customFormat="1" ht="96" customHeight="1" x14ac:dyDescent="0.25">
      <c r="B43" s="463"/>
      <c r="C43" s="516"/>
      <c r="D43" s="518"/>
      <c r="E43" s="518"/>
      <c r="F43" s="522"/>
      <c r="G43" s="522"/>
      <c r="H43" s="522"/>
      <c r="I43" s="522"/>
      <c r="J43" s="455"/>
      <c r="K43" s="131">
        <v>2</v>
      </c>
      <c r="L43" s="170" t="s">
        <v>115</v>
      </c>
      <c r="M43" s="527"/>
      <c r="N43" s="530"/>
      <c r="O43" s="450"/>
      <c r="P43" s="443"/>
      <c r="Q43" s="525"/>
      <c r="R43" s="525"/>
      <c r="S43" s="525"/>
      <c r="T43" s="525"/>
      <c r="U43" s="525"/>
      <c r="V43" s="525"/>
      <c r="W43" s="525"/>
      <c r="X43" s="525"/>
      <c r="Y43" s="525"/>
      <c r="Z43" s="525"/>
      <c r="AA43" s="525"/>
      <c r="AB43" s="525"/>
      <c r="AC43" s="525"/>
      <c r="AD43" s="525"/>
      <c r="AE43" s="525"/>
      <c r="AF43" s="525"/>
      <c r="AG43" s="525"/>
      <c r="AH43" s="525"/>
      <c r="AI43" s="525"/>
      <c r="AJ43" s="425"/>
      <c r="AK43" s="425"/>
      <c r="AL43" s="425"/>
      <c r="AM43" s="536"/>
      <c r="AN43" s="133">
        <v>2</v>
      </c>
      <c r="AO43" s="171" t="s">
        <v>117</v>
      </c>
      <c r="AP43" s="171"/>
      <c r="AQ43" s="171" t="s">
        <v>114</v>
      </c>
      <c r="AR43" s="171"/>
      <c r="AS43" s="171"/>
      <c r="AT43" s="171"/>
      <c r="AU43" s="171"/>
      <c r="AV43" s="171" t="s">
        <v>114</v>
      </c>
      <c r="AW43" s="172" t="s">
        <v>114</v>
      </c>
      <c r="AX43" s="172" t="s">
        <v>114</v>
      </c>
      <c r="AY43" s="172" t="s">
        <v>114</v>
      </c>
      <c r="AZ43" s="172" t="s">
        <v>114</v>
      </c>
      <c r="BA43" s="172" t="s">
        <v>114</v>
      </c>
      <c r="BB43" s="172" t="s">
        <v>114</v>
      </c>
      <c r="BC43" s="172" t="s">
        <v>114</v>
      </c>
      <c r="BD43" s="135">
        <f t="shared" si="0"/>
        <v>0</v>
      </c>
      <c r="BE43" s="135" t="str">
        <f t="shared" si="1"/>
        <v>Débil</v>
      </c>
      <c r="BF43" s="134"/>
      <c r="BG43" s="173" t="s">
        <v>114</v>
      </c>
      <c r="BH43" s="135" t="str">
        <f t="shared" si="2"/>
        <v>Casilla formulada</v>
      </c>
      <c r="BI43" s="134"/>
      <c r="BJ43" s="135" t="str">
        <f t="shared" si="3"/>
        <v/>
      </c>
      <c r="BK43" s="135" t="str">
        <f t="shared" si="4"/>
        <v/>
      </c>
      <c r="BL43" s="135" t="str">
        <f t="shared" si="5"/>
        <v>SI</v>
      </c>
      <c r="BM43" s="434"/>
      <c r="BN43" s="437"/>
      <c r="BO43" s="440"/>
      <c r="BP43" s="443"/>
      <c r="BQ43" s="425"/>
      <c r="BR43" s="425"/>
      <c r="BS43" s="533"/>
    </row>
    <row r="44" spans="2:71" s="113" customFormat="1" ht="96" customHeight="1" x14ac:dyDescent="0.25">
      <c r="B44" s="463"/>
      <c r="C44" s="516"/>
      <c r="D44" s="518"/>
      <c r="E44" s="518"/>
      <c r="F44" s="522"/>
      <c r="G44" s="522"/>
      <c r="H44" s="522"/>
      <c r="I44" s="522"/>
      <c r="J44" s="455"/>
      <c r="K44" s="137">
        <v>3</v>
      </c>
      <c r="L44" s="174" t="s">
        <v>115</v>
      </c>
      <c r="M44" s="527"/>
      <c r="N44" s="530"/>
      <c r="O44" s="450"/>
      <c r="P44" s="443"/>
      <c r="Q44" s="525"/>
      <c r="R44" s="525"/>
      <c r="S44" s="525"/>
      <c r="T44" s="525"/>
      <c r="U44" s="525"/>
      <c r="V44" s="525"/>
      <c r="W44" s="525"/>
      <c r="X44" s="525"/>
      <c r="Y44" s="525"/>
      <c r="Z44" s="525"/>
      <c r="AA44" s="525"/>
      <c r="AB44" s="525"/>
      <c r="AC44" s="525"/>
      <c r="AD44" s="525"/>
      <c r="AE44" s="525"/>
      <c r="AF44" s="525"/>
      <c r="AG44" s="525"/>
      <c r="AH44" s="525"/>
      <c r="AI44" s="525"/>
      <c r="AJ44" s="425"/>
      <c r="AK44" s="425"/>
      <c r="AL44" s="425"/>
      <c r="AM44" s="536"/>
      <c r="AN44" s="139">
        <v>3</v>
      </c>
      <c r="AO44" s="175" t="s">
        <v>117</v>
      </c>
      <c r="AP44" s="175"/>
      <c r="AQ44" s="175" t="s">
        <v>114</v>
      </c>
      <c r="AR44" s="175"/>
      <c r="AS44" s="175"/>
      <c r="AT44" s="175"/>
      <c r="AU44" s="175"/>
      <c r="AV44" s="175" t="s">
        <v>114</v>
      </c>
      <c r="AW44" s="176" t="s">
        <v>114</v>
      </c>
      <c r="AX44" s="176" t="s">
        <v>114</v>
      </c>
      <c r="AY44" s="176" t="s">
        <v>114</v>
      </c>
      <c r="AZ44" s="176" t="s">
        <v>114</v>
      </c>
      <c r="BA44" s="176" t="s">
        <v>114</v>
      </c>
      <c r="BB44" s="176" t="s">
        <v>114</v>
      </c>
      <c r="BC44" s="176" t="s">
        <v>114</v>
      </c>
      <c r="BD44" s="167">
        <f t="shared" si="0"/>
        <v>0</v>
      </c>
      <c r="BE44" s="167" t="str">
        <f t="shared" si="1"/>
        <v>Débil</v>
      </c>
      <c r="BF44" s="140"/>
      <c r="BG44" s="177" t="s">
        <v>114</v>
      </c>
      <c r="BH44" s="167" t="str">
        <f t="shared" si="2"/>
        <v>Casilla formulada</v>
      </c>
      <c r="BI44" s="140"/>
      <c r="BJ44" s="167" t="str">
        <f t="shared" si="3"/>
        <v/>
      </c>
      <c r="BK44" s="167" t="str">
        <f t="shared" si="4"/>
        <v/>
      </c>
      <c r="BL44" s="167" t="str">
        <f t="shared" si="5"/>
        <v>SI</v>
      </c>
      <c r="BM44" s="434"/>
      <c r="BN44" s="437"/>
      <c r="BO44" s="440"/>
      <c r="BP44" s="443"/>
      <c r="BQ44" s="425"/>
      <c r="BR44" s="425"/>
      <c r="BS44" s="533"/>
    </row>
    <row r="45" spans="2:71" s="113" customFormat="1" ht="96" customHeight="1" x14ac:dyDescent="0.25">
      <c r="B45" s="463"/>
      <c r="C45" s="516"/>
      <c r="D45" s="518"/>
      <c r="E45" s="518"/>
      <c r="F45" s="522"/>
      <c r="G45" s="522"/>
      <c r="H45" s="522"/>
      <c r="I45" s="522"/>
      <c r="J45" s="455"/>
      <c r="K45" s="131">
        <v>4</v>
      </c>
      <c r="L45" s="170" t="s">
        <v>115</v>
      </c>
      <c r="M45" s="527"/>
      <c r="N45" s="530"/>
      <c r="O45" s="450"/>
      <c r="P45" s="443"/>
      <c r="Q45" s="525"/>
      <c r="R45" s="525"/>
      <c r="S45" s="525"/>
      <c r="T45" s="525"/>
      <c r="U45" s="525"/>
      <c r="V45" s="525"/>
      <c r="W45" s="525"/>
      <c r="X45" s="525"/>
      <c r="Y45" s="525"/>
      <c r="Z45" s="525"/>
      <c r="AA45" s="525"/>
      <c r="AB45" s="525"/>
      <c r="AC45" s="525"/>
      <c r="AD45" s="525"/>
      <c r="AE45" s="525"/>
      <c r="AF45" s="525"/>
      <c r="AG45" s="525"/>
      <c r="AH45" s="525"/>
      <c r="AI45" s="525"/>
      <c r="AJ45" s="425"/>
      <c r="AK45" s="425"/>
      <c r="AL45" s="425"/>
      <c r="AM45" s="536"/>
      <c r="AN45" s="133">
        <v>4</v>
      </c>
      <c r="AO45" s="171" t="s">
        <v>117</v>
      </c>
      <c r="AP45" s="171"/>
      <c r="AQ45" s="171" t="s">
        <v>114</v>
      </c>
      <c r="AR45" s="171"/>
      <c r="AS45" s="171"/>
      <c r="AT45" s="171"/>
      <c r="AU45" s="171"/>
      <c r="AV45" s="171" t="s">
        <v>114</v>
      </c>
      <c r="AW45" s="172" t="s">
        <v>114</v>
      </c>
      <c r="AX45" s="172" t="s">
        <v>114</v>
      </c>
      <c r="AY45" s="172" t="s">
        <v>114</v>
      </c>
      <c r="AZ45" s="172" t="s">
        <v>114</v>
      </c>
      <c r="BA45" s="172" t="s">
        <v>114</v>
      </c>
      <c r="BB45" s="172" t="s">
        <v>114</v>
      </c>
      <c r="BC45" s="172" t="s">
        <v>114</v>
      </c>
      <c r="BD45" s="135">
        <f t="shared" si="0"/>
        <v>0</v>
      </c>
      <c r="BE45" s="135" t="str">
        <f t="shared" si="1"/>
        <v>Débil</v>
      </c>
      <c r="BF45" s="134"/>
      <c r="BG45" s="173" t="s">
        <v>114</v>
      </c>
      <c r="BH45" s="135" t="str">
        <f t="shared" si="2"/>
        <v>Casilla formulada</v>
      </c>
      <c r="BI45" s="134"/>
      <c r="BJ45" s="135" t="str">
        <f t="shared" si="3"/>
        <v/>
      </c>
      <c r="BK45" s="135" t="str">
        <f t="shared" si="4"/>
        <v/>
      </c>
      <c r="BL45" s="135" t="str">
        <f t="shared" si="5"/>
        <v>SI</v>
      </c>
      <c r="BM45" s="434"/>
      <c r="BN45" s="437"/>
      <c r="BO45" s="440"/>
      <c r="BP45" s="443"/>
      <c r="BQ45" s="425"/>
      <c r="BR45" s="425"/>
      <c r="BS45" s="533"/>
    </row>
    <row r="46" spans="2:71" s="113" customFormat="1" ht="96" customHeight="1" x14ac:dyDescent="0.25">
      <c r="B46" s="463"/>
      <c r="C46" s="516"/>
      <c r="D46" s="518"/>
      <c r="E46" s="518"/>
      <c r="F46" s="522"/>
      <c r="G46" s="522"/>
      <c r="H46" s="522"/>
      <c r="I46" s="522"/>
      <c r="J46" s="455"/>
      <c r="K46" s="137">
        <v>5</v>
      </c>
      <c r="L46" s="174" t="s">
        <v>115</v>
      </c>
      <c r="M46" s="527"/>
      <c r="N46" s="530"/>
      <c r="O46" s="450"/>
      <c r="P46" s="443"/>
      <c r="Q46" s="525"/>
      <c r="R46" s="525"/>
      <c r="S46" s="525"/>
      <c r="T46" s="525"/>
      <c r="U46" s="525"/>
      <c r="V46" s="525"/>
      <c r="W46" s="525"/>
      <c r="X46" s="525"/>
      <c r="Y46" s="525"/>
      <c r="Z46" s="525"/>
      <c r="AA46" s="525"/>
      <c r="AB46" s="525"/>
      <c r="AC46" s="525"/>
      <c r="AD46" s="525"/>
      <c r="AE46" s="525"/>
      <c r="AF46" s="525"/>
      <c r="AG46" s="525"/>
      <c r="AH46" s="525"/>
      <c r="AI46" s="525"/>
      <c r="AJ46" s="425"/>
      <c r="AK46" s="425"/>
      <c r="AL46" s="425"/>
      <c r="AM46" s="536"/>
      <c r="AN46" s="139">
        <v>5</v>
      </c>
      <c r="AO46" s="175" t="s">
        <v>117</v>
      </c>
      <c r="AP46" s="175"/>
      <c r="AQ46" s="175" t="s">
        <v>114</v>
      </c>
      <c r="AR46" s="175"/>
      <c r="AS46" s="175"/>
      <c r="AT46" s="175"/>
      <c r="AU46" s="175"/>
      <c r="AV46" s="175" t="s">
        <v>114</v>
      </c>
      <c r="AW46" s="176" t="s">
        <v>114</v>
      </c>
      <c r="AX46" s="176" t="s">
        <v>114</v>
      </c>
      <c r="AY46" s="176" t="s">
        <v>114</v>
      </c>
      <c r="AZ46" s="176" t="s">
        <v>114</v>
      </c>
      <c r="BA46" s="176" t="s">
        <v>114</v>
      </c>
      <c r="BB46" s="176" t="s">
        <v>114</v>
      </c>
      <c r="BC46" s="176" t="s">
        <v>114</v>
      </c>
      <c r="BD46" s="167">
        <f t="shared" si="0"/>
        <v>0</v>
      </c>
      <c r="BE46" s="167" t="str">
        <f t="shared" si="1"/>
        <v>Débil</v>
      </c>
      <c r="BF46" s="140"/>
      <c r="BG46" s="177" t="s">
        <v>114</v>
      </c>
      <c r="BH46" s="167" t="str">
        <f t="shared" si="2"/>
        <v>Casilla formulada</v>
      </c>
      <c r="BI46" s="140"/>
      <c r="BJ46" s="167" t="str">
        <f t="shared" si="3"/>
        <v/>
      </c>
      <c r="BK46" s="167" t="str">
        <f t="shared" si="4"/>
        <v/>
      </c>
      <c r="BL46" s="167" t="str">
        <f t="shared" si="5"/>
        <v>SI</v>
      </c>
      <c r="BM46" s="434"/>
      <c r="BN46" s="437"/>
      <c r="BO46" s="440"/>
      <c r="BP46" s="443"/>
      <c r="BQ46" s="425"/>
      <c r="BR46" s="425"/>
      <c r="BS46" s="533"/>
    </row>
    <row r="47" spans="2:71" s="113" customFormat="1" ht="96" customHeight="1" x14ac:dyDescent="0.25">
      <c r="B47" s="463"/>
      <c r="C47" s="516"/>
      <c r="D47" s="518"/>
      <c r="E47" s="518"/>
      <c r="F47" s="522"/>
      <c r="G47" s="522"/>
      <c r="H47" s="522"/>
      <c r="I47" s="522"/>
      <c r="J47" s="455"/>
      <c r="K47" s="131">
        <v>6</v>
      </c>
      <c r="L47" s="170" t="s">
        <v>115</v>
      </c>
      <c r="M47" s="527"/>
      <c r="N47" s="530"/>
      <c r="O47" s="450"/>
      <c r="P47" s="443"/>
      <c r="Q47" s="525"/>
      <c r="R47" s="525"/>
      <c r="S47" s="525"/>
      <c r="T47" s="525"/>
      <c r="U47" s="525"/>
      <c r="V47" s="525"/>
      <c r="W47" s="525"/>
      <c r="X47" s="525"/>
      <c r="Y47" s="525"/>
      <c r="Z47" s="525"/>
      <c r="AA47" s="525"/>
      <c r="AB47" s="525"/>
      <c r="AC47" s="525"/>
      <c r="AD47" s="525"/>
      <c r="AE47" s="525"/>
      <c r="AF47" s="525"/>
      <c r="AG47" s="525"/>
      <c r="AH47" s="525"/>
      <c r="AI47" s="525"/>
      <c r="AJ47" s="425"/>
      <c r="AK47" s="425"/>
      <c r="AL47" s="425"/>
      <c r="AM47" s="536"/>
      <c r="AN47" s="133">
        <v>6</v>
      </c>
      <c r="AO47" s="171" t="s">
        <v>117</v>
      </c>
      <c r="AP47" s="171"/>
      <c r="AQ47" s="171" t="s">
        <v>114</v>
      </c>
      <c r="AR47" s="171"/>
      <c r="AS47" s="171"/>
      <c r="AT47" s="171"/>
      <c r="AU47" s="171"/>
      <c r="AV47" s="171" t="s">
        <v>114</v>
      </c>
      <c r="AW47" s="172" t="s">
        <v>114</v>
      </c>
      <c r="AX47" s="172" t="s">
        <v>114</v>
      </c>
      <c r="AY47" s="172" t="s">
        <v>114</v>
      </c>
      <c r="AZ47" s="172" t="s">
        <v>114</v>
      </c>
      <c r="BA47" s="172" t="s">
        <v>114</v>
      </c>
      <c r="BB47" s="172" t="s">
        <v>114</v>
      </c>
      <c r="BC47" s="172" t="s">
        <v>114</v>
      </c>
      <c r="BD47" s="135">
        <f t="shared" si="0"/>
        <v>0</v>
      </c>
      <c r="BE47" s="135" t="str">
        <f t="shared" si="1"/>
        <v>Débil</v>
      </c>
      <c r="BF47" s="134"/>
      <c r="BG47" s="173" t="s">
        <v>114</v>
      </c>
      <c r="BH47" s="135" t="str">
        <f t="shared" si="2"/>
        <v>Casilla formulada</v>
      </c>
      <c r="BI47" s="134"/>
      <c r="BJ47" s="135" t="str">
        <f t="shared" si="3"/>
        <v/>
      </c>
      <c r="BK47" s="135" t="str">
        <f t="shared" si="4"/>
        <v/>
      </c>
      <c r="BL47" s="135" t="str">
        <f t="shared" si="5"/>
        <v>SI</v>
      </c>
      <c r="BM47" s="434"/>
      <c r="BN47" s="437"/>
      <c r="BO47" s="440"/>
      <c r="BP47" s="443"/>
      <c r="BQ47" s="425"/>
      <c r="BR47" s="425"/>
      <c r="BS47" s="533"/>
    </row>
    <row r="48" spans="2:71" s="113" customFormat="1" ht="96" customHeight="1" x14ac:dyDescent="0.25">
      <c r="B48" s="463"/>
      <c r="C48" s="516"/>
      <c r="D48" s="518"/>
      <c r="E48" s="518"/>
      <c r="F48" s="522"/>
      <c r="G48" s="522"/>
      <c r="H48" s="522"/>
      <c r="I48" s="522"/>
      <c r="J48" s="455"/>
      <c r="K48" s="137">
        <v>7</v>
      </c>
      <c r="L48" s="174" t="s">
        <v>115</v>
      </c>
      <c r="M48" s="527"/>
      <c r="N48" s="530"/>
      <c r="O48" s="450"/>
      <c r="P48" s="443"/>
      <c r="Q48" s="525"/>
      <c r="R48" s="525"/>
      <c r="S48" s="525"/>
      <c r="T48" s="525"/>
      <c r="U48" s="525"/>
      <c r="V48" s="525"/>
      <c r="W48" s="525"/>
      <c r="X48" s="525"/>
      <c r="Y48" s="525"/>
      <c r="Z48" s="525"/>
      <c r="AA48" s="525"/>
      <c r="AB48" s="525"/>
      <c r="AC48" s="525"/>
      <c r="AD48" s="525"/>
      <c r="AE48" s="525"/>
      <c r="AF48" s="525"/>
      <c r="AG48" s="525"/>
      <c r="AH48" s="525"/>
      <c r="AI48" s="525"/>
      <c r="AJ48" s="425"/>
      <c r="AK48" s="425"/>
      <c r="AL48" s="425"/>
      <c r="AM48" s="536"/>
      <c r="AN48" s="139">
        <v>7</v>
      </c>
      <c r="AO48" s="175" t="s">
        <v>117</v>
      </c>
      <c r="AP48" s="175"/>
      <c r="AQ48" s="175" t="s">
        <v>114</v>
      </c>
      <c r="AR48" s="175"/>
      <c r="AS48" s="175"/>
      <c r="AT48" s="175"/>
      <c r="AU48" s="175"/>
      <c r="AV48" s="175" t="s">
        <v>114</v>
      </c>
      <c r="AW48" s="176" t="s">
        <v>114</v>
      </c>
      <c r="AX48" s="176" t="s">
        <v>114</v>
      </c>
      <c r="AY48" s="176" t="s">
        <v>114</v>
      </c>
      <c r="AZ48" s="176" t="s">
        <v>114</v>
      </c>
      <c r="BA48" s="176" t="s">
        <v>114</v>
      </c>
      <c r="BB48" s="176" t="s">
        <v>114</v>
      </c>
      <c r="BC48" s="176" t="s">
        <v>114</v>
      </c>
      <c r="BD48" s="167">
        <f t="shared" si="0"/>
        <v>0</v>
      </c>
      <c r="BE48" s="167" t="str">
        <f t="shared" si="1"/>
        <v>Débil</v>
      </c>
      <c r="BF48" s="140"/>
      <c r="BG48" s="177" t="s">
        <v>114</v>
      </c>
      <c r="BH48" s="167" t="str">
        <f t="shared" si="2"/>
        <v>Casilla formulada</v>
      </c>
      <c r="BI48" s="140"/>
      <c r="BJ48" s="167" t="str">
        <f t="shared" si="3"/>
        <v/>
      </c>
      <c r="BK48" s="167" t="str">
        <f t="shared" si="4"/>
        <v/>
      </c>
      <c r="BL48" s="167" t="str">
        <f t="shared" si="5"/>
        <v>SI</v>
      </c>
      <c r="BM48" s="434"/>
      <c r="BN48" s="437"/>
      <c r="BO48" s="440"/>
      <c r="BP48" s="443"/>
      <c r="BQ48" s="425"/>
      <c r="BR48" s="425"/>
      <c r="BS48" s="533"/>
    </row>
    <row r="49" spans="2:71" s="113" customFormat="1" ht="96" customHeight="1" x14ac:dyDescent="0.25">
      <c r="B49" s="463"/>
      <c r="C49" s="516"/>
      <c r="D49" s="518"/>
      <c r="E49" s="518"/>
      <c r="F49" s="522"/>
      <c r="G49" s="522"/>
      <c r="H49" s="522"/>
      <c r="I49" s="522"/>
      <c r="J49" s="455"/>
      <c r="K49" s="131">
        <v>8</v>
      </c>
      <c r="L49" s="170" t="s">
        <v>115</v>
      </c>
      <c r="M49" s="527"/>
      <c r="N49" s="530"/>
      <c r="O49" s="450"/>
      <c r="P49" s="443"/>
      <c r="Q49" s="525"/>
      <c r="R49" s="525"/>
      <c r="S49" s="525"/>
      <c r="T49" s="525"/>
      <c r="U49" s="525"/>
      <c r="V49" s="525"/>
      <c r="W49" s="525"/>
      <c r="X49" s="525"/>
      <c r="Y49" s="525"/>
      <c r="Z49" s="525"/>
      <c r="AA49" s="525"/>
      <c r="AB49" s="525"/>
      <c r="AC49" s="525"/>
      <c r="AD49" s="525"/>
      <c r="AE49" s="525"/>
      <c r="AF49" s="525"/>
      <c r="AG49" s="525"/>
      <c r="AH49" s="525"/>
      <c r="AI49" s="525"/>
      <c r="AJ49" s="425"/>
      <c r="AK49" s="425"/>
      <c r="AL49" s="425"/>
      <c r="AM49" s="536"/>
      <c r="AN49" s="133">
        <v>8</v>
      </c>
      <c r="AO49" s="171" t="s">
        <v>117</v>
      </c>
      <c r="AP49" s="171"/>
      <c r="AQ49" s="171" t="s">
        <v>114</v>
      </c>
      <c r="AR49" s="171"/>
      <c r="AS49" s="171"/>
      <c r="AT49" s="171"/>
      <c r="AU49" s="171"/>
      <c r="AV49" s="171" t="s">
        <v>114</v>
      </c>
      <c r="AW49" s="172" t="s">
        <v>114</v>
      </c>
      <c r="AX49" s="172" t="s">
        <v>114</v>
      </c>
      <c r="AY49" s="172" t="s">
        <v>114</v>
      </c>
      <c r="AZ49" s="172" t="s">
        <v>114</v>
      </c>
      <c r="BA49" s="172" t="s">
        <v>114</v>
      </c>
      <c r="BB49" s="172" t="s">
        <v>114</v>
      </c>
      <c r="BC49" s="172" t="s">
        <v>114</v>
      </c>
      <c r="BD49" s="135">
        <f t="shared" si="0"/>
        <v>0</v>
      </c>
      <c r="BE49" s="135" t="str">
        <f t="shared" si="1"/>
        <v>Débil</v>
      </c>
      <c r="BF49" s="134"/>
      <c r="BG49" s="173" t="s">
        <v>114</v>
      </c>
      <c r="BH49" s="135" t="str">
        <f t="shared" si="2"/>
        <v>Casilla formulada</v>
      </c>
      <c r="BI49" s="134"/>
      <c r="BJ49" s="135" t="str">
        <f t="shared" si="3"/>
        <v/>
      </c>
      <c r="BK49" s="135" t="str">
        <f t="shared" si="4"/>
        <v/>
      </c>
      <c r="BL49" s="135" t="str">
        <f t="shared" si="5"/>
        <v>SI</v>
      </c>
      <c r="BM49" s="434"/>
      <c r="BN49" s="437"/>
      <c r="BO49" s="440"/>
      <c r="BP49" s="443"/>
      <c r="BQ49" s="425"/>
      <c r="BR49" s="425"/>
      <c r="BS49" s="533"/>
    </row>
    <row r="50" spans="2:71" s="113" customFormat="1" ht="96" customHeight="1" x14ac:dyDescent="0.25">
      <c r="B50" s="463"/>
      <c r="C50" s="516"/>
      <c r="D50" s="518"/>
      <c r="E50" s="518"/>
      <c r="F50" s="522"/>
      <c r="G50" s="522"/>
      <c r="H50" s="522"/>
      <c r="I50" s="522"/>
      <c r="J50" s="455"/>
      <c r="K50" s="137">
        <v>9</v>
      </c>
      <c r="L50" s="178" t="s">
        <v>115</v>
      </c>
      <c r="M50" s="527"/>
      <c r="N50" s="530"/>
      <c r="O50" s="450"/>
      <c r="P50" s="443"/>
      <c r="Q50" s="525"/>
      <c r="R50" s="525"/>
      <c r="S50" s="525"/>
      <c r="T50" s="525"/>
      <c r="U50" s="525"/>
      <c r="V50" s="525"/>
      <c r="W50" s="525"/>
      <c r="X50" s="525"/>
      <c r="Y50" s="525"/>
      <c r="Z50" s="525"/>
      <c r="AA50" s="525"/>
      <c r="AB50" s="525"/>
      <c r="AC50" s="525"/>
      <c r="AD50" s="525"/>
      <c r="AE50" s="525"/>
      <c r="AF50" s="525"/>
      <c r="AG50" s="525"/>
      <c r="AH50" s="525"/>
      <c r="AI50" s="525"/>
      <c r="AJ50" s="425"/>
      <c r="AK50" s="425"/>
      <c r="AL50" s="425"/>
      <c r="AM50" s="536"/>
      <c r="AN50" s="139">
        <v>9</v>
      </c>
      <c r="AO50" s="175" t="s">
        <v>117</v>
      </c>
      <c r="AP50" s="175"/>
      <c r="AQ50" s="175" t="s">
        <v>114</v>
      </c>
      <c r="AR50" s="175"/>
      <c r="AS50" s="175"/>
      <c r="AT50" s="175"/>
      <c r="AU50" s="175"/>
      <c r="AV50" s="175" t="s">
        <v>114</v>
      </c>
      <c r="AW50" s="176" t="s">
        <v>114</v>
      </c>
      <c r="AX50" s="176" t="s">
        <v>114</v>
      </c>
      <c r="AY50" s="176" t="s">
        <v>114</v>
      </c>
      <c r="AZ50" s="176" t="s">
        <v>114</v>
      </c>
      <c r="BA50" s="176" t="s">
        <v>114</v>
      </c>
      <c r="BB50" s="176" t="s">
        <v>114</v>
      </c>
      <c r="BC50" s="176" t="s">
        <v>114</v>
      </c>
      <c r="BD50" s="167">
        <f t="shared" si="0"/>
        <v>0</v>
      </c>
      <c r="BE50" s="167" t="str">
        <f t="shared" si="1"/>
        <v>Débil</v>
      </c>
      <c r="BF50" s="140"/>
      <c r="BG50" s="177" t="s">
        <v>114</v>
      </c>
      <c r="BH50" s="167" t="str">
        <f t="shared" si="2"/>
        <v>Casilla formulada</v>
      </c>
      <c r="BI50" s="140"/>
      <c r="BJ50" s="167" t="str">
        <f t="shared" si="3"/>
        <v/>
      </c>
      <c r="BK50" s="167" t="str">
        <f t="shared" si="4"/>
        <v/>
      </c>
      <c r="BL50" s="167" t="str">
        <f t="shared" si="5"/>
        <v>SI</v>
      </c>
      <c r="BM50" s="434"/>
      <c r="BN50" s="437"/>
      <c r="BO50" s="440"/>
      <c r="BP50" s="443"/>
      <c r="BQ50" s="425"/>
      <c r="BR50" s="425"/>
      <c r="BS50" s="533"/>
    </row>
    <row r="51" spans="2:71" s="113" customFormat="1" ht="96" customHeight="1" thickBot="1" x14ac:dyDescent="0.3">
      <c r="B51" s="464"/>
      <c r="C51" s="517"/>
      <c r="D51" s="519"/>
      <c r="E51" s="519"/>
      <c r="F51" s="523"/>
      <c r="G51" s="523"/>
      <c r="H51" s="523"/>
      <c r="I51" s="523"/>
      <c r="J51" s="456"/>
      <c r="K51" s="144">
        <v>10</v>
      </c>
      <c r="L51" s="179" t="s">
        <v>115</v>
      </c>
      <c r="M51" s="528"/>
      <c r="N51" s="531"/>
      <c r="O51" s="451"/>
      <c r="P51" s="444"/>
      <c r="Q51" s="526"/>
      <c r="R51" s="526"/>
      <c r="S51" s="526"/>
      <c r="T51" s="526"/>
      <c r="U51" s="526"/>
      <c r="V51" s="526"/>
      <c r="W51" s="526"/>
      <c r="X51" s="526"/>
      <c r="Y51" s="526"/>
      <c r="Z51" s="526"/>
      <c r="AA51" s="526"/>
      <c r="AB51" s="526"/>
      <c r="AC51" s="526"/>
      <c r="AD51" s="526"/>
      <c r="AE51" s="526"/>
      <c r="AF51" s="526"/>
      <c r="AG51" s="526"/>
      <c r="AH51" s="526"/>
      <c r="AI51" s="526"/>
      <c r="AJ51" s="426"/>
      <c r="AK51" s="426"/>
      <c r="AL51" s="426"/>
      <c r="AM51" s="537"/>
      <c r="AN51" s="146">
        <v>10</v>
      </c>
      <c r="AO51" s="180" t="s">
        <v>117</v>
      </c>
      <c r="AP51" s="180"/>
      <c r="AQ51" s="180" t="s">
        <v>114</v>
      </c>
      <c r="AR51" s="180"/>
      <c r="AS51" s="180"/>
      <c r="AT51" s="180"/>
      <c r="AU51" s="180"/>
      <c r="AV51" s="180" t="s">
        <v>114</v>
      </c>
      <c r="AW51" s="181" t="s">
        <v>114</v>
      </c>
      <c r="AX51" s="181" t="s">
        <v>114</v>
      </c>
      <c r="AY51" s="181" t="s">
        <v>114</v>
      </c>
      <c r="AZ51" s="181" t="s">
        <v>114</v>
      </c>
      <c r="BA51" s="181" t="s">
        <v>114</v>
      </c>
      <c r="BB51" s="181" t="s">
        <v>114</v>
      </c>
      <c r="BC51" s="181" t="s">
        <v>114</v>
      </c>
      <c r="BD51" s="148">
        <f t="shared" si="0"/>
        <v>0</v>
      </c>
      <c r="BE51" s="148" t="str">
        <f t="shared" si="1"/>
        <v>Débil</v>
      </c>
      <c r="BF51" s="147"/>
      <c r="BG51" s="182" t="s">
        <v>114</v>
      </c>
      <c r="BH51" s="148" t="str">
        <f t="shared" si="2"/>
        <v>Casilla formulada</v>
      </c>
      <c r="BI51" s="147"/>
      <c r="BJ51" s="148" t="str">
        <f t="shared" si="3"/>
        <v/>
      </c>
      <c r="BK51" s="148" t="str">
        <f t="shared" si="4"/>
        <v/>
      </c>
      <c r="BL51" s="148" t="str">
        <f t="shared" si="5"/>
        <v>SI</v>
      </c>
      <c r="BM51" s="435"/>
      <c r="BN51" s="438"/>
      <c r="BO51" s="441"/>
      <c r="BP51" s="444"/>
      <c r="BQ51" s="426"/>
      <c r="BR51" s="426"/>
      <c r="BS51" s="534"/>
    </row>
    <row r="52" spans="2:71" s="113" customFormat="1" ht="96" customHeight="1" x14ac:dyDescent="0.25">
      <c r="B52" s="462">
        <v>5</v>
      </c>
      <c r="C52" s="515" t="s">
        <v>112</v>
      </c>
      <c r="D52" s="518" t="s">
        <v>113</v>
      </c>
      <c r="E52" s="518"/>
      <c r="F52" s="522" t="s">
        <v>114</v>
      </c>
      <c r="G52" s="522" t="s">
        <v>114</v>
      </c>
      <c r="H52" s="522" t="s">
        <v>114</v>
      </c>
      <c r="I52" s="522" t="s">
        <v>114</v>
      </c>
      <c r="J52" s="455" t="str">
        <f>IF(AND((F52="SI"),(G52="SI"),(H52="SI"),(I52="SI")),"Si es Riesgo de Corrupción","No es Riesgo de Corrupción")</f>
        <v>No es Riesgo de Corrupción</v>
      </c>
      <c r="K52" s="128">
        <v>1</v>
      </c>
      <c r="L52" s="169" t="s">
        <v>115</v>
      </c>
      <c r="M52" s="527" t="s">
        <v>502</v>
      </c>
      <c r="N52" s="52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524" t="s">
        <v>114</v>
      </c>
      <c r="R52" s="524" t="s">
        <v>114</v>
      </c>
      <c r="S52" s="524" t="s">
        <v>114</v>
      </c>
      <c r="T52" s="524" t="s">
        <v>114</v>
      </c>
      <c r="U52" s="524" t="s">
        <v>114</v>
      </c>
      <c r="V52" s="524" t="s">
        <v>114</v>
      </c>
      <c r="W52" s="524" t="s">
        <v>114</v>
      </c>
      <c r="X52" s="524" t="s">
        <v>114</v>
      </c>
      <c r="Y52" s="524" t="s">
        <v>114</v>
      </c>
      <c r="Z52" s="524" t="s">
        <v>114</v>
      </c>
      <c r="AA52" s="524" t="s">
        <v>114</v>
      </c>
      <c r="AB52" s="524" t="s">
        <v>114</v>
      </c>
      <c r="AC52" s="524" t="s">
        <v>114</v>
      </c>
      <c r="AD52" s="524" t="s">
        <v>114</v>
      </c>
      <c r="AE52" s="524" t="s">
        <v>114</v>
      </c>
      <c r="AF52" s="524" t="s">
        <v>114</v>
      </c>
      <c r="AG52" s="524" t="s">
        <v>114</v>
      </c>
      <c r="AH52" s="524" t="s">
        <v>114</v>
      </c>
      <c r="AI52" s="524"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535" t="s">
        <v>116</v>
      </c>
      <c r="AN52" s="117">
        <v>1</v>
      </c>
      <c r="AO52" s="118" t="s">
        <v>117</v>
      </c>
      <c r="AP52" s="118"/>
      <c r="AQ52" s="118" t="s">
        <v>114</v>
      </c>
      <c r="AR52" s="118"/>
      <c r="AS52" s="118"/>
      <c r="AT52" s="118"/>
      <c r="AU52" s="118"/>
      <c r="AV52" s="118" t="s">
        <v>114</v>
      </c>
      <c r="AW52" s="119" t="s">
        <v>114</v>
      </c>
      <c r="AX52" s="119" t="s">
        <v>114</v>
      </c>
      <c r="AY52" s="119" t="s">
        <v>114</v>
      </c>
      <c r="AZ52" s="119" t="s">
        <v>114</v>
      </c>
      <c r="BA52" s="119" t="s">
        <v>114</v>
      </c>
      <c r="BB52" s="119" t="s">
        <v>114</v>
      </c>
      <c r="BC52" s="119" t="s">
        <v>114</v>
      </c>
      <c r="BD52" s="166">
        <f t="shared" si="0"/>
        <v>0</v>
      </c>
      <c r="BE52" s="166" t="str">
        <f t="shared" si="1"/>
        <v>Débil</v>
      </c>
      <c r="BF52" s="121"/>
      <c r="BG52" s="122" t="s">
        <v>114</v>
      </c>
      <c r="BH52" s="166" t="str">
        <f t="shared" si="2"/>
        <v>Casilla formulada</v>
      </c>
      <c r="BI52" s="121"/>
      <c r="BJ52" s="166" t="str">
        <f t="shared" si="3"/>
        <v/>
      </c>
      <c r="BK52" s="166" t="str">
        <f t="shared" si="4"/>
        <v/>
      </c>
      <c r="BL52" s="166" t="str">
        <f t="shared" si="5"/>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532"/>
    </row>
    <row r="53" spans="2:71" s="113" customFormat="1" ht="96" customHeight="1" x14ac:dyDescent="0.25">
      <c r="B53" s="463"/>
      <c r="C53" s="516"/>
      <c r="D53" s="518"/>
      <c r="E53" s="518"/>
      <c r="F53" s="522"/>
      <c r="G53" s="522"/>
      <c r="H53" s="522"/>
      <c r="I53" s="522"/>
      <c r="J53" s="455"/>
      <c r="K53" s="131">
        <v>2</v>
      </c>
      <c r="L53" s="170" t="s">
        <v>115</v>
      </c>
      <c r="M53" s="527"/>
      <c r="N53" s="530"/>
      <c r="O53" s="450"/>
      <c r="P53" s="443"/>
      <c r="Q53" s="525"/>
      <c r="R53" s="525"/>
      <c r="S53" s="525"/>
      <c r="T53" s="525"/>
      <c r="U53" s="525"/>
      <c r="V53" s="525"/>
      <c r="W53" s="525"/>
      <c r="X53" s="525"/>
      <c r="Y53" s="525"/>
      <c r="Z53" s="525"/>
      <c r="AA53" s="525"/>
      <c r="AB53" s="525"/>
      <c r="AC53" s="525"/>
      <c r="AD53" s="525"/>
      <c r="AE53" s="525"/>
      <c r="AF53" s="525"/>
      <c r="AG53" s="525"/>
      <c r="AH53" s="525"/>
      <c r="AI53" s="525"/>
      <c r="AJ53" s="425"/>
      <c r="AK53" s="425"/>
      <c r="AL53" s="425"/>
      <c r="AM53" s="536"/>
      <c r="AN53" s="133">
        <v>2</v>
      </c>
      <c r="AO53" s="171" t="s">
        <v>117</v>
      </c>
      <c r="AP53" s="171"/>
      <c r="AQ53" s="171" t="s">
        <v>114</v>
      </c>
      <c r="AR53" s="171"/>
      <c r="AS53" s="171"/>
      <c r="AT53" s="171"/>
      <c r="AU53" s="171"/>
      <c r="AV53" s="171" t="s">
        <v>114</v>
      </c>
      <c r="AW53" s="172" t="s">
        <v>114</v>
      </c>
      <c r="AX53" s="172" t="s">
        <v>114</v>
      </c>
      <c r="AY53" s="172" t="s">
        <v>114</v>
      </c>
      <c r="AZ53" s="172" t="s">
        <v>114</v>
      </c>
      <c r="BA53" s="172" t="s">
        <v>114</v>
      </c>
      <c r="BB53" s="172" t="s">
        <v>114</v>
      </c>
      <c r="BC53" s="172" t="s">
        <v>114</v>
      </c>
      <c r="BD53" s="135">
        <f t="shared" si="0"/>
        <v>0</v>
      </c>
      <c r="BE53" s="135" t="str">
        <f t="shared" si="1"/>
        <v>Débil</v>
      </c>
      <c r="BF53" s="134"/>
      <c r="BG53" s="173" t="s">
        <v>114</v>
      </c>
      <c r="BH53" s="135" t="str">
        <f t="shared" si="2"/>
        <v>Casilla formulada</v>
      </c>
      <c r="BI53" s="134"/>
      <c r="BJ53" s="135" t="str">
        <f t="shared" si="3"/>
        <v/>
      </c>
      <c r="BK53" s="135" t="str">
        <f t="shared" si="4"/>
        <v/>
      </c>
      <c r="BL53" s="135" t="str">
        <f t="shared" si="5"/>
        <v>SI</v>
      </c>
      <c r="BM53" s="434"/>
      <c r="BN53" s="437"/>
      <c r="BO53" s="440"/>
      <c r="BP53" s="443"/>
      <c r="BQ53" s="425"/>
      <c r="BR53" s="425"/>
      <c r="BS53" s="533"/>
    </row>
    <row r="54" spans="2:71" s="113" customFormat="1" ht="96" customHeight="1" x14ac:dyDescent="0.25">
      <c r="B54" s="463"/>
      <c r="C54" s="516"/>
      <c r="D54" s="518"/>
      <c r="E54" s="518"/>
      <c r="F54" s="522"/>
      <c r="G54" s="522"/>
      <c r="H54" s="522"/>
      <c r="I54" s="522"/>
      <c r="J54" s="455"/>
      <c r="K54" s="137">
        <v>3</v>
      </c>
      <c r="L54" s="174" t="s">
        <v>115</v>
      </c>
      <c r="M54" s="527"/>
      <c r="N54" s="530"/>
      <c r="O54" s="450"/>
      <c r="P54" s="443"/>
      <c r="Q54" s="525"/>
      <c r="R54" s="525"/>
      <c r="S54" s="525"/>
      <c r="T54" s="525"/>
      <c r="U54" s="525"/>
      <c r="V54" s="525"/>
      <c r="W54" s="525"/>
      <c r="X54" s="525"/>
      <c r="Y54" s="525"/>
      <c r="Z54" s="525"/>
      <c r="AA54" s="525"/>
      <c r="AB54" s="525"/>
      <c r="AC54" s="525"/>
      <c r="AD54" s="525"/>
      <c r="AE54" s="525"/>
      <c r="AF54" s="525"/>
      <c r="AG54" s="525"/>
      <c r="AH54" s="525"/>
      <c r="AI54" s="525"/>
      <c r="AJ54" s="425"/>
      <c r="AK54" s="425"/>
      <c r="AL54" s="425"/>
      <c r="AM54" s="536"/>
      <c r="AN54" s="139">
        <v>3</v>
      </c>
      <c r="AO54" s="175" t="s">
        <v>117</v>
      </c>
      <c r="AP54" s="175"/>
      <c r="AQ54" s="175" t="s">
        <v>114</v>
      </c>
      <c r="AR54" s="175"/>
      <c r="AS54" s="175"/>
      <c r="AT54" s="175"/>
      <c r="AU54" s="175"/>
      <c r="AV54" s="175" t="s">
        <v>114</v>
      </c>
      <c r="AW54" s="176" t="s">
        <v>114</v>
      </c>
      <c r="AX54" s="176" t="s">
        <v>114</v>
      </c>
      <c r="AY54" s="176" t="s">
        <v>114</v>
      </c>
      <c r="AZ54" s="176" t="s">
        <v>114</v>
      </c>
      <c r="BA54" s="176" t="s">
        <v>114</v>
      </c>
      <c r="BB54" s="176" t="s">
        <v>114</v>
      </c>
      <c r="BC54" s="176" t="s">
        <v>114</v>
      </c>
      <c r="BD54" s="167">
        <f t="shared" si="0"/>
        <v>0</v>
      </c>
      <c r="BE54" s="167" t="str">
        <f t="shared" si="1"/>
        <v>Débil</v>
      </c>
      <c r="BF54" s="140"/>
      <c r="BG54" s="177" t="s">
        <v>114</v>
      </c>
      <c r="BH54" s="167" t="str">
        <f t="shared" si="2"/>
        <v>Casilla formulada</v>
      </c>
      <c r="BI54" s="140"/>
      <c r="BJ54" s="167" t="str">
        <f t="shared" si="3"/>
        <v/>
      </c>
      <c r="BK54" s="167" t="str">
        <f t="shared" si="4"/>
        <v/>
      </c>
      <c r="BL54" s="167" t="str">
        <f t="shared" si="5"/>
        <v>SI</v>
      </c>
      <c r="BM54" s="434"/>
      <c r="BN54" s="437"/>
      <c r="BO54" s="440"/>
      <c r="BP54" s="443"/>
      <c r="BQ54" s="425"/>
      <c r="BR54" s="425"/>
      <c r="BS54" s="533"/>
    </row>
    <row r="55" spans="2:71" s="113" customFormat="1" ht="96" customHeight="1" x14ac:dyDescent="0.25">
      <c r="B55" s="463"/>
      <c r="C55" s="516"/>
      <c r="D55" s="518"/>
      <c r="E55" s="518"/>
      <c r="F55" s="522"/>
      <c r="G55" s="522"/>
      <c r="H55" s="522"/>
      <c r="I55" s="522"/>
      <c r="J55" s="455"/>
      <c r="K55" s="131">
        <v>4</v>
      </c>
      <c r="L55" s="170" t="s">
        <v>115</v>
      </c>
      <c r="M55" s="527"/>
      <c r="N55" s="530"/>
      <c r="O55" s="450"/>
      <c r="P55" s="443"/>
      <c r="Q55" s="525"/>
      <c r="R55" s="525"/>
      <c r="S55" s="525"/>
      <c r="T55" s="525"/>
      <c r="U55" s="525"/>
      <c r="V55" s="525"/>
      <c r="W55" s="525"/>
      <c r="X55" s="525"/>
      <c r="Y55" s="525"/>
      <c r="Z55" s="525"/>
      <c r="AA55" s="525"/>
      <c r="AB55" s="525"/>
      <c r="AC55" s="525"/>
      <c r="AD55" s="525"/>
      <c r="AE55" s="525"/>
      <c r="AF55" s="525"/>
      <c r="AG55" s="525"/>
      <c r="AH55" s="525"/>
      <c r="AI55" s="525"/>
      <c r="AJ55" s="425"/>
      <c r="AK55" s="425"/>
      <c r="AL55" s="425"/>
      <c r="AM55" s="536"/>
      <c r="AN55" s="133">
        <v>4</v>
      </c>
      <c r="AO55" s="171" t="s">
        <v>117</v>
      </c>
      <c r="AP55" s="171"/>
      <c r="AQ55" s="171" t="s">
        <v>114</v>
      </c>
      <c r="AR55" s="171"/>
      <c r="AS55" s="171"/>
      <c r="AT55" s="171"/>
      <c r="AU55" s="171"/>
      <c r="AV55" s="171" t="s">
        <v>114</v>
      </c>
      <c r="AW55" s="172" t="s">
        <v>114</v>
      </c>
      <c r="AX55" s="172" t="s">
        <v>114</v>
      </c>
      <c r="AY55" s="172" t="s">
        <v>114</v>
      </c>
      <c r="AZ55" s="172" t="s">
        <v>114</v>
      </c>
      <c r="BA55" s="172" t="s">
        <v>114</v>
      </c>
      <c r="BB55" s="172" t="s">
        <v>114</v>
      </c>
      <c r="BC55" s="172" t="s">
        <v>114</v>
      </c>
      <c r="BD55" s="135">
        <f t="shared" si="0"/>
        <v>0</v>
      </c>
      <c r="BE55" s="135" t="str">
        <f t="shared" si="1"/>
        <v>Débil</v>
      </c>
      <c r="BF55" s="134"/>
      <c r="BG55" s="173" t="s">
        <v>114</v>
      </c>
      <c r="BH55" s="135" t="str">
        <f t="shared" si="2"/>
        <v>Casilla formulada</v>
      </c>
      <c r="BI55" s="134"/>
      <c r="BJ55" s="135" t="str">
        <f t="shared" si="3"/>
        <v/>
      </c>
      <c r="BK55" s="135" t="str">
        <f t="shared" si="4"/>
        <v/>
      </c>
      <c r="BL55" s="135" t="str">
        <f t="shared" si="5"/>
        <v>SI</v>
      </c>
      <c r="BM55" s="434"/>
      <c r="BN55" s="437"/>
      <c r="BO55" s="440"/>
      <c r="BP55" s="443"/>
      <c r="BQ55" s="425"/>
      <c r="BR55" s="425"/>
      <c r="BS55" s="533"/>
    </row>
    <row r="56" spans="2:71" s="113" customFormat="1" ht="96" customHeight="1" x14ac:dyDescent="0.25">
      <c r="B56" s="463"/>
      <c r="C56" s="516"/>
      <c r="D56" s="518"/>
      <c r="E56" s="518"/>
      <c r="F56" s="522"/>
      <c r="G56" s="522"/>
      <c r="H56" s="522"/>
      <c r="I56" s="522"/>
      <c r="J56" s="455"/>
      <c r="K56" s="137">
        <v>5</v>
      </c>
      <c r="L56" s="174" t="s">
        <v>115</v>
      </c>
      <c r="M56" s="527"/>
      <c r="N56" s="530"/>
      <c r="O56" s="450"/>
      <c r="P56" s="443"/>
      <c r="Q56" s="525"/>
      <c r="R56" s="525"/>
      <c r="S56" s="525"/>
      <c r="T56" s="525"/>
      <c r="U56" s="525"/>
      <c r="V56" s="525"/>
      <c r="W56" s="525"/>
      <c r="X56" s="525"/>
      <c r="Y56" s="525"/>
      <c r="Z56" s="525"/>
      <c r="AA56" s="525"/>
      <c r="AB56" s="525"/>
      <c r="AC56" s="525"/>
      <c r="AD56" s="525"/>
      <c r="AE56" s="525"/>
      <c r="AF56" s="525"/>
      <c r="AG56" s="525"/>
      <c r="AH56" s="525"/>
      <c r="AI56" s="525"/>
      <c r="AJ56" s="425"/>
      <c r="AK56" s="425"/>
      <c r="AL56" s="425"/>
      <c r="AM56" s="536"/>
      <c r="AN56" s="139">
        <v>5</v>
      </c>
      <c r="AO56" s="175" t="s">
        <v>117</v>
      </c>
      <c r="AP56" s="175"/>
      <c r="AQ56" s="175" t="s">
        <v>114</v>
      </c>
      <c r="AR56" s="175"/>
      <c r="AS56" s="175"/>
      <c r="AT56" s="175"/>
      <c r="AU56" s="175"/>
      <c r="AV56" s="175" t="s">
        <v>114</v>
      </c>
      <c r="AW56" s="176" t="s">
        <v>114</v>
      </c>
      <c r="AX56" s="176" t="s">
        <v>114</v>
      </c>
      <c r="AY56" s="176" t="s">
        <v>114</v>
      </c>
      <c r="AZ56" s="176" t="s">
        <v>114</v>
      </c>
      <c r="BA56" s="176" t="s">
        <v>114</v>
      </c>
      <c r="BB56" s="176" t="s">
        <v>114</v>
      </c>
      <c r="BC56" s="176" t="s">
        <v>114</v>
      </c>
      <c r="BD56" s="167">
        <f t="shared" si="0"/>
        <v>0</v>
      </c>
      <c r="BE56" s="167" t="str">
        <f t="shared" si="1"/>
        <v>Débil</v>
      </c>
      <c r="BF56" s="140"/>
      <c r="BG56" s="177" t="s">
        <v>114</v>
      </c>
      <c r="BH56" s="167" t="str">
        <f t="shared" si="2"/>
        <v>Casilla formulada</v>
      </c>
      <c r="BI56" s="140"/>
      <c r="BJ56" s="167" t="str">
        <f t="shared" si="3"/>
        <v/>
      </c>
      <c r="BK56" s="167" t="str">
        <f t="shared" si="4"/>
        <v/>
      </c>
      <c r="BL56" s="167" t="str">
        <f t="shared" si="5"/>
        <v>SI</v>
      </c>
      <c r="BM56" s="434"/>
      <c r="BN56" s="437"/>
      <c r="BO56" s="440"/>
      <c r="BP56" s="443"/>
      <c r="BQ56" s="425"/>
      <c r="BR56" s="425"/>
      <c r="BS56" s="533"/>
    </row>
    <row r="57" spans="2:71" s="113" customFormat="1" ht="96" customHeight="1" x14ac:dyDescent="0.25">
      <c r="B57" s="463"/>
      <c r="C57" s="516"/>
      <c r="D57" s="518"/>
      <c r="E57" s="518"/>
      <c r="F57" s="522"/>
      <c r="G57" s="522"/>
      <c r="H57" s="522"/>
      <c r="I57" s="522"/>
      <c r="J57" s="455"/>
      <c r="K57" s="131">
        <v>6</v>
      </c>
      <c r="L57" s="170" t="s">
        <v>115</v>
      </c>
      <c r="M57" s="527"/>
      <c r="N57" s="530"/>
      <c r="O57" s="450"/>
      <c r="P57" s="443"/>
      <c r="Q57" s="525"/>
      <c r="R57" s="525"/>
      <c r="S57" s="525"/>
      <c r="T57" s="525"/>
      <c r="U57" s="525"/>
      <c r="V57" s="525"/>
      <c r="W57" s="525"/>
      <c r="X57" s="525"/>
      <c r="Y57" s="525"/>
      <c r="Z57" s="525"/>
      <c r="AA57" s="525"/>
      <c r="AB57" s="525"/>
      <c r="AC57" s="525"/>
      <c r="AD57" s="525"/>
      <c r="AE57" s="525"/>
      <c r="AF57" s="525"/>
      <c r="AG57" s="525"/>
      <c r="AH57" s="525"/>
      <c r="AI57" s="525"/>
      <c r="AJ57" s="425"/>
      <c r="AK57" s="425"/>
      <c r="AL57" s="425"/>
      <c r="AM57" s="536"/>
      <c r="AN57" s="133">
        <v>6</v>
      </c>
      <c r="AO57" s="171" t="s">
        <v>117</v>
      </c>
      <c r="AP57" s="171"/>
      <c r="AQ57" s="171" t="s">
        <v>114</v>
      </c>
      <c r="AR57" s="171"/>
      <c r="AS57" s="171"/>
      <c r="AT57" s="171"/>
      <c r="AU57" s="171"/>
      <c r="AV57" s="171" t="s">
        <v>114</v>
      </c>
      <c r="AW57" s="172" t="s">
        <v>114</v>
      </c>
      <c r="AX57" s="172" t="s">
        <v>114</v>
      </c>
      <c r="AY57" s="172" t="s">
        <v>114</v>
      </c>
      <c r="AZ57" s="172" t="s">
        <v>114</v>
      </c>
      <c r="BA57" s="172" t="s">
        <v>114</v>
      </c>
      <c r="BB57" s="172" t="s">
        <v>114</v>
      </c>
      <c r="BC57" s="172" t="s">
        <v>114</v>
      </c>
      <c r="BD57" s="135">
        <f t="shared" si="0"/>
        <v>0</v>
      </c>
      <c r="BE57" s="135" t="str">
        <f t="shared" si="1"/>
        <v>Débil</v>
      </c>
      <c r="BF57" s="134"/>
      <c r="BG57" s="173" t="s">
        <v>114</v>
      </c>
      <c r="BH57" s="135" t="str">
        <f t="shared" si="2"/>
        <v>Casilla formulada</v>
      </c>
      <c r="BI57" s="134"/>
      <c r="BJ57" s="135" t="str">
        <f t="shared" si="3"/>
        <v/>
      </c>
      <c r="BK57" s="135" t="str">
        <f t="shared" si="4"/>
        <v/>
      </c>
      <c r="BL57" s="135" t="str">
        <f t="shared" si="5"/>
        <v>SI</v>
      </c>
      <c r="BM57" s="434"/>
      <c r="BN57" s="437"/>
      <c r="BO57" s="440"/>
      <c r="BP57" s="443"/>
      <c r="BQ57" s="425"/>
      <c r="BR57" s="425"/>
      <c r="BS57" s="533"/>
    </row>
    <row r="58" spans="2:71" s="113" customFormat="1" ht="96" customHeight="1" x14ac:dyDescent="0.25">
      <c r="B58" s="463"/>
      <c r="C58" s="516"/>
      <c r="D58" s="518"/>
      <c r="E58" s="518"/>
      <c r="F58" s="522"/>
      <c r="G58" s="522"/>
      <c r="H58" s="522"/>
      <c r="I58" s="522"/>
      <c r="J58" s="455"/>
      <c r="K58" s="137">
        <v>7</v>
      </c>
      <c r="L58" s="174" t="s">
        <v>115</v>
      </c>
      <c r="M58" s="527"/>
      <c r="N58" s="530"/>
      <c r="O58" s="450"/>
      <c r="P58" s="443"/>
      <c r="Q58" s="525"/>
      <c r="R58" s="525"/>
      <c r="S58" s="525"/>
      <c r="T58" s="525"/>
      <c r="U58" s="525"/>
      <c r="V58" s="525"/>
      <c r="W58" s="525"/>
      <c r="X58" s="525"/>
      <c r="Y58" s="525"/>
      <c r="Z58" s="525"/>
      <c r="AA58" s="525"/>
      <c r="AB58" s="525"/>
      <c r="AC58" s="525"/>
      <c r="AD58" s="525"/>
      <c r="AE58" s="525"/>
      <c r="AF58" s="525"/>
      <c r="AG58" s="525"/>
      <c r="AH58" s="525"/>
      <c r="AI58" s="525"/>
      <c r="AJ58" s="425"/>
      <c r="AK58" s="425"/>
      <c r="AL58" s="425"/>
      <c r="AM58" s="536"/>
      <c r="AN58" s="139">
        <v>7</v>
      </c>
      <c r="AO58" s="175" t="s">
        <v>117</v>
      </c>
      <c r="AP58" s="175"/>
      <c r="AQ58" s="175" t="s">
        <v>114</v>
      </c>
      <c r="AR58" s="175"/>
      <c r="AS58" s="175"/>
      <c r="AT58" s="175"/>
      <c r="AU58" s="175"/>
      <c r="AV58" s="175" t="s">
        <v>114</v>
      </c>
      <c r="AW58" s="176" t="s">
        <v>114</v>
      </c>
      <c r="AX58" s="176" t="s">
        <v>114</v>
      </c>
      <c r="AY58" s="176" t="s">
        <v>114</v>
      </c>
      <c r="AZ58" s="176" t="s">
        <v>114</v>
      </c>
      <c r="BA58" s="176" t="s">
        <v>114</v>
      </c>
      <c r="BB58" s="176" t="s">
        <v>114</v>
      </c>
      <c r="BC58" s="176" t="s">
        <v>114</v>
      </c>
      <c r="BD58" s="167">
        <f t="shared" si="0"/>
        <v>0</v>
      </c>
      <c r="BE58" s="167" t="str">
        <f t="shared" si="1"/>
        <v>Débil</v>
      </c>
      <c r="BF58" s="140"/>
      <c r="BG58" s="177" t="s">
        <v>114</v>
      </c>
      <c r="BH58" s="167" t="str">
        <f t="shared" si="2"/>
        <v>Casilla formulada</v>
      </c>
      <c r="BI58" s="140"/>
      <c r="BJ58" s="167" t="str">
        <f t="shared" si="3"/>
        <v/>
      </c>
      <c r="BK58" s="167" t="str">
        <f t="shared" si="4"/>
        <v/>
      </c>
      <c r="BL58" s="167" t="str">
        <f t="shared" si="5"/>
        <v>SI</v>
      </c>
      <c r="BM58" s="434"/>
      <c r="BN58" s="437"/>
      <c r="BO58" s="440"/>
      <c r="BP58" s="443"/>
      <c r="BQ58" s="425"/>
      <c r="BR58" s="425"/>
      <c r="BS58" s="533"/>
    </row>
    <row r="59" spans="2:71" s="113" customFormat="1" ht="96" customHeight="1" x14ac:dyDescent="0.25">
      <c r="B59" s="463"/>
      <c r="C59" s="516"/>
      <c r="D59" s="518"/>
      <c r="E59" s="518"/>
      <c r="F59" s="522"/>
      <c r="G59" s="522"/>
      <c r="H59" s="522"/>
      <c r="I59" s="522"/>
      <c r="J59" s="455"/>
      <c r="K59" s="131">
        <v>8</v>
      </c>
      <c r="L59" s="170" t="s">
        <v>115</v>
      </c>
      <c r="M59" s="527"/>
      <c r="N59" s="530"/>
      <c r="O59" s="450"/>
      <c r="P59" s="443"/>
      <c r="Q59" s="525"/>
      <c r="R59" s="525"/>
      <c r="S59" s="525"/>
      <c r="T59" s="525"/>
      <c r="U59" s="525"/>
      <c r="V59" s="525"/>
      <c r="W59" s="525"/>
      <c r="X59" s="525"/>
      <c r="Y59" s="525"/>
      <c r="Z59" s="525"/>
      <c r="AA59" s="525"/>
      <c r="AB59" s="525"/>
      <c r="AC59" s="525"/>
      <c r="AD59" s="525"/>
      <c r="AE59" s="525"/>
      <c r="AF59" s="525"/>
      <c r="AG59" s="525"/>
      <c r="AH59" s="525"/>
      <c r="AI59" s="525"/>
      <c r="AJ59" s="425"/>
      <c r="AK59" s="425"/>
      <c r="AL59" s="425"/>
      <c r="AM59" s="536"/>
      <c r="AN59" s="133">
        <v>8</v>
      </c>
      <c r="AO59" s="171" t="s">
        <v>117</v>
      </c>
      <c r="AP59" s="171"/>
      <c r="AQ59" s="171" t="s">
        <v>114</v>
      </c>
      <c r="AR59" s="171"/>
      <c r="AS59" s="171"/>
      <c r="AT59" s="171"/>
      <c r="AU59" s="171"/>
      <c r="AV59" s="171" t="s">
        <v>114</v>
      </c>
      <c r="AW59" s="172" t="s">
        <v>114</v>
      </c>
      <c r="AX59" s="172" t="s">
        <v>114</v>
      </c>
      <c r="AY59" s="172" t="s">
        <v>114</v>
      </c>
      <c r="AZ59" s="172" t="s">
        <v>114</v>
      </c>
      <c r="BA59" s="172" t="s">
        <v>114</v>
      </c>
      <c r="BB59" s="172" t="s">
        <v>114</v>
      </c>
      <c r="BC59" s="172" t="s">
        <v>114</v>
      </c>
      <c r="BD59" s="135">
        <f t="shared" si="0"/>
        <v>0</v>
      </c>
      <c r="BE59" s="135" t="str">
        <f t="shared" si="1"/>
        <v>Débil</v>
      </c>
      <c r="BF59" s="134"/>
      <c r="BG59" s="173" t="s">
        <v>114</v>
      </c>
      <c r="BH59" s="135" t="str">
        <f t="shared" si="2"/>
        <v>Casilla formulada</v>
      </c>
      <c r="BI59" s="134"/>
      <c r="BJ59" s="135" t="str">
        <f t="shared" si="3"/>
        <v/>
      </c>
      <c r="BK59" s="135" t="str">
        <f t="shared" si="4"/>
        <v/>
      </c>
      <c r="BL59" s="135" t="str">
        <f t="shared" si="5"/>
        <v>SI</v>
      </c>
      <c r="BM59" s="434"/>
      <c r="BN59" s="437"/>
      <c r="BO59" s="440"/>
      <c r="BP59" s="443"/>
      <c r="BQ59" s="425"/>
      <c r="BR59" s="425"/>
      <c r="BS59" s="533"/>
    </row>
    <row r="60" spans="2:71" s="113" customFormat="1" ht="96" customHeight="1" x14ac:dyDescent="0.25">
      <c r="B60" s="463"/>
      <c r="C60" s="516"/>
      <c r="D60" s="518"/>
      <c r="E60" s="518"/>
      <c r="F60" s="522"/>
      <c r="G60" s="522"/>
      <c r="H60" s="522"/>
      <c r="I60" s="522"/>
      <c r="J60" s="455"/>
      <c r="K60" s="137">
        <v>9</v>
      </c>
      <c r="L60" s="178" t="s">
        <v>115</v>
      </c>
      <c r="M60" s="527"/>
      <c r="N60" s="530"/>
      <c r="O60" s="450"/>
      <c r="P60" s="443"/>
      <c r="Q60" s="525"/>
      <c r="R60" s="525"/>
      <c r="S60" s="525"/>
      <c r="T60" s="525"/>
      <c r="U60" s="525"/>
      <c r="V60" s="525"/>
      <c r="W60" s="525"/>
      <c r="X60" s="525"/>
      <c r="Y60" s="525"/>
      <c r="Z60" s="525"/>
      <c r="AA60" s="525"/>
      <c r="AB60" s="525"/>
      <c r="AC60" s="525"/>
      <c r="AD60" s="525"/>
      <c r="AE60" s="525"/>
      <c r="AF60" s="525"/>
      <c r="AG60" s="525"/>
      <c r="AH60" s="525"/>
      <c r="AI60" s="525"/>
      <c r="AJ60" s="425"/>
      <c r="AK60" s="425"/>
      <c r="AL60" s="425"/>
      <c r="AM60" s="536"/>
      <c r="AN60" s="139">
        <v>9</v>
      </c>
      <c r="AO60" s="175" t="s">
        <v>117</v>
      </c>
      <c r="AP60" s="175"/>
      <c r="AQ60" s="175" t="s">
        <v>114</v>
      </c>
      <c r="AR60" s="175"/>
      <c r="AS60" s="175"/>
      <c r="AT60" s="175"/>
      <c r="AU60" s="175"/>
      <c r="AV60" s="175" t="s">
        <v>114</v>
      </c>
      <c r="AW60" s="176" t="s">
        <v>114</v>
      </c>
      <c r="AX60" s="176" t="s">
        <v>114</v>
      </c>
      <c r="AY60" s="176" t="s">
        <v>114</v>
      </c>
      <c r="AZ60" s="176" t="s">
        <v>114</v>
      </c>
      <c r="BA60" s="176" t="s">
        <v>114</v>
      </c>
      <c r="BB60" s="176" t="s">
        <v>114</v>
      </c>
      <c r="BC60" s="176" t="s">
        <v>114</v>
      </c>
      <c r="BD60" s="167">
        <f t="shared" si="0"/>
        <v>0</v>
      </c>
      <c r="BE60" s="167" t="str">
        <f t="shared" si="1"/>
        <v>Débil</v>
      </c>
      <c r="BF60" s="140"/>
      <c r="BG60" s="177" t="s">
        <v>114</v>
      </c>
      <c r="BH60" s="167" t="str">
        <f t="shared" si="2"/>
        <v>Casilla formulada</v>
      </c>
      <c r="BI60" s="140"/>
      <c r="BJ60" s="167" t="str">
        <f t="shared" si="3"/>
        <v/>
      </c>
      <c r="BK60" s="167" t="str">
        <f t="shared" si="4"/>
        <v/>
      </c>
      <c r="BL60" s="167" t="str">
        <f t="shared" si="5"/>
        <v>SI</v>
      </c>
      <c r="BM60" s="434"/>
      <c r="BN60" s="437"/>
      <c r="BO60" s="440"/>
      <c r="BP60" s="443"/>
      <c r="BQ60" s="425"/>
      <c r="BR60" s="425"/>
      <c r="BS60" s="533"/>
    </row>
    <row r="61" spans="2:71" s="113" customFormat="1" ht="96" customHeight="1" thickBot="1" x14ac:dyDescent="0.3">
      <c r="B61" s="464"/>
      <c r="C61" s="517"/>
      <c r="D61" s="519"/>
      <c r="E61" s="519"/>
      <c r="F61" s="523"/>
      <c r="G61" s="523"/>
      <c r="H61" s="523"/>
      <c r="I61" s="523"/>
      <c r="J61" s="456"/>
      <c r="K61" s="144">
        <v>10</v>
      </c>
      <c r="L61" s="179" t="s">
        <v>115</v>
      </c>
      <c r="M61" s="528"/>
      <c r="N61" s="531"/>
      <c r="O61" s="451"/>
      <c r="P61" s="444"/>
      <c r="Q61" s="526"/>
      <c r="R61" s="526"/>
      <c r="S61" s="526"/>
      <c r="T61" s="526"/>
      <c r="U61" s="526"/>
      <c r="V61" s="526"/>
      <c r="W61" s="526"/>
      <c r="X61" s="526"/>
      <c r="Y61" s="526"/>
      <c r="Z61" s="526"/>
      <c r="AA61" s="526"/>
      <c r="AB61" s="526"/>
      <c r="AC61" s="526"/>
      <c r="AD61" s="526"/>
      <c r="AE61" s="526"/>
      <c r="AF61" s="526"/>
      <c r="AG61" s="526"/>
      <c r="AH61" s="526"/>
      <c r="AI61" s="526"/>
      <c r="AJ61" s="426"/>
      <c r="AK61" s="426"/>
      <c r="AL61" s="426"/>
      <c r="AM61" s="537"/>
      <c r="AN61" s="146">
        <v>10</v>
      </c>
      <c r="AO61" s="180" t="s">
        <v>117</v>
      </c>
      <c r="AP61" s="180"/>
      <c r="AQ61" s="180" t="s">
        <v>114</v>
      </c>
      <c r="AR61" s="180"/>
      <c r="AS61" s="180"/>
      <c r="AT61" s="180"/>
      <c r="AU61" s="180"/>
      <c r="AV61" s="180" t="s">
        <v>114</v>
      </c>
      <c r="AW61" s="181" t="s">
        <v>114</v>
      </c>
      <c r="AX61" s="181" t="s">
        <v>114</v>
      </c>
      <c r="AY61" s="181" t="s">
        <v>114</v>
      </c>
      <c r="AZ61" s="181" t="s">
        <v>114</v>
      </c>
      <c r="BA61" s="181" t="s">
        <v>114</v>
      </c>
      <c r="BB61" s="181" t="s">
        <v>114</v>
      </c>
      <c r="BC61" s="181" t="s">
        <v>114</v>
      </c>
      <c r="BD61" s="148">
        <f t="shared" si="0"/>
        <v>0</v>
      </c>
      <c r="BE61" s="148" t="str">
        <f t="shared" si="1"/>
        <v>Débil</v>
      </c>
      <c r="BF61" s="147"/>
      <c r="BG61" s="182" t="s">
        <v>114</v>
      </c>
      <c r="BH61" s="148" t="str">
        <f t="shared" si="2"/>
        <v>Casilla formulada</v>
      </c>
      <c r="BI61" s="147"/>
      <c r="BJ61" s="148" t="str">
        <f t="shared" si="3"/>
        <v/>
      </c>
      <c r="BK61" s="148" t="str">
        <f t="shared" si="4"/>
        <v/>
      </c>
      <c r="BL61" s="148" t="str">
        <f t="shared" si="5"/>
        <v>SI</v>
      </c>
      <c r="BM61" s="435"/>
      <c r="BN61" s="438"/>
      <c r="BO61" s="441"/>
      <c r="BP61" s="444"/>
      <c r="BQ61" s="426"/>
      <c r="BR61" s="426"/>
      <c r="BS61" s="534"/>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178" priority="23" operator="containsText" text="Si es Riesgo de Corrupción">
      <formula>NOT(ISERROR(SEARCH("Si es Riesgo de Corrupción",J12)))</formula>
    </cfRule>
    <cfRule type="containsText" dxfId="177" priority="24" operator="containsText" text="No es Riesgo de Corrupción">
      <formula>NOT(ISERROR(SEARCH("No es Riesgo de Corrupción",J12)))</formula>
    </cfRule>
  </conditionalFormatting>
  <conditionalFormatting sqref="L12:M21">
    <cfRule type="containsText" dxfId="176" priority="22" operator="containsText" text="Espacio para describir ">
      <formula>NOT(ISERROR(SEARCH("Espacio para describir ",L12)))</formula>
    </cfRule>
  </conditionalFormatting>
  <conditionalFormatting sqref="N12:N61 Q12:AI61 AQ12:AQ61 AV12:BC61 BG12:BG61 BO12:BO61">
    <cfRule type="containsText" dxfId="175" priority="21" operator="containsText" text="Escoger un dato de la lista desplegable">
      <formula>NOT(ISERROR(SEARCH("Escoger un dato de la lista desplegable",N12)))</formula>
    </cfRule>
  </conditionalFormatting>
  <conditionalFormatting sqref="AO12:AO61">
    <cfRule type="containsText" dxfId="174" priority="20" operator="containsText" text="REDACTAR CONTROL">
      <formula>NOT(ISERROR(SEARCH("REDACTAR CONTROL",AO12)))</formula>
    </cfRule>
  </conditionalFormatting>
  <conditionalFormatting sqref="AL12 BR12">
    <cfRule type="containsText" dxfId="173" priority="17" operator="containsText" text="Extremo">
      <formula>NOT(ISERROR(SEARCH("Extremo",AL12)))</formula>
    </cfRule>
    <cfRule type="containsText" dxfId="172" priority="18" operator="containsText" text="Alto">
      <formula>NOT(ISERROR(SEARCH("Alto",AL12)))</formula>
    </cfRule>
    <cfRule type="containsText" dxfId="171" priority="19" operator="containsText" text="Moderado">
      <formula>NOT(ISERROR(SEARCH("Moderado",AL12)))</formula>
    </cfRule>
  </conditionalFormatting>
  <conditionalFormatting sqref="L22:M31">
    <cfRule type="containsText" dxfId="170" priority="16" operator="containsText" text="Espacio para describir ">
      <formula>NOT(ISERROR(SEARCH("Espacio para describir ",L22)))</formula>
    </cfRule>
  </conditionalFormatting>
  <conditionalFormatting sqref="AL22 BR22">
    <cfRule type="containsText" dxfId="169" priority="13" operator="containsText" text="Extremo">
      <formula>NOT(ISERROR(SEARCH("Extremo",AL22)))</formula>
    </cfRule>
    <cfRule type="containsText" dxfId="168" priority="14" operator="containsText" text="Alto">
      <formula>NOT(ISERROR(SEARCH("Alto",AL22)))</formula>
    </cfRule>
    <cfRule type="containsText" dxfId="167" priority="15" operator="containsText" text="Moderado">
      <formula>NOT(ISERROR(SEARCH("Moderado",AL22)))</formula>
    </cfRule>
  </conditionalFormatting>
  <conditionalFormatting sqref="L32:M41">
    <cfRule type="containsText" dxfId="166" priority="12" operator="containsText" text="Espacio para describir ">
      <formula>NOT(ISERROR(SEARCH("Espacio para describir ",L32)))</formula>
    </cfRule>
  </conditionalFormatting>
  <conditionalFormatting sqref="AL32 BR32">
    <cfRule type="containsText" dxfId="165" priority="9" operator="containsText" text="Extremo">
      <formula>NOT(ISERROR(SEARCH("Extremo",AL32)))</formula>
    </cfRule>
    <cfRule type="containsText" dxfId="164" priority="10" operator="containsText" text="Alto">
      <formula>NOT(ISERROR(SEARCH("Alto",AL32)))</formula>
    </cfRule>
    <cfRule type="containsText" dxfId="163" priority="11" operator="containsText" text="Moderado">
      <formula>NOT(ISERROR(SEARCH("Moderado",AL32)))</formula>
    </cfRule>
  </conditionalFormatting>
  <conditionalFormatting sqref="L42:M51">
    <cfRule type="containsText" dxfId="162" priority="8" operator="containsText" text="Espacio para describir ">
      <formula>NOT(ISERROR(SEARCH("Espacio para describir ",L42)))</formula>
    </cfRule>
  </conditionalFormatting>
  <conditionalFormatting sqref="AL42 BR42">
    <cfRule type="containsText" dxfId="161" priority="5" operator="containsText" text="Extremo">
      <formula>NOT(ISERROR(SEARCH("Extremo",AL42)))</formula>
    </cfRule>
    <cfRule type="containsText" dxfId="160" priority="6" operator="containsText" text="Alto">
      <formula>NOT(ISERROR(SEARCH("Alto",AL42)))</formula>
    </cfRule>
    <cfRule type="containsText" dxfId="159" priority="7" operator="containsText" text="Moderado">
      <formula>NOT(ISERROR(SEARCH("Moderado",AL42)))</formula>
    </cfRule>
  </conditionalFormatting>
  <conditionalFormatting sqref="L52:M61">
    <cfRule type="containsText" dxfId="158" priority="4" operator="containsText" text="Espacio para describir ">
      <formula>NOT(ISERROR(SEARCH("Espacio para describir ",L52)))</formula>
    </cfRule>
  </conditionalFormatting>
  <conditionalFormatting sqref="AL52 BR52">
    <cfRule type="containsText" dxfId="157" priority="1" operator="containsText" text="Extremo">
      <formula>NOT(ISERROR(SEARCH("Extremo",AL52)))</formula>
    </cfRule>
    <cfRule type="containsText" dxfId="156" priority="2" operator="containsText" text="Alto">
      <formula>NOT(ISERROR(SEARCH("Alto",AL52)))</formula>
    </cfRule>
    <cfRule type="containsText" dxfId="155"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17E6A480-8DD6-407C-99F5-3510F1EE682C}"/>
    <dataValidation allowBlank="1" showInputMessage="1" showErrorMessage="1" prompt="¿Se deja evidencia o rastro de la ejecución del control, que permita a cualquier tercero con la evidencia, llegar a la misma conclusión?." sqref="BC11" xr:uid="{26569042-CC16-49A9-8CAF-813FFC1BD841}"/>
    <dataValidation allowBlank="1" showInputMessage="1" showErrorMessage="1" prompt="¿Las observaciones, desviaciones o diferencias identificadas como resultados de la ejecución del control son investigadas y resueltas de manera oportuna?" sqref="BB11" xr:uid="{9FCD9658-A24D-44A2-9975-B2965161603B}"/>
    <dataValidation allowBlank="1" showInputMessage="1" showErrorMessage="1" prompt="¿La fuente de información que se utiliza en el desarrollo del control es información confiable que permita mitigar el riesgo?." sqref="BA11" xr:uid="{3B440914-7EB2-4CEA-B288-42DE31F6305E}"/>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5D56FA8-0BBC-4D45-8433-921A953F8C0F}"/>
    <dataValidation allowBlank="1" showInputMessage="1" showErrorMessage="1" prompt="¿La oportunidad en que se ejecuta el control ayuda a prevenir la mitigación del riesgo o a detectar la materialización del riesgo de manera oportuna?" sqref="AY11" xr:uid="{37203D44-D7E0-4251-BB59-0662BD42BFDD}"/>
    <dataValidation allowBlank="1" showInputMessage="1" showErrorMessage="1" prompt="El responsable tiene autoridad y adecuada segregación de funciones en la ejecución del control?" sqref="AX11" xr:uid="{C2190F5A-5F27-4B53-9B5C-59AD2B22C456}"/>
    <dataValidation allowBlank="1" showInputMessage="1" showErrorMessage="1" prompt="¿Existen un responsable asignado a la ejecución del control?" sqref="AW11" xr:uid="{37BBA137-8761-4E34-9E9C-D56B40A0B5BE}"/>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5A8BB45E-EC00-4D3E-98D9-2B2B4E02CB2D}"/>
    <dataValidation type="list" allowBlank="1" showInputMessage="1" showErrorMessage="1" prompt="¿Genera Impacto ambiental?" sqref="AI12:AI61" xr:uid="{B3F65D1B-D214-48A1-98FC-29BD8D0E3BA6}">
      <formula1>"SI,NO,Escoger un dato de la lista desplegable"</formula1>
    </dataValidation>
    <dataValidation allowBlank="1" showInputMessage="1" showErrorMessage="1" prompt="¿Genera Impacto ambiental?" sqref="AI11" xr:uid="{E0D1DBFB-C4DB-4DCA-91E2-03BFEBA86E16}"/>
    <dataValidation type="list" allowBlank="1" showInputMessage="1" showErrorMessage="1" prompt="¿Afectar la imagen nacional?" sqref="AH12:AH61" xr:uid="{C1179E22-F557-4FEC-A249-CEEC4E63404F}">
      <formula1>"SI,NO,Escoger un dato de la lista desplegable"</formula1>
    </dataValidation>
    <dataValidation allowBlank="1" showInputMessage="1" showErrorMessage="1" prompt="¿Afectar la imagen nacional?" sqref="AH11" xr:uid="{8B4C90D1-3A57-42C7-915D-4F8137AB7B91}"/>
    <dataValidation type="list" allowBlank="1" showInputMessage="1" showErrorMessage="1" prompt="¿Afectar la imagen regional?" sqref="AG12:AG61" xr:uid="{DF33219B-1170-4E8C-8DCC-A0B23B720CF5}">
      <formula1>"SI,NO,Escoger un dato de la lista desplegable"</formula1>
    </dataValidation>
    <dataValidation allowBlank="1" showInputMessage="1" showErrorMessage="1" prompt="¿Afectar la imagen regional?" sqref="AG11" xr:uid="{D23F92AB-FFC9-49CD-99DD-AD2D13E03C74}"/>
    <dataValidation type="list" allowBlank="1" showInputMessage="1" showErrorMessage="1" prompt="¿Ocasionar lesiones físicas o pérdida de vidas humanas?_x000a_NOTA: si esta respuesta es afirmativa, el impacto sera considerado como catastrófico." sqref="AF12:AF61" xr:uid="{4386ABFA-14B0-4B63-8953-E4594EEDF303}">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74C7150B-5199-414E-94CA-6C8F61B8E71A}"/>
    <dataValidation type="list" allowBlank="1" showInputMessage="1" showErrorMessage="1" prompt="¿Generar pérdida de credibilidad del sector?" sqref="AE12:AE61" xr:uid="{1038ACC5-0152-47E7-8DEC-9E4EE02C22A4}">
      <formula1>"SI,NO,Escoger un dato de la lista desplegable"</formula1>
    </dataValidation>
    <dataValidation allowBlank="1" showInputMessage="1" showErrorMessage="1" prompt="¿Generar pérdida de credibilidad del sector?" sqref="AE11" xr:uid="{04011743-F40A-42D6-9D55-EFB172076DC3}"/>
    <dataValidation type="list" allowBlank="1" showInputMessage="1" showErrorMessage="1" prompt="¿Dar lugar a procesos penales?" sqref="AD12:AD61" xr:uid="{A5330BE0-3CE6-4880-B4EA-27BE2FDD0F6F}">
      <formula1>"SI,NO,Escoger un dato de la lista desplegable"</formula1>
    </dataValidation>
    <dataValidation allowBlank="1" showInputMessage="1" showErrorMessage="1" prompt="¿Dar lugar a procesos penales?" sqref="AD11" xr:uid="{1DEAACE7-C9D3-4E38-A135-02E83C66B446}"/>
    <dataValidation type="list" allowBlank="1" showInputMessage="1" showErrorMessage="1" prompt="¿Dar lugar a procesos fiscales?" sqref="AC12:AC61" xr:uid="{17786B2F-01B8-4618-9403-53B6E1D520C8}">
      <formula1>"SI,NO,Escoger un dato de la lista desplegable"</formula1>
    </dataValidation>
    <dataValidation allowBlank="1" showInputMessage="1" showErrorMessage="1" prompt="¿Dar lugar a procesos fiscales?" sqref="AC11" xr:uid="{5BB337CD-6127-46A9-8564-CCADD3343302}"/>
    <dataValidation type="list" allowBlank="1" showInputMessage="1" showErrorMessage="1" prompt="¿Dar lugar a procesos disciplinarios?" sqref="AB12:AB61" xr:uid="{3A169D31-8081-42DD-817E-C4B147200C41}">
      <formula1>"SI,NO,Escoger un dato de la lista desplegable"</formula1>
    </dataValidation>
    <dataValidation allowBlank="1" showInputMessage="1" showErrorMessage="1" prompt="¿Dar lugar a procesos disciplinarios?" sqref="AB11" xr:uid="{F5948271-25EC-4004-BD88-805122DE21C8}"/>
    <dataValidation type="list" allowBlank="1" showInputMessage="1" showErrorMessage="1" prompt="¿Dar lugar a procesos sancionatorios?" sqref="AA12:AA61" xr:uid="{5EFAACEC-CA10-4B32-914E-AE5672CAE6A7}">
      <formula1>"SI,NO,Escoger un dato de la lista desplegable"</formula1>
    </dataValidation>
    <dataValidation allowBlank="1" showInputMessage="1" showErrorMessage="1" prompt="¿Dar lugar a procesos sancionatorios?" sqref="AA11" xr:uid="{9F88248B-9100-4F9A-B8EE-94F8627AB5BA}"/>
    <dataValidation type="list" allowBlank="1" showInputMessage="1" showErrorMessage="1" prompt="¿Generar intervención de los órganos de control, de la Fiscalía, u otro ente?" sqref="Z12:Z61" xr:uid="{A6DDCC7C-6A28-4CC4-AB3E-FADF70B066A0}">
      <formula1>"SI,NO,Escoger un dato de la lista desplegable"</formula1>
    </dataValidation>
    <dataValidation allowBlank="1" showInputMessage="1" showErrorMessage="1" prompt="¿Generar intervención de los órganos de control, de la Fiscalía, u otro ente?" sqref="Z11" xr:uid="{71CB6EE3-8652-40F0-A165-11E5CBAD1426}"/>
    <dataValidation type="list" allowBlank="1" showInputMessage="1" showErrorMessage="1" prompt="¿Generar pérdida de información de la Entidad?" sqref="Y12:Y61" xr:uid="{F1D0FC8D-5AA7-44D9-9D7B-9BE8FDABA3C2}">
      <formula1>"SI,NO,Escoger un dato de la lista desplegable"</formula1>
    </dataValidation>
    <dataValidation allowBlank="1" showInputMessage="1" showErrorMessage="1" prompt="¿Generar pérdida de información de la Entidad?" sqref="Y11" xr:uid="{52E637F9-6D0E-43D4-A939-02E6C6EF701B}"/>
    <dataValidation type="list" allowBlank="1" showInputMessage="1" showErrorMessage="1" prompt="¿Dar lugar al detrimento de calidad de vida de la comunidad por la pérdida del bien o servicios o los recursos públicos?" sqref="X12:X61" xr:uid="{DAFD4E63-D3B9-4577-B486-5B786CBCB4E4}">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2117C204-F54F-41D4-AD73-0ECBFB468B51}"/>
    <dataValidation type="list" allowBlank="1" showInputMessage="1" showErrorMessage="1" prompt="¿Afectar la generación de los productos o la prestación de servicios?" sqref="W12:W61" xr:uid="{3A0A6288-F70B-4B09-8B86-779EBFDC3708}">
      <formula1>"SI,NO,Escoger un dato de la lista desplegable"</formula1>
    </dataValidation>
    <dataValidation allowBlank="1" showInputMessage="1" showErrorMessage="1" prompt="¿Afectar la generación de los productos o la prestación de servicios?" sqref="W11" xr:uid="{E265C3EE-DECF-4093-9BAE-3F146A47BC46}"/>
    <dataValidation type="list" allowBlank="1" showInputMessage="1" showErrorMessage="1" prompt="¿Generar pérdida de recursos económicos?" sqref="V12:V61" xr:uid="{0632110C-4154-4037-9F3F-0D0900E2CDB5}">
      <formula1>"SI,NO,Escoger un dato de la lista desplegable"</formula1>
    </dataValidation>
    <dataValidation allowBlank="1" showInputMessage="1" showErrorMessage="1" prompt="¿Generar pérdida de recursos económicos?" sqref="V11" xr:uid="{E18EE05D-7382-4A2B-A43A-B30A1850AF1E}"/>
    <dataValidation type="list" allowBlank="1" showInputMessage="1" showErrorMessage="1" prompt="¿Generar pérdida de confianza de la Entidad, afectando su reputación?" sqref="U12:U61" xr:uid="{CB6F0A04-BBC7-49BF-98DA-750D57657383}">
      <formula1>"SI,NO,Escoger un dato de la lista desplegable"</formula1>
    </dataValidation>
    <dataValidation allowBlank="1" showInputMessage="1" showErrorMessage="1" prompt="¿Generar pérdida de confianza de la Entidad, afectando su reputación?" sqref="U11" xr:uid="{8D21B395-CC63-4B76-A5F2-1620FF02581E}"/>
    <dataValidation type="list" allowBlank="1" showInputMessage="1" showErrorMessage="1" prompt="¿Afectar el cumplimiento de la misión del sector al que pertenece la Entidad?" sqref="T12:T61" xr:uid="{76C2492F-0FC8-47F0-ACF4-74674CBF1289}">
      <formula1>"SI,NO,Escoger un dato de la lista desplegable"</formula1>
    </dataValidation>
    <dataValidation allowBlank="1" showInputMessage="1" showErrorMessage="1" prompt="¿Afectar el cumplimiento de la misión del sector al que pertenece la Entidad?" sqref="T11" xr:uid="{7907BDC1-246D-4F14-BDF0-7D66281C650F}"/>
    <dataValidation type="list" allowBlank="1" showInputMessage="1" showErrorMessage="1" prompt="¿Afectar el cumplimiento de misión de la Entidad?" sqref="S12:S61" xr:uid="{FC74DF4C-BCFC-4EA5-A1CD-BEEE73999904}">
      <formula1>"SI,NO,Escoger un dato de la lista desplegable"</formula1>
    </dataValidation>
    <dataValidation allowBlank="1" showInputMessage="1" showErrorMessage="1" prompt="¿Afectar el cumplimiento de misión de la Entidad?" sqref="S11" xr:uid="{C949F57F-9498-4FB0-89B9-9C2E6FC07C58}"/>
    <dataValidation type="list" allowBlank="1" showInputMessage="1" showErrorMessage="1" prompt="¿Afectar el cumplimiento de metas y objetivos de la dependencia?" sqref="R12:R61" xr:uid="{C7B85FE2-32CD-4088-8F19-AC03799BD0FE}">
      <formula1>"SI,NO,Escoger un dato de la lista desplegable"</formula1>
    </dataValidation>
    <dataValidation allowBlank="1" showInputMessage="1" showErrorMessage="1" prompt="¿Afectar el cumplimiento de metas y objetivos de la dependencia?" sqref="R11" xr:uid="{AAE229B2-BA93-4E41-9A7B-FA6F7FD60129}"/>
    <dataValidation type="list" allowBlank="1" showInputMessage="1" showErrorMessage="1" prompt="¿Afectar al grupo de funcionarios del proceso?" sqref="Q12:Q61" xr:uid="{3EDC5BA3-5A7A-4875-887E-BCBBA241E05D}">
      <formula1>"SI,NO,Escoger un dato de la lista desplegable"</formula1>
    </dataValidation>
    <dataValidation allowBlank="1" showInputMessage="1" showErrorMessage="1" prompt="¿Afectar al grupo de funcionarios del proceso?" sqref="Q11" xr:uid="{F8664B31-C70A-4E6B-AA46-A1C5A568D258}"/>
    <dataValidation allowBlank="1" showInputMessage="1" showErrorMessage="1" prompt="Son los efectos ocasionados por la ocurrencia de un riesgo que afecta los objetivos o procesos de la entidad. Pueden ser una pérdida, un daño, un perjuicio, un detrimento." sqref="M9:M11" xr:uid="{02F01B70-F95B-450B-8682-9458E7616CA3}"/>
    <dataValidation type="list" allowBlank="1" showInputMessage="1" showErrorMessage="1" sqref="BG12:BG61" xr:uid="{BA8299D9-3FC8-4C9B-AC8B-285E1B52D5A4}">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07729D24-6905-4B97-98F3-825748D95199}">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1AE6F306-8DF4-4F18-A6CC-DD63AA887F7D}">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F9EE898F-574C-4819-8B10-7ED09EF9CDD0}">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E3CEA0AA-971D-4850-93F0-7B9DCE9076D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32944420-D38D-49B5-9B34-6BCC30355938}">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B8C5EBDF-EA70-4A4A-9E19-2C156D709F78}">
      <formula1>"Adecuado,Inadecuado,Escoger un dato de la lista desplegable"</formula1>
    </dataValidation>
    <dataValidation type="list" allowBlank="1" showInputMessage="1" showErrorMessage="1" prompt="¿Existen un responsable asignado a la ejecución del control?" sqref="AW12:AW61" xr:uid="{AF0FF898-FF6E-4474-9502-0B1F14369BB8}">
      <formula1>"Asignado,No Asignado,Escoger un dato de la lista desplegable"</formula1>
    </dataValidation>
    <dataValidation type="list" allowBlank="1" showInputMessage="1" showErrorMessage="1" sqref="AV12:AV61" xr:uid="{2294A684-3D84-4125-A6A4-528E38BAED1E}">
      <formula1>"Escoger un dato de la lista desplegable,Preventivo,Detectivo"</formula1>
    </dataValidation>
    <dataValidation type="list" allowBlank="1" showInputMessage="1" showErrorMessage="1" sqref="AQ12:AQ61" xr:uid="{7B641A83-9563-48CB-8911-537734D1389B}">
      <formula1>"Escoger un dato de la lista desplegable,Por Tramite, Diario, Semanal, Quincenal, Mensual, Bimestral, Trimestral, Semestral,Anual"</formula1>
    </dataValidation>
    <dataValidation type="list" allowBlank="1" showInputMessage="1" showErrorMessage="1" sqref="F12:I61" xr:uid="{55F3A9DC-41CD-4759-9216-CDA0A1DA63FB}">
      <formula1>"SI,NO,Escoger un dato de la lista desplegable"</formula1>
    </dataValidation>
    <dataValidation type="list" allowBlank="1" showInputMessage="1" showErrorMessage="1" sqref="N12:N61" xr:uid="{6006F6DF-38A3-4672-AC4A-976BD5C63C7D}">
      <formula1>"Escoger un dato de la lista desplegable,5,4,3,2,1"</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13C71-1D3F-49AB-95EA-9640054A0F19}">
  <dimension ref="B2:BS61"/>
  <sheetViews>
    <sheetView topLeftCell="A13" workbookViewId="0"/>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37.28515625" style="27" customWidth="1"/>
    <col min="43" max="43" width="16.7109375" style="27" customWidth="1"/>
    <col min="44" max="44" width="28.140625" style="27" customWidth="1"/>
    <col min="45" max="45" width="44.42578125" style="27" customWidth="1"/>
    <col min="46" max="46" width="27.140625" style="27" customWidth="1"/>
    <col min="47"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491">
        <v>45260</v>
      </c>
      <c r="F6" s="492"/>
      <c r="G6" s="492"/>
      <c r="H6" s="492"/>
      <c r="I6" s="492"/>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493" t="s">
        <v>71</v>
      </c>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5"/>
      <c r="AN8" s="285" t="s">
        <v>365</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485"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497"/>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184</v>
      </c>
      <c r="K10" s="258"/>
      <c r="L10" s="258"/>
      <c r="M10" s="261"/>
      <c r="N10" s="485"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489"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486"/>
      <c r="O11" s="487"/>
      <c r="P11" s="487"/>
      <c r="Q11" s="165">
        <v>1</v>
      </c>
      <c r="R11" s="165">
        <v>2</v>
      </c>
      <c r="S11" s="165">
        <v>3</v>
      </c>
      <c r="T11" s="165">
        <v>4</v>
      </c>
      <c r="U11" s="165">
        <v>5</v>
      </c>
      <c r="V11" s="165">
        <v>6</v>
      </c>
      <c r="W11" s="165">
        <v>7</v>
      </c>
      <c r="X11" s="165">
        <v>8</v>
      </c>
      <c r="Y11" s="165">
        <v>9</v>
      </c>
      <c r="Z11" s="165">
        <v>10</v>
      </c>
      <c r="AA11" s="165">
        <v>11</v>
      </c>
      <c r="AB11" s="165">
        <v>12</v>
      </c>
      <c r="AC11" s="165">
        <v>13</v>
      </c>
      <c r="AD11" s="165">
        <v>14</v>
      </c>
      <c r="AE11" s="165">
        <v>15</v>
      </c>
      <c r="AF11" s="165">
        <v>16</v>
      </c>
      <c r="AG11" s="165">
        <v>17</v>
      </c>
      <c r="AH11" s="165">
        <v>18</v>
      </c>
      <c r="AI11" s="165">
        <v>19</v>
      </c>
      <c r="AJ11" s="488"/>
      <c r="AK11" s="488"/>
      <c r="AL11" s="488"/>
      <c r="AM11" s="490"/>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280.5" x14ac:dyDescent="0.25">
      <c r="B12" s="462">
        <v>1</v>
      </c>
      <c r="C12" s="465" t="s">
        <v>27</v>
      </c>
      <c r="D12" s="455" t="s">
        <v>769</v>
      </c>
      <c r="E12" s="559" t="s">
        <v>770</v>
      </c>
      <c r="F12" s="455" t="s">
        <v>162</v>
      </c>
      <c r="G12" s="455" t="s">
        <v>162</v>
      </c>
      <c r="H12" s="455" t="s">
        <v>162</v>
      </c>
      <c r="I12" s="455" t="s">
        <v>162</v>
      </c>
      <c r="J12" s="455" t="str">
        <f>IF(AND((F12="SI"),(G12="SI"),(H12="SI"),(I12="SI")),"Si es Riesgo de Corrupción","No es Riesgo de Corrupción")</f>
        <v>Si es Riesgo de Corrupción</v>
      </c>
      <c r="K12" s="128">
        <v>1</v>
      </c>
      <c r="L12" s="194" t="s">
        <v>771</v>
      </c>
      <c r="M12" s="457" t="s">
        <v>772</v>
      </c>
      <c r="N12" s="471">
        <v>1</v>
      </c>
      <c r="O12" s="449" t="str">
        <f>IF(N12=1,"Rara vez",IF(N12=2,"Improbable",IF(N12=3,"Posible",IF(N12=4,"Probable",IF(N12=5,"Casi seguro","Definir el nivel de probabilidad")))))</f>
        <v>Rara vez</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448" t="s">
        <v>162</v>
      </c>
      <c r="R12" s="448" t="s">
        <v>162</v>
      </c>
      <c r="S12" s="448" t="s">
        <v>162</v>
      </c>
      <c r="T12" s="448" t="s">
        <v>162</v>
      </c>
      <c r="U12" s="448" t="s">
        <v>162</v>
      </c>
      <c r="V12" s="448" t="s">
        <v>162</v>
      </c>
      <c r="W12" s="448" t="s">
        <v>162</v>
      </c>
      <c r="X12" s="448" t="s">
        <v>162</v>
      </c>
      <c r="Y12" s="448" t="s">
        <v>162</v>
      </c>
      <c r="Z12" s="448" t="s">
        <v>162</v>
      </c>
      <c r="AA12" s="448" t="s">
        <v>162</v>
      </c>
      <c r="AB12" s="448" t="s">
        <v>162</v>
      </c>
      <c r="AC12" s="448" t="s">
        <v>162</v>
      </c>
      <c r="AD12" s="448" t="s">
        <v>162</v>
      </c>
      <c r="AE12" s="448" t="s">
        <v>162</v>
      </c>
      <c r="AF12" s="448" t="s">
        <v>162</v>
      </c>
      <c r="AG12" s="448" t="s">
        <v>162</v>
      </c>
      <c r="AH12" s="448" t="s">
        <v>162</v>
      </c>
      <c r="AI12" s="448" t="s">
        <v>162</v>
      </c>
      <c r="AJ12" s="448" t="str">
        <f t="shared" ref="AJ12:AJ22" si="0">IF(AF12="SI","Impacto Catastrófico por lesoines o perdida de vidas humanas",(COUNTIF(Q12:AE21,"SI")+COUNTIF(AG12:AI21,"SI")))</f>
        <v>Impacto Catastrófico por lesoines o perdida de vidas humanas</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430" t="s">
        <v>159</v>
      </c>
      <c r="AN12" s="117">
        <v>1</v>
      </c>
      <c r="AO12" s="121" t="s">
        <v>773</v>
      </c>
      <c r="AP12" s="121" t="s">
        <v>774</v>
      </c>
      <c r="AQ12" s="121" t="s">
        <v>476</v>
      </c>
      <c r="AR12" s="121" t="s">
        <v>775</v>
      </c>
      <c r="AS12" s="121" t="s">
        <v>776</v>
      </c>
      <c r="AT12" s="161" t="s">
        <v>777</v>
      </c>
      <c r="AU12" s="121" t="s">
        <v>778</v>
      </c>
      <c r="AV12" s="121" t="s">
        <v>170</v>
      </c>
      <c r="AW12" s="166" t="s">
        <v>171</v>
      </c>
      <c r="AX12" s="166" t="s">
        <v>172</v>
      </c>
      <c r="AY12" s="166" t="s">
        <v>173</v>
      </c>
      <c r="AZ12" s="166" t="s">
        <v>174</v>
      </c>
      <c r="BA12" s="166" t="s">
        <v>175</v>
      </c>
      <c r="BB12" s="166" t="s">
        <v>176</v>
      </c>
      <c r="BC12" s="166" t="s">
        <v>187</v>
      </c>
      <c r="BD12" s="166">
        <f t="shared" ref="BD12:BD61" si="1">IF(AW12="Asignado",15,0)+IF(AX12="Adecuado",15,0)+IF(AY12="Oportuna",15,0)+IF(AZ12="Prevenir",15,IF(AZ12="Detectar",10,0))+IF(BA12="Confiable",15,0)+IF(BB12="Se investigan y resuelven oportunamente",15,0)+IF(BC12="Completa",10,IF(BC12="Incompleta",5,0))</f>
        <v>100</v>
      </c>
      <c r="BE12" s="166" t="str">
        <f t="shared" ref="BE12:BE61" si="2">IF(BD12&lt;=85,"Débil",IF(AND(BD12&gt;=86,BD12&lt;=94),"Moderado","Fuerte"))</f>
        <v>Fuerte</v>
      </c>
      <c r="BF12" s="121"/>
      <c r="BG12" s="130" t="s">
        <v>178</v>
      </c>
      <c r="BH12" s="166" t="str">
        <f t="shared" ref="BH12:BH61" si="3">IF(BG12="Débil","No se ejecuta",IF(BG12="Moderado","Algunas veces se ejecuta",IF(BG12="FUERTE","Siempre se ejecuta","Casilla formulada")))</f>
        <v>Siempre se ejecuta</v>
      </c>
      <c r="BI12" s="121"/>
      <c r="BJ12" s="166"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61" si="5">IF(BJ12="DÉBIL",0,IF(BJ12="MODERADO",50,IF(BJ12="FUERTE",100,"")))</f>
        <v>100</v>
      </c>
      <c r="BL12" s="166" t="str">
        <f t="shared" ref="BL12:BL61" si="6">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68">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427" t="s">
        <v>779</v>
      </c>
    </row>
    <row r="13" spans="2:71" s="113" customFormat="1" ht="165.75" x14ac:dyDescent="0.25">
      <c r="B13" s="463"/>
      <c r="C13" s="466"/>
      <c r="D13" s="455"/>
      <c r="E13" s="559"/>
      <c r="F13" s="455"/>
      <c r="G13" s="455"/>
      <c r="H13" s="455"/>
      <c r="I13" s="455"/>
      <c r="J13" s="455"/>
      <c r="K13" s="131">
        <v>2</v>
      </c>
      <c r="L13" s="195" t="s">
        <v>780</v>
      </c>
      <c r="M13" s="457"/>
      <c r="N13" s="472"/>
      <c r="O13" s="450"/>
      <c r="P13" s="443"/>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31"/>
      <c r="AN13" s="133">
        <v>2</v>
      </c>
      <c r="AO13" s="196" t="s">
        <v>781</v>
      </c>
      <c r="AP13" s="196" t="s">
        <v>782</v>
      </c>
      <c r="AQ13" s="196" t="s">
        <v>476</v>
      </c>
      <c r="AR13" s="196" t="s">
        <v>783</v>
      </c>
      <c r="AS13" s="196" t="s">
        <v>784</v>
      </c>
      <c r="AT13" s="196" t="s">
        <v>785</v>
      </c>
      <c r="AU13" s="196" t="s">
        <v>786</v>
      </c>
      <c r="AV13" s="196" t="s">
        <v>170</v>
      </c>
      <c r="AW13" s="197" t="s">
        <v>171</v>
      </c>
      <c r="AX13" s="197" t="s">
        <v>172</v>
      </c>
      <c r="AY13" s="197" t="s">
        <v>173</v>
      </c>
      <c r="AZ13" s="197" t="s">
        <v>174</v>
      </c>
      <c r="BA13" s="197" t="s">
        <v>175</v>
      </c>
      <c r="BB13" s="197" t="s">
        <v>176</v>
      </c>
      <c r="BC13" s="197" t="s">
        <v>187</v>
      </c>
      <c r="BD13" s="197">
        <f t="shared" si="1"/>
        <v>100</v>
      </c>
      <c r="BE13" s="197" t="str">
        <f t="shared" si="2"/>
        <v>Fuerte</v>
      </c>
      <c r="BF13" s="196"/>
      <c r="BG13" s="198" t="s">
        <v>178</v>
      </c>
      <c r="BH13" s="197" t="str">
        <f t="shared" si="3"/>
        <v>Siempre se ejecuta</v>
      </c>
      <c r="BI13" s="196"/>
      <c r="BJ13" s="197" t="str">
        <f t="shared" si="4"/>
        <v>FUERTE</v>
      </c>
      <c r="BK13" s="197">
        <f t="shared" si="5"/>
        <v>100</v>
      </c>
      <c r="BL13" s="197" t="str">
        <f t="shared" si="6"/>
        <v>NO</v>
      </c>
      <c r="BM13" s="434"/>
      <c r="BN13" s="437"/>
      <c r="BO13" s="469"/>
      <c r="BP13" s="443"/>
      <c r="BQ13" s="425"/>
      <c r="BR13" s="425"/>
      <c r="BS13" s="428"/>
    </row>
    <row r="14" spans="2:71" s="113" customFormat="1" ht="140.25" x14ac:dyDescent="0.25">
      <c r="B14" s="463"/>
      <c r="C14" s="466"/>
      <c r="D14" s="455"/>
      <c r="E14" s="559"/>
      <c r="F14" s="455"/>
      <c r="G14" s="455"/>
      <c r="H14" s="455"/>
      <c r="I14" s="455"/>
      <c r="J14" s="455"/>
      <c r="K14" s="137">
        <v>3</v>
      </c>
      <c r="L14" s="199" t="s">
        <v>787</v>
      </c>
      <c r="M14" s="457"/>
      <c r="N14" s="472"/>
      <c r="O14" s="450"/>
      <c r="P14" s="443"/>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31"/>
      <c r="AN14" s="200">
        <v>3</v>
      </c>
      <c r="AO14" s="196" t="s">
        <v>788</v>
      </c>
      <c r="AP14" s="196" t="s">
        <v>789</v>
      </c>
      <c r="AQ14" s="196" t="s">
        <v>476</v>
      </c>
      <c r="AR14" s="196" t="s">
        <v>790</v>
      </c>
      <c r="AS14" s="196" t="s">
        <v>791</v>
      </c>
      <c r="AT14" s="196" t="s">
        <v>792</v>
      </c>
      <c r="AU14" s="196" t="s">
        <v>793</v>
      </c>
      <c r="AV14" s="196" t="s">
        <v>170</v>
      </c>
      <c r="AW14" s="197" t="s">
        <v>171</v>
      </c>
      <c r="AX14" s="197" t="s">
        <v>172</v>
      </c>
      <c r="AY14" s="197" t="s">
        <v>173</v>
      </c>
      <c r="AZ14" s="197" t="s">
        <v>174</v>
      </c>
      <c r="BA14" s="197" t="s">
        <v>175</v>
      </c>
      <c r="BB14" s="197" t="s">
        <v>176</v>
      </c>
      <c r="BC14" s="197" t="s">
        <v>187</v>
      </c>
      <c r="BD14" s="197">
        <f t="shared" si="1"/>
        <v>100</v>
      </c>
      <c r="BE14" s="197" t="str">
        <f t="shared" si="2"/>
        <v>Fuerte</v>
      </c>
      <c r="BF14" s="196"/>
      <c r="BG14" s="198" t="s">
        <v>178</v>
      </c>
      <c r="BH14" s="197" t="str">
        <f t="shared" si="3"/>
        <v>Siempre se ejecuta</v>
      </c>
      <c r="BI14" s="196"/>
      <c r="BJ14" s="197" t="str">
        <f t="shared" si="4"/>
        <v>FUERTE</v>
      </c>
      <c r="BK14" s="197">
        <f t="shared" si="5"/>
        <v>100</v>
      </c>
      <c r="BL14" s="197" t="str">
        <f t="shared" si="6"/>
        <v>NO</v>
      </c>
      <c r="BM14" s="434"/>
      <c r="BN14" s="437"/>
      <c r="BO14" s="469"/>
      <c r="BP14" s="443"/>
      <c r="BQ14" s="425"/>
      <c r="BR14" s="425"/>
      <c r="BS14" s="428"/>
    </row>
    <row r="15" spans="2:71" s="113" customFormat="1" ht="63.75" x14ac:dyDescent="0.25">
      <c r="B15" s="463"/>
      <c r="C15" s="466"/>
      <c r="D15" s="455"/>
      <c r="E15" s="559"/>
      <c r="F15" s="455"/>
      <c r="G15" s="455"/>
      <c r="H15" s="455"/>
      <c r="I15" s="455"/>
      <c r="J15" s="455"/>
      <c r="K15" s="131">
        <v>4</v>
      </c>
      <c r="L15" s="132" t="s">
        <v>794</v>
      </c>
      <c r="M15" s="457"/>
      <c r="N15" s="472"/>
      <c r="O15" s="450"/>
      <c r="P15" s="443"/>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31"/>
      <c r="AN15" s="133">
        <v>4</v>
      </c>
      <c r="AO15" s="134" t="s">
        <v>795</v>
      </c>
      <c r="AP15" s="134" t="s">
        <v>796</v>
      </c>
      <c r="AQ15" s="134" t="s">
        <v>186</v>
      </c>
      <c r="AR15" s="134" t="s">
        <v>797</v>
      </c>
      <c r="AS15" s="134" t="s">
        <v>798</v>
      </c>
      <c r="AT15" s="134" t="s">
        <v>799</v>
      </c>
      <c r="AU15" s="134" t="s">
        <v>800</v>
      </c>
      <c r="AV15" s="134" t="s">
        <v>170</v>
      </c>
      <c r="AW15" s="135" t="s">
        <v>171</v>
      </c>
      <c r="AX15" s="135" t="s">
        <v>172</v>
      </c>
      <c r="AY15" s="135" t="s">
        <v>173</v>
      </c>
      <c r="AZ15" s="135" t="s">
        <v>174</v>
      </c>
      <c r="BA15" s="135" t="s">
        <v>175</v>
      </c>
      <c r="BB15" s="135" t="s">
        <v>176</v>
      </c>
      <c r="BC15" s="135" t="s">
        <v>187</v>
      </c>
      <c r="BD15" s="135">
        <f t="shared" si="1"/>
        <v>100</v>
      </c>
      <c r="BE15" s="135" t="str">
        <f t="shared" si="2"/>
        <v>Fuerte</v>
      </c>
      <c r="BF15" s="134"/>
      <c r="BG15" s="136" t="s">
        <v>178</v>
      </c>
      <c r="BH15" s="135" t="str">
        <f t="shared" si="3"/>
        <v>Siempre se ejecuta</v>
      </c>
      <c r="BI15" s="134"/>
      <c r="BJ15" s="135" t="str">
        <f t="shared" si="4"/>
        <v>FUERTE</v>
      </c>
      <c r="BK15" s="135">
        <f t="shared" si="5"/>
        <v>100</v>
      </c>
      <c r="BL15" s="135" t="str">
        <f t="shared" si="6"/>
        <v>NO</v>
      </c>
      <c r="BM15" s="434"/>
      <c r="BN15" s="437"/>
      <c r="BO15" s="469"/>
      <c r="BP15" s="443"/>
      <c r="BQ15" s="425"/>
      <c r="BR15" s="425"/>
      <c r="BS15" s="428"/>
    </row>
    <row r="16" spans="2:71" s="113" customFormat="1" ht="140.25" x14ac:dyDescent="0.25">
      <c r="B16" s="463"/>
      <c r="C16" s="466"/>
      <c r="D16" s="455"/>
      <c r="E16" s="559"/>
      <c r="F16" s="455"/>
      <c r="G16" s="455"/>
      <c r="H16" s="455"/>
      <c r="I16" s="455"/>
      <c r="J16" s="455"/>
      <c r="K16" s="137">
        <v>5</v>
      </c>
      <c r="L16" s="199" t="s">
        <v>801</v>
      </c>
      <c r="M16" s="457"/>
      <c r="N16" s="472"/>
      <c r="O16" s="450"/>
      <c r="P16" s="443"/>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31"/>
      <c r="AN16" s="139">
        <v>5</v>
      </c>
      <c r="AO16" s="140" t="s">
        <v>802</v>
      </c>
      <c r="AP16" s="140" t="s">
        <v>803</v>
      </c>
      <c r="AQ16" s="140" t="s">
        <v>186</v>
      </c>
      <c r="AR16" s="140" t="s">
        <v>804</v>
      </c>
      <c r="AS16" s="140" t="s">
        <v>805</v>
      </c>
      <c r="AT16" s="140" t="s">
        <v>806</v>
      </c>
      <c r="AU16" s="140" t="s">
        <v>807</v>
      </c>
      <c r="AV16" s="140" t="s">
        <v>170</v>
      </c>
      <c r="AW16" s="167" t="s">
        <v>171</v>
      </c>
      <c r="AX16" s="167" t="s">
        <v>172</v>
      </c>
      <c r="AY16" s="167" t="s">
        <v>173</v>
      </c>
      <c r="AZ16" s="167" t="s">
        <v>174</v>
      </c>
      <c r="BA16" s="167" t="s">
        <v>175</v>
      </c>
      <c r="BB16" s="167" t="s">
        <v>176</v>
      </c>
      <c r="BC16" s="167" t="s">
        <v>187</v>
      </c>
      <c r="BD16" s="167">
        <f t="shared" si="1"/>
        <v>100</v>
      </c>
      <c r="BE16" s="167" t="str">
        <f t="shared" si="2"/>
        <v>Fuerte</v>
      </c>
      <c r="BF16" s="140"/>
      <c r="BG16" s="142" t="s">
        <v>178</v>
      </c>
      <c r="BH16" s="167" t="str">
        <f t="shared" si="3"/>
        <v>Siempre se ejecuta</v>
      </c>
      <c r="BI16" s="140"/>
      <c r="BJ16" s="167" t="str">
        <f t="shared" si="4"/>
        <v>FUERTE</v>
      </c>
      <c r="BK16" s="167">
        <f t="shared" si="5"/>
        <v>100</v>
      </c>
      <c r="BL16" s="167" t="str">
        <f t="shared" si="6"/>
        <v>NO</v>
      </c>
      <c r="BM16" s="434"/>
      <c r="BN16" s="437"/>
      <c r="BO16" s="469"/>
      <c r="BP16" s="443"/>
      <c r="BQ16" s="425"/>
      <c r="BR16" s="425"/>
      <c r="BS16" s="428"/>
    </row>
    <row r="17" spans="2:71" s="113" customFormat="1" ht="102" x14ac:dyDescent="0.25">
      <c r="B17" s="463"/>
      <c r="C17" s="466"/>
      <c r="D17" s="455"/>
      <c r="E17" s="559"/>
      <c r="F17" s="455"/>
      <c r="G17" s="455"/>
      <c r="H17" s="455"/>
      <c r="I17" s="455"/>
      <c r="J17" s="455"/>
      <c r="K17" s="131">
        <v>6</v>
      </c>
      <c r="L17" s="132" t="s">
        <v>808</v>
      </c>
      <c r="M17" s="457"/>
      <c r="N17" s="472"/>
      <c r="O17" s="450"/>
      <c r="P17" s="443"/>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31"/>
      <c r="AN17" s="133">
        <v>6</v>
      </c>
      <c r="AO17" s="134" t="s">
        <v>809</v>
      </c>
      <c r="AP17" s="134" t="s">
        <v>810</v>
      </c>
      <c r="AQ17" s="134" t="s">
        <v>186</v>
      </c>
      <c r="AR17" s="134" t="s">
        <v>811</v>
      </c>
      <c r="AS17" s="134" t="s">
        <v>812</v>
      </c>
      <c r="AT17" s="134" t="s">
        <v>813</v>
      </c>
      <c r="AU17" s="134" t="s">
        <v>814</v>
      </c>
      <c r="AV17" s="134" t="s">
        <v>170</v>
      </c>
      <c r="AW17" s="135" t="s">
        <v>171</v>
      </c>
      <c r="AX17" s="135" t="s">
        <v>172</v>
      </c>
      <c r="AY17" s="135" t="s">
        <v>173</v>
      </c>
      <c r="AZ17" s="135" t="s">
        <v>174</v>
      </c>
      <c r="BA17" s="135" t="s">
        <v>175</v>
      </c>
      <c r="BB17" s="135" t="s">
        <v>176</v>
      </c>
      <c r="BC17" s="135" t="s">
        <v>187</v>
      </c>
      <c r="BD17" s="135">
        <f t="shared" si="1"/>
        <v>100</v>
      </c>
      <c r="BE17" s="135" t="str">
        <f t="shared" si="2"/>
        <v>Fuerte</v>
      </c>
      <c r="BF17" s="134"/>
      <c r="BG17" s="136" t="s">
        <v>178</v>
      </c>
      <c r="BH17" s="135" t="str">
        <f t="shared" si="3"/>
        <v>Siempre se ejecuta</v>
      </c>
      <c r="BI17" s="134"/>
      <c r="BJ17" s="135" t="str">
        <f t="shared" si="4"/>
        <v>FUERTE</v>
      </c>
      <c r="BK17" s="135">
        <f t="shared" si="5"/>
        <v>100</v>
      </c>
      <c r="BL17" s="135" t="str">
        <f t="shared" si="6"/>
        <v>NO</v>
      </c>
      <c r="BM17" s="434"/>
      <c r="BN17" s="437"/>
      <c r="BO17" s="469"/>
      <c r="BP17" s="443"/>
      <c r="BQ17" s="425"/>
      <c r="BR17" s="425"/>
      <c r="BS17" s="428"/>
    </row>
    <row r="18" spans="2:71" s="113" customFormat="1" ht="114.75" x14ac:dyDescent="0.25">
      <c r="B18" s="463"/>
      <c r="C18" s="466"/>
      <c r="D18" s="455"/>
      <c r="E18" s="559"/>
      <c r="F18" s="455"/>
      <c r="G18" s="455"/>
      <c r="H18" s="455"/>
      <c r="I18" s="455"/>
      <c r="J18" s="455"/>
      <c r="K18" s="137">
        <v>7</v>
      </c>
      <c r="L18" s="138"/>
      <c r="M18" s="457"/>
      <c r="N18" s="472"/>
      <c r="O18" s="450"/>
      <c r="P18" s="443"/>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31"/>
      <c r="AN18" s="139">
        <v>7</v>
      </c>
      <c r="AO18" s="196" t="s">
        <v>815</v>
      </c>
      <c r="AP18" s="196" t="s">
        <v>816</v>
      </c>
      <c r="AQ18" s="196" t="s">
        <v>191</v>
      </c>
      <c r="AR18" s="196" t="s">
        <v>817</v>
      </c>
      <c r="AS18" s="196" t="s">
        <v>818</v>
      </c>
      <c r="AT18" s="196" t="s">
        <v>819</v>
      </c>
      <c r="AU18" s="196" t="s">
        <v>820</v>
      </c>
      <c r="AV18" s="196" t="s">
        <v>170</v>
      </c>
      <c r="AW18" s="197" t="s">
        <v>171</v>
      </c>
      <c r="AX18" s="197" t="s">
        <v>172</v>
      </c>
      <c r="AY18" s="197" t="s">
        <v>173</v>
      </c>
      <c r="AZ18" s="197" t="s">
        <v>174</v>
      </c>
      <c r="BA18" s="197" t="s">
        <v>175</v>
      </c>
      <c r="BB18" s="197" t="s">
        <v>176</v>
      </c>
      <c r="BC18" s="197" t="s">
        <v>187</v>
      </c>
      <c r="BD18" s="197">
        <f t="shared" si="1"/>
        <v>100</v>
      </c>
      <c r="BE18" s="197" t="str">
        <f t="shared" si="2"/>
        <v>Fuerte</v>
      </c>
      <c r="BF18" s="196"/>
      <c r="BG18" s="198" t="s">
        <v>178</v>
      </c>
      <c r="BH18" s="197" t="str">
        <f t="shared" si="3"/>
        <v>Siempre se ejecuta</v>
      </c>
      <c r="BI18" s="196"/>
      <c r="BJ18" s="197" t="str">
        <f t="shared" si="4"/>
        <v>FUERTE</v>
      </c>
      <c r="BK18" s="197">
        <f t="shared" si="5"/>
        <v>100</v>
      </c>
      <c r="BL18" s="197" t="str">
        <f t="shared" si="6"/>
        <v>NO</v>
      </c>
      <c r="BM18" s="434"/>
      <c r="BN18" s="437"/>
      <c r="BO18" s="469"/>
      <c r="BP18" s="443"/>
      <c r="BQ18" s="425"/>
      <c r="BR18" s="425"/>
      <c r="BS18" s="428"/>
    </row>
    <row r="19" spans="2:71" s="113" customFormat="1" ht="76.5" x14ac:dyDescent="0.25">
      <c r="B19" s="463"/>
      <c r="C19" s="466"/>
      <c r="D19" s="455"/>
      <c r="E19" s="559"/>
      <c r="F19" s="455"/>
      <c r="G19" s="455"/>
      <c r="H19" s="455"/>
      <c r="I19" s="455"/>
      <c r="J19" s="455"/>
      <c r="K19" s="131">
        <v>8</v>
      </c>
      <c r="L19" s="132"/>
      <c r="M19" s="457"/>
      <c r="N19" s="472"/>
      <c r="O19" s="450"/>
      <c r="P19" s="443"/>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31"/>
      <c r="AN19" s="133">
        <v>8</v>
      </c>
      <c r="AO19" s="134" t="s">
        <v>821</v>
      </c>
      <c r="AP19" s="134" t="s">
        <v>822</v>
      </c>
      <c r="AQ19" s="134" t="s">
        <v>186</v>
      </c>
      <c r="AR19" s="134" t="s">
        <v>823</v>
      </c>
      <c r="AS19" s="134" t="s">
        <v>824</v>
      </c>
      <c r="AT19" s="134" t="s">
        <v>825</v>
      </c>
      <c r="AU19" s="134" t="s">
        <v>826</v>
      </c>
      <c r="AV19" s="134" t="s">
        <v>170</v>
      </c>
      <c r="AW19" s="135" t="s">
        <v>171</v>
      </c>
      <c r="AX19" s="135" t="s">
        <v>172</v>
      </c>
      <c r="AY19" s="135" t="s">
        <v>173</v>
      </c>
      <c r="AZ19" s="135" t="s">
        <v>174</v>
      </c>
      <c r="BA19" s="135" t="s">
        <v>175</v>
      </c>
      <c r="BB19" s="135" t="s">
        <v>176</v>
      </c>
      <c r="BC19" s="135" t="s">
        <v>187</v>
      </c>
      <c r="BD19" s="135">
        <f t="shared" si="1"/>
        <v>100</v>
      </c>
      <c r="BE19" s="135" t="str">
        <f t="shared" si="2"/>
        <v>Fuerte</v>
      </c>
      <c r="BF19" s="134"/>
      <c r="BG19" s="136" t="s">
        <v>178</v>
      </c>
      <c r="BH19" s="135" t="str">
        <f t="shared" si="3"/>
        <v>Siempre se ejecuta</v>
      </c>
      <c r="BI19" s="134"/>
      <c r="BJ19" s="135" t="str">
        <f t="shared" si="4"/>
        <v>FUERTE</v>
      </c>
      <c r="BK19" s="135">
        <f t="shared" si="5"/>
        <v>100</v>
      </c>
      <c r="BL19" s="135" t="str">
        <f t="shared" si="6"/>
        <v>NO</v>
      </c>
      <c r="BM19" s="434"/>
      <c r="BN19" s="437"/>
      <c r="BO19" s="469"/>
      <c r="BP19" s="443"/>
      <c r="BQ19" s="425"/>
      <c r="BR19" s="425"/>
      <c r="BS19" s="428"/>
    </row>
    <row r="20" spans="2:71" s="113" customFormat="1" ht="6" customHeight="1" x14ac:dyDescent="0.25">
      <c r="B20" s="463"/>
      <c r="C20" s="466"/>
      <c r="D20" s="455"/>
      <c r="E20" s="559"/>
      <c r="F20" s="455"/>
      <c r="G20" s="455"/>
      <c r="H20" s="455"/>
      <c r="I20" s="455"/>
      <c r="J20" s="455"/>
      <c r="K20" s="137">
        <v>9</v>
      </c>
      <c r="L20" s="143"/>
      <c r="M20" s="457"/>
      <c r="N20" s="472"/>
      <c r="O20" s="450"/>
      <c r="P20" s="443"/>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31"/>
      <c r="AN20" s="139">
        <v>9</v>
      </c>
      <c r="AO20" s="140" t="s">
        <v>117</v>
      </c>
      <c r="AP20" s="140"/>
      <c r="AQ20" s="140" t="s">
        <v>114</v>
      </c>
      <c r="AR20" s="140"/>
      <c r="AS20" s="140"/>
      <c r="AT20" s="140"/>
      <c r="AU20" s="140"/>
      <c r="AV20" s="140" t="s">
        <v>114</v>
      </c>
      <c r="AW20" s="167" t="s">
        <v>114</v>
      </c>
      <c r="AX20" s="167" t="s">
        <v>114</v>
      </c>
      <c r="AY20" s="167" t="s">
        <v>114</v>
      </c>
      <c r="AZ20" s="167" t="s">
        <v>114</v>
      </c>
      <c r="BA20" s="167" t="s">
        <v>114</v>
      </c>
      <c r="BB20" s="167" t="s">
        <v>114</v>
      </c>
      <c r="BC20" s="167" t="s">
        <v>114</v>
      </c>
      <c r="BD20" s="167">
        <f t="shared" si="1"/>
        <v>0</v>
      </c>
      <c r="BE20" s="167" t="str">
        <f t="shared" si="2"/>
        <v>Débil</v>
      </c>
      <c r="BF20" s="140"/>
      <c r="BG20" s="142" t="s">
        <v>114</v>
      </c>
      <c r="BH20" s="167" t="str">
        <f t="shared" si="3"/>
        <v>Casilla formulada</v>
      </c>
      <c r="BI20" s="140"/>
      <c r="BJ20" s="167" t="str">
        <f t="shared" si="4"/>
        <v/>
      </c>
      <c r="BK20" s="167" t="str">
        <f t="shared" si="5"/>
        <v/>
      </c>
      <c r="BL20" s="167" t="str">
        <f t="shared" si="6"/>
        <v>SI</v>
      </c>
      <c r="BM20" s="434"/>
      <c r="BN20" s="437"/>
      <c r="BO20" s="469"/>
      <c r="BP20" s="443"/>
      <c r="BQ20" s="425"/>
      <c r="BR20" s="425"/>
      <c r="BS20" s="428"/>
    </row>
    <row r="21" spans="2:71" s="113" customFormat="1" ht="6" customHeight="1" thickBot="1" x14ac:dyDescent="0.3">
      <c r="B21" s="464"/>
      <c r="C21" s="467"/>
      <c r="D21" s="456"/>
      <c r="E21" s="560"/>
      <c r="F21" s="456"/>
      <c r="G21" s="456"/>
      <c r="H21" s="456"/>
      <c r="I21" s="456"/>
      <c r="J21" s="456"/>
      <c r="K21" s="144">
        <v>10</v>
      </c>
      <c r="L21" s="145"/>
      <c r="M21" s="458"/>
      <c r="N21" s="473"/>
      <c r="O21" s="451"/>
      <c r="P21" s="444"/>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32"/>
      <c r="AN21" s="146">
        <v>10</v>
      </c>
      <c r="AO21" s="147" t="s">
        <v>117</v>
      </c>
      <c r="AP21" s="147"/>
      <c r="AQ21" s="147" t="s">
        <v>114</v>
      </c>
      <c r="AR21" s="147"/>
      <c r="AS21" s="147"/>
      <c r="AT21" s="147"/>
      <c r="AU21" s="147"/>
      <c r="AV21" s="147" t="s">
        <v>114</v>
      </c>
      <c r="AW21" s="148" t="s">
        <v>114</v>
      </c>
      <c r="AX21" s="148" t="s">
        <v>114</v>
      </c>
      <c r="AY21" s="148" t="s">
        <v>114</v>
      </c>
      <c r="AZ21" s="148" t="s">
        <v>114</v>
      </c>
      <c r="BA21" s="148" t="s">
        <v>114</v>
      </c>
      <c r="BB21" s="148" t="s">
        <v>114</v>
      </c>
      <c r="BC21" s="148" t="s">
        <v>114</v>
      </c>
      <c r="BD21" s="148">
        <f t="shared" si="1"/>
        <v>0</v>
      </c>
      <c r="BE21" s="148" t="str">
        <f t="shared" si="2"/>
        <v>Débil</v>
      </c>
      <c r="BF21" s="147"/>
      <c r="BG21" s="149" t="s">
        <v>114</v>
      </c>
      <c r="BH21" s="148" t="str">
        <f t="shared" si="3"/>
        <v>Casilla formulada</v>
      </c>
      <c r="BI21" s="147"/>
      <c r="BJ21" s="148" t="str">
        <f t="shared" si="4"/>
        <v/>
      </c>
      <c r="BK21" s="148" t="str">
        <f t="shared" si="5"/>
        <v/>
      </c>
      <c r="BL21" s="148" t="str">
        <f t="shared" si="6"/>
        <v>SI</v>
      </c>
      <c r="BM21" s="435"/>
      <c r="BN21" s="438"/>
      <c r="BO21" s="470"/>
      <c r="BP21" s="444"/>
      <c r="BQ21" s="426"/>
      <c r="BR21" s="426"/>
      <c r="BS21" s="429"/>
    </row>
    <row r="22" spans="2:71" s="113" customFormat="1" ht="96" hidden="1" customHeight="1" x14ac:dyDescent="0.25">
      <c r="B22" s="462">
        <v>2</v>
      </c>
      <c r="C22" s="465" t="s">
        <v>112</v>
      </c>
      <c r="D22" s="455" t="s">
        <v>113</v>
      </c>
      <c r="E22" s="455"/>
      <c r="F22" s="455" t="s">
        <v>114</v>
      </c>
      <c r="G22" s="455" t="s">
        <v>114</v>
      </c>
      <c r="H22" s="455" t="s">
        <v>114</v>
      </c>
      <c r="I22" s="455" t="s">
        <v>114</v>
      </c>
      <c r="J22" s="455" t="str">
        <f>IF(AND((F22="SI"),(G22="SI"),(H22="SI"),(I22="SI")),"Si es Riesgo de Corrupción","No es Riesgo de Corrupción")</f>
        <v>No es Riesgo de Corrupción</v>
      </c>
      <c r="K22" s="128">
        <v>1</v>
      </c>
      <c r="L22" s="129" t="s">
        <v>115</v>
      </c>
      <c r="M22" s="457" t="s">
        <v>183</v>
      </c>
      <c r="N22" s="471"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448" t="s">
        <v>114</v>
      </c>
      <c r="R22" s="448" t="s">
        <v>114</v>
      </c>
      <c r="S22" s="448" t="s">
        <v>114</v>
      </c>
      <c r="T22" s="448" t="s">
        <v>114</v>
      </c>
      <c r="U22" s="448" t="s">
        <v>114</v>
      </c>
      <c r="V22" s="448" t="s">
        <v>114</v>
      </c>
      <c r="W22" s="448" t="s">
        <v>114</v>
      </c>
      <c r="X22" s="448" t="s">
        <v>114</v>
      </c>
      <c r="Y22" s="448" t="s">
        <v>114</v>
      </c>
      <c r="Z22" s="448" t="s">
        <v>114</v>
      </c>
      <c r="AA22" s="448" t="s">
        <v>114</v>
      </c>
      <c r="AB22" s="448" t="s">
        <v>114</v>
      </c>
      <c r="AC22" s="448" t="s">
        <v>114</v>
      </c>
      <c r="AD22" s="448" t="s">
        <v>114</v>
      </c>
      <c r="AE22" s="448" t="s">
        <v>114</v>
      </c>
      <c r="AF22" s="448" t="s">
        <v>114</v>
      </c>
      <c r="AG22" s="448" t="s">
        <v>114</v>
      </c>
      <c r="AH22" s="448" t="s">
        <v>114</v>
      </c>
      <c r="AI22" s="448" t="s">
        <v>114</v>
      </c>
      <c r="AJ22" s="448">
        <f t="shared" si="0"/>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430" t="s">
        <v>116</v>
      </c>
      <c r="AN22" s="117">
        <v>1</v>
      </c>
      <c r="AO22" s="121" t="s">
        <v>117</v>
      </c>
      <c r="AP22" s="121"/>
      <c r="AQ22" s="121" t="s">
        <v>114</v>
      </c>
      <c r="AR22" s="121"/>
      <c r="AS22" s="121"/>
      <c r="AT22" s="121"/>
      <c r="AU22" s="121"/>
      <c r="AV22" s="121" t="s">
        <v>114</v>
      </c>
      <c r="AW22" s="166" t="s">
        <v>114</v>
      </c>
      <c r="AX22" s="166" t="s">
        <v>114</v>
      </c>
      <c r="AY22" s="166" t="s">
        <v>114</v>
      </c>
      <c r="AZ22" s="166" t="s">
        <v>114</v>
      </c>
      <c r="BA22" s="166" t="s">
        <v>114</v>
      </c>
      <c r="BB22" s="166" t="s">
        <v>114</v>
      </c>
      <c r="BC22" s="166" t="s">
        <v>114</v>
      </c>
      <c r="BD22" s="166">
        <f t="shared" si="1"/>
        <v>0</v>
      </c>
      <c r="BE22" s="166" t="str">
        <f t="shared" si="2"/>
        <v>Débil</v>
      </c>
      <c r="BF22" s="121"/>
      <c r="BG22" s="130" t="s">
        <v>114</v>
      </c>
      <c r="BH22" s="166" t="str">
        <f t="shared" si="3"/>
        <v>Casilla formulada</v>
      </c>
      <c r="BI22" s="121"/>
      <c r="BJ22" s="166" t="str">
        <f t="shared" si="4"/>
        <v/>
      </c>
      <c r="BK22" s="166" t="str">
        <f t="shared" si="5"/>
        <v/>
      </c>
      <c r="BL22" s="166" t="str">
        <f t="shared" si="6"/>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68"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427"/>
    </row>
    <row r="23" spans="2:71" s="113" customFormat="1" ht="96" hidden="1" customHeight="1" x14ac:dyDescent="0.25">
      <c r="B23" s="463"/>
      <c r="C23" s="466"/>
      <c r="D23" s="455"/>
      <c r="E23" s="455"/>
      <c r="F23" s="455"/>
      <c r="G23" s="455"/>
      <c r="H23" s="455"/>
      <c r="I23" s="455"/>
      <c r="J23" s="455"/>
      <c r="K23" s="131">
        <v>2</v>
      </c>
      <c r="L23" s="132" t="s">
        <v>115</v>
      </c>
      <c r="M23" s="457"/>
      <c r="N23" s="472"/>
      <c r="O23" s="450"/>
      <c r="P23" s="443"/>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31"/>
      <c r="AN23" s="133">
        <v>2</v>
      </c>
      <c r="AO23" s="134" t="s">
        <v>117</v>
      </c>
      <c r="AP23" s="134"/>
      <c r="AQ23" s="134" t="s">
        <v>114</v>
      </c>
      <c r="AR23" s="134"/>
      <c r="AS23" s="134"/>
      <c r="AT23" s="134"/>
      <c r="AU23" s="134"/>
      <c r="AV23" s="134" t="s">
        <v>114</v>
      </c>
      <c r="AW23" s="135" t="s">
        <v>114</v>
      </c>
      <c r="AX23" s="135" t="s">
        <v>114</v>
      </c>
      <c r="AY23" s="135" t="s">
        <v>114</v>
      </c>
      <c r="AZ23" s="135" t="s">
        <v>114</v>
      </c>
      <c r="BA23" s="135" t="s">
        <v>114</v>
      </c>
      <c r="BB23" s="135" t="s">
        <v>114</v>
      </c>
      <c r="BC23" s="135" t="s">
        <v>114</v>
      </c>
      <c r="BD23" s="135">
        <f t="shared" si="1"/>
        <v>0</v>
      </c>
      <c r="BE23" s="135" t="str">
        <f t="shared" si="2"/>
        <v>Débil</v>
      </c>
      <c r="BF23" s="134"/>
      <c r="BG23" s="136" t="s">
        <v>114</v>
      </c>
      <c r="BH23" s="135" t="str">
        <f t="shared" si="3"/>
        <v>Casilla formulada</v>
      </c>
      <c r="BI23" s="134"/>
      <c r="BJ23" s="135" t="str">
        <f t="shared" si="4"/>
        <v/>
      </c>
      <c r="BK23" s="135" t="str">
        <f t="shared" si="5"/>
        <v/>
      </c>
      <c r="BL23" s="135" t="str">
        <f t="shared" si="6"/>
        <v>SI</v>
      </c>
      <c r="BM23" s="434"/>
      <c r="BN23" s="437"/>
      <c r="BO23" s="469"/>
      <c r="BP23" s="443"/>
      <c r="BQ23" s="425"/>
      <c r="BR23" s="425"/>
      <c r="BS23" s="428"/>
    </row>
    <row r="24" spans="2:71" s="113" customFormat="1" ht="96" hidden="1" customHeight="1" x14ac:dyDescent="0.25">
      <c r="B24" s="463"/>
      <c r="C24" s="466"/>
      <c r="D24" s="455"/>
      <c r="E24" s="455"/>
      <c r="F24" s="455"/>
      <c r="G24" s="455"/>
      <c r="H24" s="455"/>
      <c r="I24" s="455"/>
      <c r="J24" s="455"/>
      <c r="K24" s="137">
        <v>3</v>
      </c>
      <c r="L24" s="138" t="s">
        <v>115</v>
      </c>
      <c r="M24" s="457"/>
      <c r="N24" s="472"/>
      <c r="O24" s="450"/>
      <c r="P24" s="443"/>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31"/>
      <c r="AN24" s="139">
        <v>3</v>
      </c>
      <c r="AO24" s="140" t="s">
        <v>117</v>
      </c>
      <c r="AP24" s="140"/>
      <c r="AQ24" s="140" t="s">
        <v>114</v>
      </c>
      <c r="AR24" s="140"/>
      <c r="AS24" s="140"/>
      <c r="AT24" s="140"/>
      <c r="AU24" s="140"/>
      <c r="AV24" s="140" t="s">
        <v>114</v>
      </c>
      <c r="AW24" s="167" t="s">
        <v>114</v>
      </c>
      <c r="AX24" s="167" t="s">
        <v>114</v>
      </c>
      <c r="AY24" s="167" t="s">
        <v>114</v>
      </c>
      <c r="AZ24" s="167" t="s">
        <v>114</v>
      </c>
      <c r="BA24" s="167" t="s">
        <v>114</v>
      </c>
      <c r="BB24" s="167" t="s">
        <v>114</v>
      </c>
      <c r="BC24" s="167" t="s">
        <v>114</v>
      </c>
      <c r="BD24" s="167">
        <f t="shared" si="1"/>
        <v>0</v>
      </c>
      <c r="BE24" s="167" t="str">
        <f t="shared" si="2"/>
        <v>Débil</v>
      </c>
      <c r="BF24" s="140"/>
      <c r="BG24" s="142" t="s">
        <v>114</v>
      </c>
      <c r="BH24" s="167" t="str">
        <f t="shared" si="3"/>
        <v>Casilla formulada</v>
      </c>
      <c r="BI24" s="140"/>
      <c r="BJ24" s="167" t="str">
        <f t="shared" si="4"/>
        <v/>
      </c>
      <c r="BK24" s="167" t="str">
        <f t="shared" si="5"/>
        <v/>
      </c>
      <c r="BL24" s="167" t="str">
        <f t="shared" si="6"/>
        <v>SI</v>
      </c>
      <c r="BM24" s="434"/>
      <c r="BN24" s="437"/>
      <c r="BO24" s="469"/>
      <c r="BP24" s="443"/>
      <c r="BQ24" s="425"/>
      <c r="BR24" s="425"/>
      <c r="BS24" s="428"/>
    </row>
    <row r="25" spans="2:71" s="113" customFormat="1" ht="96" hidden="1" customHeight="1" x14ac:dyDescent="0.25">
      <c r="B25" s="463"/>
      <c r="C25" s="466"/>
      <c r="D25" s="455"/>
      <c r="E25" s="455"/>
      <c r="F25" s="455"/>
      <c r="G25" s="455"/>
      <c r="H25" s="455"/>
      <c r="I25" s="455"/>
      <c r="J25" s="455"/>
      <c r="K25" s="131">
        <v>4</v>
      </c>
      <c r="L25" s="132" t="s">
        <v>115</v>
      </c>
      <c r="M25" s="457"/>
      <c r="N25" s="472"/>
      <c r="O25" s="450"/>
      <c r="P25" s="443"/>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31"/>
      <c r="AN25" s="133">
        <v>4</v>
      </c>
      <c r="AO25" s="134" t="s">
        <v>117</v>
      </c>
      <c r="AP25" s="134"/>
      <c r="AQ25" s="134" t="s">
        <v>114</v>
      </c>
      <c r="AR25" s="134"/>
      <c r="AS25" s="134"/>
      <c r="AT25" s="134"/>
      <c r="AU25" s="134"/>
      <c r="AV25" s="134" t="s">
        <v>114</v>
      </c>
      <c r="AW25" s="135" t="s">
        <v>114</v>
      </c>
      <c r="AX25" s="135" t="s">
        <v>114</v>
      </c>
      <c r="AY25" s="135" t="s">
        <v>114</v>
      </c>
      <c r="AZ25" s="135" t="s">
        <v>114</v>
      </c>
      <c r="BA25" s="135" t="s">
        <v>114</v>
      </c>
      <c r="BB25" s="135" t="s">
        <v>114</v>
      </c>
      <c r="BC25" s="135" t="s">
        <v>114</v>
      </c>
      <c r="BD25" s="135">
        <f t="shared" si="1"/>
        <v>0</v>
      </c>
      <c r="BE25" s="135" t="str">
        <f t="shared" si="2"/>
        <v>Débil</v>
      </c>
      <c r="BF25" s="134"/>
      <c r="BG25" s="136" t="s">
        <v>114</v>
      </c>
      <c r="BH25" s="135" t="str">
        <f t="shared" si="3"/>
        <v>Casilla formulada</v>
      </c>
      <c r="BI25" s="134"/>
      <c r="BJ25" s="135" t="str">
        <f t="shared" si="4"/>
        <v/>
      </c>
      <c r="BK25" s="135" t="str">
        <f t="shared" si="5"/>
        <v/>
      </c>
      <c r="BL25" s="135" t="str">
        <f t="shared" si="6"/>
        <v>SI</v>
      </c>
      <c r="BM25" s="434"/>
      <c r="BN25" s="437"/>
      <c r="BO25" s="469"/>
      <c r="BP25" s="443"/>
      <c r="BQ25" s="425"/>
      <c r="BR25" s="425"/>
      <c r="BS25" s="428"/>
    </row>
    <row r="26" spans="2:71" s="113" customFormat="1" ht="96" hidden="1" customHeight="1" x14ac:dyDescent="0.25">
      <c r="B26" s="463"/>
      <c r="C26" s="466"/>
      <c r="D26" s="455"/>
      <c r="E26" s="455"/>
      <c r="F26" s="455"/>
      <c r="G26" s="455"/>
      <c r="H26" s="455"/>
      <c r="I26" s="455"/>
      <c r="J26" s="455"/>
      <c r="K26" s="137">
        <v>5</v>
      </c>
      <c r="L26" s="138" t="s">
        <v>115</v>
      </c>
      <c r="M26" s="457"/>
      <c r="N26" s="472"/>
      <c r="O26" s="450"/>
      <c r="P26" s="443"/>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31"/>
      <c r="AN26" s="139">
        <v>5</v>
      </c>
      <c r="AO26" s="140" t="s">
        <v>117</v>
      </c>
      <c r="AP26" s="140"/>
      <c r="AQ26" s="140" t="s">
        <v>114</v>
      </c>
      <c r="AR26" s="140"/>
      <c r="AS26" s="140"/>
      <c r="AT26" s="140"/>
      <c r="AU26" s="140"/>
      <c r="AV26" s="140" t="s">
        <v>114</v>
      </c>
      <c r="AW26" s="167" t="s">
        <v>114</v>
      </c>
      <c r="AX26" s="167" t="s">
        <v>114</v>
      </c>
      <c r="AY26" s="167" t="s">
        <v>114</v>
      </c>
      <c r="AZ26" s="167" t="s">
        <v>114</v>
      </c>
      <c r="BA26" s="167" t="s">
        <v>114</v>
      </c>
      <c r="BB26" s="167" t="s">
        <v>114</v>
      </c>
      <c r="BC26" s="167" t="s">
        <v>114</v>
      </c>
      <c r="BD26" s="167">
        <f t="shared" si="1"/>
        <v>0</v>
      </c>
      <c r="BE26" s="167" t="str">
        <f t="shared" si="2"/>
        <v>Débil</v>
      </c>
      <c r="BF26" s="140"/>
      <c r="BG26" s="142" t="s">
        <v>114</v>
      </c>
      <c r="BH26" s="167" t="str">
        <f t="shared" si="3"/>
        <v>Casilla formulada</v>
      </c>
      <c r="BI26" s="140"/>
      <c r="BJ26" s="167" t="str">
        <f t="shared" si="4"/>
        <v/>
      </c>
      <c r="BK26" s="167" t="str">
        <f t="shared" si="5"/>
        <v/>
      </c>
      <c r="BL26" s="167" t="str">
        <f t="shared" si="6"/>
        <v>SI</v>
      </c>
      <c r="BM26" s="434"/>
      <c r="BN26" s="437"/>
      <c r="BO26" s="469"/>
      <c r="BP26" s="443"/>
      <c r="BQ26" s="425"/>
      <c r="BR26" s="425"/>
      <c r="BS26" s="428"/>
    </row>
    <row r="27" spans="2:71" s="113" customFormat="1" ht="96" hidden="1" customHeight="1" x14ac:dyDescent="0.25">
      <c r="B27" s="463"/>
      <c r="C27" s="466"/>
      <c r="D27" s="455"/>
      <c r="E27" s="455"/>
      <c r="F27" s="455"/>
      <c r="G27" s="455"/>
      <c r="H27" s="455"/>
      <c r="I27" s="455"/>
      <c r="J27" s="455"/>
      <c r="K27" s="131">
        <v>6</v>
      </c>
      <c r="L27" s="132" t="s">
        <v>115</v>
      </c>
      <c r="M27" s="457"/>
      <c r="N27" s="472"/>
      <c r="O27" s="450"/>
      <c r="P27" s="443"/>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31"/>
      <c r="AN27" s="133">
        <v>6</v>
      </c>
      <c r="AO27" s="134" t="s">
        <v>117</v>
      </c>
      <c r="AP27" s="134"/>
      <c r="AQ27" s="134" t="s">
        <v>114</v>
      </c>
      <c r="AR27" s="134"/>
      <c r="AS27" s="134"/>
      <c r="AT27" s="134"/>
      <c r="AU27" s="134"/>
      <c r="AV27" s="134" t="s">
        <v>114</v>
      </c>
      <c r="AW27" s="135" t="s">
        <v>114</v>
      </c>
      <c r="AX27" s="135" t="s">
        <v>114</v>
      </c>
      <c r="AY27" s="135" t="s">
        <v>114</v>
      </c>
      <c r="AZ27" s="135" t="s">
        <v>114</v>
      </c>
      <c r="BA27" s="135" t="s">
        <v>114</v>
      </c>
      <c r="BB27" s="135" t="s">
        <v>114</v>
      </c>
      <c r="BC27" s="135" t="s">
        <v>114</v>
      </c>
      <c r="BD27" s="135">
        <f t="shared" si="1"/>
        <v>0</v>
      </c>
      <c r="BE27" s="135" t="str">
        <f t="shared" si="2"/>
        <v>Débil</v>
      </c>
      <c r="BF27" s="134"/>
      <c r="BG27" s="136" t="s">
        <v>114</v>
      </c>
      <c r="BH27" s="135" t="str">
        <f t="shared" si="3"/>
        <v>Casilla formulada</v>
      </c>
      <c r="BI27" s="134"/>
      <c r="BJ27" s="135" t="str">
        <f t="shared" si="4"/>
        <v/>
      </c>
      <c r="BK27" s="135" t="str">
        <f t="shared" si="5"/>
        <v/>
      </c>
      <c r="BL27" s="135" t="str">
        <f t="shared" si="6"/>
        <v>SI</v>
      </c>
      <c r="BM27" s="434"/>
      <c r="BN27" s="437"/>
      <c r="BO27" s="469"/>
      <c r="BP27" s="443"/>
      <c r="BQ27" s="425"/>
      <c r="BR27" s="425"/>
      <c r="BS27" s="428"/>
    </row>
    <row r="28" spans="2:71" s="113" customFormat="1" ht="96" hidden="1" customHeight="1" x14ac:dyDescent="0.25">
      <c r="B28" s="463"/>
      <c r="C28" s="466"/>
      <c r="D28" s="455"/>
      <c r="E28" s="455"/>
      <c r="F28" s="455"/>
      <c r="G28" s="455"/>
      <c r="H28" s="455"/>
      <c r="I28" s="455"/>
      <c r="J28" s="455"/>
      <c r="K28" s="137">
        <v>7</v>
      </c>
      <c r="L28" s="138" t="s">
        <v>115</v>
      </c>
      <c r="M28" s="457"/>
      <c r="N28" s="472"/>
      <c r="O28" s="450"/>
      <c r="P28" s="443"/>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31"/>
      <c r="AN28" s="139">
        <v>7</v>
      </c>
      <c r="AO28" s="140" t="s">
        <v>117</v>
      </c>
      <c r="AP28" s="140"/>
      <c r="AQ28" s="140" t="s">
        <v>114</v>
      </c>
      <c r="AR28" s="140"/>
      <c r="AS28" s="140"/>
      <c r="AT28" s="140"/>
      <c r="AU28" s="140"/>
      <c r="AV28" s="140" t="s">
        <v>114</v>
      </c>
      <c r="AW28" s="167" t="s">
        <v>114</v>
      </c>
      <c r="AX28" s="167" t="s">
        <v>114</v>
      </c>
      <c r="AY28" s="167" t="s">
        <v>114</v>
      </c>
      <c r="AZ28" s="167" t="s">
        <v>114</v>
      </c>
      <c r="BA28" s="167" t="s">
        <v>114</v>
      </c>
      <c r="BB28" s="167" t="s">
        <v>114</v>
      </c>
      <c r="BC28" s="167" t="s">
        <v>114</v>
      </c>
      <c r="BD28" s="167">
        <f t="shared" si="1"/>
        <v>0</v>
      </c>
      <c r="BE28" s="167" t="str">
        <f t="shared" si="2"/>
        <v>Débil</v>
      </c>
      <c r="BF28" s="140"/>
      <c r="BG28" s="142" t="s">
        <v>114</v>
      </c>
      <c r="BH28" s="167" t="str">
        <f t="shared" si="3"/>
        <v>Casilla formulada</v>
      </c>
      <c r="BI28" s="140"/>
      <c r="BJ28" s="167" t="str">
        <f t="shared" si="4"/>
        <v/>
      </c>
      <c r="BK28" s="167" t="str">
        <f t="shared" si="5"/>
        <v/>
      </c>
      <c r="BL28" s="167" t="str">
        <f t="shared" si="6"/>
        <v>SI</v>
      </c>
      <c r="BM28" s="434"/>
      <c r="BN28" s="437"/>
      <c r="BO28" s="469"/>
      <c r="BP28" s="443"/>
      <c r="BQ28" s="425"/>
      <c r="BR28" s="425"/>
      <c r="BS28" s="428"/>
    </row>
    <row r="29" spans="2:71" s="113" customFormat="1" ht="96" hidden="1" customHeight="1" x14ac:dyDescent="0.25">
      <c r="B29" s="463"/>
      <c r="C29" s="466"/>
      <c r="D29" s="455"/>
      <c r="E29" s="455"/>
      <c r="F29" s="455"/>
      <c r="G29" s="455"/>
      <c r="H29" s="455"/>
      <c r="I29" s="455"/>
      <c r="J29" s="455"/>
      <c r="K29" s="131">
        <v>8</v>
      </c>
      <c r="L29" s="132" t="s">
        <v>115</v>
      </c>
      <c r="M29" s="457"/>
      <c r="N29" s="472"/>
      <c r="O29" s="450"/>
      <c r="P29" s="443"/>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31"/>
      <c r="AN29" s="133">
        <v>8</v>
      </c>
      <c r="AO29" s="134" t="s">
        <v>117</v>
      </c>
      <c r="AP29" s="134"/>
      <c r="AQ29" s="134" t="s">
        <v>114</v>
      </c>
      <c r="AR29" s="134"/>
      <c r="AS29" s="134"/>
      <c r="AT29" s="134"/>
      <c r="AU29" s="134"/>
      <c r="AV29" s="134" t="s">
        <v>114</v>
      </c>
      <c r="AW29" s="135" t="s">
        <v>114</v>
      </c>
      <c r="AX29" s="135" t="s">
        <v>114</v>
      </c>
      <c r="AY29" s="135" t="s">
        <v>114</v>
      </c>
      <c r="AZ29" s="135" t="s">
        <v>114</v>
      </c>
      <c r="BA29" s="135" t="s">
        <v>114</v>
      </c>
      <c r="BB29" s="135" t="s">
        <v>114</v>
      </c>
      <c r="BC29" s="135" t="s">
        <v>114</v>
      </c>
      <c r="BD29" s="135">
        <f t="shared" si="1"/>
        <v>0</v>
      </c>
      <c r="BE29" s="135" t="str">
        <f t="shared" si="2"/>
        <v>Débil</v>
      </c>
      <c r="BF29" s="134"/>
      <c r="BG29" s="136" t="s">
        <v>114</v>
      </c>
      <c r="BH29" s="135" t="str">
        <f t="shared" si="3"/>
        <v>Casilla formulada</v>
      </c>
      <c r="BI29" s="134"/>
      <c r="BJ29" s="135" t="str">
        <f t="shared" si="4"/>
        <v/>
      </c>
      <c r="BK29" s="135" t="str">
        <f t="shared" si="5"/>
        <v/>
      </c>
      <c r="BL29" s="135" t="str">
        <f t="shared" si="6"/>
        <v>SI</v>
      </c>
      <c r="BM29" s="434"/>
      <c r="BN29" s="437"/>
      <c r="BO29" s="469"/>
      <c r="BP29" s="443"/>
      <c r="BQ29" s="425"/>
      <c r="BR29" s="425"/>
      <c r="BS29" s="428"/>
    </row>
    <row r="30" spans="2:71" s="113" customFormat="1" ht="96" hidden="1" customHeight="1" x14ac:dyDescent="0.25">
      <c r="B30" s="463"/>
      <c r="C30" s="466"/>
      <c r="D30" s="455"/>
      <c r="E30" s="455"/>
      <c r="F30" s="455"/>
      <c r="G30" s="455"/>
      <c r="H30" s="455"/>
      <c r="I30" s="455"/>
      <c r="J30" s="455"/>
      <c r="K30" s="137">
        <v>9</v>
      </c>
      <c r="L30" s="143" t="s">
        <v>115</v>
      </c>
      <c r="M30" s="457"/>
      <c r="N30" s="472"/>
      <c r="O30" s="450"/>
      <c r="P30" s="443"/>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31"/>
      <c r="AN30" s="139">
        <v>9</v>
      </c>
      <c r="AO30" s="140" t="s">
        <v>117</v>
      </c>
      <c r="AP30" s="140"/>
      <c r="AQ30" s="140" t="s">
        <v>114</v>
      </c>
      <c r="AR30" s="140"/>
      <c r="AS30" s="140"/>
      <c r="AT30" s="140"/>
      <c r="AU30" s="140"/>
      <c r="AV30" s="140" t="s">
        <v>114</v>
      </c>
      <c r="AW30" s="167" t="s">
        <v>114</v>
      </c>
      <c r="AX30" s="167" t="s">
        <v>114</v>
      </c>
      <c r="AY30" s="167" t="s">
        <v>114</v>
      </c>
      <c r="AZ30" s="167" t="s">
        <v>114</v>
      </c>
      <c r="BA30" s="167" t="s">
        <v>114</v>
      </c>
      <c r="BB30" s="167" t="s">
        <v>114</v>
      </c>
      <c r="BC30" s="167" t="s">
        <v>114</v>
      </c>
      <c r="BD30" s="167">
        <f t="shared" si="1"/>
        <v>0</v>
      </c>
      <c r="BE30" s="167" t="str">
        <f t="shared" si="2"/>
        <v>Débil</v>
      </c>
      <c r="BF30" s="140"/>
      <c r="BG30" s="142" t="s">
        <v>114</v>
      </c>
      <c r="BH30" s="167" t="str">
        <f t="shared" si="3"/>
        <v>Casilla formulada</v>
      </c>
      <c r="BI30" s="140"/>
      <c r="BJ30" s="167" t="str">
        <f t="shared" si="4"/>
        <v/>
      </c>
      <c r="BK30" s="167" t="str">
        <f t="shared" si="5"/>
        <v/>
      </c>
      <c r="BL30" s="167" t="str">
        <f t="shared" si="6"/>
        <v>SI</v>
      </c>
      <c r="BM30" s="434"/>
      <c r="BN30" s="437"/>
      <c r="BO30" s="469"/>
      <c r="BP30" s="443"/>
      <c r="BQ30" s="425"/>
      <c r="BR30" s="425"/>
      <c r="BS30" s="428"/>
    </row>
    <row r="31" spans="2:71" s="113" customFormat="1" ht="96" hidden="1" customHeight="1" x14ac:dyDescent="0.25">
      <c r="B31" s="464"/>
      <c r="C31" s="467"/>
      <c r="D31" s="456"/>
      <c r="E31" s="456"/>
      <c r="F31" s="456"/>
      <c r="G31" s="456"/>
      <c r="H31" s="456"/>
      <c r="I31" s="456"/>
      <c r="J31" s="456"/>
      <c r="K31" s="144">
        <v>10</v>
      </c>
      <c r="L31" s="145" t="s">
        <v>115</v>
      </c>
      <c r="M31" s="458"/>
      <c r="N31" s="473"/>
      <c r="O31" s="451"/>
      <c r="P31" s="444"/>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32"/>
      <c r="AN31" s="146">
        <v>10</v>
      </c>
      <c r="AO31" s="147" t="s">
        <v>117</v>
      </c>
      <c r="AP31" s="147"/>
      <c r="AQ31" s="147" t="s">
        <v>114</v>
      </c>
      <c r="AR31" s="147"/>
      <c r="AS31" s="147"/>
      <c r="AT31" s="147"/>
      <c r="AU31" s="147"/>
      <c r="AV31" s="147" t="s">
        <v>114</v>
      </c>
      <c r="AW31" s="148" t="s">
        <v>114</v>
      </c>
      <c r="AX31" s="148" t="s">
        <v>114</v>
      </c>
      <c r="AY31" s="148" t="s">
        <v>114</v>
      </c>
      <c r="AZ31" s="148" t="s">
        <v>114</v>
      </c>
      <c r="BA31" s="148" t="s">
        <v>114</v>
      </c>
      <c r="BB31" s="148" t="s">
        <v>114</v>
      </c>
      <c r="BC31" s="148" t="s">
        <v>114</v>
      </c>
      <c r="BD31" s="148">
        <f t="shared" si="1"/>
        <v>0</v>
      </c>
      <c r="BE31" s="148" t="str">
        <f t="shared" si="2"/>
        <v>Débil</v>
      </c>
      <c r="BF31" s="147"/>
      <c r="BG31" s="149" t="s">
        <v>114</v>
      </c>
      <c r="BH31" s="148" t="str">
        <f t="shared" si="3"/>
        <v>Casilla formulada</v>
      </c>
      <c r="BI31" s="147"/>
      <c r="BJ31" s="148" t="str">
        <f t="shared" si="4"/>
        <v/>
      </c>
      <c r="BK31" s="148" t="str">
        <f t="shared" si="5"/>
        <v/>
      </c>
      <c r="BL31" s="148" t="str">
        <f t="shared" si="6"/>
        <v>SI</v>
      </c>
      <c r="BM31" s="435"/>
      <c r="BN31" s="438"/>
      <c r="BO31" s="470"/>
      <c r="BP31" s="444"/>
      <c r="BQ31" s="426"/>
      <c r="BR31" s="426"/>
      <c r="BS31" s="429"/>
    </row>
    <row r="32" spans="2:71" s="113" customFormat="1" ht="96" hidden="1" customHeight="1" x14ac:dyDescent="0.25">
      <c r="B32" s="462">
        <v>3</v>
      </c>
      <c r="C32" s="465" t="s">
        <v>112</v>
      </c>
      <c r="D32" s="455" t="s">
        <v>113</v>
      </c>
      <c r="E32" s="455"/>
      <c r="F32" s="453" t="s">
        <v>114</v>
      </c>
      <c r="G32" s="453" t="s">
        <v>114</v>
      </c>
      <c r="H32" s="453" t="s">
        <v>114</v>
      </c>
      <c r="I32" s="453" t="s">
        <v>114</v>
      </c>
      <c r="J32" s="455" t="str">
        <f>IF(AND((F32="SI"),(G32="SI"),(H32="SI"),(I32="SI")),"Si es Riesgo de Corrupción","No es Riesgo de Corrupción")</f>
        <v>No es Riesgo de Corrupción</v>
      </c>
      <c r="K32" s="128">
        <v>1</v>
      </c>
      <c r="L32" s="129" t="s">
        <v>115</v>
      </c>
      <c r="M32" s="457" t="s">
        <v>183</v>
      </c>
      <c r="N32" s="45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45" t="s">
        <v>114</v>
      </c>
      <c r="R32" s="445" t="s">
        <v>114</v>
      </c>
      <c r="S32" s="445" t="s">
        <v>114</v>
      </c>
      <c r="T32" s="445" t="s">
        <v>114</v>
      </c>
      <c r="U32" s="445" t="s">
        <v>114</v>
      </c>
      <c r="V32" s="445" t="s">
        <v>114</v>
      </c>
      <c r="W32" s="445" t="s">
        <v>114</v>
      </c>
      <c r="X32" s="445" t="s">
        <v>114</v>
      </c>
      <c r="Y32" s="445" t="s">
        <v>114</v>
      </c>
      <c r="Z32" s="445" t="s">
        <v>114</v>
      </c>
      <c r="AA32" s="445" t="s">
        <v>114</v>
      </c>
      <c r="AB32" s="445" t="s">
        <v>114</v>
      </c>
      <c r="AC32" s="445" t="s">
        <v>114</v>
      </c>
      <c r="AD32" s="445" t="s">
        <v>114</v>
      </c>
      <c r="AE32" s="445" t="s">
        <v>114</v>
      </c>
      <c r="AF32" s="445" t="s">
        <v>114</v>
      </c>
      <c r="AG32" s="445" t="s">
        <v>114</v>
      </c>
      <c r="AH32" s="445" t="s">
        <v>114</v>
      </c>
      <c r="AI32" s="445"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430" t="s">
        <v>116</v>
      </c>
      <c r="AN32" s="117">
        <v>1</v>
      </c>
      <c r="AO32" s="121" t="s">
        <v>117</v>
      </c>
      <c r="AP32" s="121"/>
      <c r="AQ32" s="121" t="s">
        <v>114</v>
      </c>
      <c r="AR32" s="121"/>
      <c r="AS32" s="121"/>
      <c r="AT32" s="121"/>
      <c r="AU32" s="121"/>
      <c r="AV32" s="121" t="s">
        <v>114</v>
      </c>
      <c r="AW32" s="166" t="s">
        <v>114</v>
      </c>
      <c r="AX32" s="166" t="s">
        <v>114</v>
      </c>
      <c r="AY32" s="166" t="s">
        <v>114</v>
      </c>
      <c r="AZ32" s="166" t="s">
        <v>114</v>
      </c>
      <c r="BA32" s="166" t="s">
        <v>114</v>
      </c>
      <c r="BB32" s="166" t="s">
        <v>114</v>
      </c>
      <c r="BC32" s="166" t="s">
        <v>114</v>
      </c>
      <c r="BD32" s="166">
        <f t="shared" si="1"/>
        <v>0</v>
      </c>
      <c r="BE32" s="166" t="str">
        <f t="shared" si="2"/>
        <v>Débil</v>
      </c>
      <c r="BF32" s="121"/>
      <c r="BG32" s="130" t="s">
        <v>114</v>
      </c>
      <c r="BH32" s="166" t="str">
        <f t="shared" si="3"/>
        <v>Casilla formulada</v>
      </c>
      <c r="BI32" s="121"/>
      <c r="BJ32" s="166" t="str">
        <f t="shared" si="4"/>
        <v/>
      </c>
      <c r="BK32" s="166" t="str">
        <f t="shared" si="5"/>
        <v/>
      </c>
      <c r="BL32" s="166" t="str">
        <f t="shared" si="6"/>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427"/>
    </row>
    <row r="33" spans="2:71" s="113" customFormat="1" ht="96" hidden="1" customHeight="1" x14ac:dyDescent="0.25">
      <c r="B33" s="463"/>
      <c r="C33" s="466"/>
      <c r="D33" s="455"/>
      <c r="E33" s="455"/>
      <c r="F33" s="453"/>
      <c r="G33" s="453"/>
      <c r="H33" s="453"/>
      <c r="I33" s="453"/>
      <c r="J33" s="455"/>
      <c r="K33" s="131">
        <v>2</v>
      </c>
      <c r="L33" s="132" t="s">
        <v>115</v>
      </c>
      <c r="M33" s="457"/>
      <c r="N33" s="460"/>
      <c r="O33" s="450"/>
      <c r="P33" s="443"/>
      <c r="Q33" s="446"/>
      <c r="R33" s="446"/>
      <c r="S33" s="446"/>
      <c r="T33" s="446"/>
      <c r="U33" s="446"/>
      <c r="V33" s="446"/>
      <c r="W33" s="446"/>
      <c r="X33" s="446"/>
      <c r="Y33" s="446"/>
      <c r="Z33" s="446"/>
      <c r="AA33" s="446"/>
      <c r="AB33" s="446"/>
      <c r="AC33" s="446"/>
      <c r="AD33" s="446"/>
      <c r="AE33" s="446"/>
      <c r="AF33" s="446"/>
      <c r="AG33" s="446"/>
      <c r="AH33" s="446"/>
      <c r="AI33" s="446"/>
      <c r="AJ33" s="425"/>
      <c r="AK33" s="425"/>
      <c r="AL33" s="425"/>
      <c r="AM33" s="431"/>
      <c r="AN33" s="133">
        <v>2</v>
      </c>
      <c r="AO33" s="134" t="s">
        <v>117</v>
      </c>
      <c r="AP33" s="134"/>
      <c r="AQ33" s="134" t="s">
        <v>114</v>
      </c>
      <c r="AR33" s="134"/>
      <c r="AS33" s="134"/>
      <c r="AT33" s="134"/>
      <c r="AU33" s="134"/>
      <c r="AV33" s="134" t="s">
        <v>114</v>
      </c>
      <c r="AW33" s="135" t="s">
        <v>114</v>
      </c>
      <c r="AX33" s="135" t="s">
        <v>114</v>
      </c>
      <c r="AY33" s="135" t="s">
        <v>114</v>
      </c>
      <c r="AZ33" s="135" t="s">
        <v>114</v>
      </c>
      <c r="BA33" s="135" t="s">
        <v>114</v>
      </c>
      <c r="BB33" s="135" t="s">
        <v>114</v>
      </c>
      <c r="BC33" s="135" t="s">
        <v>114</v>
      </c>
      <c r="BD33" s="135">
        <f t="shared" si="1"/>
        <v>0</v>
      </c>
      <c r="BE33" s="135" t="str">
        <f t="shared" si="2"/>
        <v>Débil</v>
      </c>
      <c r="BF33" s="134"/>
      <c r="BG33" s="136" t="s">
        <v>114</v>
      </c>
      <c r="BH33" s="135" t="str">
        <f t="shared" si="3"/>
        <v>Casilla formulada</v>
      </c>
      <c r="BI33" s="134"/>
      <c r="BJ33" s="135" t="str">
        <f t="shared" si="4"/>
        <v/>
      </c>
      <c r="BK33" s="135" t="str">
        <f t="shared" si="5"/>
        <v/>
      </c>
      <c r="BL33" s="135" t="str">
        <f t="shared" si="6"/>
        <v>SI</v>
      </c>
      <c r="BM33" s="434"/>
      <c r="BN33" s="437"/>
      <c r="BO33" s="440"/>
      <c r="BP33" s="443"/>
      <c r="BQ33" s="425"/>
      <c r="BR33" s="425"/>
      <c r="BS33" s="428"/>
    </row>
    <row r="34" spans="2:71" s="113" customFormat="1" ht="96" hidden="1" customHeight="1" x14ac:dyDescent="0.25">
      <c r="B34" s="463"/>
      <c r="C34" s="466"/>
      <c r="D34" s="455"/>
      <c r="E34" s="455"/>
      <c r="F34" s="453"/>
      <c r="G34" s="453"/>
      <c r="H34" s="453"/>
      <c r="I34" s="453"/>
      <c r="J34" s="455"/>
      <c r="K34" s="137">
        <v>3</v>
      </c>
      <c r="L34" s="138" t="s">
        <v>115</v>
      </c>
      <c r="M34" s="457"/>
      <c r="N34" s="460"/>
      <c r="O34" s="450"/>
      <c r="P34" s="443"/>
      <c r="Q34" s="446"/>
      <c r="R34" s="446"/>
      <c r="S34" s="446"/>
      <c r="T34" s="446"/>
      <c r="U34" s="446"/>
      <c r="V34" s="446"/>
      <c r="W34" s="446"/>
      <c r="X34" s="446"/>
      <c r="Y34" s="446"/>
      <c r="Z34" s="446"/>
      <c r="AA34" s="446"/>
      <c r="AB34" s="446"/>
      <c r="AC34" s="446"/>
      <c r="AD34" s="446"/>
      <c r="AE34" s="446"/>
      <c r="AF34" s="446"/>
      <c r="AG34" s="446"/>
      <c r="AH34" s="446"/>
      <c r="AI34" s="446"/>
      <c r="AJ34" s="425"/>
      <c r="AK34" s="425"/>
      <c r="AL34" s="425"/>
      <c r="AM34" s="431"/>
      <c r="AN34" s="139">
        <v>3</v>
      </c>
      <c r="AO34" s="140" t="s">
        <v>117</v>
      </c>
      <c r="AP34" s="140"/>
      <c r="AQ34" s="140" t="s">
        <v>114</v>
      </c>
      <c r="AR34" s="140"/>
      <c r="AS34" s="140"/>
      <c r="AT34" s="140"/>
      <c r="AU34" s="140"/>
      <c r="AV34" s="140" t="s">
        <v>114</v>
      </c>
      <c r="AW34" s="167" t="s">
        <v>114</v>
      </c>
      <c r="AX34" s="167" t="s">
        <v>114</v>
      </c>
      <c r="AY34" s="167" t="s">
        <v>114</v>
      </c>
      <c r="AZ34" s="167" t="s">
        <v>114</v>
      </c>
      <c r="BA34" s="167" t="s">
        <v>114</v>
      </c>
      <c r="BB34" s="167" t="s">
        <v>114</v>
      </c>
      <c r="BC34" s="167" t="s">
        <v>114</v>
      </c>
      <c r="BD34" s="167">
        <f t="shared" si="1"/>
        <v>0</v>
      </c>
      <c r="BE34" s="167" t="str">
        <f t="shared" si="2"/>
        <v>Débil</v>
      </c>
      <c r="BF34" s="140"/>
      <c r="BG34" s="142" t="s">
        <v>114</v>
      </c>
      <c r="BH34" s="167" t="str">
        <f t="shared" si="3"/>
        <v>Casilla formulada</v>
      </c>
      <c r="BI34" s="140"/>
      <c r="BJ34" s="167" t="str">
        <f t="shared" si="4"/>
        <v/>
      </c>
      <c r="BK34" s="167" t="str">
        <f t="shared" si="5"/>
        <v/>
      </c>
      <c r="BL34" s="167" t="str">
        <f t="shared" si="6"/>
        <v>SI</v>
      </c>
      <c r="BM34" s="434"/>
      <c r="BN34" s="437"/>
      <c r="BO34" s="440"/>
      <c r="BP34" s="443"/>
      <c r="BQ34" s="425"/>
      <c r="BR34" s="425"/>
      <c r="BS34" s="428"/>
    </row>
    <row r="35" spans="2:71" s="113" customFormat="1" ht="96" hidden="1" customHeight="1" x14ac:dyDescent="0.25">
      <c r="B35" s="463"/>
      <c r="C35" s="466"/>
      <c r="D35" s="455"/>
      <c r="E35" s="455"/>
      <c r="F35" s="453"/>
      <c r="G35" s="453"/>
      <c r="H35" s="453"/>
      <c r="I35" s="453"/>
      <c r="J35" s="455"/>
      <c r="K35" s="131">
        <v>4</v>
      </c>
      <c r="L35" s="132" t="s">
        <v>115</v>
      </c>
      <c r="M35" s="457"/>
      <c r="N35" s="460"/>
      <c r="O35" s="450"/>
      <c r="P35" s="443"/>
      <c r="Q35" s="446"/>
      <c r="R35" s="446"/>
      <c r="S35" s="446"/>
      <c r="T35" s="446"/>
      <c r="U35" s="446"/>
      <c r="V35" s="446"/>
      <c r="W35" s="446"/>
      <c r="X35" s="446"/>
      <c r="Y35" s="446"/>
      <c r="Z35" s="446"/>
      <c r="AA35" s="446"/>
      <c r="AB35" s="446"/>
      <c r="AC35" s="446"/>
      <c r="AD35" s="446"/>
      <c r="AE35" s="446"/>
      <c r="AF35" s="446"/>
      <c r="AG35" s="446"/>
      <c r="AH35" s="446"/>
      <c r="AI35" s="446"/>
      <c r="AJ35" s="425"/>
      <c r="AK35" s="425"/>
      <c r="AL35" s="425"/>
      <c r="AM35" s="431"/>
      <c r="AN35" s="133">
        <v>4</v>
      </c>
      <c r="AO35" s="134" t="s">
        <v>117</v>
      </c>
      <c r="AP35" s="134"/>
      <c r="AQ35" s="134" t="s">
        <v>114</v>
      </c>
      <c r="AR35" s="134"/>
      <c r="AS35" s="134"/>
      <c r="AT35" s="134"/>
      <c r="AU35" s="134"/>
      <c r="AV35" s="134" t="s">
        <v>114</v>
      </c>
      <c r="AW35" s="135" t="s">
        <v>114</v>
      </c>
      <c r="AX35" s="135" t="s">
        <v>114</v>
      </c>
      <c r="AY35" s="135" t="s">
        <v>114</v>
      </c>
      <c r="AZ35" s="135" t="s">
        <v>114</v>
      </c>
      <c r="BA35" s="135" t="s">
        <v>114</v>
      </c>
      <c r="BB35" s="135" t="s">
        <v>114</v>
      </c>
      <c r="BC35" s="135" t="s">
        <v>114</v>
      </c>
      <c r="BD35" s="135">
        <f t="shared" si="1"/>
        <v>0</v>
      </c>
      <c r="BE35" s="135" t="str">
        <f t="shared" si="2"/>
        <v>Débil</v>
      </c>
      <c r="BF35" s="134"/>
      <c r="BG35" s="136" t="s">
        <v>114</v>
      </c>
      <c r="BH35" s="135" t="str">
        <f t="shared" si="3"/>
        <v>Casilla formulada</v>
      </c>
      <c r="BI35" s="134"/>
      <c r="BJ35" s="135" t="str">
        <f t="shared" si="4"/>
        <v/>
      </c>
      <c r="BK35" s="135" t="str">
        <f t="shared" si="5"/>
        <v/>
      </c>
      <c r="BL35" s="135" t="str">
        <f t="shared" si="6"/>
        <v>SI</v>
      </c>
      <c r="BM35" s="434"/>
      <c r="BN35" s="437"/>
      <c r="BO35" s="440"/>
      <c r="BP35" s="443"/>
      <c r="BQ35" s="425"/>
      <c r="BR35" s="425"/>
      <c r="BS35" s="428"/>
    </row>
    <row r="36" spans="2:71" s="113" customFormat="1" ht="96" hidden="1" customHeight="1" x14ac:dyDescent="0.25">
      <c r="B36" s="463"/>
      <c r="C36" s="466"/>
      <c r="D36" s="455"/>
      <c r="E36" s="455"/>
      <c r="F36" s="453"/>
      <c r="G36" s="453"/>
      <c r="H36" s="453"/>
      <c r="I36" s="453"/>
      <c r="J36" s="455"/>
      <c r="K36" s="137">
        <v>5</v>
      </c>
      <c r="L36" s="138" t="s">
        <v>115</v>
      </c>
      <c r="M36" s="457"/>
      <c r="N36" s="460"/>
      <c r="O36" s="450"/>
      <c r="P36" s="443"/>
      <c r="Q36" s="446"/>
      <c r="R36" s="446"/>
      <c r="S36" s="446"/>
      <c r="T36" s="446"/>
      <c r="U36" s="446"/>
      <c r="V36" s="446"/>
      <c r="W36" s="446"/>
      <c r="X36" s="446"/>
      <c r="Y36" s="446"/>
      <c r="Z36" s="446"/>
      <c r="AA36" s="446"/>
      <c r="AB36" s="446"/>
      <c r="AC36" s="446"/>
      <c r="AD36" s="446"/>
      <c r="AE36" s="446"/>
      <c r="AF36" s="446"/>
      <c r="AG36" s="446"/>
      <c r="AH36" s="446"/>
      <c r="AI36" s="446"/>
      <c r="AJ36" s="425"/>
      <c r="AK36" s="425"/>
      <c r="AL36" s="425"/>
      <c r="AM36" s="431"/>
      <c r="AN36" s="139">
        <v>5</v>
      </c>
      <c r="AO36" s="140" t="s">
        <v>117</v>
      </c>
      <c r="AP36" s="140"/>
      <c r="AQ36" s="140" t="s">
        <v>114</v>
      </c>
      <c r="AR36" s="140"/>
      <c r="AS36" s="140"/>
      <c r="AT36" s="140"/>
      <c r="AU36" s="140"/>
      <c r="AV36" s="140" t="s">
        <v>114</v>
      </c>
      <c r="AW36" s="167" t="s">
        <v>114</v>
      </c>
      <c r="AX36" s="167" t="s">
        <v>114</v>
      </c>
      <c r="AY36" s="167" t="s">
        <v>114</v>
      </c>
      <c r="AZ36" s="167" t="s">
        <v>114</v>
      </c>
      <c r="BA36" s="167" t="s">
        <v>114</v>
      </c>
      <c r="BB36" s="167" t="s">
        <v>114</v>
      </c>
      <c r="BC36" s="167" t="s">
        <v>114</v>
      </c>
      <c r="BD36" s="167">
        <f t="shared" si="1"/>
        <v>0</v>
      </c>
      <c r="BE36" s="167" t="str">
        <f t="shared" si="2"/>
        <v>Débil</v>
      </c>
      <c r="BF36" s="140"/>
      <c r="BG36" s="142" t="s">
        <v>114</v>
      </c>
      <c r="BH36" s="167" t="str">
        <f t="shared" si="3"/>
        <v>Casilla formulada</v>
      </c>
      <c r="BI36" s="140"/>
      <c r="BJ36" s="167" t="str">
        <f t="shared" si="4"/>
        <v/>
      </c>
      <c r="BK36" s="167" t="str">
        <f t="shared" si="5"/>
        <v/>
      </c>
      <c r="BL36" s="167" t="str">
        <f t="shared" si="6"/>
        <v>SI</v>
      </c>
      <c r="BM36" s="434"/>
      <c r="BN36" s="437"/>
      <c r="BO36" s="440"/>
      <c r="BP36" s="443"/>
      <c r="BQ36" s="425"/>
      <c r="BR36" s="425"/>
      <c r="BS36" s="428"/>
    </row>
    <row r="37" spans="2:71" s="113" customFormat="1" ht="96" hidden="1" customHeight="1" x14ac:dyDescent="0.25">
      <c r="B37" s="463"/>
      <c r="C37" s="466"/>
      <c r="D37" s="455"/>
      <c r="E37" s="455"/>
      <c r="F37" s="453"/>
      <c r="G37" s="453"/>
      <c r="H37" s="453"/>
      <c r="I37" s="453"/>
      <c r="J37" s="455"/>
      <c r="K37" s="131">
        <v>6</v>
      </c>
      <c r="L37" s="132" t="s">
        <v>115</v>
      </c>
      <c r="M37" s="457"/>
      <c r="N37" s="460"/>
      <c r="O37" s="450"/>
      <c r="P37" s="443"/>
      <c r="Q37" s="446"/>
      <c r="R37" s="446"/>
      <c r="S37" s="446"/>
      <c r="T37" s="446"/>
      <c r="U37" s="446"/>
      <c r="V37" s="446"/>
      <c r="W37" s="446"/>
      <c r="X37" s="446"/>
      <c r="Y37" s="446"/>
      <c r="Z37" s="446"/>
      <c r="AA37" s="446"/>
      <c r="AB37" s="446"/>
      <c r="AC37" s="446"/>
      <c r="AD37" s="446"/>
      <c r="AE37" s="446"/>
      <c r="AF37" s="446"/>
      <c r="AG37" s="446"/>
      <c r="AH37" s="446"/>
      <c r="AI37" s="446"/>
      <c r="AJ37" s="425"/>
      <c r="AK37" s="425"/>
      <c r="AL37" s="425"/>
      <c r="AM37" s="431"/>
      <c r="AN37" s="133">
        <v>6</v>
      </c>
      <c r="AO37" s="134" t="s">
        <v>117</v>
      </c>
      <c r="AP37" s="134"/>
      <c r="AQ37" s="134" t="s">
        <v>114</v>
      </c>
      <c r="AR37" s="134"/>
      <c r="AS37" s="134"/>
      <c r="AT37" s="134"/>
      <c r="AU37" s="134"/>
      <c r="AV37" s="134" t="s">
        <v>114</v>
      </c>
      <c r="AW37" s="135" t="s">
        <v>114</v>
      </c>
      <c r="AX37" s="135" t="s">
        <v>114</v>
      </c>
      <c r="AY37" s="135" t="s">
        <v>114</v>
      </c>
      <c r="AZ37" s="135" t="s">
        <v>114</v>
      </c>
      <c r="BA37" s="135" t="s">
        <v>114</v>
      </c>
      <c r="BB37" s="135" t="s">
        <v>114</v>
      </c>
      <c r="BC37" s="135" t="s">
        <v>114</v>
      </c>
      <c r="BD37" s="135">
        <f t="shared" si="1"/>
        <v>0</v>
      </c>
      <c r="BE37" s="135" t="str">
        <f t="shared" si="2"/>
        <v>Débil</v>
      </c>
      <c r="BF37" s="134"/>
      <c r="BG37" s="136" t="s">
        <v>114</v>
      </c>
      <c r="BH37" s="135" t="str">
        <f t="shared" si="3"/>
        <v>Casilla formulada</v>
      </c>
      <c r="BI37" s="134"/>
      <c r="BJ37" s="135" t="str">
        <f t="shared" si="4"/>
        <v/>
      </c>
      <c r="BK37" s="135" t="str">
        <f t="shared" si="5"/>
        <v/>
      </c>
      <c r="BL37" s="135" t="str">
        <f t="shared" si="6"/>
        <v>SI</v>
      </c>
      <c r="BM37" s="434"/>
      <c r="BN37" s="437"/>
      <c r="BO37" s="440"/>
      <c r="BP37" s="443"/>
      <c r="BQ37" s="425"/>
      <c r="BR37" s="425"/>
      <c r="BS37" s="428"/>
    </row>
    <row r="38" spans="2:71" s="113" customFormat="1" ht="96" hidden="1" customHeight="1" x14ac:dyDescent="0.25">
      <c r="B38" s="463"/>
      <c r="C38" s="466"/>
      <c r="D38" s="455"/>
      <c r="E38" s="455"/>
      <c r="F38" s="453"/>
      <c r="G38" s="453"/>
      <c r="H38" s="453"/>
      <c r="I38" s="453"/>
      <c r="J38" s="455"/>
      <c r="K38" s="137">
        <v>7</v>
      </c>
      <c r="L38" s="138" t="s">
        <v>115</v>
      </c>
      <c r="M38" s="457"/>
      <c r="N38" s="460"/>
      <c r="O38" s="450"/>
      <c r="P38" s="443"/>
      <c r="Q38" s="446"/>
      <c r="R38" s="446"/>
      <c r="S38" s="446"/>
      <c r="T38" s="446"/>
      <c r="U38" s="446"/>
      <c r="V38" s="446"/>
      <c r="W38" s="446"/>
      <c r="X38" s="446"/>
      <c r="Y38" s="446"/>
      <c r="Z38" s="446"/>
      <c r="AA38" s="446"/>
      <c r="AB38" s="446"/>
      <c r="AC38" s="446"/>
      <c r="AD38" s="446"/>
      <c r="AE38" s="446"/>
      <c r="AF38" s="446"/>
      <c r="AG38" s="446"/>
      <c r="AH38" s="446"/>
      <c r="AI38" s="446"/>
      <c r="AJ38" s="425"/>
      <c r="AK38" s="425"/>
      <c r="AL38" s="425"/>
      <c r="AM38" s="431"/>
      <c r="AN38" s="139">
        <v>7</v>
      </c>
      <c r="AO38" s="140" t="s">
        <v>117</v>
      </c>
      <c r="AP38" s="140"/>
      <c r="AQ38" s="140" t="s">
        <v>114</v>
      </c>
      <c r="AR38" s="140"/>
      <c r="AS38" s="140"/>
      <c r="AT38" s="140"/>
      <c r="AU38" s="140"/>
      <c r="AV38" s="140" t="s">
        <v>114</v>
      </c>
      <c r="AW38" s="167" t="s">
        <v>114</v>
      </c>
      <c r="AX38" s="167" t="s">
        <v>114</v>
      </c>
      <c r="AY38" s="167" t="s">
        <v>114</v>
      </c>
      <c r="AZ38" s="167" t="s">
        <v>114</v>
      </c>
      <c r="BA38" s="167" t="s">
        <v>114</v>
      </c>
      <c r="BB38" s="167" t="s">
        <v>114</v>
      </c>
      <c r="BC38" s="167" t="s">
        <v>114</v>
      </c>
      <c r="BD38" s="167">
        <f t="shared" si="1"/>
        <v>0</v>
      </c>
      <c r="BE38" s="167" t="str">
        <f t="shared" si="2"/>
        <v>Débil</v>
      </c>
      <c r="BF38" s="140"/>
      <c r="BG38" s="142" t="s">
        <v>114</v>
      </c>
      <c r="BH38" s="167" t="str">
        <f t="shared" si="3"/>
        <v>Casilla formulada</v>
      </c>
      <c r="BI38" s="140"/>
      <c r="BJ38" s="167" t="str">
        <f t="shared" si="4"/>
        <v/>
      </c>
      <c r="BK38" s="167" t="str">
        <f t="shared" si="5"/>
        <v/>
      </c>
      <c r="BL38" s="167" t="str">
        <f t="shared" si="6"/>
        <v>SI</v>
      </c>
      <c r="BM38" s="434"/>
      <c r="BN38" s="437"/>
      <c r="BO38" s="440"/>
      <c r="BP38" s="443"/>
      <c r="BQ38" s="425"/>
      <c r="BR38" s="425"/>
      <c r="BS38" s="428"/>
    </row>
    <row r="39" spans="2:71" s="113" customFormat="1" ht="96" hidden="1" customHeight="1" x14ac:dyDescent="0.25">
      <c r="B39" s="463"/>
      <c r="C39" s="466"/>
      <c r="D39" s="455"/>
      <c r="E39" s="455"/>
      <c r="F39" s="453"/>
      <c r="G39" s="453"/>
      <c r="H39" s="453"/>
      <c r="I39" s="453"/>
      <c r="J39" s="455"/>
      <c r="K39" s="131">
        <v>8</v>
      </c>
      <c r="L39" s="132" t="s">
        <v>115</v>
      </c>
      <c r="M39" s="457"/>
      <c r="N39" s="460"/>
      <c r="O39" s="450"/>
      <c r="P39" s="443"/>
      <c r="Q39" s="446"/>
      <c r="R39" s="446"/>
      <c r="S39" s="446"/>
      <c r="T39" s="446"/>
      <c r="U39" s="446"/>
      <c r="V39" s="446"/>
      <c r="W39" s="446"/>
      <c r="X39" s="446"/>
      <c r="Y39" s="446"/>
      <c r="Z39" s="446"/>
      <c r="AA39" s="446"/>
      <c r="AB39" s="446"/>
      <c r="AC39" s="446"/>
      <c r="AD39" s="446"/>
      <c r="AE39" s="446"/>
      <c r="AF39" s="446"/>
      <c r="AG39" s="446"/>
      <c r="AH39" s="446"/>
      <c r="AI39" s="446"/>
      <c r="AJ39" s="425"/>
      <c r="AK39" s="425"/>
      <c r="AL39" s="425"/>
      <c r="AM39" s="431"/>
      <c r="AN39" s="133">
        <v>8</v>
      </c>
      <c r="AO39" s="134" t="s">
        <v>117</v>
      </c>
      <c r="AP39" s="134"/>
      <c r="AQ39" s="134" t="s">
        <v>114</v>
      </c>
      <c r="AR39" s="134"/>
      <c r="AS39" s="134"/>
      <c r="AT39" s="134"/>
      <c r="AU39" s="134"/>
      <c r="AV39" s="134" t="s">
        <v>114</v>
      </c>
      <c r="AW39" s="135" t="s">
        <v>114</v>
      </c>
      <c r="AX39" s="135" t="s">
        <v>114</v>
      </c>
      <c r="AY39" s="135" t="s">
        <v>114</v>
      </c>
      <c r="AZ39" s="135" t="s">
        <v>114</v>
      </c>
      <c r="BA39" s="135" t="s">
        <v>114</v>
      </c>
      <c r="BB39" s="135" t="s">
        <v>114</v>
      </c>
      <c r="BC39" s="135" t="s">
        <v>114</v>
      </c>
      <c r="BD39" s="135">
        <f t="shared" si="1"/>
        <v>0</v>
      </c>
      <c r="BE39" s="135" t="str">
        <f t="shared" si="2"/>
        <v>Débil</v>
      </c>
      <c r="BF39" s="134"/>
      <c r="BG39" s="136" t="s">
        <v>114</v>
      </c>
      <c r="BH39" s="135" t="str">
        <f t="shared" si="3"/>
        <v>Casilla formulada</v>
      </c>
      <c r="BI39" s="134"/>
      <c r="BJ39" s="135" t="str">
        <f t="shared" si="4"/>
        <v/>
      </c>
      <c r="BK39" s="135" t="str">
        <f t="shared" si="5"/>
        <v/>
      </c>
      <c r="BL39" s="135" t="str">
        <f t="shared" si="6"/>
        <v>SI</v>
      </c>
      <c r="BM39" s="434"/>
      <c r="BN39" s="437"/>
      <c r="BO39" s="440"/>
      <c r="BP39" s="443"/>
      <c r="BQ39" s="425"/>
      <c r="BR39" s="425"/>
      <c r="BS39" s="428"/>
    </row>
    <row r="40" spans="2:71" s="113" customFormat="1" ht="96" hidden="1" customHeight="1" x14ac:dyDescent="0.25">
      <c r="B40" s="463"/>
      <c r="C40" s="466"/>
      <c r="D40" s="455"/>
      <c r="E40" s="455"/>
      <c r="F40" s="453"/>
      <c r="G40" s="453"/>
      <c r="H40" s="453"/>
      <c r="I40" s="453"/>
      <c r="J40" s="455"/>
      <c r="K40" s="137">
        <v>9</v>
      </c>
      <c r="L40" s="143" t="s">
        <v>115</v>
      </c>
      <c r="M40" s="457"/>
      <c r="N40" s="460"/>
      <c r="O40" s="450"/>
      <c r="P40" s="443"/>
      <c r="Q40" s="446"/>
      <c r="R40" s="446"/>
      <c r="S40" s="446"/>
      <c r="T40" s="446"/>
      <c r="U40" s="446"/>
      <c r="V40" s="446"/>
      <c r="W40" s="446"/>
      <c r="X40" s="446"/>
      <c r="Y40" s="446"/>
      <c r="Z40" s="446"/>
      <c r="AA40" s="446"/>
      <c r="AB40" s="446"/>
      <c r="AC40" s="446"/>
      <c r="AD40" s="446"/>
      <c r="AE40" s="446"/>
      <c r="AF40" s="446"/>
      <c r="AG40" s="446"/>
      <c r="AH40" s="446"/>
      <c r="AI40" s="446"/>
      <c r="AJ40" s="425"/>
      <c r="AK40" s="425"/>
      <c r="AL40" s="425"/>
      <c r="AM40" s="431"/>
      <c r="AN40" s="139">
        <v>9</v>
      </c>
      <c r="AO40" s="140" t="s">
        <v>117</v>
      </c>
      <c r="AP40" s="140"/>
      <c r="AQ40" s="140" t="s">
        <v>114</v>
      </c>
      <c r="AR40" s="140"/>
      <c r="AS40" s="140"/>
      <c r="AT40" s="140"/>
      <c r="AU40" s="140"/>
      <c r="AV40" s="140" t="s">
        <v>114</v>
      </c>
      <c r="AW40" s="167" t="s">
        <v>114</v>
      </c>
      <c r="AX40" s="167" t="s">
        <v>114</v>
      </c>
      <c r="AY40" s="167" t="s">
        <v>114</v>
      </c>
      <c r="AZ40" s="167" t="s">
        <v>114</v>
      </c>
      <c r="BA40" s="167" t="s">
        <v>114</v>
      </c>
      <c r="BB40" s="167" t="s">
        <v>114</v>
      </c>
      <c r="BC40" s="167" t="s">
        <v>114</v>
      </c>
      <c r="BD40" s="167">
        <f t="shared" si="1"/>
        <v>0</v>
      </c>
      <c r="BE40" s="167" t="str">
        <f t="shared" si="2"/>
        <v>Débil</v>
      </c>
      <c r="BF40" s="140"/>
      <c r="BG40" s="142" t="s">
        <v>114</v>
      </c>
      <c r="BH40" s="167" t="str">
        <f t="shared" si="3"/>
        <v>Casilla formulada</v>
      </c>
      <c r="BI40" s="140"/>
      <c r="BJ40" s="167" t="str">
        <f t="shared" si="4"/>
        <v/>
      </c>
      <c r="BK40" s="167" t="str">
        <f t="shared" si="5"/>
        <v/>
      </c>
      <c r="BL40" s="167" t="str">
        <f t="shared" si="6"/>
        <v>SI</v>
      </c>
      <c r="BM40" s="434"/>
      <c r="BN40" s="437"/>
      <c r="BO40" s="440"/>
      <c r="BP40" s="443"/>
      <c r="BQ40" s="425"/>
      <c r="BR40" s="425"/>
      <c r="BS40" s="428"/>
    </row>
    <row r="41" spans="2:71" s="113" customFormat="1" ht="96" hidden="1" customHeight="1" x14ac:dyDescent="0.25">
      <c r="B41" s="464"/>
      <c r="C41" s="467"/>
      <c r="D41" s="456"/>
      <c r="E41" s="456"/>
      <c r="F41" s="454"/>
      <c r="G41" s="454"/>
      <c r="H41" s="454"/>
      <c r="I41" s="454"/>
      <c r="J41" s="456"/>
      <c r="K41" s="144">
        <v>10</v>
      </c>
      <c r="L41" s="145" t="s">
        <v>115</v>
      </c>
      <c r="M41" s="458"/>
      <c r="N41" s="461"/>
      <c r="O41" s="451"/>
      <c r="P41" s="444"/>
      <c r="Q41" s="447"/>
      <c r="R41" s="447"/>
      <c r="S41" s="447"/>
      <c r="T41" s="447"/>
      <c r="U41" s="447"/>
      <c r="V41" s="447"/>
      <c r="W41" s="447"/>
      <c r="X41" s="447"/>
      <c r="Y41" s="447"/>
      <c r="Z41" s="447"/>
      <c r="AA41" s="447"/>
      <c r="AB41" s="447"/>
      <c r="AC41" s="447"/>
      <c r="AD41" s="447"/>
      <c r="AE41" s="447"/>
      <c r="AF41" s="447"/>
      <c r="AG41" s="447"/>
      <c r="AH41" s="447"/>
      <c r="AI41" s="447"/>
      <c r="AJ41" s="426"/>
      <c r="AK41" s="426"/>
      <c r="AL41" s="426"/>
      <c r="AM41" s="432"/>
      <c r="AN41" s="146">
        <v>10</v>
      </c>
      <c r="AO41" s="147" t="s">
        <v>117</v>
      </c>
      <c r="AP41" s="147"/>
      <c r="AQ41" s="147" t="s">
        <v>114</v>
      </c>
      <c r="AR41" s="147"/>
      <c r="AS41" s="147"/>
      <c r="AT41" s="147"/>
      <c r="AU41" s="147"/>
      <c r="AV41" s="147" t="s">
        <v>114</v>
      </c>
      <c r="AW41" s="148" t="s">
        <v>114</v>
      </c>
      <c r="AX41" s="148" t="s">
        <v>114</v>
      </c>
      <c r="AY41" s="148" t="s">
        <v>114</v>
      </c>
      <c r="AZ41" s="148" t="s">
        <v>114</v>
      </c>
      <c r="BA41" s="148" t="s">
        <v>114</v>
      </c>
      <c r="BB41" s="148" t="s">
        <v>114</v>
      </c>
      <c r="BC41" s="148" t="s">
        <v>114</v>
      </c>
      <c r="BD41" s="148">
        <f t="shared" si="1"/>
        <v>0</v>
      </c>
      <c r="BE41" s="148" t="str">
        <f t="shared" si="2"/>
        <v>Débil</v>
      </c>
      <c r="BF41" s="147"/>
      <c r="BG41" s="149" t="s">
        <v>114</v>
      </c>
      <c r="BH41" s="148" t="str">
        <f t="shared" si="3"/>
        <v>Casilla formulada</v>
      </c>
      <c r="BI41" s="147"/>
      <c r="BJ41" s="148" t="str">
        <f t="shared" si="4"/>
        <v/>
      </c>
      <c r="BK41" s="148" t="str">
        <f t="shared" si="5"/>
        <v/>
      </c>
      <c r="BL41" s="148" t="str">
        <f t="shared" si="6"/>
        <v>SI</v>
      </c>
      <c r="BM41" s="435"/>
      <c r="BN41" s="438"/>
      <c r="BO41" s="441"/>
      <c r="BP41" s="444"/>
      <c r="BQ41" s="426"/>
      <c r="BR41" s="426"/>
      <c r="BS41" s="429"/>
    </row>
    <row r="42" spans="2:71" s="113" customFormat="1" ht="96" hidden="1" customHeight="1" x14ac:dyDescent="0.25">
      <c r="B42" s="462">
        <v>4</v>
      </c>
      <c r="C42" s="465" t="s">
        <v>112</v>
      </c>
      <c r="D42" s="455" t="s">
        <v>113</v>
      </c>
      <c r="E42" s="455"/>
      <c r="F42" s="453" t="s">
        <v>114</v>
      </c>
      <c r="G42" s="453" t="s">
        <v>114</v>
      </c>
      <c r="H42" s="453" t="s">
        <v>114</v>
      </c>
      <c r="I42" s="453" t="s">
        <v>114</v>
      </c>
      <c r="J42" s="455" t="str">
        <f>IF(AND((F42="SI"),(G42="SI"),(H42="SI"),(I42="SI")),"Si es Riesgo de Corrupción","No es Riesgo de Corrupción")</f>
        <v>No es Riesgo de Corrupción</v>
      </c>
      <c r="K42" s="128">
        <v>1</v>
      </c>
      <c r="L42" s="129" t="s">
        <v>115</v>
      </c>
      <c r="M42" s="457" t="s">
        <v>183</v>
      </c>
      <c r="N42" s="45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45" t="s">
        <v>114</v>
      </c>
      <c r="R42" s="445" t="s">
        <v>114</v>
      </c>
      <c r="S42" s="445" t="s">
        <v>114</v>
      </c>
      <c r="T42" s="445" t="s">
        <v>114</v>
      </c>
      <c r="U42" s="445" t="s">
        <v>114</v>
      </c>
      <c r="V42" s="445" t="s">
        <v>114</v>
      </c>
      <c r="W42" s="445" t="s">
        <v>114</v>
      </c>
      <c r="X42" s="445" t="s">
        <v>114</v>
      </c>
      <c r="Y42" s="445" t="s">
        <v>114</v>
      </c>
      <c r="Z42" s="445" t="s">
        <v>114</v>
      </c>
      <c r="AA42" s="445" t="s">
        <v>114</v>
      </c>
      <c r="AB42" s="445" t="s">
        <v>114</v>
      </c>
      <c r="AC42" s="445" t="s">
        <v>114</v>
      </c>
      <c r="AD42" s="445" t="s">
        <v>114</v>
      </c>
      <c r="AE42" s="445" t="s">
        <v>114</v>
      </c>
      <c r="AF42" s="445" t="s">
        <v>114</v>
      </c>
      <c r="AG42" s="445" t="s">
        <v>114</v>
      </c>
      <c r="AH42" s="445" t="s">
        <v>114</v>
      </c>
      <c r="AI42" s="445"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430" t="s">
        <v>116</v>
      </c>
      <c r="AN42" s="117">
        <v>1</v>
      </c>
      <c r="AO42" s="121" t="s">
        <v>117</v>
      </c>
      <c r="AP42" s="121"/>
      <c r="AQ42" s="121" t="s">
        <v>114</v>
      </c>
      <c r="AR42" s="121"/>
      <c r="AS42" s="121"/>
      <c r="AT42" s="121"/>
      <c r="AU42" s="121"/>
      <c r="AV42" s="121" t="s">
        <v>114</v>
      </c>
      <c r="AW42" s="166" t="s">
        <v>114</v>
      </c>
      <c r="AX42" s="166" t="s">
        <v>114</v>
      </c>
      <c r="AY42" s="166" t="s">
        <v>114</v>
      </c>
      <c r="AZ42" s="166" t="s">
        <v>114</v>
      </c>
      <c r="BA42" s="166" t="s">
        <v>114</v>
      </c>
      <c r="BB42" s="166" t="s">
        <v>114</v>
      </c>
      <c r="BC42" s="166" t="s">
        <v>114</v>
      </c>
      <c r="BD42" s="166">
        <f t="shared" si="1"/>
        <v>0</v>
      </c>
      <c r="BE42" s="166" t="str">
        <f t="shared" si="2"/>
        <v>Débil</v>
      </c>
      <c r="BF42" s="121"/>
      <c r="BG42" s="130" t="s">
        <v>114</v>
      </c>
      <c r="BH42" s="166" t="str">
        <f t="shared" si="3"/>
        <v>Casilla formulada</v>
      </c>
      <c r="BI42" s="121"/>
      <c r="BJ42" s="166" t="str">
        <f t="shared" si="4"/>
        <v/>
      </c>
      <c r="BK42" s="166" t="str">
        <f t="shared" si="5"/>
        <v/>
      </c>
      <c r="BL42" s="166" t="str">
        <f t="shared" si="6"/>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427"/>
    </row>
    <row r="43" spans="2:71" s="113" customFormat="1" ht="96" hidden="1" customHeight="1" x14ac:dyDescent="0.25">
      <c r="B43" s="463"/>
      <c r="C43" s="466"/>
      <c r="D43" s="455"/>
      <c r="E43" s="455"/>
      <c r="F43" s="453"/>
      <c r="G43" s="453"/>
      <c r="H43" s="453"/>
      <c r="I43" s="453"/>
      <c r="J43" s="455"/>
      <c r="K43" s="131">
        <v>2</v>
      </c>
      <c r="L43" s="132" t="s">
        <v>115</v>
      </c>
      <c r="M43" s="457"/>
      <c r="N43" s="460"/>
      <c r="O43" s="450"/>
      <c r="P43" s="443"/>
      <c r="Q43" s="446"/>
      <c r="R43" s="446"/>
      <c r="S43" s="446"/>
      <c r="T43" s="446"/>
      <c r="U43" s="446"/>
      <c r="V43" s="446"/>
      <c r="W43" s="446"/>
      <c r="X43" s="446"/>
      <c r="Y43" s="446"/>
      <c r="Z43" s="446"/>
      <c r="AA43" s="446"/>
      <c r="AB43" s="446"/>
      <c r="AC43" s="446"/>
      <c r="AD43" s="446"/>
      <c r="AE43" s="446"/>
      <c r="AF43" s="446"/>
      <c r="AG43" s="446"/>
      <c r="AH43" s="446"/>
      <c r="AI43" s="446"/>
      <c r="AJ43" s="425"/>
      <c r="AK43" s="425"/>
      <c r="AL43" s="425"/>
      <c r="AM43" s="431"/>
      <c r="AN43" s="133">
        <v>2</v>
      </c>
      <c r="AO43" s="134" t="s">
        <v>117</v>
      </c>
      <c r="AP43" s="134"/>
      <c r="AQ43" s="134" t="s">
        <v>114</v>
      </c>
      <c r="AR43" s="134"/>
      <c r="AS43" s="134"/>
      <c r="AT43" s="134"/>
      <c r="AU43" s="134"/>
      <c r="AV43" s="134" t="s">
        <v>114</v>
      </c>
      <c r="AW43" s="135" t="s">
        <v>114</v>
      </c>
      <c r="AX43" s="135" t="s">
        <v>114</v>
      </c>
      <c r="AY43" s="135" t="s">
        <v>114</v>
      </c>
      <c r="AZ43" s="135" t="s">
        <v>114</v>
      </c>
      <c r="BA43" s="135" t="s">
        <v>114</v>
      </c>
      <c r="BB43" s="135" t="s">
        <v>114</v>
      </c>
      <c r="BC43" s="135" t="s">
        <v>114</v>
      </c>
      <c r="BD43" s="135">
        <f t="shared" si="1"/>
        <v>0</v>
      </c>
      <c r="BE43" s="135" t="str">
        <f t="shared" si="2"/>
        <v>Débil</v>
      </c>
      <c r="BF43" s="134"/>
      <c r="BG43" s="136" t="s">
        <v>114</v>
      </c>
      <c r="BH43" s="135" t="str">
        <f t="shared" si="3"/>
        <v>Casilla formulada</v>
      </c>
      <c r="BI43" s="134"/>
      <c r="BJ43" s="135" t="str">
        <f t="shared" si="4"/>
        <v/>
      </c>
      <c r="BK43" s="135" t="str">
        <f t="shared" si="5"/>
        <v/>
      </c>
      <c r="BL43" s="135" t="str">
        <f t="shared" si="6"/>
        <v>SI</v>
      </c>
      <c r="BM43" s="434"/>
      <c r="BN43" s="437"/>
      <c r="BO43" s="440"/>
      <c r="BP43" s="443"/>
      <c r="BQ43" s="425"/>
      <c r="BR43" s="425"/>
      <c r="BS43" s="428"/>
    </row>
    <row r="44" spans="2:71" s="113" customFormat="1" ht="96" hidden="1" customHeight="1" x14ac:dyDescent="0.25">
      <c r="B44" s="463"/>
      <c r="C44" s="466"/>
      <c r="D44" s="455"/>
      <c r="E44" s="455"/>
      <c r="F44" s="453"/>
      <c r="G44" s="453"/>
      <c r="H44" s="453"/>
      <c r="I44" s="453"/>
      <c r="J44" s="455"/>
      <c r="K44" s="137">
        <v>3</v>
      </c>
      <c r="L44" s="138" t="s">
        <v>115</v>
      </c>
      <c r="M44" s="457"/>
      <c r="N44" s="460"/>
      <c r="O44" s="450"/>
      <c r="P44" s="443"/>
      <c r="Q44" s="446"/>
      <c r="R44" s="446"/>
      <c r="S44" s="446"/>
      <c r="T44" s="446"/>
      <c r="U44" s="446"/>
      <c r="V44" s="446"/>
      <c r="W44" s="446"/>
      <c r="X44" s="446"/>
      <c r="Y44" s="446"/>
      <c r="Z44" s="446"/>
      <c r="AA44" s="446"/>
      <c r="AB44" s="446"/>
      <c r="AC44" s="446"/>
      <c r="AD44" s="446"/>
      <c r="AE44" s="446"/>
      <c r="AF44" s="446"/>
      <c r="AG44" s="446"/>
      <c r="AH44" s="446"/>
      <c r="AI44" s="446"/>
      <c r="AJ44" s="425"/>
      <c r="AK44" s="425"/>
      <c r="AL44" s="425"/>
      <c r="AM44" s="431"/>
      <c r="AN44" s="139">
        <v>3</v>
      </c>
      <c r="AO44" s="140" t="s">
        <v>117</v>
      </c>
      <c r="AP44" s="140"/>
      <c r="AQ44" s="140" t="s">
        <v>114</v>
      </c>
      <c r="AR44" s="140"/>
      <c r="AS44" s="140"/>
      <c r="AT44" s="140"/>
      <c r="AU44" s="140"/>
      <c r="AV44" s="140" t="s">
        <v>114</v>
      </c>
      <c r="AW44" s="167" t="s">
        <v>114</v>
      </c>
      <c r="AX44" s="167" t="s">
        <v>114</v>
      </c>
      <c r="AY44" s="167" t="s">
        <v>114</v>
      </c>
      <c r="AZ44" s="167" t="s">
        <v>114</v>
      </c>
      <c r="BA44" s="167" t="s">
        <v>114</v>
      </c>
      <c r="BB44" s="167" t="s">
        <v>114</v>
      </c>
      <c r="BC44" s="167" t="s">
        <v>114</v>
      </c>
      <c r="BD44" s="167">
        <f t="shared" si="1"/>
        <v>0</v>
      </c>
      <c r="BE44" s="167" t="str">
        <f t="shared" si="2"/>
        <v>Débil</v>
      </c>
      <c r="BF44" s="140"/>
      <c r="BG44" s="142" t="s">
        <v>114</v>
      </c>
      <c r="BH44" s="167" t="str">
        <f t="shared" si="3"/>
        <v>Casilla formulada</v>
      </c>
      <c r="BI44" s="140"/>
      <c r="BJ44" s="167" t="str">
        <f t="shared" si="4"/>
        <v/>
      </c>
      <c r="BK44" s="167" t="str">
        <f t="shared" si="5"/>
        <v/>
      </c>
      <c r="BL44" s="167" t="str">
        <f t="shared" si="6"/>
        <v>SI</v>
      </c>
      <c r="BM44" s="434"/>
      <c r="BN44" s="437"/>
      <c r="BO44" s="440"/>
      <c r="BP44" s="443"/>
      <c r="BQ44" s="425"/>
      <c r="BR44" s="425"/>
      <c r="BS44" s="428"/>
    </row>
    <row r="45" spans="2:71" s="113" customFormat="1" ht="96" hidden="1" customHeight="1" x14ac:dyDescent="0.25">
      <c r="B45" s="463"/>
      <c r="C45" s="466"/>
      <c r="D45" s="455"/>
      <c r="E45" s="455"/>
      <c r="F45" s="453"/>
      <c r="G45" s="453"/>
      <c r="H45" s="453"/>
      <c r="I45" s="453"/>
      <c r="J45" s="455"/>
      <c r="K45" s="131">
        <v>4</v>
      </c>
      <c r="L45" s="132" t="s">
        <v>115</v>
      </c>
      <c r="M45" s="457"/>
      <c r="N45" s="460"/>
      <c r="O45" s="450"/>
      <c r="P45" s="443"/>
      <c r="Q45" s="446"/>
      <c r="R45" s="446"/>
      <c r="S45" s="446"/>
      <c r="T45" s="446"/>
      <c r="U45" s="446"/>
      <c r="V45" s="446"/>
      <c r="W45" s="446"/>
      <c r="X45" s="446"/>
      <c r="Y45" s="446"/>
      <c r="Z45" s="446"/>
      <c r="AA45" s="446"/>
      <c r="AB45" s="446"/>
      <c r="AC45" s="446"/>
      <c r="AD45" s="446"/>
      <c r="AE45" s="446"/>
      <c r="AF45" s="446"/>
      <c r="AG45" s="446"/>
      <c r="AH45" s="446"/>
      <c r="AI45" s="446"/>
      <c r="AJ45" s="425"/>
      <c r="AK45" s="425"/>
      <c r="AL45" s="425"/>
      <c r="AM45" s="431"/>
      <c r="AN45" s="133">
        <v>4</v>
      </c>
      <c r="AO45" s="134" t="s">
        <v>117</v>
      </c>
      <c r="AP45" s="134"/>
      <c r="AQ45" s="134" t="s">
        <v>114</v>
      </c>
      <c r="AR45" s="134"/>
      <c r="AS45" s="134"/>
      <c r="AT45" s="134"/>
      <c r="AU45" s="134"/>
      <c r="AV45" s="134" t="s">
        <v>114</v>
      </c>
      <c r="AW45" s="135" t="s">
        <v>114</v>
      </c>
      <c r="AX45" s="135" t="s">
        <v>114</v>
      </c>
      <c r="AY45" s="135" t="s">
        <v>114</v>
      </c>
      <c r="AZ45" s="135" t="s">
        <v>114</v>
      </c>
      <c r="BA45" s="135" t="s">
        <v>114</v>
      </c>
      <c r="BB45" s="135" t="s">
        <v>114</v>
      </c>
      <c r="BC45" s="135" t="s">
        <v>114</v>
      </c>
      <c r="BD45" s="135">
        <f t="shared" si="1"/>
        <v>0</v>
      </c>
      <c r="BE45" s="135" t="str">
        <f t="shared" si="2"/>
        <v>Débil</v>
      </c>
      <c r="BF45" s="134"/>
      <c r="BG45" s="136" t="s">
        <v>114</v>
      </c>
      <c r="BH45" s="135" t="str">
        <f t="shared" si="3"/>
        <v>Casilla formulada</v>
      </c>
      <c r="BI45" s="134"/>
      <c r="BJ45" s="135" t="str">
        <f t="shared" si="4"/>
        <v/>
      </c>
      <c r="BK45" s="135" t="str">
        <f t="shared" si="5"/>
        <v/>
      </c>
      <c r="BL45" s="135" t="str">
        <f t="shared" si="6"/>
        <v>SI</v>
      </c>
      <c r="BM45" s="434"/>
      <c r="BN45" s="437"/>
      <c r="BO45" s="440"/>
      <c r="BP45" s="443"/>
      <c r="BQ45" s="425"/>
      <c r="BR45" s="425"/>
      <c r="BS45" s="428"/>
    </row>
    <row r="46" spans="2:71" s="113" customFormat="1" ht="96" hidden="1" customHeight="1" x14ac:dyDescent="0.25">
      <c r="B46" s="463"/>
      <c r="C46" s="466"/>
      <c r="D46" s="455"/>
      <c r="E46" s="455"/>
      <c r="F46" s="453"/>
      <c r="G46" s="453"/>
      <c r="H46" s="453"/>
      <c r="I46" s="453"/>
      <c r="J46" s="455"/>
      <c r="K46" s="137">
        <v>5</v>
      </c>
      <c r="L46" s="138" t="s">
        <v>115</v>
      </c>
      <c r="M46" s="457"/>
      <c r="N46" s="460"/>
      <c r="O46" s="450"/>
      <c r="P46" s="443"/>
      <c r="Q46" s="446"/>
      <c r="R46" s="446"/>
      <c r="S46" s="446"/>
      <c r="T46" s="446"/>
      <c r="U46" s="446"/>
      <c r="V46" s="446"/>
      <c r="W46" s="446"/>
      <c r="X46" s="446"/>
      <c r="Y46" s="446"/>
      <c r="Z46" s="446"/>
      <c r="AA46" s="446"/>
      <c r="AB46" s="446"/>
      <c r="AC46" s="446"/>
      <c r="AD46" s="446"/>
      <c r="AE46" s="446"/>
      <c r="AF46" s="446"/>
      <c r="AG46" s="446"/>
      <c r="AH46" s="446"/>
      <c r="AI46" s="446"/>
      <c r="AJ46" s="425"/>
      <c r="AK46" s="425"/>
      <c r="AL46" s="425"/>
      <c r="AM46" s="431"/>
      <c r="AN46" s="139">
        <v>5</v>
      </c>
      <c r="AO46" s="140" t="s">
        <v>117</v>
      </c>
      <c r="AP46" s="140"/>
      <c r="AQ46" s="140" t="s">
        <v>114</v>
      </c>
      <c r="AR46" s="140"/>
      <c r="AS46" s="140"/>
      <c r="AT46" s="140"/>
      <c r="AU46" s="140"/>
      <c r="AV46" s="140" t="s">
        <v>114</v>
      </c>
      <c r="AW46" s="167" t="s">
        <v>114</v>
      </c>
      <c r="AX46" s="167" t="s">
        <v>114</v>
      </c>
      <c r="AY46" s="167" t="s">
        <v>114</v>
      </c>
      <c r="AZ46" s="167" t="s">
        <v>114</v>
      </c>
      <c r="BA46" s="167" t="s">
        <v>114</v>
      </c>
      <c r="BB46" s="167" t="s">
        <v>114</v>
      </c>
      <c r="BC46" s="167" t="s">
        <v>114</v>
      </c>
      <c r="BD46" s="167">
        <f t="shared" si="1"/>
        <v>0</v>
      </c>
      <c r="BE46" s="167" t="str">
        <f t="shared" si="2"/>
        <v>Débil</v>
      </c>
      <c r="BF46" s="140"/>
      <c r="BG46" s="142" t="s">
        <v>114</v>
      </c>
      <c r="BH46" s="167" t="str">
        <f t="shared" si="3"/>
        <v>Casilla formulada</v>
      </c>
      <c r="BI46" s="140"/>
      <c r="BJ46" s="167" t="str">
        <f t="shared" si="4"/>
        <v/>
      </c>
      <c r="BK46" s="167" t="str">
        <f t="shared" si="5"/>
        <v/>
      </c>
      <c r="BL46" s="167" t="str">
        <f t="shared" si="6"/>
        <v>SI</v>
      </c>
      <c r="BM46" s="434"/>
      <c r="BN46" s="437"/>
      <c r="BO46" s="440"/>
      <c r="BP46" s="443"/>
      <c r="BQ46" s="425"/>
      <c r="BR46" s="425"/>
      <c r="BS46" s="428"/>
    </row>
    <row r="47" spans="2:71" s="113" customFormat="1" ht="96" hidden="1" customHeight="1" x14ac:dyDescent="0.25">
      <c r="B47" s="463"/>
      <c r="C47" s="466"/>
      <c r="D47" s="455"/>
      <c r="E47" s="455"/>
      <c r="F47" s="453"/>
      <c r="G47" s="453"/>
      <c r="H47" s="453"/>
      <c r="I47" s="453"/>
      <c r="J47" s="455"/>
      <c r="K47" s="131">
        <v>6</v>
      </c>
      <c r="L47" s="132" t="s">
        <v>115</v>
      </c>
      <c r="M47" s="457"/>
      <c r="N47" s="460"/>
      <c r="O47" s="450"/>
      <c r="P47" s="443"/>
      <c r="Q47" s="446"/>
      <c r="R47" s="446"/>
      <c r="S47" s="446"/>
      <c r="T47" s="446"/>
      <c r="U47" s="446"/>
      <c r="V47" s="446"/>
      <c r="W47" s="446"/>
      <c r="X47" s="446"/>
      <c r="Y47" s="446"/>
      <c r="Z47" s="446"/>
      <c r="AA47" s="446"/>
      <c r="AB47" s="446"/>
      <c r="AC47" s="446"/>
      <c r="AD47" s="446"/>
      <c r="AE47" s="446"/>
      <c r="AF47" s="446"/>
      <c r="AG47" s="446"/>
      <c r="AH47" s="446"/>
      <c r="AI47" s="446"/>
      <c r="AJ47" s="425"/>
      <c r="AK47" s="425"/>
      <c r="AL47" s="425"/>
      <c r="AM47" s="431"/>
      <c r="AN47" s="133">
        <v>6</v>
      </c>
      <c r="AO47" s="134" t="s">
        <v>117</v>
      </c>
      <c r="AP47" s="134"/>
      <c r="AQ47" s="134" t="s">
        <v>114</v>
      </c>
      <c r="AR47" s="134"/>
      <c r="AS47" s="134"/>
      <c r="AT47" s="134"/>
      <c r="AU47" s="134"/>
      <c r="AV47" s="134" t="s">
        <v>114</v>
      </c>
      <c r="AW47" s="135" t="s">
        <v>114</v>
      </c>
      <c r="AX47" s="135" t="s">
        <v>114</v>
      </c>
      <c r="AY47" s="135" t="s">
        <v>114</v>
      </c>
      <c r="AZ47" s="135" t="s">
        <v>114</v>
      </c>
      <c r="BA47" s="135" t="s">
        <v>114</v>
      </c>
      <c r="BB47" s="135" t="s">
        <v>114</v>
      </c>
      <c r="BC47" s="135" t="s">
        <v>114</v>
      </c>
      <c r="BD47" s="135">
        <f t="shared" si="1"/>
        <v>0</v>
      </c>
      <c r="BE47" s="135" t="str">
        <f t="shared" si="2"/>
        <v>Débil</v>
      </c>
      <c r="BF47" s="134"/>
      <c r="BG47" s="136" t="s">
        <v>114</v>
      </c>
      <c r="BH47" s="135" t="str">
        <f t="shared" si="3"/>
        <v>Casilla formulada</v>
      </c>
      <c r="BI47" s="134"/>
      <c r="BJ47" s="135" t="str">
        <f t="shared" si="4"/>
        <v/>
      </c>
      <c r="BK47" s="135" t="str">
        <f t="shared" si="5"/>
        <v/>
      </c>
      <c r="BL47" s="135" t="str">
        <f t="shared" si="6"/>
        <v>SI</v>
      </c>
      <c r="BM47" s="434"/>
      <c r="BN47" s="437"/>
      <c r="BO47" s="440"/>
      <c r="BP47" s="443"/>
      <c r="BQ47" s="425"/>
      <c r="BR47" s="425"/>
      <c r="BS47" s="428"/>
    </row>
    <row r="48" spans="2:71" s="113" customFormat="1" ht="96" hidden="1" customHeight="1" x14ac:dyDescent="0.25">
      <c r="B48" s="463"/>
      <c r="C48" s="466"/>
      <c r="D48" s="455"/>
      <c r="E48" s="455"/>
      <c r="F48" s="453"/>
      <c r="G48" s="453"/>
      <c r="H48" s="453"/>
      <c r="I48" s="453"/>
      <c r="J48" s="455"/>
      <c r="K48" s="137">
        <v>7</v>
      </c>
      <c r="L48" s="138" t="s">
        <v>115</v>
      </c>
      <c r="M48" s="457"/>
      <c r="N48" s="460"/>
      <c r="O48" s="450"/>
      <c r="P48" s="443"/>
      <c r="Q48" s="446"/>
      <c r="R48" s="446"/>
      <c r="S48" s="446"/>
      <c r="T48" s="446"/>
      <c r="U48" s="446"/>
      <c r="V48" s="446"/>
      <c r="W48" s="446"/>
      <c r="X48" s="446"/>
      <c r="Y48" s="446"/>
      <c r="Z48" s="446"/>
      <c r="AA48" s="446"/>
      <c r="AB48" s="446"/>
      <c r="AC48" s="446"/>
      <c r="AD48" s="446"/>
      <c r="AE48" s="446"/>
      <c r="AF48" s="446"/>
      <c r="AG48" s="446"/>
      <c r="AH48" s="446"/>
      <c r="AI48" s="446"/>
      <c r="AJ48" s="425"/>
      <c r="AK48" s="425"/>
      <c r="AL48" s="425"/>
      <c r="AM48" s="431"/>
      <c r="AN48" s="139">
        <v>7</v>
      </c>
      <c r="AO48" s="140" t="s">
        <v>117</v>
      </c>
      <c r="AP48" s="140"/>
      <c r="AQ48" s="140" t="s">
        <v>114</v>
      </c>
      <c r="AR48" s="140"/>
      <c r="AS48" s="140"/>
      <c r="AT48" s="140"/>
      <c r="AU48" s="140"/>
      <c r="AV48" s="140" t="s">
        <v>114</v>
      </c>
      <c r="AW48" s="167" t="s">
        <v>114</v>
      </c>
      <c r="AX48" s="167" t="s">
        <v>114</v>
      </c>
      <c r="AY48" s="167" t="s">
        <v>114</v>
      </c>
      <c r="AZ48" s="167" t="s">
        <v>114</v>
      </c>
      <c r="BA48" s="167" t="s">
        <v>114</v>
      </c>
      <c r="BB48" s="167" t="s">
        <v>114</v>
      </c>
      <c r="BC48" s="167" t="s">
        <v>114</v>
      </c>
      <c r="BD48" s="167">
        <f t="shared" si="1"/>
        <v>0</v>
      </c>
      <c r="BE48" s="167" t="str">
        <f t="shared" si="2"/>
        <v>Débil</v>
      </c>
      <c r="BF48" s="140"/>
      <c r="BG48" s="142" t="s">
        <v>114</v>
      </c>
      <c r="BH48" s="167" t="str">
        <f t="shared" si="3"/>
        <v>Casilla formulada</v>
      </c>
      <c r="BI48" s="140"/>
      <c r="BJ48" s="167" t="str">
        <f t="shared" si="4"/>
        <v/>
      </c>
      <c r="BK48" s="167" t="str">
        <f t="shared" si="5"/>
        <v/>
      </c>
      <c r="BL48" s="167" t="str">
        <f t="shared" si="6"/>
        <v>SI</v>
      </c>
      <c r="BM48" s="434"/>
      <c r="BN48" s="437"/>
      <c r="BO48" s="440"/>
      <c r="BP48" s="443"/>
      <c r="BQ48" s="425"/>
      <c r="BR48" s="425"/>
      <c r="BS48" s="428"/>
    </row>
    <row r="49" spans="2:71" s="113" customFormat="1" ht="96" hidden="1" customHeight="1" x14ac:dyDescent="0.25">
      <c r="B49" s="463"/>
      <c r="C49" s="466"/>
      <c r="D49" s="455"/>
      <c r="E49" s="455"/>
      <c r="F49" s="453"/>
      <c r="G49" s="453"/>
      <c r="H49" s="453"/>
      <c r="I49" s="453"/>
      <c r="J49" s="455"/>
      <c r="K49" s="131">
        <v>8</v>
      </c>
      <c r="L49" s="132" t="s">
        <v>115</v>
      </c>
      <c r="M49" s="457"/>
      <c r="N49" s="460"/>
      <c r="O49" s="450"/>
      <c r="P49" s="443"/>
      <c r="Q49" s="446"/>
      <c r="R49" s="446"/>
      <c r="S49" s="446"/>
      <c r="T49" s="446"/>
      <c r="U49" s="446"/>
      <c r="V49" s="446"/>
      <c r="W49" s="446"/>
      <c r="X49" s="446"/>
      <c r="Y49" s="446"/>
      <c r="Z49" s="446"/>
      <c r="AA49" s="446"/>
      <c r="AB49" s="446"/>
      <c r="AC49" s="446"/>
      <c r="AD49" s="446"/>
      <c r="AE49" s="446"/>
      <c r="AF49" s="446"/>
      <c r="AG49" s="446"/>
      <c r="AH49" s="446"/>
      <c r="AI49" s="446"/>
      <c r="AJ49" s="425"/>
      <c r="AK49" s="425"/>
      <c r="AL49" s="425"/>
      <c r="AM49" s="431"/>
      <c r="AN49" s="133">
        <v>8</v>
      </c>
      <c r="AO49" s="134" t="s">
        <v>117</v>
      </c>
      <c r="AP49" s="134"/>
      <c r="AQ49" s="134" t="s">
        <v>114</v>
      </c>
      <c r="AR49" s="134"/>
      <c r="AS49" s="134"/>
      <c r="AT49" s="134"/>
      <c r="AU49" s="134"/>
      <c r="AV49" s="134" t="s">
        <v>114</v>
      </c>
      <c r="AW49" s="135" t="s">
        <v>114</v>
      </c>
      <c r="AX49" s="135" t="s">
        <v>114</v>
      </c>
      <c r="AY49" s="135" t="s">
        <v>114</v>
      </c>
      <c r="AZ49" s="135" t="s">
        <v>114</v>
      </c>
      <c r="BA49" s="135" t="s">
        <v>114</v>
      </c>
      <c r="BB49" s="135" t="s">
        <v>114</v>
      </c>
      <c r="BC49" s="135" t="s">
        <v>114</v>
      </c>
      <c r="BD49" s="135">
        <f t="shared" si="1"/>
        <v>0</v>
      </c>
      <c r="BE49" s="135" t="str">
        <f t="shared" si="2"/>
        <v>Débil</v>
      </c>
      <c r="BF49" s="134"/>
      <c r="BG49" s="136" t="s">
        <v>114</v>
      </c>
      <c r="BH49" s="135" t="str">
        <f t="shared" si="3"/>
        <v>Casilla formulada</v>
      </c>
      <c r="BI49" s="134"/>
      <c r="BJ49" s="135" t="str">
        <f t="shared" si="4"/>
        <v/>
      </c>
      <c r="BK49" s="135" t="str">
        <f t="shared" si="5"/>
        <v/>
      </c>
      <c r="BL49" s="135" t="str">
        <f t="shared" si="6"/>
        <v>SI</v>
      </c>
      <c r="BM49" s="434"/>
      <c r="BN49" s="437"/>
      <c r="BO49" s="440"/>
      <c r="BP49" s="443"/>
      <c r="BQ49" s="425"/>
      <c r="BR49" s="425"/>
      <c r="BS49" s="428"/>
    </row>
    <row r="50" spans="2:71" s="113" customFormat="1" ht="96" hidden="1" customHeight="1" x14ac:dyDescent="0.25">
      <c r="B50" s="463"/>
      <c r="C50" s="466"/>
      <c r="D50" s="455"/>
      <c r="E50" s="455"/>
      <c r="F50" s="453"/>
      <c r="G50" s="453"/>
      <c r="H50" s="453"/>
      <c r="I50" s="453"/>
      <c r="J50" s="455"/>
      <c r="K50" s="137">
        <v>9</v>
      </c>
      <c r="L50" s="143" t="s">
        <v>115</v>
      </c>
      <c r="M50" s="457"/>
      <c r="N50" s="460"/>
      <c r="O50" s="450"/>
      <c r="P50" s="443"/>
      <c r="Q50" s="446"/>
      <c r="R50" s="446"/>
      <c r="S50" s="446"/>
      <c r="T50" s="446"/>
      <c r="U50" s="446"/>
      <c r="V50" s="446"/>
      <c r="W50" s="446"/>
      <c r="X50" s="446"/>
      <c r="Y50" s="446"/>
      <c r="Z50" s="446"/>
      <c r="AA50" s="446"/>
      <c r="AB50" s="446"/>
      <c r="AC50" s="446"/>
      <c r="AD50" s="446"/>
      <c r="AE50" s="446"/>
      <c r="AF50" s="446"/>
      <c r="AG50" s="446"/>
      <c r="AH50" s="446"/>
      <c r="AI50" s="446"/>
      <c r="AJ50" s="425"/>
      <c r="AK50" s="425"/>
      <c r="AL50" s="425"/>
      <c r="AM50" s="431"/>
      <c r="AN50" s="139">
        <v>9</v>
      </c>
      <c r="AO50" s="140" t="s">
        <v>117</v>
      </c>
      <c r="AP50" s="140"/>
      <c r="AQ50" s="140" t="s">
        <v>114</v>
      </c>
      <c r="AR50" s="140"/>
      <c r="AS50" s="140"/>
      <c r="AT50" s="140"/>
      <c r="AU50" s="140"/>
      <c r="AV50" s="140" t="s">
        <v>114</v>
      </c>
      <c r="AW50" s="167" t="s">
        <v>114</v>
      </c>
      <c r="AX50" s="167" t="s">
        <v>114</v>
      </c>
      <c r="AY50" s="167" t="s">
        <v>114</v>
      </c>
      <c r="AZ50" s="167" t="s">
        <v>114</v>
      </c>
      <c r="BA50" s="167" t="s">
        <v>114</v>
      </c>
      <c r="BB50" s="167" t="s">
        <v>114</v>
      </c>
      <c r="BC50" s="167" t="s">
        <v>114</v>
      </c>
      <c r="BD50" s="167">
        <f t="shared" si="1"/>
        <v>0</v>
      </c>
      <c r="BE50" s="167" t="str">
        <f t="shared" si="2"/>
        <v>Débil</v>
      </c>
      <c r="BF50" s="140"/>
      <c r="BG50" s="142" t="s">
        <v>114</v>
      </c>
      <c r="BH50" s="167" t="str">
        <f t="shared" si="3"/>
        <v>Casilla formulada</v>
      </c>
      <c r="BI50" s="140"/>
      <c r="BJ50" s="167" t="str">
        <f t="shared" si="4"/>
        <v/>
      </c>
      <c r="BK50" s="167" t="str">
        <f t="shared" si="5"/>
        <v/>
      </c>
      <c r="BL50" s="167" t="str">
        <f t="shared" si="6"/>
        <v>SI</v>
      </c>
      <c r="BM50" s="434"/>
      <c r="BN50" s="437"/>
      <c r="BO50" s="440"/>
      <c r="BP50" s="443"/>
      <c r="BQ50" s="425"/>
      <c r="BR50" s="425"/>
      <c r="BS50" s="428"/>
    </row>
    <row r="51" spans="2:71" s="113" customFormat="1" ht="96" hidden="1" customHeight="1" x14ac:dyDescent="0.25">
      <c r="B51" s="464"/>
      <c r="C51" s="467"/>
      <c r="D51" s="456"/>
      <c r="E51" s="456"/>
      <c r="F51" s="454"/>
      <c r="G51" s="454"/>
      <c r="H51" s="454"/>
      <c r="I51" s="454"/>
      <c r="J51" s="456"/>
      <c r="K51" s="144">
        <v>10</v>
      </c>
      <c r="L51" s="145" t="s">
        <v>115</v>
      </c>
      <c r="M51" s="458"/>
      <c r="N51" s="461"/>
      <c r="O51" s="451"/>
      <c r="P51" s="444"/>
      <c r="Q51" s="447"/>
      <c r="R51" s="447"/>
      <c r="S51" s="447"/>
      <c r="T51" s="447"/>
      <c r="U51" s="447"/>
      <c r="V51" s="447"/>
      <c r="W51" s="447"/>
      <c r="X51" s="447"/>
      <c r="Y51" s="447"/>
      <c r="Z51" s="447"/>
      <c r="AA51" s="447"/>
      <c r="AB51" s="447"/>
      <c r="AC51" s="447"/>
      <c r="AD51" s="447"/>
      <c r="AE51" s="447"/>
      <c r="AF51" s="447"/>
      <c r="AG51" s="447"/>
      <c r="AH51" s="447"/>
      <c r="AI51" s="447"/>
      <c r="AJ51" s="426"/>
      <c r="AK51" s="426"/>
      <c r="AL51" s="426"/>
      <c r="AM51" s="432"/>
      <c r="AN51" s="146">
        <v>10</v>
      </c>
      <c r="AO51" s="147" t="s">
        <v>117</v>
      </c>
      <c r="AP51" s="147"/>
      <c r="AQ51" s="147" t="s">
        <v>114</v>
      </c>
      <c r="AR51" s="147"/>
      <c r="AS51" s="147"/>
      <c r="AT51" s="147"/>
      <c r="AU51" s="147"/>
      <c r="AV51" s="147" t="s">
        <v>114</v>
      </c>
      <c r="AW51" s="148" t="s">
        <v>114</v>
      </c>
      <c r="AX51" s="148" t="s">
        <v>114</v>
      </c>
      <c r="AY51" s="148" t="s">
        <v>114</v>
      </c>
      <c r="AZ51" s="148" t="s">
        <v>114</v>
      </c>
      <c r="BA51" s="148" t="s">
        <v>114</v>
      </c>
      <c r="BB51" s="148" t="s">
        <v>114</v>
      </c>
      <c r="BC51" s="148" t="s">
        <v>114</v>
      </c>
      <c r="BD51" s="148">
        <f t="shared" si="1"/>
        <v>0</v>
      </c>
      <c r="BE51" s="148" t="str">
        <f t="shared" si="2"/>
        <v>Débil</v>
      </c>
      <c r="BF51" s="147"/>
      <c r="BG51" s="149" t="s">
        <v>114</v>
      </c>
      <c r="BH51" s="148" t="str">
        <f t="shared" si="3"/>
        <v>Casilla formulada</v>
      </c>
      <c r="BI51" s="147"/>
      <c r="BJ51" s="148" t="str">
        <f t="shared" si="4"/>
        <v/>
      </c>
      <c r="BK51" s="148" t="str">
        <f t="shared" si="5"/>
        <v/>
      </c>
      <c r="BL51" s="148" t="str">
        <f t="shared" si="6"/>
        <v>SI</v>
      </c>
      <c r="BM51" s="435"/>
      <c r="BN51" s="438"/>
      <c r="BO51" s="441"/>
      <c r="BP51" s="444"/>
      <c r="BQ51" s="426"/>
      <c r="BR51" s="426"/>
      <c r="BS51" s="429"/>
    </row>
    <row r="52" spans="2:71" s="113" customFormat="1" ht="96" hidden="1" customHeight="1" x14ac:dyDescent="0.25">
      <c r="B52" s="462">
        <v>5</v>
      </c>
      <c r="C52" s="465" t="s">
        <v>112</v>
      </c>
      <c r="D52" s="455" t="s">
        <v>113</v>
      </c>
      <c r="E52" s="455"/>
      <c r="F52" s="453" t="s">
        <v>114</v>
      </c>
      <c r="G52" s="453" t="s">
        <v>114</v>
      </c>
      <c r="H52" s="453" t="s">
        <v>114</v>
      </c>
      <c r="I52" s="453" t="s">
        <v>114</v>
      </c>
      <c r="J52" s="455" t="str">
        <f>IF(AND((F52="SI"),(G52="SI"),(H52="SI"),(I52="SI")),"Si es Riesgo de Corrupción","No es Riesgo de Corrupción")</f>
        <v>No es Riesgo de Corrupción</v>
      </c>
      <c r="K52" s="128">
        <v>1</v>
      </c>
      <c r="L52" s="129" t="s">
        <v>115</v>
      </c>
      <c r="M52" s="457" t="s">
        <v>183</v>
      </c>
      <c r="N52" s="45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45" t="s">
        <v>114</v>
      </c>
      <c r="R52" s="445" t="s">
        <v>114</v>
      </c>
      <c r="S52" s="445" t="s">
        <v>114</v>
      </c>
      <c r="T52" s="445" t="s">
        <v>114</v>
      </c>
      <c r="U52" s="445" t="s">
        <v>114</v>
      </c>
      <c r="V52" s="445" t="s">
        <v>114</v>
      </c>
      <c r="W52" s="445" t="s">
        <v>114</v>
      </c>
      <c r="X52" s="445" t="s">
        <v>114</v>
      </c>
      <c r="Y52" s="445" t="s">
        <v>114</v>
      </c>
      <c r="Z52" s="445" t="s">
        <v>114</v>
      </c>
      <c r="AA52" s="445" t="s">
        <v>114</v>
      </c>
      <c r="AB52" s="445" t="s">
        <v>114</v>
      </c>
      <c r="AC52" s="445" t="s">
        <v>114</v>
      </c>
      <c r="AD52" s="445" t="s">
        <v>114</v>
      </c>
      <c r="AE52" s="445" t="s">
        <v>114</v>
      </c>
      <c r="AF52" s="445" t="s">
        <v>114</v>
      </c>
      <c r="AG52" s="445" t="s">
        <v>114</v>
      </c>
      <c r="AH52" s="445" t="s">
        <v>114</v>
      </c>
      <c r="AI52" s="445"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430" t="s">
        <v>116</v>
      </c>
      <c r="AN52" s="117">
        <v>1</v>
      </c>
      <c r="AO52" s="121" t="s">
        <v>117</v>
      </c>
      <c r="AP52" s="121"/>
      <c r="AQ52" s="121" t="s">
        <v>114</v>
      </c>
      <c r="AR52" s="121"/>
      <c r="AS52" s="121"/>
      <c r="AT52" s="121"/>
      <c r="AU52" s="121"/>
      <c r="AV52" s="121" t="s">
        <v>114</v>
      </c>
      <c r="AW52" s="166" t="s">
        <v>114</v>
      </c>
      <c r="AX52" s="166" t="s">
        <v>114</v>
      </c>
      <c r="AY52" s="166" t="s">
        <v>114</v>
      </c>
      <c r="AZ52" s="166" t="s">
        <v>114</v>
      </c>
      <c r="BA52" s="166" t="s">
        <v>114</v>
      </c>
      <c r="BB52" s="166" t="s">
        <v>114</v>
      </c>
      <c r="BC52" s="166" t="s">
        <v>114</v>
      </c>
      <c r="BD52" s="166">
        <f t="shared" si="1"/>
        <v>0</v>
      </c>
      <c r="BE52" s="166" t="str">
        <f t="shared" si="2"/>
        <v>Débil</v>
      </c>
      <c r="BF52" s="121"/>
      <c r="BG52" s="130" t="s">
        <v>114</v>
      </c>
      <c r="BH52" s="166" t="str">
        <f t="shared" si="3"/>
        <v>Casilla formulada</v>
      </c>
      <c r="BI52" s="121"/>
      <c r="BJ52" s="166" t="str">
        <f t="shared" si="4"/>
        <v/>
      </c>
      <c r="BK52" s="166" t="str">
        <f t="shared" si="5"/>
        <v/>
      </c>
      <c r="BL52" s="166" t="str">
        <f t="shared" si="6"/>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427"/>
    </row>
    <row r="53" spans="2:71" s="113" customFormat="1" ht="96" hidden="1" customHeight="1" x14ac:dyDescent="0.25">
      <c r="B53" s="463"/>
      <c r="C53" s="466"/>
      <c r="D53" s="455"/>
      <c r="E53" s="455"/>
      <c r="F53" s="453"/>
      <c r="G53" s="453"/>
      <c r="H53" s="453"/>
      <c r="I53" s="453"/>
      <c r="J53" s="455"/>
      <c r="K53" s="131">
        <v>2</v>
      </c>
      <c r="L53" s="132" t="s">
        <v>115</v>
      </c>
      <c r="M53" s="457"/>
      <c r="N53" s="460"/>
      <c r="O53" s="450"/>
      <c r="P53" s="443"/>
      <c r="Q53" s="446"/>
      <c r="R53" s="446"/>
      <c r="S53" s="446"/>
      <c r="T53" s="446"/>
      <c r="U53" s="446"/>
      <c r="V53" s="446"/>
      <c r="W53" s="446"/>
      <c r="X53" s="446"/>
      <c r="Y53" s="446"/>
      <c r="Z53" s="446"/>
      <c r="AA53" s="446"/>
      <c r="AB53" s="446"/>
      <c r="AC53" s="446"/>
      <c r="AD53" s="446"/>
      <c r="AE53" s="446"/>
      <c r="AF53" s="446"/>
      <c r="AG53" s="446"/>
      <c r="AH53" s="446"/>
      <c r="AI53" s="446"/>
      <c r="AJ53" s="425"/>
      <c r="AK53" s="425"/>
      <c r="AL53" s="425"/>
      <c r="AM53" s="431"/>
      <c r="AN53" s="133">
        <v>2</v>
      </c>
      <c r="AO53" s="134" t="s">
        <v>117</v>
      </c>
      <c r="AP53" s="134"/>
      <c r="AQ53" s="134" t="s">
        <v>114</v>
      </c>
      <c r="AR53" s="134"/>
      <c r="AS53" s="134"/>
      <c r="AT53" s="134"/>
      <c r="AU53" s="134"/>
      <c r="AV53" s="134" t="s">
        <v>114</v>
      </c>
      <c r="AW53" s="135" t="s">
        <v>114</v>
      </c>
      <c r="AX53" s="135" t="s">
        <v>114</v>
      </c>
      <c r="AY53" s="135" t="s">
        <v>114</v>
      </c>
      <c r="AZ53" s="135" t="s">
        <v>114</v>
      </c>
      <c r="BA53" s="135" t="s">
        <v>114</v>
      </c>
      <c r="BB53" s="135" t="s">
        <v>114</v>
      </c>
      <c r="BC53" s="135" t="s">
        <v>114</v>
      </c>
      <c r="BD53" s="135">
        <f t="shared" si="1"/>
        <v>0</v>
      </c>
      <c r="BE53" s="135" t="str">
        <f t="shared" si="2"/>
        <v>Débil</v>
      </c>
      <c r="BF53" s="134"/>
      <c r="BG53" s="136" t="s">
        <v>114</v>
      </c>
      <c r="BH53" s="135" t="str">
        <f t="shared" si="3"/>
        <v>Casilla formulada</v>
      </c>
      <c r="BI53" s="134"/>
      <c r="BJ53" s="135" t="str">
        <f t="shared" si="4"/>
        <v/>
      </c>
      <c r="BK53" s="135" t="str">
        <f t="shared" si="5"/>
        <v/>
      </c>
      <c r="BL53" s="135" t="str">
        <f t="shared" si="6"/>
        <v>SI</v>
      </c>
      <c r="BM53" s="434"/>
      <c r="BN53" s="437"/>
      <c r="BO53" s="440"/>
      <c r="BP53" s="443"/>
      <c r="BQ53" s="425"/>
      <c r="BR53" s="425"/>
      <c r="BS53" s="428"/>
    </row>
    <row r="54" spans="2:71" s="113" customFormat="1" ht="96" hidden="1" customHeight="1" x14ac:dyDescent="0.25">
      <c r="B54" s="463"/>
      <c r="C54" s="466"/>
      <c r="D54" s="455"/>
      <c r="E54" s="455"/>
      <c r="F54" s="453"/>
      <c r="G54" s="453"/>
      <c r="H54" s="453"/>
      <c r="I54" s="453"/>
      <c r="J54" s="455"/>
      <c r="K54" s="137">
        <v>3</v>
      </c>
      <c r="L54" s="138" t="s">
        <v>115</v>
      </c>
      <c r="M54" s="457"/>
      <c r="N54" s="460"/>
      <c r="O54" s="450"/>
      <c r="P54" s="443"/>
      <c r="Q54" s="446"/>
      <c r="R54" s="446"/>
      <c r="S54" s="446"/>
      <c r="T54" s="446"/>
      <c r="U54" s="446"/>
      <c r="V54" s="446"/>
      <c r="W54" s="446"/>
      <c r="X54" s="446"/>
      <c r="Y54" s="446"/>
      <c r="Z54" s="446"/>
      <c r="AA54" s="446"/>
      <c r="AB54" s="446"/>
      <c r="AC54" s="446"/>
      <c r="AD54" s="446"/>
      <c r="AE54" s="446"/>
      <c r="AF54" s="446"/>
      <c r="AG54" s="446"/>
      <c r="AH54" s="446"/>
      <c r="AI54" s="446"/>
      <c r="AJ54" s="425"/>
      <c r="AK54" s="425"/>
      <c r="AL54" s="425"/>
      <c r="AM54" s="431"/>
      <c r="AN54" s="139">
        <v>3</v>
      </c>
      <c r="AO54" s="140" t="s">
        <v>117</v>
      </c>
      <c r="AP54" s="140"/>
      <c r="AQ54" s="140" t="s">
        <v>114</v>
      </c>
      <c r="AR54" s="140"/>
      <c r="AS54" s="140"/>
      <c r="AT54" s="140"/>
      <c r="AU54" s="140"/>
      <c r="AV54" s="140" t="s">
        <v>114</v>
      </c>
      <c r="AW54" s="167" t="s">
        <v>114</v>
      </c>
      <c r="AX54" s="167" t="s">
        <v>114</v>
      </c>
      <c r="AY54" s="167" t="s">
        <v>114</v>
      </c>
      <c r="AZ54" s="167" t="s">
        <v>114</v>
      </c>
      <c r="BA54" s="167" t="s">
        <v>114</v>
      </c>
      <c r="BB54" s="167" t="s">
        <v>114</v>
      </c>
      <c r="BC54" s="167" t="s">
        <v>114</v>
      </c>
      <c r="BD54" s="167">
        <f t="shared" si="1"/>
        <v>0</v>
      </c>
      <c r="BE54" s="167" t="str">
        <f t="shared" si="2"/>
        <v>Débil</v>
      </c>
      <c r="BF54" s="140"/>
      <c r="BG54" s="142" t="s">
        <v>114</v>
      </c>
      <c r="BH54" s="167" t="str">
        <f t="shared" si="3"/>
        <v>Casilla formulada</v>
      </c>
      <c r="BI54" s="140"/>
      <c r="BJ54" s="167" t="str">
        <f t="shared" si="4"/>
        <v/>
      </c>
      <c r="BK54" s="167" t="str">
        <f t="shared" si="5"/>
        <v/>
      </c>
      <c r="BL54" s="167" t="str">
        <f t="shared" si="6"/>
        <v>SI</v>
      </c>
      <c r="BM54" s="434"/>
      <c r="BN54" s="437"/>
      <c r="BO54" s="440"/>
      <c r="BP54" s="443"/>
      <c r="BQ54" s="425"/>
      <c r="BR54" s="425"/>
      <c r="BS54" s="428"/>
    </row>
    <row r="55" spans="2:71" s="113" customFormat="1" ht="96" hidden="1" customHeight="1" x14ac:dyDescent="0.25">
      <c r="B55" s="463"/>
      <c r="C55" s="466"/>
      <c r="D55" s="455"/>
      <c r="E55" s="455"/>
      <c r="F55" s="453"/>
      <c r="G55" s="453"/>
      <c r="H55" s="453"/>
      <c r="I55" s="453"/>
      <c r="J55" s="455"/>
      <c r="K55" s="131">
        <v>4</v>
      </c>
      <c r="L55" s="132" t="s">
        <v>115</v>
      </c>
      <c r="M55" s="457"/>
      <c r="N55" s="460"/>
      <c r="O55" s="450"/>
      <c r="P55" s="443"/>
      <c r="Q55" s="446"/>
      <c r="R55" s="446"/>
      <c r="S55" s="446"/>
      <c r="T55" s="446"/>
      <c r="U55" s="446"/>
      <c r="V55" s="446"/>
      <c r="W55" s="446"/>
      <c r="X55" s="446"/>
      <c r="Y55" s="446"/>
      <c r="Z55" s="446"/>
      <c r="AA55" s="446"/>
      <c r="AB55" s="446"/>
      <c r="AC55" s="446"/>
      <c r="AD55" s="446"/>
      <c r="AE55" s="446"/>
      <c r="AF55" s="446"/>
      <c r="AG55" s="446"/>
      <c r="AH55" s="446"/>
      <c r="AI55" s="446"/>
      <c r="AJ55" s="425"/>
      <c r="AK55" s="425"/>
      <c r="AL55" s="425"/>
      <c r="AM55" s="431"/>
      <c r="AN55" s="133">
        <v>4</v>
      </c>
      <c r="AO55" s="134" t="s">
        <v>117</v>
      </c>
      <c r="AP55" s="134"/>
      <c r="AQ55" s="134" t="s">
        <v>114</v>
      </c>
      <c r="AR55" s="134"/>
      <c r="AS55" s="134"/>
      <c r="AT55" s="134"/>
      <c r="AU55" s="134"/>
      <c r="AV55" s="134" t="s">
        <v>114</v>
      </c>
      <c r="AW55" s="135" t="s">
        <v>114</v>
      </c>
      <c r="AX55" s="135" t="s">
        <v>114</v>
      </c>
      <c r="AY55" s="135" t="s">
        <v>114</v>
      </c>
      <c r="AZ55" s="135" t="s">
        <v>114</v>
      </c>
      <c r="BA55" s="135" t="s">
        <v>114</v>
      </c>
      <c r="BB55" s="135" t="s">
        <v>114</v>
      </c>
      <c r="BC55" s="135" t="s">
        <v>114</v>
      </c>
      <c r="BD55" s="135">
        <f t="shared" si="1"/>
        <v>0</v>
      </c>
      <c r="BE55" s="135" t="str">
        <f t="shared" si="2"/>
        <v>Débil</v>
      </c>
      <c r="BF55" s="134"/>
      <c r="BG55" s="136" t="s">
        <v>114</v>
      </c>
      <c r="BH55" s="135" t="str">
        <f t="shared" si="3"/>
        <v>Casilla formulada</v>
      </c>
      <c r="BI55" s="134"/>
      <c r="BJ55" s="135" t="str">
        <f t="shared" si="4"/>
        <v/>
      </c>
      <c r="BK55" s="135" t="str">
        <f t="shared" si="5"/>
        <v/>
      </c>
      <c r="BL55" s="135" t="str">
        <f t="shared" si="6"/>
        <v>SI</v>
      </c>
      <c r="BM55" s="434"/>
      <c r="BN55" s="437"/>
      <c r="BO55" s="440"/>
      <c r="BP55" s="443"/>
      <c r="BQ55" s="425"/>
      <c r="BR55" s="425"/>
      <c r="BS55" s="428"/>
    </row>
    <row r="56" spans="2:71" s="113" customFormat="1" ht="96" hidden="1" customHeight="1" x14ac:dyDescent="0.25">
      <c r="B56" s="463"/>
      <c r="C56" s="466"/>
      <c r="D56" s="455"/>
      <c r="E56" s="455"/>
      <c r="F56" s="453"/>
      <c r="G56" s="453"/>
      <c r="H56" s="453"/>
      <c r="I56" s="453"/>
      <c r="J56" s="455"/>
      <c r="K56" s="137">
        <v>5</v>
      </c>
      <c r="L56" s="138" t="s">
        <v>115</v>
      </c>
      <c r="M56" s="457"/>
      <c r="N56" s="460"/>
      <c r="O56" s="450"/>
      <c r="P56" s="443"/>
      <c r="Q56" s="446"/>
      <c r="R56" s="446"/>
      <c r="S56" s="446"/>
      <c r="T56" s="446"/>
      <c r="U56" s="446"/>
      <c r="V56" s="446"/>
      <c r="W56" s="446"/>
      <c r="X56" s="446"/>
      <c r="Y56" s="446"/>
      <c r="Z56" s="446"/>
      <c r="AA56" s="446"/>
      <c r="AB56" s="446"/>
      <c r="AC56" s="446"/>
      <c r="AD56" s="446"/>
      <c r="AE56" s="446"/>
      <c r="AF56" s="446"/>
      <c r="AG56" s="446"/>
      <c r="AH56" s="446"/>
      <c r="AI56" s="446"/>
      <c r="AJ56" s="425"/>
      <c r="AK56" s="425"/>
      <c r="AL56" s="425"/>
      <c r="AM56" s="431"/>
      <c r="AN56" s="139">
        <v>5</v>
      </c>
      <c r="AO56" s="140" t="s">
        <v>117</v>
      </c>
      <c r="AP56" s="140"/>
      <c r="AQ56" s="140" t="s">
        <v>114</v>
      </c>
      <c r="AR56" s="140"/>
      <c r="AS56" s="140"/>
      <c r="AT56" s="140"/>
      <c r="AU56" s="140"/>
      <c r="AV56" s="140" t="s">
        <v>114</v>
      </c>
      <c r="AW56" s="167" t="s">
        <v>114</v>
      </c>
      <c r="AX56" s="167" t="s">
        <v>114</v>
      </c>
      <c r="AY56" s="167" t="s">
        <v>114</v>
      </c>
      <c r="AZ56" s="167" t="s">
        <v>114</v>
      </c>
      <c r="BA56" s="167" t="s">
        <v>114</v>
      </c>
      <c r="BB56" s="167" t="s">
        <v>114</v>
      </c>
      <c r="BC56" s="167" t="s">
        <v>114</v>
      </c>
      <c r="BD56" s="167">
        <f t="shared" si="1"/>
        <v>0</v>
      </c>
      <c r="BE56" s="167" t="str">
        <f t="shared" si="2"/>
        <v>Débil</v>
      </c>
      <c r="BF56" s="140"/>
      <c r="BG56" s="142" t="s">
        <v>114</v>
      </c>
      <c r="BH56" s="167" t="str">
        <f t="shared" si="3"/>
        <v>Casilla formulada</v>
      </c>
      <c r="BI56" s="140"/>
      <c r="BJ56" s="167" t="str">
        <f t="shared" si="4"/>
        <v/>
      </c>
      <c r="BK56" s="167" t="str">
        <f t="shared" si="5"/>
        <v/>
      </c>
      <c r="BL56" s="167" t="str">
        <f t="shared" si="6"/>
        <v>SI</v>
      </c>
      <c r="BM56" s="434"/>
      <c r="BN56" s="437"/>
      <c r="BO56" s="440"/>
      <c r="BP56" s="443"/>
      <c r="BQ56" s="425"/>
      <c r="BR56" s="425"/>
      <c r="BS56" s="428"/>
    </row>
    <row r="57" spans="2:71" s="113" customFormat="1" ht="96" hidden="1" customHeight="1" x14ac:dyDescent="0.25">
      <c r="B57" s="463"/>
      <c r="C57" s="466"/>
      <c r="D57" s="455"/>
      <c r="E57" s="455"/>
      <c r="F57" s="453"/>
      <c r="G57" s="453"/>
      <c r="H57" s="453"/>
      <c r="I57" s="453"/>
      <c r="J57" s="455"/>
      <c r="K57" s="131">
        <v>6</v>
      </c>
      <c r="L57" s="132" t="s">
        <v>115</v>
      </c>
      <c r="M57" s="457"/>
      <c r="N57" s="460"/>
      <c r="O57" s="450"/>
      <c r="P57" s="443"/>
      <c r="Q57" s="446"/>
      <c r="R57" s="446"/>
      <c r="S57" s="446"/>
      <c r="T57" s="446"/>
      <c r="U57" s="446"/>
      <c r="V57" s="446"/>
      <c r="W57" s="446"/>
      <c r="X57" s="446"/>
      <c r="Y57" s="446"/>
      <c r="Z57" s="446"/>
      <c r="AA57" s="446"/>
      <c r="AB57" s="446"/>
      <c r="AC57" s="446"/>
      <c r="AD57" s="446"/>
      <c r="AE57" s="446"/>
      <c r="AF57" s="446"/>
      <c r="AG57" s="446"/>
      <c r="AH57" s="446"/>
      <c r="AI57" s="446"/>
      <c r="AJ57" s="425"/>
      <c r="AK57" s="425"/>
      <c r="AL57" s="425"/>
      <c r="AM57" s="431"/>
      <c r="AN57" s="133">
        <v>6</v>
      </c>
      <c r="AO57" s="134" t="s">
        <v>117</v>
      </c>
      <c r="AP57" s="134"/>
      <c r="AQ57" s="134" t="s">
        <v>114</v>
      </c>
      <c r="AR57" s="134"/>
      <c r="AS57" s="134"/>
      <c r="AT57" s="134"/>
      <c r="AU57" s="134"/>
      <c r="AV57" s="134" t="s">
        <v>114</v>
      </c>
      <c r="AW57" s="135" t="s">
        <v>114</v>
      </c>
      <c r="AX57" s="135" t="s">
        <v>114</v>
      </c>
      <c r="AY57" s="135" t="s">
        <v>114</v>
      </c>
      <c r="AZ57" s="135" t="s">
        <v>114</v>
      </c>
      <c r="BA57" s="135" t="s">
        <v>114</v>
      </c>
      <c r="BB57" s="135" t="s">
        <v>114</v>
      </c>
      <c r="BC57" s="135" t="s">
        <v>114</v>
      </c>
      <c r="BD57" s="135">
        <f t="shared" si="1"/>
        <v>0</v>
      </c>
      <c r="BE57" s="135" t="str">
        <f t="shared" si="2"/>
        <v>Débil</v>
      </c>
      <c r="BF57" s="134"/>
      <c r="BG57" s="136" t="s">
        <v>114</v>
      </c>
      <c r="BH57" s="135" t="str">
        <f t="shared" si="3"/>
        <v>Casilla formulada</v>
      </c>
      <c r="BI57" s="134"/>
      <c r="BJ57" s="135" t="str">
        <f t="shared" si="4"/>
        <v/>
      </c>
      <c r="BK57" s="135" t="str">
        <f t="shared" si="5"/>
        <v/>
      </c>
      <c r="BL57" s="135" t="str">
        <f t="shared" si="6"/>
        <v>SI</v>
      </c>
      <c r="BM57" s="434"/>
      <c r="BN57" s="437"/>
      <c r="BO57" s="440"/>
      <c r="BP57" s="443"/>
      <c r="BQ57" s="425"/>
      <c r="BR57" s="425"/>
      <c r="BS57" s="428"/>
    </row>
    <row r="58" spans="2:71" s="113" customFormat="1" ht="96" hidden="1" customHeight="1" x14ac:dyDescent="0.25">
      <c r="B58" s="463"/>
      <c r="C58" s="466"/>
      <c r="D58" s="455"/>
      <c r="E58" s="455"/>
      <c r="F58" s="453"/>
      <c r="G58" s="453"/>
      <c r="H58" s="453"/>
      <c r="I58" s="453"/>
      <c r="J58" s="455"/>
      <c r="K58" s="137">
        <v>7</v>
      </c>
      <c r="L58" s="138" t="s">
        <v>115</v>
      </c>
      <c r="M58" s="457"/>
      <c r="N58" s="460"/>
      <c r="O58" s="450"/>
      <c r="P58" s="443"/>
      <c r="Q58" s="446"/>
      <c r="R58" s="446"/>
      <c r="S58" s="446"/>
      <c r="T58" s="446"/>
      <c r="U58" s="446"/>
      <c r="V58" s="446"/>
      <c r="W58" s="446"/>
      <c r="X58" s="446"/>
      <c r="Y58" s="446"/>
      <c r="Z58" s="446"/>
      <c r="AA58" s="446"/>
      <c r="AB58" s="446"/>
      <c r="AC58" s="446"/>
      <c r="AD58" s="446"/>
      <c r="AE58" s="446"/>
      <c r="AF58" s="446"/>
      <c r="AG58" s="446"/>
      <c r="AH58" s="446"/>
      <c r="AI58" s="446"/>
      <c r="AJ58" s="425"/>
      <c r="AK58" s="425"/>
      <c r="AL58" s="425"/>
      <c r="AM58" s="431"/>
      <c r="AN58" s="139">
        <v>7</v>
      </c>
      <c r="AO58" s="140" t="s">
        <v>117</v>
      </c>
      <c r="AP58" s="140"/>
      <c r="AQ58" s="140" t="s">
        <v>114</v>
      </c>
      <c r="AR58" s="140"/>
      <c r="AS58" s="140"/>
      <c r="AT58" s="140"/>
      <c r="AU58" s="140"/>
      <c r="AV58" s="140" t="s">
        <v>114</v>
      </c>
      <c r="AW58" s="167" t="s">
        <v>114</v>
      </c>
      <c r="AX58" s="167" t="s">
        <v>114</v>
      </c>
      <c r="AY58" s="167" t="s">
        <v>114</v>
      </c>
      <c r="AZ58" s="167" t="s">
        <v>114</v>
      </c>
      <c r="BA58" s="167" t="s">
        <v>114</v>
      </c>
      <c r="BB58" s="167" t="s">
        <v>114</v>
      </c>
      <c r="BC58" s="167" t="s">
        <v>114</v>
      </c>
      <c r="BD58" s="167">
        <f t="shared" si="1"/>
        <v>0</v>
      </c>
      <c r="BE58" s="167" t="str">
        <f t="shared" si="2"/>
        <v>Débil</v>
      </c>
      <c r="BF58" s="140"/>
      <c r="BG58" s="142" t="s">
        <v>114</v>
      </c>
      <c r="BH58" s="167" t="str">
        <f t="shared" si="3"/>
        <v>Casilla formulada</v>
      </c>
      <c r="BI58" s="140"/>
      <c r="BJ58" s="167" t="str">
        <f t="shared" si="4"/>
        <v/>
      </c>
      <c r="BK58" s="167" t="str">
        <f t="shared" si="5"/>
        <v/>
      </c>
      <c r="BL58" s="167" t="str">
        <f t="shared" si="6"/>
        <v>SI</v>
      </c>
      <c r="BM58" s="434"/>
      <c r="BN58" s="437"/>
      <c r="BO58" s="440"/>
      <c r="BP58" s="443"/>
      <c r="BQ58" s="425"/>
      <c r="BR58" s="425"/>
      <c r="BS58" s="428"/>
    </row>
    <row r="59" spans="2:71" s="113" customFormat="1" ht="96" hidden="1" customHeight="1" x14ac:dyDescent="0.25">
      <c r="B59" s="463"/>
      <c r="C59" s="466"/>
      <c r="D59" s="455"/>
      <c r="E59" s="455"/>
      <c r="F59" s="453"/>
      <c r="G59" s="453"/>
      <c r="H59" s="453"/>
      <c r="I59" s="453"/>
      <c r="J59" s="455"/>
      <c r="K59" s="131">
        <v>8</v>
      </c>
      <c r="L59" s="132" t="s">
        <v>115</v>
      </c>
      <c r="M59" s="457"/>
      <c r="N59" s="460"/>
      <c r="O59" s="450"/>
      <c r="P59" s="443"/>
      <c r="Q59" s="446"/>
      <c r="R59" s="446"/>
      <c r="S59" s="446"/>
      <c r="T59" s="446"/>
      <c r="U59" s="446"/>
      <c r="V59" s="446"/>
      <c r="W59" s="446"/>
      <c r="X59" s="446"/>
      <c r="Y59" s="446"/>
      <c r="Z59" s="446"/>
      <c r="AA59" s="446"/>
      <c r="AB59" s="446"/>
      <c r="AC59" s="446"/>
      <c r="AD59" s="446"/>
      <c r="AE59" s="446"/>
      <c r="AF59" s="446"/>
      <c r="AG59" s="446"/>
      <c r="AH59" s="446"/>
      <c r="AI59" s="446"/>
      <c r="AJ59" s="425"/>
      <c r="AK59" s="425"/>
      <c r="AL59" s="425"/>
      <c r="AM59" s="431"/>
      <c r="AN59" s="133">
        <v>8</v>
      </c>
      <c r="AO59" s="134" t="s">
        <v>117</v>
      </c>
      <c r="AP59" s="134"/>
      <c r="AQ59" s="134" t="s">
        <v>114</v>
      </c>
      <c r="AR59" s="134"/>
      <c r="AS59" s="134"/>
      <c r="AT59" s="134"/>
      <c r="AU59" s="134"/>
      <c r="AV59" s="134" t="s">
        <v>114</v>
      </c>
      <c r="AW59" s="135" t="s">
        <v>114</v>
      </c>
      <c r="AX59" s="135" t="s">
        <v>114</v>
      </c>
      <c r="AY59" s="135" t="s">
        <v>114</v>
      </c>
      <c r="AZ59" s="135" t="s">
        <v>114</v>
      </c>
      <c r="BA59" s="135" t="s">
        <v>114</v>
      </c>
      <c r="BB59" s="135" t="s">
        <v>114</v>
      </c>
      <c r="BC59" s="135" t="s">
        <v>114</v>
      </c>
      <c r="BD59" s="135">
        <f t="shared" si="1"/>
        <v>0</v>
      </c>
      <c r="BE59" s="135" t="str">
        <f t="shared" si="2"/>
        <v>Débil</v>
      </c>
      <c r="BF59" s="134"/>
      <c r="BG59" s="136" t="s">
        <v>114</v>
      </c>
      <c r="BH59" s="135" t="str">
        <f t="shared" si="3"/>
        <v>Casilla formulada</v>
      </c>
      <c r="BI59" s="134"/>
      <c r="BJ59" s="135" t="str">
        <f t="shared" si="4"/>
        <v/>
      </c>
      <c r="BK59" s="135" t="str">
        <f t="shared" si="5"/>
        <v/>
      </c>
      <c r="BL59" s="135" t="str">
        <f t="shared" si="6"/>
        <v>SI</v>
      </c>
      <c r="BM59" s="434"/>
      <c r="BN59" s="437"/>
      <c r="BO59" s="440"/>
      <c r="BP59" s="443"/>
      <c r="BQ59" s="425"/>
      <c r="BR59" s="425"/>
      <c r="BS59" s="428"/>
    </row>
    <row r="60" spans="2:71" s="113" customFormat="1" ht="96" hidden="1" customHeight="1" x14ac:dyDescent="0.25">
      <c r="B60" s="463"/>
      <c r="C60" s="466"/>
      <c r="D60" s="455"/>
      <c r="E60" s="455"/>
      <c r="F60" s="453"/>
      <c r="G60" s="453"/>
      <c r="H60" s="453"/>
      <c r="I60" s="453"/>
      <c r="J60" s="455"/>
      <c r="K60" s="137">
        <v>9</v>
      </c>
      <c r="L60" s="143" t="s">
        <v>115</v>
      </c>
      <c r="M60" s="457"/>
      <c r="N60" s="460"/>
      <c r="O60" s="450"/>
      <c r="P60" s="443"/>
      <c r="Q60" s="446"/>
      <c r="R60" s="446"/>
      <c r="S60" s="446"/>
      <c r="T60" s="446"/>
      <c r="U60" s="446"/>
      <c r="V60" s="446"/>
      <c r="W60" s="446"/>
      <c r="X60" s="446"/>
      <c r="Y60" s="446"/>
      <c r="Z60" s="446"/>
      <c r="AA60" s="446"/>
      <c r="AB60" s="446"/>
      <c r="AC60" s="446"/>
      <c r="AD60" s="446"/>
      <c r="AE60" s="446"/>
      <c r="AF60" s="446"/>
      <c r="AG60" s="446"/>
      <c r="AH60" s="446"/>
      <c r="AI60" s="446"/>
      <c r="AJ60" s="425"/>
      <c r="AK60" s="425"/>
      <c r="AL60" s="425"/>
      <c r="AM60" s="431"/>
      <c r="AN60" s="139">
        <v>9</v>
      </c>
      <c r="AO60" s="140" t="s">
        <v>117</v>
      </c>
      <c r="AP60" s="140"/>
      <c r="AQ60" s="140" t="s">
        <v>114</v>
      </c>
      <c r="AR60" s="140"/>
      <c r="AS60" s="140"/>
      <c r="AT60" s="140"/>
      <c r="AU60" s="140"/>
      <c r="AV60" s="140" t="s">
        <v>114</v>
      </c>
      <c r="AW60" s="167" t="s">
        <v>114</v>
      </c>
      <c r="AX60" s="167" t="s">
        <v>114</v>
      </c>
      <c r="AY60" s="167" t="s">
        <v>114</v>
      </c>
      <c r="AZ60" s="167" t="s">
        <v>114</v>
      </c>
      <c r="BA60" s="167" t="s">
        <v>114</v>
      </c>
      <c r="BB60" s="167" t="s">
        <v>114</v>
      </c>
      <c r="BC60" s="167" t="s">
        <v>114</v>
      </c>
      <c r="BD60" s="167">
        <f t="shared" si="1"/>
        <v>0</v>
      </c>
      <c r="BE60" s="167" t="str">
        <f t="shared" si="2"/>
        <v>Débil</v>
      </c>
      <c r="BF60" s="140"/>
      <c r="BG60" s="142" t="s">
        <v>114</v>
      </c>
      <c r="BH60" s="167" t="str">
        <f t="shared" si="3"/>
        <v>Casilla formulada</v>
      </c>
      <c r="BI60" s="140"/>
      <c r="BJ60" s="167" t="str">
        <f t="shared" si="4"/>
        <v/>
      </c>
      <c r="BK60" s="167" t="str">
        <f t="shared" si="5"/>
        <v/>
      </c>
      <c r="BL60" s="167" t="str">
        <f t="shared" si="6"/>
        <v>SI</v>
      </c>
      <c r="BM60" s="434"/>
      <c r="BN60" s="437"/>
      <c r="BO60" s="440"/>
      <c r="BP60" s="443"/>
      <c r="BQ60" s="425"/>
      <c r="BR60" s="425"/>
      <c r="BS60" s="428"/>
    </row>
    <row r="61" spans="2:71" s="113" customFormat="1" ht="96" hidden="1" customHeight="1" x14ac:dyDescent="0.25">
      <c r="B61" s="464"/>
      <c r="C61" s="467"/>
      <c r="D61" s="456"/>
      <c r="E61" s="456"/>
      <c r="F61" s="454"/>
      <c r="G61" s="454"/>
      <c r="H61" s="454"/>
      <c r="I61" s="454"/>
      <c r="J61" s="456"/>
      <c r="K61" s="144">
        <v>10</v>
      </c>
      <c r="L61" s="145" t="s">
        <v>115</v>
      </c>
      <c r="M61" s="458"/>
      <c r="N61" s="461"/>
      <c r="O61" s="451"/>
      <c r="P61" s="444"/>
      <c r="Q61" s="447"/>
      <c r="R61" s="447"/>
      <c r="S61" s="447"/>
      <c r="T61" s="447"/>
      <c r="U61" s="447"/>
      <c r="V61" s="447"/>
      <c r="W61" s="447"/>
      <c r="X61" s="447"/>
      <c r="Y61" s="447"/>
      <c r="Z61" s="447"/>
      <c r="AA61" s="447"/>
      <c r="AB61" s="447"/>
      <c r="AC61" s="447"/>
      <c r="AD61" s="447"/>
      <c r="AE61" s="447"/>
      <c r="AF61" s="447"/>
      <c r="AG61" s="447"/>
      <c r="AH61" s="447"/>
      <c r="AI61" s="447"/>
      <c r="AJ61" s="426"/>
      <c r="AK61" s="426"/>
      <c r="AL61" s="426"/>
      <c r="AM61" s="432"/>
      <c r="AN61" s="146">
        <v>10</v>
      </c>
      <c r="AO61" s="147" t="s">
        <v>117</v>
      </c>
      <c r="AP61" s="147"/>
      <c r="AQ61" s="147" t="s">
        <v>114</v>
      </c>
      <c r="AR61" s="147"/>
      <c r="AS61" s="147"/>
      <c r="AT61" s="147"/>
      <c r="AU61" s="147"/>
      <c r="AV61" s="147" t="s">
        <v>114</v>
      </c>
      <c r="AW61" s="148" t="s">
        <v>114</v>
      </c>
      <c r="AX61" s="148" t="s">
        <v>114</v>
      </c>
      <c r="AY61" s="148" t="s">
        <v>114</v>
      </c>
      <c r="AZ61" s="148" t="s">
        <v>114</v>
      </c>
      <c r="BA61" s="148" t="s">
        <v>114</v>
      </c>
      <c r="BB61" s="148" t="s">
        <v>114</v>
      </c>
      <c r="BC61" s="148" t="s">
        <v>114</v>
      </c>
      <c r="BD61" s="148">
        <f t="shared" si="1"/>
        <v>0</v>
      </c>
      <c r="BE61" s="148" t="str">
        <f t="shared" si="2"/>
        <v>Débil</v>
      </c>
      <c r="BF61" s="147"/>
      <c r="BG61" s="149" t="s">
        <v>114</v>
      </c>
      <c r="BH61" s="148" t="str">
        <f t="shared" si="3"/>
        <v>Casilla formulada</v>
      </c>
      <c r="BI61" s="147"/>
      <c r="BJ61" s="148" t="str">
        <f t="shared" si="4"/>
        <v/>
      </c>
      <c r="BK61" s="148" t="str">
        <f t="shared" si="5"/>
        <v/>
      </c>
      <c r="BL61" s="148" t="str">
        <f t="shared" si="6"/>
        <v>SI</v>
      </c>
      <c r="BM61" s="435"/>
      <c r="BN61" s="438"/>
      <c r="BO61" s="441"/>
      <c r="BP61" s="444"/>
      <c r="BQ61" s="426"/>
      <c r="BR61" s="426"/>
      <c r="BS61" s="429"/>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154" priority="19" operator="containsText" text="Si es Riesgo de Corrupción">
      <formula>NOT(ISERROR(SEARCH("Si es Riesgo de Corrupción",J12)))</formula>
    </cfRule>
    <cfRule type="containsText" dxfId="153" priority="20" operator="containsText" text="No es Riesgo de Corrupción">
      <formula>NOT(ISERROR(SEARCH("No es Riesgo de Corrupción",J12)))</formula>
    </cfRule>
  </conditionalFormatting>
  <conditionalFormatting sqref="L12:M61">
    <cfRule type="containsText" dxfId="152" priority="1" operator="containsText" text="Espacio para describir ">
      <formula>NOT(ISERROR(SEARCH("Espacio para describir ",L12)))</formula>
    </cfRule>
  </conditionalFormatting>
  <conditionalFormatting sqref="N12:N61 Q12:AI61 AQ12:AQ61 AV12:BC61 BG12:BG61 BO12:BO61">
    <cfRule type="containsText" dxfId="151" priority="18" operator="containsText" text="Escoger un dato de la lista desplegable">
      <formula>NOT(ISERROR(SEARCH("Escoger un dato de la lista desplegable",N12)))</formula>
    </cfRule>
  </conditionalFormatting>
  <conditionalFormatting sqref="AL12 BR12">
    <cfRule type="containsText" dxfId="150" priority="14" operator="containsText" text="Extremo">
      <formula>NOT(ISERROR(SEARCH("Extremo",AL12)))</formula>
    </cfRule>
    <cfRule type="containsText" dxfId="149" priority="15" operator="containsText" text="Alto">
      <formula>NOT(ISERROR(SEARCH("Alto",AL12)))</formula>
    </cfRule>
    <cfRule type="containsText" dxfId="148" priority="16" operator="containsText" text="Moderado">
      <formula>NOT(ISERROR(SEARCH("Moderado",AL12)))</formula>
    </cfRule>
  </conditionalFormatting>
  <conditionalFormatting sqref="AL22 BR22">
    <cfRule type="containsText" dxfId="147" priority="11" operator="containsText" text="Extremo">
      <formula>NOT(ISERROR(SEARCH("Extremo",AL22)))</formula>
    </cfRule>
    <cfRule type="containsText" dxfId="146" priority="12" operator="containsText" text="Alto">
      <formula>NOT(ISERROR(SEARCH("Alto",AL22)))</formula>
    </cfRule>
    <cfRule type="containsText" dxfId="145" priority="13" operator="containsText" text="Moderado">
      <formula>NOT(ISERROR(SEARCH("Moderado",AL22)))</formula>
    </cfRule>
  </conditionalFormatting>
  <conditionalFormatting sqref="AL32 BR32">
    <cfRule type="containsText" dxfId="144" priority="8" operator="containsText" text="Extremo">
      <formula>NOT(ISERROR(SEARCH("Extremo",AL32)))</formula>
    </cfRule>
    <cfRule type="containsText" dxfId="143" priority="9" operator="containsText" text="Alto">
      <formula>NOT(ISERROR(SEARCH("Alto",AL32)))</formula>
    </cfRule>
    <cfRule type="containsText" dxfId="142" priority="10" operator="containsText" text="Moderado">
      <formula>NOT(ISERROR(SEARCH("Moderado",AL32)))</formula>
    </cfRule>
  </conditionalFormatting>
  <conditionalFormatting sqref="AL42 BR42">
    <cfRule type="containsText" dxfId="141" priority="5" operator="containsText" text="Extremo">
      <formula>NOT(ISERROR(SEARCH("Extremo",AL42)))</formula>
    </cfRule>
    <cfRule type="containsText" dxfId="140" priority="6" operator="containsText" text="Alto">
      <formula>NOT(ISERROR(SEARCH("Alto",AL42)))</formula>
    </cfRule>
    <cfRule type="containsText" dxfId="139" priority="7" operator="containsText" text="Moderado">
      <formula>NOT(ISERROR(SEARCH("Moderado",AL42)))</formula>
    </cfRule>
  </conditionalFormatting>
  <conditionalFormatting sqref="AL52 BR52">
    <cfRule type="containsText" dxfId="138" priority="2" operator="containsText" text="Extremo">
      <formula>NOT(ISERROR(SEARCH("Extremo",AL52)))</formula>
    </cfRule>
    <cfRule type="containsText" dxfId="137" priority="3" operator="containsText" text="Alto">
      <formula>NOT(ISERROR(SEARCH("Alto",AL52)))</formula>
    </cfRule>
    <cfRule type="containsText" dxfId="136" priority="4" operator="containsText" text="Moderado">
      <formula>NOT(ISERROR(SEARCH("Moderado",AL52)))</formula>
    </cfRule>
  </conditionalFormatting>
  <conditionalFormatting sqref="AO12:AO61">
    <cfRule type="containsText" dxfId="135" priority="17" operator="containsText" text="REDACTAR CONTROL">
      <formula>NOT(ISERROR(SEARCH("REDACTAR CONTROL",AO12)))</formula>
    </cfRule>
  </conditionalFormatting>
  <dataValidations count="61">
    <dataValidation type="list" allowBlank="1" showInputMessage="1" showErrorMessage="1" sqref="AM12:AM61" xr:uid="{1AD871B7-7B90-4843-A3BC-CF1F4919D92A}">
      <formula1>#REF!</formula1>
    </dataValidation>
    <dataValidation type="list" allowBlank="1" showInputMessage="1" showErrorMessage="1" sqref="N12:N61" xr:uid="{E9117269-EC2D-4E0D-A77B-914DF82E4234}">
      <formula1>"Escoger un dato de la lista desplegable,5,4,3,2,1"</formula1>
    </dataValidation>
    <dataValidation type="list" allowBlank="1" showInputMessage="1" showErrorMessage="1" sqref="F12:I61" xr:uid="{3F09D070-630E-4018-9E20-1D8D5318B10E}">
      <formula1>"SI,NO,Escoger un dato de la lista desplegable"</formula1>
    </dataValidation>
    <dataValidation type="list" allowBlank="1" showInputMessage="1" showErrorMessage="1" sqref="AQ12:AQ61" xr:uid="{8F7875BA-423A-4563-9171-4EE0CB9123D1}">
      <formula1>"Escoger un dato de la lista desplegable,Por Tramite, Diario, Semanal, Quincenal, Mensual, Bimestral, Trimestral, Semestral,Anual"</formula1>
    </dataValidation>
    <dataValidation type="list" allowBlank="1" showInputMessage="1" showErrorMessage="1" sqref="AV12:AV61" xr:uid="{68365889-9562-4FAD-AA1D-752BE68EE499}">
      <formula1>"Escoger un dato de la lista desplegable,Preventivo,Detectivo"</formula1>
    </dataValidation>
    <dataValidation type="list" allowBlank="1" showInputMessage="1" showErrorMessage="1" prompt="¿Existen un responsable asignado a la ejecución del control?" sqref="AW12:AW61" xr:uid="{943D4A6A-9372-41F8-93C9-56B66985E28A}">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8FEFFCB2-85BA-47FB-B13E-E66E8FD3313F}">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D1DD2883-E527-4A74-88FA-B1E9FDC81A65}">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7BF7C39A-C84C-4C47-B4A8-66855EC1E17A}">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EB2AA494-92B2-42E5-8658-107AE3F505BA}">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1409677D-017D-473E-B0FC-A26EE7C2E893}">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FCA25078-5F8B-4A4E-BCFB-39526F4BCA6D}">
      <formula1>"Escoger un dato de la lista desplegable,Completa,Incompleta,No existe"</formula1>
    </dataValidation>
    <dataValidation type="list" allowBlank="1" showInputMessage="1" showErrorMessage="1" sqref="BG12:BG61" xr:uid="{70AB8C01-090C-4497-861F-9D5974FA0415}">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7C484F01-CBE5-43F4-8EAA-5CB6648D782E}"/>
    <dataValidation allowBlank="1" showInputMessage="1" showErrorMessage="1" prompt="¿Afectar al grupo de funcionarios del proceso?" sqref="Q11" xr:uid="{C9449B8D-FB1A-4F27-9847-29B07A944C1B}"/>
    <dataValidation type="list" allowBlank="1" showInputMessage="1" showErrorMessage="1" prompt="¿Afectar al grupo de funcionarios del proceso?" sqref="Q12:Q61" xr:uid="{C0547DED-13C3-4B55-8FD4-2FDF6EA1B52A}">
      <formula1>"SI,NO,Escoger un dato de la lista desplegable"</formula1>
    </dataValidation>
    <dataValidation allowBlank="1" showInputMessage="1" showErrorMessage="1" prompt="¿Afectar el cumplimiento de metas y objetivos de la dependencia?" sqref="R11" xr:uid="{1E5B9F10-F9C6-445C-BB08-9BEDF96ABB31}"/>
    <dataValidation type="list" allowBlank="1" showInputMessage="1" showErrorMessage="1" prompt="¿Afectar el cumplimiento de metas y objetivos de la dependencia?" sqref="R12:R61" xr:uid="{ED3BF8A0-4974-4505-8771-AA2A9EC423C6}">
      <formula1>"SI,NO,Escoger un dato de la lista desplegable"</formula1>
    </dataValidation>
    <dataValidation allowBlank="1" showInputMessage="1" showErrorMessage="1" prompt="¿Afectar el cumplimiento de misión de la Entidad?" sqref="S11" xr:uid="{103316B7-DDFF-443E-ACA8-73EB354076BE}"/>
    <dataValidation type="list" allowBlank="1" showInputMessage="1" showErrorMessage="1" prompt="¿Afectar el cumplimiento de misión de la Entidad?" sqref="S12:S61" xr:uid="{57DCCA80-9D37-46FD-A23F-079579860209}">
      <formula1>"SI,NO,Escoger un dato de la lista desplegable"</formula1>
    </dataValidation>
    <dataValidation allowBlank="1" showInputMessage="1" showErrorMessage="1" prompt="¿Afectar el cumplimiento de la misión del sector al que pertenece la Entidad?" sqref="T11" xr:uid="{35E0BCAE-7A7F-4922-B6F7-2451519643D4}"/>
    <dataValidation type="list" allowBlank="1" showInputMessage="1" showErrorMessage="1" prompt="¿Afectar el cumplimiento de la misión del sector al que pertenece la Entidad?" sqref="T12:T61" xr:uid="{0D13F359-ED49-4854-B063-4B07FB2896A1}">
      <formula1>"SI,NO,Escoger un dato de la lista desplegable"</formula1>
    </dataValidation>
    <dataValidation allowBlank="1" showInputMessage="1" showErrorMessage="1" prompt="¿Generar pérdida de confianza de la Entidad, afectando su reputación?" sqref="U11" xr:uid="{AAD774CF-DFA9-482F-93DD-EFD89CAE587F}"/>
    <dataValidation type="list" allowBlank="1" showInputMessage="1" showErrorMessage="1" prompt="¿Generar pérdida de confianza de la Entidad, afectando su reputación?" sqref="U12:U61" xr:uid="{8C32E85F-2112-4E81-8B13-98657EDE843E}">
      <formula1>"SI,NO,Escoger un dato de la lista desplegable"</formula1>
    </dataValidation>
    <dataValidation allowBlank="1" showInputMessage="1" showErrorMessage="1" prompt="¿Generar pérdida de recursos económicos?" sqref="V11" xr:uid="{BDFC4A18-E82F-4CA2-A13C-F5964C8A2783}"/>
    <dataValidation type="list" allowBlank="1" showInputMessage="1" showErrorMessage="1" prompt="¿Generar pérdida de recursos económicos?" sqref="V12:V61" xr:uid="{C9C61ABC-577A-4A6B-AC70-727A26C743B0}">
      <formula1>"SI,NO,Escoger un dato de la lista desplegable"</formula1>
    </dataValidation>
    <dataValidation allowBlank="1" showInputMessage="1" showErrorMessage="1" prompt="¿Afectar la generación de los productos o la prestación de servicios?" sqref="W11" xr:uid="{244FBB33-7D79-438C-8938-44E816291970}"/>
    <dataValidation type="list" allowBlank="1" showInputMessage="1" showErrorMessage="1" prompt="¿Afectar la generación de los productos o la prestación de servicios?" sqref="W12:W61" xr:uid="{77101652-1ACE-41E7-B6B5-9A90750BF2F9}">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52A14AB8-D01E-4841-9747-298EE8AC9843}"/>
    <dataValidation type="list" allowBlank="1" showInputMessage="1" showErrorMessage="1" prompt="¿Dar lugar al detrimento de calidad de vida de la comunidad por la pérdida del bien o servicios o los recursos públicos?" sqref="X12:X61" xr:uid="{4242E27E-B250-43BB-A0A8-BB84B69A12DF}">
      <formula1>"SI,NO,Escoger un dato de la lista desplegable"</formula1>
    </dataValidation>
    <dataValidation allowBlank="1" showInputMessage="1" showErrorMessage="1" prompt="¿Generar pérdida de información de la Entidad?" sqref="Y11" xr:uid="{AAC9EA0A-3EF0-44BA-87E1-2D5D294EC8F4}"/>
    <dataValidation type="list" allowBlank="1" showInputMessage="1" showErrorMessage="1" prompt="¿Generar pérdida de información de la Entidad?" sqref="Y12:Y61" xr:uid="{B7E31A24-1836-47C4-ABCE-4E458618F504}">
      <formula1>"SI,NO,Escoger un dato de la lista desplegable"</formula1>
    </dataValidation>
    <dataValidation allowBlank="1" showInputMessage="1" showErrorMessage="1" prompt="¿Generar intervención de los órganos de control, de la Fiscalía, u otro ente?" sqref="Z11" xr:uid="{C4B5B057-B5CB-41E1-A889-8C87A9B16232}"/>
    <dataValidation type="list" allowBlank="1" showInputMessage="1" showErrorMessage="1" prompt="¿Generar intervención de los órganos de control, de la Fiscalía, u otro ente?" sqref="Z12:Z61" xr:uid="{744D6390-B0F6-4AE0-8E9B-D2F0AEB4C786}">
      <formula1>"SI,NO,Escoger un dato de la lista desplegable"</formula1>
    </dataValidation>
    <dataValidation allowBlank="1" showInputMessage="1" showErrorMessage="1" prompt="¿Dar lugar a procesos sancionatorios?" sqref="AA11" xr:uid="{B914AB8E-012F-4009-A826-2ACA0606F362}"/>
    <dataValidation type="list" allowBlank="1" showInputMessage="1" showErrorMessage="1" prompt="¿Dar lugar a procesos sancionatorios?" sqref="AA12:AA61" xr:uid="{98F42052-B992-4A54-9B8E-65755515EF88}">
      <formula1>"SI,NO,Escoger un dato de la lista desplegable"</formula1>
    </dataValidation>
    <dataValidation allowBlank="1" showInputMessage="1" showErrorMessage="1" prompt="¿Dar lugar a procesos disciplinarios?" sqref="AB11" xr:uid="{45E2D645-41ED-438A-9811-E3C106039B23}"/>
    <dataValidation type="list" allowBlank="1" showInputMessage="1" showErrorMessage="1" prompt="¿Dar lugar a procesos disciplinarios?" sqref="AB12:AB61" xr:uid="{5E6C6E46-334E-44FA-834C-A406C38C10F6}">
      <formula1>"SI,NO,Escoger un dato de la lista desplegable"</formula1>
    </dataValidation>
    <dataValidation allowBlank="1" showInputMessage="1" showErrorMessage="1" prompt="¿Dar lugar a procesos fiscales?" sqref="AC11" xr:uid="{89E0ACF2-A6F9-4012-AAA2-73834209F422}"/>
    <dataValidation type="list" allowBlank="1" showInputMessage="1" showErrorMessage="1" prompt="¿Dar lugar a procesos fiscales?" sqref="AC12:AC61" xr:uid="{12F009FA-9D77-4CE3-B1C5-5C9E04CABCDE}">
      <formula1>"SI,NO,Escoger un dato de la lista desplegable"</formula1>
    </dataValidation>
    <dataValidation allowBlank="1" showInputMessage="1" showErrorMessage="1" prompt="¿Dar lugar a procesos penales?" sqref="AD11" xr:uid="{87D9FDD9-D2BE-4240-BC7B-96D7E1B4BB6C}"/>
    <dataValidation type="list" allowBlank="1" showInputMessage="1" showErrorMessage="1" prompt="¿Dar lugar a procesos penales?" sqref="AD12:AD61" xr:uid="{DDB03F3D-49E5-453A-BCAC-5B06DA9B7ABE}">
      <formula1>"SI,NO,Escoger un dato de la lista desplegable"</formula1>
    </dataValidation>
    <dataValidation allowBlank="1" showInputMessage="1" showErrorMessage="1" prompt="¿Generar pérdida de credibilidad del sector?" sqref="AE11" xr:uid="{E3578E9A-AD06-422E-824E-4CCEDFA0B48B}"/>
    <dataValidation type="list" allowBlank="1" showInputMessage="1" showErrorMessage="1" prompt="¿Generar pérdida de credibilidad del sector?" sqref="AE12:AE61" xr:uid="{D3BF0E62-FF3B-425D-8CF8-1CBB1AF291AA}">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821B9F9-FD15-4FF6-AF83-6032B39274A6}"/>
    <dataValidation type="list" allowBlank="1" showInputMessage="1" showErrorMessage="1" prompt="¿Ocasionar lesiones físicas o pérdida de vidas humanas?_x000a_NOTA: si esta respuesta es afirmativa, el impacto sera considerado como catastrófico." sqref="AF12:AF61" xr:uid="{0790BF5F-3918-4582-8F89-CF15C66B062A}">
      <formula1>"SI,NO,Escoger un dato de la lista desplegable"</formula1>
    </dataValidation>
    <dataValidation allowBlank="1" showInputMessage="1" showErrorMessage="1" prompt="¿Afectar la imagen regional?" sqref="AG11" xr:uid="{28D5BF5C-8E78-48F1-97A1-46DAA6C48EF1}"/>
    <dataValidation type="list" allowBlank="1" showInputMessage="1" showErrorMessage="1" prompt="¿Afectar la imagen regional?" sqref="AG12:AG61" xr:uid="{7924C001-D8BB-4FB3-963F-D0DD2AAAE980}">
      <formula1>"SI,NO,Escoger un dato de la lista desplegable"</formula1>
    </dataValidation>
    <dataValidation allowBlank="1" showInputMessage="1" showErrorMessage="1" prompt="¿Afectar la imagen nacional?" sqref="AH11" xr:uid="{211C5A1A-7C85-4DA5-B972-FD5EC53F0186}"/>
    <dataValidation type="list" allowBlank="1" showInputMessage="1" showErrorMessage="1" prompt="¿Afectar la imagen nacional?" sqref="AH12:AH61" xr:uid="{765844AD-414E-462F-89AC-C18F0BFD9A4F}">
      <formula1>"SI,NO,Escoger un dato de la lista desplegable"</formula1>
    </dataValidation>
    <dataValidation allowBlank="1" showInputMessage="1" showErrorMessage="1" prompt="¿Genera Impacto ambiental?" sqref="AI11" xr:uid="{5456E675-8132-4172-9310-55407CE98BA0}"/>
    <dataValidation type="list" allowBlank="1" showInputMessage="1" showErrorMessage="1" prompt="¿Genera Impacto ambiental?" sqref="AI12:AI61" xr:uid="{831B2913-57E2-4882-AD5B-37CBBC34B336}">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9D0EB619-1947-4C7C-8487-151C9A87A819}"/>
    <dataValidation allowBlank="1" showInputMessage="1" showErrorMessage="1" prompt="¿Existen un responsable asignado a la ejecución del control?" sqref="AW11" xr:uid="{27AFFDEE-2423-4E8A-8F1E-FD207CD7D413}"/>
    <dataValidation allowBlank="1" showInputMessage="1" showErrorMessage="1" prompt="El responsable tiene autoridad y adecuada segregación de funciones en la ejecución del control?" sqref="AX11" xr:uid="{8C3A284C-8941-45AC-9B55-5773EA03C2A1}"/>
    <dataValidation allowBlank="1" showInputMessage="1" showErrorMessage="1" prompt="¿La oportunidad en que se ejecuta el control ayuda a prevenir la mitigación del riesgo o a detectar la materialización del riesgo de manera oportuna?" sqref="AY11" xr:uid="{40DFA2C7-C3E4-4387-8F21-DC9034317C90}"/>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4CF2F53A-3295-4F92-94A6-B234DDDBA7DE}"/>
    <dataValidation allowBlank="1" showInputMessage="1" showErrorMessage="1" prompt="¿La fuente de información que se utiliza en el desarrollo del control es información confiable que permita mitigar el riesgo?." sqref="BA11" xr:uid="{9113D904-91D4-4085-BC94-5895D80F5D64}"/>
    <dataValidation allowBlank="1" showInputMessage="1" showErrorMessage="1" prompt="¿Las observaciones, desviaciones o diferencias identificadas como resultados de la ejecución del control son investigadas y resueltas de manera oportuna?" sqref="BB11" xr:uid="{71941122-FC78-41BF-8917-BA334EC90791}"/>
    <dataValidation allowBlank="1" showInputMessage="1" showErrorMessage="1" prompt="¿Se deja evidencia o rastro de la ejecución del control, que permita a cualquier tercero con la evidencia, llegar a la misma conclusión?." sqref="BC11" xr:uid="{57C1C37B-9A2D-4850-9A1E-30DB83F184C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B2467E9B-7C2F-4D40-83EC-9F59B6A051AF}"/>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BE88E-40E6-4A5A-83BE-7B0D58CCB110}">
  <dimension ref="B2:BS61"/>
  <sheetViews>
    <sheetView topLeftCell="A13" workbookViewId="0">
      <selection activeCell="E3" sqref="E3:BS3"/>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281"/>
      <c r="F6" s="281"/>
      <c r="G6" s="281"/>
      <c r="H6" s="281"/>
      <c r="I6" s="281"/>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262" t="s">
        <v>71</v>
      </c>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4"/>
      <c r="AN8" s="285" t="s">
        <v>72</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262"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4"/>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374</v>
      </c>
      <c r="K10" s="258"/>
      <c r="L10" s="258"/>
      <c r="M10" s="261"/>
      <c r="N10" s="262"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233"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267"/>
      <c r="O11" s="268"/>
      <c r="P11" s="268"/>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294"/>
      <c r="AK11" s="294"/>
      <c r="AL11" s="294"/>
      <c r="AM11" s="234"/>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96" customHeight="1" thickBot="1" x14ac:dyDescent="0.3">
      <c r="B12" s="462">
        <v>1</v>
      </c>
      <c r="C12" s="515" t="s">
        <v>827</v>
      </c>
      <c r="D12" s="518" t="s">
        <v>828</v>
      </c>
      <c r="E12" s="518" t="s">
        <v>829</v>
      </c>
      <c r="F12" s="522" t="s">
        <v>162</v>
      </c>
      <c r="G12" s="522" t="s">
        <v>162</v>
      </c>
      <c r="H12" s="522" t="s">
        <v>162</v>
      </c>
      <c r="I12" s="522" t="s">
        <v>162</v>
      </c>
      <c r="J12" s="455" t="str">
        <f>IF(AND((F12="SI"),(G12="SI"),(H12="SI"),(I12="SI")),"Si es Riesgo de Corrupción","No es Riesgo de Corrupción")</f>
        <v>Si es Riesgo de Corrupción</v>
      </c>
      <c r="K12" s="128">
        <v>1</v>
      </c>
      <c r="L12" s="169" t="s">
        <v>830</v>
      </c>
      <c r="M12" s="527" t="s">
        <v>831</v>
      </c>
      <c r="N12" s="529">
        <v>2</v>
      </c>
      <c r="O12" s="449" t="str">
        <f>IF(N12=1,"Rara vez",IF(N12=2,"Improbable",IF(N12=3,"Posible",IF(N12=4,"Probable",IF(N12=5,"Casi seguro","Definir el nivel de probabilidad")))))</f>
        <v>Improbable</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524" t="s">
        <v>162</v>
      </c>
      <c r="R12" s="524" t="s">
        <v>162</v>
      </c>
      <c r="S12" s="524" t="s">
        <v>162</v>
      </c>
      <c r="T12" s="524" t="s">
        <v>162</v>
      </c>
      <c r="U12" s="524" t="s">
        <v>162</v>
      </c>
      <c r="V12" s="524" t="s">
        <v>162</v>
      </c>
      <c r="W12" s="524" t="s">
        <v>162</v>
      </c>
      <c r="X12" s="524" t="s">
        <v>165</v>
      </c>
      <c r="Y12" s="524" t="s">
        <v>162</v>
      </c>
      <c r="Z12" s="524" t="s">
        <v>162</v>
      </c>
      <c r="AA12" s="524" t="s">
        <v>162</v>
      </c>
      <c r="AB12" s="524" t="s">
        <v>162</v>
      </c>
      <c r="AC12" s="524" t="s">
        <v>162</v>
      </c>
      <c r="AD12" s="524" t="s">
        <v>162</v>
      </c>
      <c r="AE12" s="524" t="s">
        <v>162</v>
      </c>
      <c r="AF12" s="524" t="s">
        <v>165</v>
      </c>
      <c r="AG12" s="524" t="s">
        <v>162</v>
      </c>
      <c r="AH12" s="524" t="s">
        <v>162</v>
      </c>
      <c r="AI12" s="524" t="s">
        <v>165</v>
      </c>
      <c r="AJ12" s="448">
        <f>IF(AF12="SI","Impacto Catastrófico por lesoines o perdida de vidas humanas",(COUNTIF(Q12:AE21,"SI")+COUNTIF(AG12:AI21,"SI")))</f>
        <v>16</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535" t="s">
        <v>159</v>
      </c>
      <c r="AN12" s="117">
        <v>1</v>
      </c>
      <c r="AO12" s="118" t="s">
        <v>832</v>
      </c>
      <c r="AP12" s="118" t="s">
        <v>833</v>
      </c>
      <c r="AQ12" s="118" t="s">
        <v>191</v>
      </c>
      <c r="AR12" s="118" t="s">
        <v>834</v>
      </c>
      <c r="AS12" s="118" t="s">
        <v>835</v>
      </c>
      <c r="AT12" s="118" t="s">
        <v>836</v>
      </c>
      <c r="AU12" s="118" t="s">
        <v>837</v>
      </c>
      <c r="AV12" s="118" t="s">
        <v>170</v>
      </c>
      <c r="AW12" s="119" t="s">
        <v>171</v>
      </c>
      <c r="AX12" s="119" t="s">
        <v>172</v>
      </c>
      <c r="AY12" s="119" t="s">
        <v>173</v>
      </c>
      <c r="AZ12" s="119" t="s">
        <v>174</v>
      </c>
      <c r="BA12" s="119" t="s">
        <v>175</v>
      </c>
      <c r="BB12" s="119" t="s">
        <v>176</v>
      </c>
      <c r="BC12" s="119" t="s">
        <v>187</v>
      </c>
      <c r="BD12" s="166">
        <f t="shared" ref="BD12:BD61" si="0">IF(AW12="Asignado",15,0)+IF(AX12="Adecuado",15,0)+IF(AY12="Oportuna",15,0)+IF(AZ12="Prevenir",15,IF(AZ12="Detectar",10,0))+IF(BA12="Confiable",15,0)+IF(BB12="Se investigan y resuelven oportunamente",15,0)+IF(BC12="Completa",10,IF(BC12="Incompleta",5,0))</f>
        <v>100</v>
      </c>
      <c r="BE12" s="166" t="str">
        <f t="shared" ref="BE12:BE61" si="1">IF(BD12&lt;=85,"Débil",IF(AND(BD12&gt;=86,BD12&lt;=94),"Moderado","Fuerte"))</f>
        <v>Fuerte</v>
      </c>
      <c r="BF12" s="121"/>
      <c r="BG12" s="122" t="s">
        <v>178</v>
      </c>
      <c r="BH12" s="166" t="str">
        <f t="shared" ref="BH12:BH61" si="2">IF(BG12="Débil","No se ejecuta",IF(BG12="Moderado","Algunas veces se ejecuta",IF(BG12="FUERTE","Siempre se ejecuta","Casilla formulada")))</f>
        <v>Siempre se ejecuta</v>
      </c>
      <c r="BI12" s="121"/>
      <c r="BJ12" s="1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61" si="4">IF(BJ12="DÉBIL",0,IF(BJ12="MODERADO",50,IF(BJ12="FUERTE",100,"")))</f>
        <v>100</v>
      </c>
      <c r="BL12" s="166" t="str">
        <f t="shared" ref="BL12:BL61" si="5">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39">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532" t="s">
        <v>838</v>
      </c>
    </row>
    <row r="13" spans="2:71" s="113" customFormat="1" ht="96" customHeight="1" x14ac:dyDescent="0.25">
      <c r="B13" s="463"/>
      <c r="C13" s="516"/>
      <c r="D13" s="518"/>
      <c r="E13" s="518"/>
      <c r="F13" s="522"/>
      <c r="G13" s="522"/>
      <c r="H13" s="522"/>
      <c r="I13" s="522"/>
      <c r="J13" s="455"/>
      <c r="K13" s="131">
        <v>2</v>
      </c>
      <c r="L13" s="170" t="s">
        <v>839</v>
      </c>
      <c r="M13" s="527"/>
      <c r="N13" s="530"/>
      <c r="O13" s="450"/>
      <c r="P13" s="443"/>
      <c r="Q13" s="525"/>
      <c r="R13" s="525"/>
      <c r="S13" s="525"/>
      <c r="T13" s="525"/>
      <c r="U13" s="525"/>
      <c r="V13" s="525"/>
      <c r="W13" s="525"/>
      <c r="X13" s="525"/>
      <c r="Y13" s="525"/>
      <c r="Z13" s="525"/>
      <c r="AA13" s="525"/>
      <c r="AB13" s="525"/>
      <c r="AC13" s="525"/>
      <c r="AD13" s="525"/>
      <c r="AE13" s="525"/>
      <c r="AF13" s="525"/>
      <c r="AG13" s="525"/>
      <c r="AH13" s="525"/>
      <c r="AI13" s="525"/>
      <c r="AJ13" s="425"/>
      <c r="AK13" s="425"/>
      <c r="AL13" s="425"/>
      <c r="AM13" s="536"/>
      <c r="AN13" s="133">
        <v>2</v>
      </c>
      <c r="AO13" s="171" t="s">
        <v>840</v>
      </c>
      <c r="AP13" s="118" t="s">
        <v>833</v>
      </c>
      <c r="AQ13" s="171" t="s">
        <v>476</v>
      </c>
      <c r="AR13" s="171" t="s">
        <v>841</v>
      </c>
      <c r="AS13" s="171" t="s">
        <v>842</v>
      </c>
      <c r="AT13" s="171" t="s">
        <v>843</v>
      </c>
      <c r="AU13" s="171" t="s">
        <v>844</v>
      </c>
      <c r="AV13" s="171" t="s">
        <v>170</v>
      </c>
      <c r="AW13" s="172" t="s">
        <v>171</v>
      </c>
      <c r="AX13" s="172" t="s">
        <v>172</v>
      </c>
      <c r="AY13" s="119" t="s">
        <v>173</v>
      </c>
      <c r="AZ13" s="119" t="s">
        <v>174</v>
      </c>
      <c r="BA13" s="119" t="s">
        <v>175</v>
      </c>
      <c r="BB13" s="119" t="s">
        <v>176</v>
      </c>
      <c r="BC13" s="119" t="s">
        <v>187</v>
      </c>
      <c r="BD13" s="135">
        <f t="shared" si="0"/>
        <v>100</v>
      </c>
      <c r="BE13" s="135" t="str">
        <f t="shared" si="1"/>
        <v>Fuerte</v>
      </c>
      <c r="BF13" s="134"/>
      <c r="BG13" s="173" t="s">
        <v>178</v>
      </c>
      <c r="BH13" s="135" t="str">
        <f t="shared" si="2"/>
        <v>Siempre se ejecuta</v>
      </c>
      <c r="BI13" s="134"/>
      <c r="BJ13" s="135" t="str">
        <f t="shared" si="3"/>
        <v>FUERTE</v>
      </c>
      <c r="BK13" s="135">
        <f t="shared" si="4"/>
        <v>100</v>
      </c>
      <c r="BL13" s="135" t="str">
        <f t="shared" si="5"/>
        <v>NO</v>
      </c>
      <c r="BM13" s="434"/>
      <c r="BN13" s="437"/>
      <c r="BO13" s="440"/>
      <c r="BP13" s="443"/>
      <c r="BQ13" s="425"/>
      <c r="BR13" s="425"/>
      <c r="BS13" s="533"/>
    </row>
    <row r="14" spans="2:71" s="113" customFormat="1" ht="96" customHeight="1" x14ac:dyDescent="0.25">
      <c r="B14" s="463"/>
      <c r="C14" s="516"/>
      <c r="D14" s="518"/>
      <c r="E14" s="518"/>
      <c r="F14" s="522"/>
      <c r="G14" s="522"/>
      <c r="H14" s="522"/>
      <c r="I14" s="522"/>
      <c r="J14" s="455"/>
      <c r="K14" s="137">
        <v>3</v>
      </c>
      <c r="L14" s="174" t="s">
        <v>115</v>
      </c>
      <c r="M14" s="527"/>
      <c r="N14" s="530"/>
      <c r="O14" s="450"/>
      <c r="P14" s="443"/>
      <c r="Q14" s="525"/>
      <c r="R14" s="525"/>
      <c r="S14" s="525"/>
      <c r="T14" s="525"/>
      <c r="U14" s="525"/>
      <c r="V14" s="525"/>
      <c r="W14" s="525"/>
      <c r="X14" s="525"/>
      <c r="Y14" s="525"/>
      <c r="Z14" s="525"/>
      <c r="AA14" s="525"/>
      <c r="AB14" s="525"/>
      <c r="AC14" s="525"/>
      <c r="AD14" s="525"/>
      <c r="AE14" s="525"/>
      <c r="AF14" s="525"/>
      <c r="AG14" s="525"/>
      <c r="AH14" s="525"/>
      <c r="AI14" s="525"/>
      <c r="AJ14" s="425"/>
      <c r="AK14" s="425"/>
      <c r="AL14" s="425"/>
      <c r="AM14" s="536"/>
      <c r="AN14" s="139">
        <v>3</v>
      </c>
      <c r="AO14" s="175" t="s">
        <v>117</v>
      </c>
      <c r="AP14" s="175"/>
      <c r="AQ14" s="175" t="s">
        <v>114</v>
      </c>
      <c r="AR14" s="175"/>
      <c r="AS14" s="175"/>
      <c r="AT14" s="175"/>
      <c r="AU14" s="175"/>
      <c r="AV14" s="175" t="s">
        <v>114</v>
      </c>
      <c r="AW14" s="176" t="s">
        <v>114</v>
      </c>
      <c r="AX14" s="176" t="s">
        <v>114</v>
      </c>
      <c r="AY14" s="176" t="s">
        <v>114</v>
      </c>
      <c r="AZ14" s="176" t="s">
        <v>114</v>
      </c>
      <c r="BA14" s="176" t="s">
        <v>114</v>
      </c>
      <c r="BB14" s="176" t="s">
        <v>114</v>
      </c>
      <c r="BC14" s="176" t="s">
        <v>114</v>
      </c>
      <c r="BD14" s="167">
        <f t="shared" si="0"/>
        <v>0</v>
      </c>
      <c r="BE14" s="167" t="str">
        <f t="shared" si="1"/>
        <v>Débil</v>
      </c>
      <c r="BF14" s="140"/>
      <c r="BG14" s="177" t="s">
        <v>114</v>
      </c>
      <c r="BH14" s="167" t="str">
        <f t="shared" si="2"/>
        <v>Casilla formulada</v>
      </c>
      <c r="BI14" s="140"/>
      <c r="BJ14" s="167" t="str">
        <f t="shared" si="3"/>
        <v/>
      </c>
      <c r="BK14" s="167" t="str">
        <f t="shared" si="4"/>
        <v/>
      </c>
      <c r="BL14" s="167" t="str">
        <f t="shared" si="5"/>
        <v>SI</v>
      </c>
      <c r="BM14" s="434"/>
      <c r="BN14" s="437"/>
      <c r="BO14" s="440"/>
      <c r="BP14" s="443"/>
      <c r="BQ14" s="425"/>
      <c r="BR14" s="425"/>
      <c r="BS14" s="533"/>
    </row>
    <row r="15" spans="2:71" s="113" customFormat="1" ht="96" customHeight="1" x14ac:dyDescent="0.25">
      <c r="B15" s="463"/>
      <c r="C15" s="516"/>
      <c r="D15" s="518"/>
      <c r="E15" s="518"/>
      <c r="F15" s="522"/>
      <c r="G15" s="522"/>
      <c r="H15" s="522"/>
      <c r="I15" s="522"/>
      <c r="J15" s="455"/>
      <c r="K15" s="131">
        <v>4</v>
      </c>
      <c r="L15" s="170" t="s">
        <v>115</v>
      </c>
      <c r="M15" s="527"/>
      <c r="N15" s="530"/>
      <c r="O15" s="450"/>
      <c r="P15" s="443"/>
      <c r="Q15" s="525"/>
      <c r="R15" s="525"/>
      <c r="S15" s="525"/>
      <c r="T15" s="525"/>
      <c r="U15" s="525"/>
      <c r="V15" s="525"/>
      <c r="W15" s="525"/>
      <c r="X15" s="525"/>
      <c r="Y15" s="525"/>
      <c r="Z15" s="525"/>
      <c r="AA15" s="525"/>
      <c r="AB15" s="525"/>
      <c r="AC15" s="525"/>
      <c r="AD15" s="525"/>
      <c r="AE15" s="525"/>
      <c r="AF15" s="525"/>
      <c r="AG15" s="525"/>
      <c r="AH15" s="525"/>
      <c r="AI15" s="525"/>
      <c r="AJ15" s="425"/>
      <c r="AK15" s="425"/>
      <c r="AL15" s="425"/>
      <c r="AM15" s="536"/>
      <c r="AN15" s="133">
        <v>4</v>
      </c>
      <c r="AO15" s="171" t="s">
        <v>117</v>
      </c>
      <c r="AP15" s="171"/>
      <c r="AQ15" s="171" t="s">
        <v>114</v>
      </c>
      <c r="AR15" s="171"/>
      <c r="AS15" s="171"/>
      <c r="AT15" s="171"/>
      <c r="AU15" s="171"/>
      <c r="AV15" s="171" t="s">
        <v>114</v>
      </c>
      <c r="AW15" s="172" t="s">
        <v>114</v>
      </c>
      <c r="AX15" s="172" t="s">
        <v>114</v>
      </c>
      <c r="AY15" s="172" t="s">
        <v>114</v>
      </c>
      <c r="AZ15" s="172" t="s">
        <v>114</v>
      </c>
      <c r="BA15" s="172" t="s">
        <v>114</v>
      </c>
      <c r="BB15" s="172" t="s">
        <v>114</v>
      </c>
      <c r="BC15" s="172" t="s">
        <v>114</v>
      </c>
      <c r="BD15" s="135">
        <f t="shared" si="0"/>
        <v>0</v>
      </c>
      <c r="BE15" s="135" t="str">
        <f t="shared" si="1"/>
        <v>Débil</v>
      </c>
      <c r="BF15" s="134"/>
      <c r="BG15" s="173" t="s">
        <v>114</v>
      </c>
      <c r="BH15" s="135" t="str">
        <f t="shared" si="2"/>
        <v>Casilla formulada</v>
      </c>
      <c r="BI15" s="134"/>
      <c r="BJ15" s="135" t="str">
        <f t="shared" si="3"/>
        <v/>
      </c>
      <c r="BK15" s="135" t="str">
        <f t="shared" si="4"/>
        <v/>
      </c>
      <c r="BL15" s="135" t="str">
        <f t="shared" si="5"/>
        <v>SI</v>
      </c>
      <c r="BM15" s="434"/>
      <c r="BN15" s="437"/>
      <c r="BO15" s="440"/>
      <c r="BP15" s="443"/>
      <c r="BQ15" s="425"/>
      <c r="BR15" s="425"/>
      <c r="BS15" s="533"/>
    </row>
    <row r="16" spans="2:71" s="113" customFormat="1" ht="96" customHeight="1" x14ac:dyDescent="0.25">
      <c r="B16" s="463"/>
      <c r="C16" s="516"/>
      <c r="D16" s="518"/>
      <c r="E16" s="518"/>
      <c r="F16" s="522"/>
      <c r="G16" s="522"/>
      <c r="H16" s="522"/>
      <c r="I16" s="522"/>
      <c r="J16" s="455"/>
      <c r="K16" s="137">
        <v>5</v>
      </c>
      <c r="L16" s="174" t="s">
        <v>115</v>
      </c>
      <c r="M16" s="527"/>
      <c r="N16" s="530"/>
      <c r="O16" s="450"/>
      <c r="P16" s="443"/>
      <c r="Q16" s="525"/>
      <c r="R16" s="525"/>
      <c r="S16" s="525"/>
      <c r="T16" s="525"/>
      <c r="U16" s="525"/>
      <c r="V16" s="525"/>
      <c r="W16" s="525"/>
      <c r="X16" s="525"/>
      <c r="Y16" s="525"/>
      <c r="Z16" s="525"/>
      <c r="AA16" s="525"/>
      <c r="AB16" s="525"/>
      <c r="AC16" s="525"/>
      <c r="AD16" s="525"/>
      <c r="AE16" s="525"/>
      <c r="AF16" s="525"/>
      <c r="AG16" s="525"/>
      <c r="AH16" s="525"/>
      <c r="AI16" s="525"/>
      <c r="AJ16" s="425"/>
      <c r="AK16" s="425"/>
      <c r="AL16" s="425"/>
      <c r="AM16" s="536"/>
      <c r="AN16" s="139">
        <v>5</v>
      </c>
      <c r="AO16" s="175" t="s">
        <v>117</v>
      </c>
      <c r="AP16" s="175"/>
      <c r="AQ16" s="175" t="s">
        <v>114</v>
      </c>
      <c r="AR16" s="175"/>
      <c r="AS16" s="175"/>
      <c r="AT16" s="175"/>
      <c r="AU16" s="175"/>
      <c r="AV16" s="175" t="s">
        <v>114</v>
      </c>
      <c r="AW16" s="176" t="s">
        <v>114</v>
      </c>
      <c r="AX16" s="176" t="s">
        <v>114</v>
      </c>
      <c r="AY16" s="176" t="s">
        <v>114</v>
      </c>
      <c r="AZ16" s="176" t="s">
        <v>114</v>
      </c>
      <c r="BA16" s="176" t="s">
        <v>114</v>
      </c>
      <c r="BB16" s="176" t="s">
        <v>114</v>
      </c>
      <c r="BC16" s="176" t="s">
        <v>114</v>
      </c>
      <c r="BD16" s="167">
        <f t="shared" si="0"/>
        <v>0</v>
      </c>
      <c r="BE16" s="167" t="str">
        <f t="shared" si="1"/>
        <v>Débil</v>
      </c>
      <c r="BF16" s="140"/>
      <c r="BG16" s="177" t="s">
        <v>114</v>
      </c>
      <c r="BH16" s="167" t="str">
        <f t="shared" si="2"/>
        <v>Casilla formulada</v>
      </c>
      <c r="BI16" s="140"/>
      <c r="BJ16" s="167" t="str">
        <f t="shared" si="3"/>
        <v/>
      </c>
      <c r="BK16" s="167" t="str">
        <f t="shared" si="4"/>
        <v/>
      </c>
      <c r="BL16" s="167" t="str">
        <f t="shared" si="5"/>
        <v>SI</v>
      </c>
      <c r="BM16" s="434"/>
      <c r="BN16" s="437"/>
      <c r="BO16" s="440"/>
      <c r="BP16" s="443"/>
      <c r="BQ16" s="425"/>
      <c r="BR16" s="425"/>
      <c r="BS16" s="533"/>
    </row>
    <row r="17" spans="2:71" s="113" customFormat="1" ht="96" customHeight="1" x14ac:dyDescent="0.25">
      <c r="B17" s="463"/>
      <c r="C17" s="516"/>
      <c r="D17" s="518"/>
      <c r="E17" s="518"/>
      <c r="F17" s="522"/>
      <c r="G17" s="522"/>
      <c r="H17" s="522"/>
      <c r="I17" s="522"/>
      <c r="J17" s="455"/>
      <c r="K17" s="131">
        <v>6</v>
      </c>
      <c r="L17" s="170" t="s">
        <v>115</v>
      </c>
      <c r="M17" s="527"/>
      <c r="N17" s="530"/>
      <c r="O17" s="450"/>
      <c r="P17" s="443"/>
      <c r="Q17" s="525"/>
      <c r="R17" s="525"/>
      <c r="S17" s="525"/>
      <c r="T17" s="525"/>
      <c r="U17" s="525"/>
      <c r="V17" s="525"/>
      <c r="W17" s="525"/>
      <c r="X17" s="525"/>
      <c r="Y17" s="525"/>
      <c r="Z17" s="525"/>
      <c r="AA17" s="525"/>
      <c r="AB17" s="525"/>
      <c r="AC17" s="525"/>
      <c r="AD17" s="525"/>
      <c r="AE17" s="525"/>
      <c r="AF17" s="525"/>
      <c r="AG17" s="525"/>
      <c r="AH17" s="525"/>
      <c r="AI17" s="525"/>
      <c r="AJ17" s="425"/>
      <c r="AK17" s="425"/>
      <c r="AL17" s="425"/>
      <c r="AM17" s="536"/>
      <c r="AN17" s="133">
        <v>6</v>
      </c>
      <c r="AO17" s="171" t="s">
        <v>117</v>
      </c>
      <c r="AP17" s="171"/>
      <c r="AQ17" s="171" t="s">
        <v>114</v>
      </c>
      <c r="AR17" s="171"/>
      <c r="AS17" s="171"/>
      <c r="AT17" s="171"/>
      <c r="AU17" s="171"/>
      <c r="AV17" s="171" t="s">
        <v>114</v>
      </c>
      <c r="AW17" s="172" t="s">
        <v>114</v>
      </c>
      <c r="AX17" s="172" t="s">
        <v>114</v>
      </c>
      <c r="AY17" s="172" t="s">
        <v>114</v>
      </c>
      <c r="AZ17" s="172" t="s">
        <v>114</v>
      </c>
      <c r="BA17" s="172" t="s">
        <v>114</v>
      </c>
      <c r="BB17" s="172" t="s">
        <v>114</v>
      </c>
      <c r="BC17" s="172" t="s">
        <v>114</v>
      </c>
      <c r="BD17" s="135">
        <f t="shared" si="0"/>
        <v>0</v>
      </c>
      <c r="BE17" s="135" t="str">
        <f t="shared" si="1"/>
        <v>Débil</v>
      </c>
      <c r="BF17" s="134"/>
      <c r="BG17" s="173" t="s">
        <v>114</v>
      </c>
      <c r="BH17" s="135" t="str">
        <f t="shared" si="2"/>
        <v>Casilla formulada</v>
      </c>
      <c r="BI17" s="134"/>
      <c r="BJ17" s="135" t="str">
        <f t="shared" si="3"/>
        <v/>
      </c>
      <c r="BK17" s="135" t="str">
        <f t="shared" si="4"/>
        <v/>
      </c>
      <c r="BL17" s="135" t="str">
        <f t="shared" si="5"/>
        <v>SI</v>
      </c>
      <c r="BM17" s="434"/>
      <c r="BN17" s="437"/>
      <c r="BO17" s="440"/>
      <c r="BP17" s="443"/>
      <c r="BQ17" s="425"/>
      <c r="BR17" s="425"/>
      <c r="BS17" s="533"/>
    </row>
    <row r="18" spans="2:71" s="113" customFormat="1" ht="96" customHeight="1" x14ac:dyDescent="0.25">
      <c r="B18" s="463"/>
      <c r="C18" s="516"/>
      <c r="D18" s="518"/>
      <c r="E18" s="518"/>
      <c r="F18" s="522"/>
      <c r="G18" s="522"/>
      <c r="H18" s="522"/>
      <c r="I18" s="522"/>
      <c r="J18" s="455"/>
      <c r="K18" s="137">
        <v>7</v>
      </c>
      <c r="L18" s="174" t="s">
        <v>115</v>
      </c>
      <c r="M18" s="527"/>
      <c r="N18" s="530"/>
      <c r="O18" s="450"/>
      <c r="P18" s="443"/>
      <c r="Q18" s="525"/>
      <c r="R18" s="525"/>
      <c r="S18" s="525"/>
      <c r="T18" s="525"/>
      <c r="U18" s="525"/>
      <c r="V18" s="525"/>
      <c r="W18" s="525"/>
      <c r="X18" s="525"/>
      <c r="Y18" s="525"/>
      <c r="Z18" s="525"/>
      <c r="AA18" s="525"/>
      <c r="AB18" s="525"/>
      <c r="AC18" s="525"/>
      <c r="AD18" s="525"/>
      <c r="AE18" s="525"/>
      <c r="AF18" s="525"/>
      <c r="AG18" s="525"/>
      <c r="AH18" s="525"/>
      <c r="AI18" s="525"/>
      <c r="AJ18" s="425"/>
      <c r="AK18" s="425"/>
      <c r="AL18" s="425"/>
      <c r="AM18" s="536"/>
      <c r="AN18" s="139">
        <v>7</v>
      </c>
      <c r="AO18" s="175" t="s">
        <v>117</v>
      </c>
      <c r="AP18" s="175"/>
      <c r="AQ18" s="175" t="s">
        <v>114</v>
      </c>
      <c r="AR18" s="175"/>
      <c r="AS18" s="175"/>
      <c r="AT18" s="175"/>
      <c r="AU18" s="175"/>
      <c r="AV18" s="175" t="s">
        <v>114</v>
      </c>
      <c r="AW18" s="176" t="s">
        <v>114</v>
      </c>
      <c r="AX18" s="176" t="s">
        <v>114</v>
      </c>
      <c r="AY18" s="176" t="s">
        <v>114</v>
      </c>
      <c r="AZ18" s="176" t="s">
        <v>114</v>
      </c>
      <c r="BA18" s="176" t="s">
        <v>114</v>
      </c>
      <c r="BB18" s="176" t="s">
        <v>114</v>
      </c>
      <c r="BC18" s="176" t="s">
        <v>114</v>
      </c>
      <c r="BD18" s="167">
        <f t="shared" si="0"/>
        <v>0</v>
      </c>
      <c r="BE18" s="167" t="str">
        <f t="shared" si="1"/>
        <v>Débil</v>
      </c>
      <c r="BF18" s="140"/>
      <c r="BG18" s="177" t="s">
        <v>114</v>
      </c>
      <c r="BH18" s="167" t="str">
        <f t="shared" si="2"/>
        <v>Casilla formulada</v>
      </c>
      <c r="BI18" s="140"/>
      <c r="BJ18" s="167" t="str">
        <f t="shared" si="3"/>
        <v/>
      </c>
      <c r="BK18" s="167" t="str">
        <f t="shared" si="4"/>
        <v/>
      </c>
      <c r="BL18" s="167" t="str">
        <f t="shared" si="5"/>
        <v>SI</v>
      </c>
      <c r="BM18" s="434"/>
      <c r="BN18" s="437"/>
      <c r="BO18" s="440"/>
      <c r="BP18" s="443"/>
      <c r="BQ18" s="425"/>
      <c r="BR18" s="425"/>
      <c r="BS18" s="533"/>
    </row>
    <row r="19" spans="2:71" s="113" customFormat="1" ht="96" customHeight="1" x14ac:dyDescent="0.25">
      <c r="B19" s="463"/>
      <c r="C19" s="516"/>
      <c r="D19" s="518"/>
      <c r="E19" s="518"/>
      <c r="F19" s="522"/>
      <c r="G19" s="522"/>
      <c r="H19" s="522"/>
      <c r="I19" s="522"/>
      <c r="J19" s="455"/>
      <c r="K19" s="131">
        <v>8</v>
      </c>
      <c r="L19" s="170" t="s">
        <v>115</v>
      </c>
      <c r="M19" s="527"/>
      <c r="N19" s="530"/>
      <c r="O19" s="450"/>
      <c r="P19" s="443"/>
      <c r="Q19" s="525"/>
      <c r="R19" s="525"/>
      <c r="S19" s="525"/>
      <c r="T19" s="525"/>
      <c r="U19" s="525"/>
      <c r="V19" s="525"/>
      <c r="W19" s="525"/>
      <c r="X19" s="525"/>
      <c r="Y19" s="525"/>
      <c r="Z19" s="525"/>
      <c r="AA19" s="525"/>
      <c r="AB19" s="525"/>
      <c r="AC19" s="525"/>
      <c r="AD19" s="525"/>
      <c r="AE19" s="525"/>
      <c r="AF19" s="525"/>
      <c r="AG19" s="525"/>
      <c r="AH19" s="525"/>
      <c r="AI19" s="525"/>
      <c r="AJ19" s="425"/>
      <c r="AK19" s="425"/>
      <c r="AL19" s="425"/>
      <c r="AM19" s="536"/>
      <c r="AN19" s="133">
        <v>8</v>
      </c>
      <c r="AO19" s="171" t="s">
        <v>117</v>
      </c>
      <c r="AP19" s="171"/>
      <c r="AQ19" s="171" t="s">
        <v>114</v>
      </c>
      <c r="AR19" s="171"/>
      <c r="AS19" s="171"/>
      <c r="AT19" s="171"/>
      <c r="AU19" s="171"/>
      <c r="AV19" s="171" t="s">
        <v>114</v>
      </c>
      <c r="AW19" s="172" t="s">
        <v>114</v>
      </c>
      <c r="AX19" s="172" t="s">
        <v>114</v>
      </c>
      <c r="AY19" s="172" t="s">
        <v>114</v>
      </c>
      <c r="AZ19" s="172" t="s">
        <v>114</v>
      </c>
      <c r="BA19" s="172" t="s">
        <v>114</v>
      </c>
      <c r="BB19" s="172" t="s">
        <v>114</v>
      </c>
      <c r="BC19" s="172" t="s">
        <v>114</v>
      </c>
      <c r="BD19" s="135">
        <f t="shared" si="0"/>
        <v>0</v>
      </c>
      <c r="BE19" s="135" t="str">
        <f t="shared" si="1"/>
        <v>Débil</v>
      </c>
      <c r="BF19" s="134"/>
      <c r="BG19" s="173" t="s">
        <v>114</v>
      </c>
      <c r="BH19" s="135" t="str">
        <f t="shared" si="2"/>
        <v>Casilla formulada</v>
      </c>
      <c r="BI19" s="134"/>
      <c r="BJ19" s="135" t="str">
        <f t="shared" si="3"/>
        <v/>
      </c>
      <c r="BK19" s="135" t="str">
        <f t="shared" si="4"/>
        <v/>
      </c>
      <c r="BL19" s="135" t="str">
        <f t="shared" si="5"/>
        <v>SI</v>
      </c>
      <c r="BM19" s="434"/>
      <c r="BN19" s="437"/>
      <c r="BO19" s="440"/>
      <c r="BP19" s="443"/>
      <c r="BQ19" s="425"/>
      <c r="BR19" s="425"/>
      <c r="BS19" s="533"/>
    </row>
    <row r="20" spans="2:71" s="113" customFormat="1" ht="96" customHeight="1" x14ac:dyDescent="0.25">
      <c r="B20" s="463"/>
      <c r="C20" s="516"/>
      <c r="D20" s="518"/>
      <c r="E20" s="518"/>
      <c r="F20" s="522"/>
      <c r="G20" s="522"/>
      <c r="H20" s="522"/>
      <c r="I20" s="522"/>
      <c r="J20" s="455"/>
      <c r="K20" s="137">
        <v>9</v>
      </c>
      <c r="L20" s="178" t="s">
        <v>115</v>
      </c>
      <c r="M20" s="527"/>
      <c r="N20" s="530"/>
      <c r="O20" s="450"/>
      <c r="P20" s="443"/>
      <c r="Q20" s="525"/>
      <c r="R20" s="525"/>
      <c r="S20" s="525"/>
      <c r="T20" s="525"/>
      <c r="U20" s="525"/>
      <c r="V20" s="525"/>
      <c r="W20" s="525"/>
      <c r="X20" s="525"/>
      <c r="Y20" s="525"/>
      <c r="Z20" s="525"/>
      <c r="AA20" s="525"/>
      <c r="AB20" s="525"/>
      <c r="AC20" s="525"/>
      <c r="AD20" s="525"/>
      <c r="AE20" s="525"/>
      <c r="AF20" s="525"/>
      <c r="AG20" s="525"/>
      <c r="AH20" s="525"/>
      <c r="AI20" s="525"/>
      <c r="AJ20" s="425"/>
      <c r="AK20" s="425"/>
      <c r="AL20" s="425"/>
      <c r="AM20" s="536"/>
      <c r="AN20" s="139">
        <v>9</v>
      </c>
      <c r="AO20" s="175" t="s">
        <v>117</v>
      </c>
      <c r="AP20" s="175"/>
      <c r="AQ20" s="175" t="s">
        <v>114</v>
      </c>
      <c r="AR20" s="175"/>
      <c r="AS20" s="175"/>
      <c r="AT20" s="175"/>
      <c r="AU20" s="175"/>
      <c r="AV20" s="175" t="s">
        <v>114</v>
      </c>
      <c r="AW20" s="176" t="s">
        <v>114</v>
      </c>
      <c r="AX20" s="176" t="s">
        <v>114</v>
      </c>
      <c r="AY20" s="176" t="s">
        <v>114</v>
      </c>
      <c r="AZ20" s="176" t="s">
        <v>114</v>
      </c>
      <c r="BA20" s="176" t="s">
        <v>114</v>
      </c>
      <c r="BB20" s="176" t="s">
        <v>114</v>
      </c>
      <c r="BC20" s="176" t="s">
        <v>114</v>
      </c>
      <c r="BD20" s="167">
        <f t="shared" si="0"/>
        <v>0</v>
      </c>
      <c r="BE20" s="167" t="str">
        <f t="shared" si="1"/>
        <v>Débil</v>
      </c>
      <c r="BF20" s="140"/>
      <c r="BG20" s="177" t="s">
        <v>114</v>
      </c>
      <c r="BH20" s="167" t="str">
        <f t="shared" si="2"/>
        <v>Casilla formulada</v>
      </c>
      <c r="BI20" s="140"/>
      <c r="BJ20" s="167" t="str">
        <f t="shared" si="3"/>
        <v/>
      </c>
      <c r="BK20" s="167" t="str">
        <f t="shared" si="4"/>
        <v/>
      </c>
      <c r="BL20" s="167" t="str">
        <f t="shared" si="5"/>
        <v>SI</v>
      </c>
      <c r="BM20" s="434"/>
      <c r="BN20" s="437"/>
      <c r="BO20" s="440"/>
      <c r="BP20" s="443"/>
      <c r="BQ20" s="425"/>
      <c r="BR20" s="425"/>
      <c r="BS20" s="533"/>
    </row>
    <row r="21" spans="2:71" s="113" customFormat="1" ht="96" customHeight="1" thickBot="1" x14ac:dyDescent="0.3">
      <c r="B21" s="464"/>
      <c r="C21" s="517"/>
      <c r="D21" s="519"/>
      <c r="E21" s="519"/>
      <c r="F21" s="523"/>
      <c r="G21" s="523"/>
      <c r="H21" s="523"/>
      <c r="I21" s="523"/>
      <c r="J21" s="456"/>
      <c r="K21" s="144">
        <v>10</v>
      </c>
      <c r="L21" s="179" t="s">
        <v>115</v>
      </c>
      <c r="M21" s="528"/>
      <c r="N21" s="531"/>
      <c r="O21" s="451"/>
      <c r="P21" s="444"/>
      <c r="Q21" s="526"/>
      <c r="R21" s="526"/>
      <c r="S21" s="526"/>
      <c r="T21" s="526"/>
      <c r="U21" s="526"/>
      <c r="V21" s="526"/>
      <c r="W21" s="526"/>
      <c r="X21" s="526"/>
      <c r="Y21" s="526"/>
      <c r="Z21" s="526"/>
      <c r="AA21" s="526"/>
      <c r="AB21" s="526"/>
      <c r="AC21" s="526"/>
      <c r="AD21" s="526"/>
      <c r="AE21" s="526"/>
      <c r="AF21" s="526"/>
      <c r="AG21" s="526"/>
      <c r="AH21" s="526"/>
      <c r="AI21" s="526"/>
      <c r="AJ21" s="426"/>
      <c r="AK21" s="426"/>
      <c r="AL21" s="426"/>
      <c r="AM21" s="537"/>
      <c r="AN21" s="146">
        <v>10</v>
      </c>
      <c r="AO21" s="180" t="s">
        <v>117</v>
      </c>
      <c r="AP21" s="180"/>
      <c r="AQ21" s="180" t="s">
        <v>114</v>
      </c>
      <c r="AR21" s="180"/>
      <c r="AS21" s="180"/>
      <c r="AT21" s="180"/>
      <c r="AU21" s="180"/>
      <c r="AV21" s="180" t="s">
        <v>114</v>
      </c>
      <c r="AW21" s="181" t="s">
        <v>114</v>
      </c>
      <c r="AX21" s="181" t="s">
        <v>114</v>
      </c>
      <c r="AY21" s="181" t="s">
        <v>114</v>
      </c>
      <c r="AZ21" s="181" t="s">
        <v>114</v>
      </c>
      <c r="BA21" s="181" t="s">
        <v>114</v>
      </c>
      <c r="BB21" s="181" t="s">
        <v>114</v>
      </c>
      <c r="BC21" s="181" t="s">
        <v>114</v>
      </c>
      <c r="BD21" s="148">
        <f t="shared" si="0"/>
        <v>0</v>
      </c>
      <c r="BE21" s="148" t="str">
        <f t="shared" si="1"/>
        <v>Débil</v>
      </c>
      <c r="BF21" s="147"/>
      <c r="BG21" s="182" t="s">
        <v>114</v>
      </c>
      <c r="BH21" s="148" t="str">
        <f t="shared" si="2"/>
        <v>Casilla formulada</v>
      </c>
      <c r="BI21" s="147"/>
      <c r="BJ21" s="148" t="str">
        <f t="shared" si="3"/>
        <v/>
      </c>
      <c r="BK21" s="148" t="str">
        <f t="shared" si="4"/>
        <v/>
      </c>
      <c r="BL21" s="148" t="str">
        <f t="shared" si="5"/>
        <v>SI</v>
      </c>
      <c r="BM21" s="435"/>
      <c r="BN21" s="438"/>
      <c r="BO21" s="441"/>
      <c r="BP21" s="444"/>
      <c r="BQ21" s="426"/>
      <c r="BR21" s="426"/>
      <c r="BS21" s="534"/>
    </row>
    <row r="22" spans="2:71" s="113" customFormat="1" ht="96" customHeight="1" x14ac:dyDescent="0.25">
      <c r="B22" s="462">
        <v>2</v>
      </c>
      <c r="C22" s="515" t="s">
        <v>112</v>
      </c>
      <c r="D22" s="518" t="s">
        <v>113</v>
      </c>
      <c r="E22" s="518"/>
      <c r="F22" s="522" t="s">
        <v>114</v>
      </c>
      <c r="G22" s="522" t="s">
        <v>114</v>
      </c>
      <c r="H22" s="522" t="s">
        <v>114</v>
      </c>
      <c r="I22" s="522" t="s">
        <v>114</v>
      </c>
      <c r="J22" s="455" t="str">
        <f>IF(AND((F22="SI"),(G22="SI"),(H22="SI"),(I22="SI")),"Si es Riesgo de Corrupción","No es Riesgo de Corrupción")</f>
        <v>No es Riesgo de Corrupción</v>
      </c>
      <c r="K22" s="128">
        <v>1</v>
      </c>
      <c r="L22" s="169" t="s">
        <v>115</v>
      </c>
      <c r="M22" s="527" t="s">
        <v>502</v>
      </c>
      <c r="N22" s="529"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524" t="s">
        <v>114</v>
      </c>
      <c r="R22" s="524" t="s">
        <v>114</v>
      </c>
      <c r="S22" s="524" t="s">
        <v>114</v>
      </c>
      <c r="T22" s="524" t="s">
        <v>114</v>
      </c>
      <c r="U22" s="524" t="s">
        <v>114</v>
      </c>
      <c r="V22" s="524" t="s">
        <v>114</v>
      </c>
      <c r="W22" s="524" t="s">
        <v>114</v>
      </c>
      <c r="X22" s="524" t="s">
        <v>114</v>
      </c>
      <c r="Y22" s="524" t="s">
        <v>114</v>
      </c>
      <c r="Z22" s="524" t="s">
        <v>114</v>
      </c>
      <c r="AA22" s="524" t="s">
        <v>114</v>
      </c>
      <c r="AB22" s="524" t="s">
        <v>114</v>
      </c>
      <c r="AC22" s="524" t="s">
        <v>114</v>
      </c>
      <c r="AD22" s="524" t="s">
        <v>114</v>
      </c>
      <c r="AE22" s="524" t="s">
        <v>114</v>
      </c>
      <c r="AF22" s="524" t="s">
        <v>114</v>
      </c>
      <c r="AG22" s="524" t="s">
        <v>114</v>
      </c>
      <c r="AH22" s="524" t="s">
        <v>114</v>
      </c>
      <c r="AI22" s="524" t="s">
        <v>114</v>
      </c>
      <c r="AJ22" s="448">
        <f>IF(AF22="SI","Impacto Catastrófico por lesoines o perdida de vidas humanas",(COUNTIF(Q22:AE31,"SI")+COUNTIF(AG22:AI31,"SI")))</f>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535" t="s">
        <v>116</v>
      </c>
      <c r="AN22" s="117">
        <v>1</v>
      </c>
      <c r="AO22" s="118" t="s">
        <v>117</v>
      </c>
      <c r="AP22" s="118"/>
      <c r="AQ22" s="118" t="s">
        <v>114</v>
      </c>
      <c r="AR22" s="118"/>
      <c r="AS22" s="118"/>
      <c r="AT22" s="118"/>
      <c r="AU22" s="118"/>
      <c r="AV22" s="118" t="s">
        <v>114</v>
      </c>
      <c r="AW22" s="119" t="s">
        <v>114</v>
      </c>
      <c r="AX22" s="119" t="s">
        <v>114</v>
      </c>
      <c r="AY22" s="119" t="s">
        <v>114</v>
      </c>
      <c r="AZ22" s="119" t="s">
        <v>114</v>
      </c>
      <c r="BA22" s="119" t="s">
        <v>114</v>
      </c>
      <c r="BB22" s="119" t="s">
        <v>114</v>
      </c>
      <c r="BC22" s="119" t="s">
        <v>114</v>
      </c>
      <c r="BD22" s="166">
        <f t="shared" si="0"/>
        <v>0</v>
      </c>
      <c r="BE22" s="166" t="str">
        <f t="shared" si="1"/>
        <v>Débil</v>
      </c>
      <c r="BF22" s="121"/>
      <c r="BG22" s="122" t="s">
        <v>114</v>
      </c>
      <c r="BH22" s="166" t="str">
        <f t="shared" si="2"/>
        <v>Casilla formulada</v>
      </c>
      <c r="BI22" s="121"/>
      <c r="BJ22" s="166" t="str">
        <f t="shared" si="3"/>
        <v/>
      </c>
      <c r="BK22" s="166" t="str">
        <f t="shared" si="4"/>
        <v/>
      </c>
      <c r="BL22" s="166" t="str">
        <f t="shared" si="5"/>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39"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532"/>
    </row>
    <row r="23" spans="2:71" s="113" customFormat="1" ht="96" customHeight="1" x14ac:dyDescent="0.25">
      <c r="B23" s="463"/>
      <c r="C23" s="516"/>
      <c r="D23" s="518"/>
      <c r="E23" s="518"/>
      <c r="F23" s="522"/>
      <c r="G23" s="522"/>
      <c r="H23" s="522"/>
      <c r="I23" s="522"/>
      <c r="J23" s="455"/>
      <c r="K23" s="131">
        <v>2</v>
      </c>
      <c r="L23" s="170" t="s">
        <v>115</v>
      </c>
      <c r="M23" s="527"/>
      <c r="N23" s="530"/>
      <c r="O23" s="450"/>
      <c r="P23" s="443"/>
      <c r="Q23" s="525"/>
      <c r="R23" s="525"/>
      <c r="S23" s="525"/>
      <c r="T23" s="525"/>
      <c r="U23" s="525"/>
      <c r="V23" s="525"/>
      <c r="W23" s="525"/>
      <c r="X23" s="525"/>
      <c r="Y23" s="525"/>
      <c r="Z23" s="525"/>
      <c r="AA23" s="525"/>
      <c r="AB23" s="525"/>
      <c r="AC23" s="525"/>
      <c r="AD23" s="525"/>
      <c r="AE23" s="525"/>
      <c r="AF23" s="525"/>
      <c r="AG23" s="525"/>
      <c r="AH23" s="525"/>
      <c r="AI23" s="525"/>
      <c r="AJ23" s="425"/>
      <c r="AK23" s="425"/>
      <c r="AL23" s="425"/>
      <c r="AM23" s="536"/>
      <c r="AN23" s="133">
        <v>2</v>
      </c>
      <c r="AO23" s="171" t="s">
        <v>117</v>
      </c>
      <c r="AP23" s="171"/>
      <c r="AQ23" s="171" t="s">
        <v>114</v>
      </c>
      <c r="AR23" s="171"/>
      <c r="AS23" s="171"/>
      <c r="AT23" s="171"/>
      <c r="AU23" s="171"/>
      <c r="AV23" s="171" t="s">
        <v>114</v>
      </c>
      <c r="AW23" s="172" t="s">
        <v>114</v>
      </c>
      <c r="AX23" s="172" t="s">
        <v>114</v>
      </c>
      <c r="AY23" s="172" t="s">
        <v>114</v>
      </c>
      <c r="AZ23" s="172" t="s">
        <v>114</v>
      </c>
      <c r="BA23" s="172" t="s">
        <v>114</v>
      </c>
      <c r="BB23" s="172" t="s">
        <v>114</v>
      </c>
      <c r="BC23" s="172" t="s">
        <v>114</v>
      </c>
      <c r="BD23" s="135">
        <f t="shared" si="0"/>
        <v>0</v>
      </c>
      <c r="BE23" s="135" t="str">
        <f t="shared" si="1"/>
        <v>Débil</v>
      </c>
      <c r="BF23" s="134"/>
      <c r="BG23" s="173" t="s">
        <v>114</v>
      </c>
      <c r="BH23" s="135" t="str">
        <f t="shared" si="2"/>
        <v>Casilla formulada</v>
      </c>
      <c r="BI23" s="134"/>
      <c r="BJ23" s="135" t="str">
        <f t="shared" si="3"/>
        <v/>
      </c>
      <c r="BK23" s="135" t="str">
        <f t="shared" si="4"/>
        <v/>
      </c>
      <c r="BL23" s="135" t="str">
        <f t="shared" si="5"/>
        <v>SI</v>
      </c>
      <c r="BM23" s="434"/>
      <c r="BN23" s="437"/>
      <c r="BO23" s="440"/>
      <c r="BP23" s="443"/>
      <c r="BQ23" s="425"/>
      <c r="BR23" s="425"/>
      <c r="BS23" s="533"/>
    </row>
    <row r="24" spans="2:71" s="113" customFormat="1" ht="96" customHeight="1" x14ac:dyDescent="0.25">
      <c r="B24" s="463"/>
      <c r="C24" s="516"/>
      <c r="D24" s="518"/>
      <c r="E24" s="518"/>
      <c r="F24" s="522"/>
      <c r="G24" s="522"/>
      <c r="H24" s="522"/>
      <c r="I24" s="522"/>
      <c r="J24" s="455"/>
      <c r="K24" s="137">
        <v>3</v>
      </c>
      <c r="L24" s="174" t="s">
        <v>115</v>
      </c>
      <c r="M24" s="527"/>
      <c r="N24" s="530"/>
      <c r="O24" s="450"/>
      <c r="P24" s="443"/>
      <c r="Q24" s="525"/>
      <c r="R24" s="525"/>
      <c r="S24" s="525"/>
      <c r="T24" s="525"/>
      <c r="U24" s="525"/>
      <c r="V24" s="525"/>
      <c r="W24" s="525"/>
      <c r="X24" s="525"/>
      <c r="Y24" s="525"/>
      <c r="Z24" s="525"/>
      <c r="AA24" s="525"/>
      <c r="AB24" s="525"/>
      <c r="AC24" s="525"/>
      <c r="AD24" s="525"/>
      <c r="AE24" s="525"/>
      <c r="AF24" s="525"/>
      <c r="AG24" s="525"/>
      <c r="AH24" s="525"/>
      <c r="AI24" s="525"/>
      <c r="AJ24" s="425"/>
      <c r="AK24" s="425"/>
      <c r="AL24" s="425"/>
      <c r="AM24" s="536"/>
      <c r="AN24" s="139">
        <v>3</v>
      </c>
      <c r="AO24" s="175" t="s">
        <v>117</v>
      </c>
      <c r="AP24" s="175"/>
      <c r="AQ24" s="175" t="s">
        <v>114</v>
      </c>
      <c r="AR24" s="175"/>
      <c r="AS24" s="175"/>
      <c r="AT24" s="175"/>
      <c r="AU24" s="175"/>
      <c r="AV24" s="175" t="s">
        <v>114</v>
      </c>
      <c r="AW24" s="176" t="s">
        <v>114</v>
      </c>
      <c r="AX24" s="176" t="s">
        <v>114</v>
      </c>
      <c r="AY24" s="176" t="s">
        <v>114</v>
      </c>
      <c r="AZ24" s="176" t="s">
        <v>114</v>
      </c>
      <c r="BA24" s="176" t="s">
        <v>114</v>
      </c>
      <c r="BB24" s="176" t="s">
        <v>114</v>
      </c>
      <c r="BC24" s="176" t="s">
        <v>114</v>
      </c>
      <c r="BD24" s="167">
        <f t="shared" si="0"/>
        <v>0</v>
      </c>
      <c r="BE24" s="167" t="str">
        <f t="shared" si="1"/>
        <v>Débil</v>
      </c>
      <c r="BF24" s="140"/>
      <c r="BG24" s="177" t="s">
        <v>114</v>
      </c>
      <c r="BH24" s="167" t="str">
        <f t="shared" si="2"/>
        <v>Casilla formulada</v>
      </c>
      <c r="BI24" s="140"/>
      <c r="BJ24" s="167" t="str">
        <f t="shared" si="3"/>
        <v/>
      </c>
      <c r="BK24" s="167" t="str">
        <f t="shared" si="4"/>
        <v/>
      </c>
      <c r="BL24" s="167" t="str">
        <f t="shared" si="5"/>
        <v>SI</v>
      </c>
      <c r="BM24" s="434"/>
      <c r="BN24" s="437"/>
      <c r="BO24" s="440"/>
      <c r="BP24" s="443"/>
      <c r="BQ24" s="425"/>
      <c r="BR24" s="425"/>
      <c r="BS24" s="533"/>
    </row>
    <row r="25" spans="2:71" s="113" customFormat="1" ht="96" customHeight="1" x14ac:dyDescent="0.25">
      <c r="B25" s="463"/>
      <c r="C25" s="516"/>
      <c r="D25" s="518"/>
      <c r="E25" s="518"/>
      <c r="F25" s="522"/>
      <c r="G25" s="522"/>
      <c r="H25" s="522"/>
      <c r="I25" s="522"/>
      <c r="J25" s="455"/>
      <c r="K25" s="131">
        <v>4</v>
      </c>
      <c r="L25" s="170" t="s">
        <v>115</v>
      </c>
      <c r="M25" s="527"/>
      <c r="N25" s="530"/>
      <c r="O25" s="450"/>
      <c r="P25" s="443"/>
      <c r="Q25" s="525"/>
      <c r="R25" s="525"/>
      <c r="S25" s="525"/>
      <c r="T25" s="525"/>
      <c r="U25" s="525"/>
      <c r="V25" s="525"/>
      <c r="W25" s="525"/>
      <c r="X25" s="525"/>
      <c r="Y25" s="525"/>
      <c r="Z25" s="525"/>
      <c r="AA25" s="525"/>
      <c r="AB25" s="525"/>
      <c r="AC25" s="525"/>
      <c r="AD25" s="525"/>
      <c r="AE25" s="525"/>
      <c r="AF25" s="525"/>
      <c r="AG25" s="525"/>
      <c r="AH25" s="525"/>
      <c r="AI25" s="525"/>
      <c r="AJ25" s="425"/>
      <c r="AK25" s="425"/>
      <c r="AL25" s="425"/>
      <c r="AM25" s="536"/>
      <c r="AN25" s="133">
        <v>4</v>
      </c>
      <c r="AO25" s="171" t="s">
        <v>117</v>
      </c>
      <c r="AP25" s="171"/>
      <c r="AQ25" s="171" t="s">
        <v>114</v>
      </c>
      <c r="AR25" s="171"/>
      <c r="AS25" s="171"/>
      <c r="AT25" s="171"/>
      <c r="AU25" s="171"/>
      <c r="AV25" s="171" t="s">
        <v>114</v>
      </c>
      <c r="AW25" s="172" t="s">
        <v>114</v>
      </c>
      <c r="AX25" s="172" t="s">
        <v>114</v>
      </c>
      <c r="AY25" s="172" t="s">
        <v>114</v>
      </c>
      <c r="AZ25" s="172" t="s">
        <v>114</v>
      </c>
      <c r="BA25" s="172" t="s">
        <v>114</v>
      </c>
      <c r="BB25" s="172" t="s">
        <v>114</v>
      </c>
      <c r="BC25" s="172" t="s">
        <v>114</v>
      </c>
      <c r="BD25" s="135">
        <f t="shared" si="0"/>
        <v>0</v>
      </c>
      <c r="BE25" s="135" t="str">
        <f t="shared" si="1"/>
        <v>Débil</v>
      </c>
      <c r="BF25" s="134"/>
      <c r="BG25" s="173" t="s">
        <v>114</v>
      </c>
      <c r="BH25" s="135" t="str">
        <f t="shared" si="2"/>
        <v>Casilla formulada</v>
      </c>
      <c r="BI25" s="134"/>
      <c r="BJ25" s="135" t="str">
        <f t="shared" si="3"/>
        <v/>
      </c>
      <c r="BK25" s="135" t="str">
        <f t="shared" si="4"/>
        <v/>
      </c>
      <c r="BL25" s="135" t="str">
        <f t="shared" si="5"/>
        <v>SI</v>
      </c>
      <c r="BM25" s="434"/>
      <c r="BN25" s="437"/>
      <c r="BO25" s="440"/>
      <c r="BP25" s="443"/>
      <c r="BQ25" s="425"/>
      <c r="BR25" s="425"/>
      <c r="BS25" s="533"/>
    </row>
    <row r="26" spans="2:71" s="113" customFormat="1" ht="96" customHeight="1" x14ac:dyDescent="0.25">
      <c r="B26" s="463"/>
      <c r="C26" s="516"/>
      <c r="D26" s="518"/>
      <c r="E26" s="518"/>
      <c r="F26" s="522"/>
      <c r="G26" s="522"/>
      <c r="H26" s="522"/>
      <c r="I26" s="522"/>
      <c r="J26" s="455"/>
      <c r="K26" s="137">
        <v>5</v>
      </c>
      <c r="L26" s="174" t="s">
        <v>115</v>
      </c>
      <c r="M26" s="527"/>
      <c r="N26" s="530"/>
      <c r="O26" s="450"/>
      <c r="P26" s="443"/>
      <c r="Q26" s="525"/>
      <c r="R26" s="525"/>
      <c r="S26" s="525"/>
      <c r="T26" s="525"/>
      <c r="U26" s="525"/>
      <c r="V26" s="525"/>
      <c r="W26" s="525"/>
      <c r="X26" s="525"/>
      <c r="Y26" s="525"/>
      <c r="Z26" s="525"/>
      <c r="AA26" s="525"/>
      <c r="AB26" s="525"/>
      <c r="AC26" s="525"/>
      <c r="AD26" s="525"/>
      <c r="AE26" s="525"/>
      <c r="AF26" s="525"/>
      <c r="AG26" s="525"/>
      <c r="AH26" s="525"/>
      <c r="AI26" s="525"/>
      <c r="AJ26" s="425"/>
      <c r="AK26" s="425"/>
      <c r="AL26" s="425"/>
      <c r="AM26" s="536"/>
      <c r="AN26" s="139">
        <v>5</v>
      </c>
      <c r="AO26" s="175" t="s">
        <v>117</v>
      </c>
      <c r="AP26" s="175"/>
      <c r="AQ26" s="175" t="s">
        <v>114</v>
      </c>
      <c r="AR26" s="175"/>
      <c r="AS26" s="175"/>
      <c r="AT26" s="175"/>
      <c r="AU26" s="175"/>
      <c r="AV26" s="175" t="s">
        <v>114</v>
      </c>
      <c r="AW26" s="176" t="s">
        <v>114</v>
      </c>
      <c r="AX26" s="176" t="s">
        <v>114</v>
      </c>
      <c r="AY26" s="176" t="s">
        <v>114</v>
      </c>
      <c r="AZ26" s="176" t="s">
        <v>114</v>
      </c>
      <c r="BA26" s="176" t="s">
        <v>114</v>
      </c>
      <c r="BB26" s="176" t="s">
        <v>114</v>
      </c>
      <c r="BC26" s="176" t="s">
        <v>114</v>
      </c>
      <c r="BD26" s="167">
        <f t="shared" si="0"/>
        <v>0</v>
      </c>
      <c r="BE26" s="167" t="str">
        <f t="shared" si="1"/>
        <v>Débil</v>
      </c>
      <c r="BF26" s="140"/>
      <c r="BG26" s="177" t="s">
        <v>114</v>
      </c>
      <c r="BH26" s="167" t="str">
        <f t="shared" si="2"/>
        <v>Casilla formulada</v>
      </c>
      <c r="BI26" s="140"/>
      <c r="BJ26" s="167" t="str">
        <f t="shared" si="3"/>
        <v/>
      </c>
      <c r="BK26" s="167" t="str">
        <f t="shared" si="4"/>
        <v/>
      </c>
      <c r="BL26" s="167" t="str">
        <f t="shared" si="5"/>
        <v>SI</v>
      </c>
      <c r="BM26" s="434"/>
      <c r="BN26" s="437"/>
      <c r="BO26" s="440"/>
      <c r="BP26" s="443"/>
      <c r="BQ26" s="425"/>
      <c r="BR26" s="425"/>
      <c r="BS26" s="533"/>
    </row>
    <row r="27" spans="2:71" s="113" customFormat="1" ht="96" customHeight="1" x14ac:dyDescent="0.25">
      <c r="B27" s="463"/>
      <c r="C27" s="516"/>
      <c r="D27" s="518"/>
      <c r="E27" s="518"/>
      <c r="F27" s="522"/>
      <c r="G27" s="522"/>
      <c r="H27" s="522"/>
      <c r="I27" s="522"/>
      <c r="J27" s="455"/>
      <c r="K27" s="131">
        <v>6</v>
      </c>
      <c r="L27" s="170" t="s">
        <v>115</v>
      </c>
      <c r="M27" s="527"/>
      <c r="N27" s="530"/>
      <c r="O27" s="450"/>
      <c r="P27" s="443"/>
      <c r="Q27" s="525"/>
      <c r="R27" s="525"/>
      <c r="S27" s="525"/>
      <c r="T27" s="525"/>
      <c r="U27" s="525"/>
      <c r="V27" s="525"/>
      <c r="W27" s="525"/>
      <c r="X27" s="525"/>
      <c r="Y27" s="525"/>
      <c r="Z27" s="525"/>
      <c r="AA27" s="525"/>
      <c r="AB27" s="525"/>
      <c r="AC27" s="525"/>
      <c r="AD27" s="525"/>
      <c r="AE27" s="525"/>
      <c r="AF27" s="525"/>
      <c r="AG27" s="525"/>
      <c r="AH27" s="525"/>
      <c r="AI27" s="525"/>
      <c r="AJ27" s="425"/>
      <c r="AK27" s="425"/>
      <c r="AL27" s="425"/>
      <c r="AM27" s="536"/>
      <c r="AN27" s="133">
        <v>6</v>
      </c>
      <c r="AO27" s="171" t="s">
        <v>117</v>
      </c>
      <c r="AP27" s="171"/>
      <c r="AQ27" s="171" t="s">
        <v>114</v>
      </c>
      <c r="AR27" s="171"/>
      <c r="AS27" s="171"/>
      <c r="AT27" s="171"/>
      <c r="AU27" s="171"/>
      <c r="AV27" s="171" t="s">
        <v>114</v>
      </c>
      <c r="AW27" s="172" t="s">
        <v>114</v>
      </c>
      <c r="AX27" s="172" t="s">
        <v>114</v>
      </c>
      <c r="AY27" s="172" t="s">
        <v>114</v>
      </c>
      <c r="AZ27" s="172" t="s">
        <v>114</v>
      </c>
      <c r="BA27" s="172" t="s">
        <v>114</v>
      </c>
      <c r="BB27" s="172" t="s">
        <v>114</v>
      </c>
      <c r="BC27" s="172" t="s">
        <v>114</v>
      </c>
      <c r="BD27" s="135">
        <f t="shared" si="0"/>
        <v>0</v>
      </c>
      <c r="BE27" s="135" t="str">
        <f t="shared" si="1"/>
        <v>Débil</v>
      </c>
      <c r="BF27" s="134"/>
      <c r="BG27" s="173" t="s">
        <v>114</v>
      </c>
      <c r="BH27" s="135" t="str">
        <f t="shared" si="2"/>
        <v>Casilla formulada</v>
      </c>
      <c r="BI27" s="134"/>
      <c r="BJ27" s="135" t="str">
        <f t="shared" si="3"/>
        <v/>
      </c>
      <c r="BK27" s="135" t="str">
        <f t="shared" si="4"/>
        <v/>
      </c>
      <c r="BL27" s="135" t="str">
        <f t="shared" si="5"/>
        <v>SI</v>
      </c>
      <c r="BM27" s="434"/>
      <c r="BN27" s="437"/>
      <c r="BO27" s="440"/>
      <c r="BP27" s="443"/>
      <c r="BQ27" s="425"/>
      <c r="BR27" s="425"/>
      <c r="BS27" s="533"/>
    </row>
    <row r="28" spans="2:71" s="113" customFormat="1" ht="96" customHeight="1" x14ac:dyDescent="0.25">
      <c r="B28" s="463"/>
      <c r="C28" s="516"/>
      <c r="D28" s="518"/>
      <c r="E28" s="518"/>
      <c r="F28" s="522"/>
      <c r="G28" s="522"/>
      <c r="H28" s="522"/>
      <c r="I28" s="522"/>
      <c r="J28" s="455"/>
      <c r="K28" s="137">
        <v>7</v>
      </c>
      <c r="L28" s="174" t="s">
        <v>115</v>
      </c>
      <c r="M28" s="527"/>
      <c r="N28" s="530"/>
      <c r="O28" s="450"/>
      <c r="P28" s="443"/>
      <c r="Q28" s="525"/>
      <c r="R28" s="525"/>
      <c r="S28" s="525"/>
      <c r="T28" s="525"/>
      <c r="U28" s="525"/>
      <c r="V28" s="525"/>
      <c r="W28" s="525"/>
      <c r="X28" s="525"/>
      <c r="Y28" s="525"/>
      <c r="Z28" s="525"/>
      <c r="AA28" s="525"/>
      <c r="AB28" s="525"/>
      <c r="AC28" s="525"/>
      <c r="AD28" s="525"/>
      <c r="AE28" s="525"/>
      <c r="AF28" s="525"/>
      <c r="AG28" s="525"/>
      <c r="AH28" s="525"/>
      <c r="AI28" s="525"/>
      <c r="AJ28" s="425"/>
      <c r="AK28" s="425"/>
      <c r="AL28" s="425"/>
      <c r="AM28" s="536"/>
      <c r="AN28" s="139">
        <v>7</v>
      </c>
      <c r="AO28" s="175" t="s">
        <v>117</v>
      </c>
      <c r="AP28" s="175"/>
      <c r="AQ28" s="175" t="s">
        <v>114</v>
      </c>
      <c r="AR28" s="175"/>
      <c r="AS28" s="175"/>
      <c r="AT28" s="175"/>
      <c r="AU28" s="175"/>
      <c r="AV28" s="175" t="s">
        <v>114</v>
      </c>
      <c r="AW28" s="176" t="s">
        <v>114</v>
      </c>
      <c r="AX28" s="176" t="s">
        <v>114</v>
      </c>
      <c r="AY28" s="176" t="s">
        <v>114</v>
      </c>
      <c r="AZ28" s="176" t="s">
        <v>114</v>
      </c>
      <c r="BA28" s="176" t="s">
        <v>114</v>
      </c>
      <c r="BB28" s="176" t="s">
        <v>114</v>
      </c>
      <c r="BC28" s="176" t="s">
        <v>114</v>
      </c>
      <c r="BD28" s="167">
        <f t="shared" si="0"/>
        <v>0</v>
      </c>
      <c r="BE28" s="167" t="str">
        <f t="shared" si="1"/>
        <v>Débil</v>
      </c>
      <c r="BF28" s="140"/>
      <c r="BG28" s="177" t="s">
        <v>114</v>
      </c>
      <c r="BH28" s="167" t="str">
        <f t="shared" si="2"/>
        <v>Casilla formulada</v>
      </c>
      <c r="BI28" s="140"/>
      <c r="BJ28" s="167" t="str">
        <f t="shared" si="3"/>
        <v/>
      </c>
      <c r="BK28" s="167" t="str">
        <f t="shared" si="4"/>
        <v/>
      </c>
      <c r="BL28" s="167" t="str">
        <f t="shared" si="5"/>
        <v>SI</v>
      </c>
      <c r="BM28" s="434"/>
      <c r="BN28" s="437"/>
      <c r="BO28" s="440"/>
      <c r="BP28" s="443"/>
      <c r="BQ28" s="425"/>
      <c r="BR28" s="425"/>
      <c r="BS28" s="533"/>
    </row>
    <row r="29" spans="2:71" s="113" customFormat="1" ht="96" customHeight="1" x14ac:dyDescent="0.25">
      <c r="B29" s="463"/>
      <c r="C29" s="516"/>
      <c r="D29" s="518"/>
      <c r="E29" s="518"/>
      <c r="F29" s="522"/>
      <c r="G29" s="522"/>
      <c r="H29" s="522"/>
      <c r="I29" s="522"/>
      <c r="J29" s="455"/>
      <c r="K29" s="131">
        <v>8</v>
      </c>
      <c r="L29" s="170" t="s">
        <v>115</v>
      </c>
      <c r="M29" s="527"/>
      <c r="N29" s="530"/>
      <c r="O29" s="450"/>
      <c r="P29" s="443"/>
      <c r="Q29" s="525"/>
      <c r="R29" s="525"/>
      <c r="S29" s="525"/>
      <c r="T29" s="525"/>
      <c r="U29" s="525"/>
      <c r="V29" s="525"/>
      <c r="W29" s="525"/>
      <c r="X29" s="525"/>
      <c r="Y29" s="525"/>
      <c r="Z29" s="525"/>
      <c r="AA29" s="525"/>
      <c r="AB29" s="525"/>
      <c r="AC29" s="525"/>
      <c r="AD29" s="525"/>
      <c r="AE29" s="525"/>
      <c r="AF29" s="525"/>
      <c r="AG29" s="525"/>
      <c r="AH29" s="525"/>
      <c r="AI29" s="525"/>
      <c r="AJ29" s="425"/>
      <c r="AK29" s="425"/>
      <c r="AL29" s="425"/>
      <c r="AM29" s="536"/>
      <c r="AN29" s="133">
        <v>8</v>
      </c>
      <c r="AO29" s="171" t="s">
        <v>117</v>
      </c>
      <c r="AP29" s="171"/>
      <c r="AQ29" s="171" t="s">
        <v>114</v>
      </c>
      <c r="AR29" s="171"/>
      <c r="AS29" s="171"/>
      <c r="AT29" s="171"/>
      <c r="AU29" s="171"/>
      <c r="AV29" s="171" t="s">
        <v>114</v>
      </c>
      <c r="AW29" s="172" t="s">
        <v>114</v>
      </c>
      <c r="AX29" s="172" t="s">
        <v>114</v>
      </c>
      <c r="AY29" s="172" t="s">
        <v>114</v>
      </c>
      <c r="AZ29" s="172" t="s">
        <v>114</v>
      </c>
      <c r="BA29" s="172" t="s">
        <v>114</v>
      </c>
      <c r="BB29" s="172" t="s">
        <v>114</v>
      </c>
      <c r="BC29" s="172" t="s">
        <v>114</v>
      </c>
      <c r="BD29" s="135">
        <f t="shared" si="0"/>
        <v>0</v>
      </c>
      <c r="BE29" s="135" t="str">
        <f t="shared" si="1"/>
        <v>Débil</v>
      </c>
      <c r="BF29" s="134"/>
      <c r="BG29" s="173" t="s">
        <v>114</v>
      </c>
      <c r="BH29" s="135" t="str">
        <f t="shared" si="2"/>
        <v>Casilla formulada</v>
      </c>
      <c r="BI29" s="134"/>
      <c r="BJ29" s="135" t="str">
        <f t="shared" si="3"/>
        <v/>
      </c>
      <c r="BK29" s="135" t="str">
        <f t="shared" si="4"/>
        <v/>
      </c>
      <c r="BL29" s="135" t="str">
        <f t="shared" si="5"/>
        <v>SI</v>
      </c>
      <c r="BM29" s="434"/>
      <c r="BN29" s="437"/>
      <c r="BO29" s="440"/>
      <c r="BP29" s="443"/>
      <c r="BQ29" s="425"/>
      <c r="BR29" s="425"/>
      <c r="BS29" s="533"/>
    </row>
    <row r="30" spans="2:71" s="113" customFormat="1" ht="96" customHeight="1" x14ac:dyDescent="0.25">
      <c r="B30" s="463"/>
      <c r="C30" s="516"/>
      <c r="D30" s="518"/>
      <c r="E30" s="518"/>
      <c r="F30" s="522"/>
      <c r="G30" s="522"/>
      <c r="H30" s="522"/>
      <c r="I30" s="522"/>
      <c r="J30" s="455"/>
      <c r="K30" s="137">
        <v>9</v>
      </c>
      <c r="L30" s="178" t="s">
        <v>115</v>
      </c>
      <c r="M30" s="527"/>
      <c r="N30" s="530"/>
      <c r="O30" s="450"/>
      <c r="P30" s="443"/>
      <c r="Q30" s="525"/>
      <c r="R30" s="525"/>
      <c r="S30" s="525"/>
      <c r="T30" s="525"/>
      <c r="U30" s="525"/>
      <c r="V30" s="525"/>
      <c r="W30" s="525"/>
      <c r="X30" s="525"/>
      <c r="Y30" s="525"/>
      <c r="Z30" s="525"/>
      <c r="AA30" s="525"/>
      <c r="AB30" s="525"/>
      <c r="AC30" s="525"/>
      <c r="AD30" s="525"/>
      <c r="AE30" s="525"/>
      <c r="AF30" s="525"/>
      <c r="AG30" s="525"/>
      <c r="AH30" s="525"/>
      <c r="AI30" s="525"/>
      <c r="AJ30" s="425"/>
      <c r="AK30" s="425"/>
      <c r="AL30" s="425"/>
      <c r="AM30" s="536"/>
      <c r="AN30" s="139">
        <v>9</v>
      </c>
      <c r="AO30" s="175" t="s">
        <v>117</v>
      </c>
      <c r="AP30" s="175"/>
      <c r="AQ30" s="175" t="s">
        <v>114</v>
      </c>
      <c r="AR30" s="175"/>
      <c r="AS30" s="175"/>
      <c r="AT30" s="175"/>
      <c r="AU30" s="175"/>
      <c r="AV30" s="175" t="s">
        <v>114</v>
      </c>
      <c r="AW30" s="176" t="s">
        <v>114</v>
      </c>
      <c r="AX30" s="176" t="s">
        <v>114</v>
      </c>
      <c r="AY30" s="176" t="s">
        <v>114</v>
      </c>
      <c r="AZ30" s="176" t="s">
        <v>114</v>
      </c>
      <c r="BA30" s="176" t="s">
        <v>114</v>
      </c>
      <c r="BB30" s="176" t="s">
        <v>114</v>
      </c>
      <c r="BC30" s="176" t="s">
        <v>114</v>
      </c>
      <c r="BD30" s="167">
        <f t="shared" si="0"/>
        <v>0</v>
      </c>
      <c r="BE30" s="167" t="str">
        <f t="shared" si="1"/>
        <v>Débil</v>
      </c>
      <c r="BF30" s="140"/>
      <c r="BG30" s="177" t="s">
        <v>114</v>
      </c>
      <c r="BH30" s="167" t="str">
        <f t="shared" si="2"/>
        <v>Casilla formulada</v>
      </c>
      <c r="BI30" s="140"/>
      <c r="BJ30" s="167" t="str">
        <f t="shared" si="3"/>
        <v/>
      </c>
      <c r="BK30" s="167" t="str">
        <f t="shared" si="4"/>
        <v/>
      </c>
      <c r="BL30" s="167" t="str">
        <f t="shared" si="5"/>
        <v>SI</v>
      </c>
      <c r="BM30" s="434"/>
      <c r="BN30" s="437"/>
      <c r="BO30" s="440"/>
      <c r="BP30" s="443"/>
      <c r="BQ30" s="425"/>
      <c r="BR30" s="425"/>
      <c r="BS30" s="533"/>
    </row>
    <row r="31" spans="2:71" s="113" customFormat="1" ht="96" customHeight="1" thickBot="1" x14ac:dyDescent="0.3">
      <c r="B31" s="464"/>
      <c r="C31" s="517"/>
      <c r="D31" s="519"/>
      <c r="E31" s="519"/>
      <c r="F31" s="523"/>
      <c r="G31" s="523"/>
      <c r="H31" s="523"/>
      <c r="I31" s="523"/>
      <c r="J31" s="456"/>
      <c r="K31" s="144">
        <v>10</v>
      </c>
      <c r="L31" s="179" t="s">
        <v>115</v>
      </c>
      <c r="M31" s="528"/>
      <c r="N31" s="531"/>
      <c r="O31" s="451"/>
      <c r="P31" s="444"/>
      <c r="Q31" s="526"/>
      <c r="R31" s="526"/>
      <c r="S31" s="526"/>
      <c r="T31" s="526"/>
      <c r="U31" s="526"/>
      <c r="V31" s="526"/>
      <c r="W31" s="526"/>
      <c r="X31" s="526"/>
      <c r="Y31" s="526"/>
      <c r="Z31" s="526"/>
      <c r="AA31" s="526"/>
      <c r="AB31" s="526"/>
      <c r="AC31" s="526"/>
      <c r="AD31" s="526"/>
      <c r="AE31" s="526"/>
      <c r="AF31" s="526"/>
      <c r="AG31" s="526"/>
      <c r="AH31" s="526"/>
      <c r="AI31" s="526"/>
      <c r="AJ31" s="426"/>
      <c r="AK31" s="426"/>
      <c r="AL31" s="426"/>
      <c r="AM31" s="537"/>
      <c r="AN31" s="146">
        <v>10</v>
      </c>
      <c r="AO31" s="180" t="s">
        <v>117</v>
      </c>
      <c r="AP31" s="180"/>
      <c r="AQ31" s="180" t="s">
        <v>114</v>
      </c>
      <c r="AR31" s="180"/>
      <c r="AS31" s="180"/>
      <c r="AT31" s="180"/>
      <c r="AU31" s="180"/>
      <c r="AV31" s="180" t="s">
        <v>114</v>
      </c>
      <c r="AW31" s="181" t="s">
        <v>114</v>
      </c>
      <c r="AX31" s="181" t="s">
        <v>114</v>
      </c>
      <c r="AY31" s="181" t="s">
        <v>114</v>
      </c>
      <c r="AZ31" s="181" t="s">
        <v>114</v>
      </c>
      <c r="BA31" s="181" t="s">
        <v>114</v>
      </c>
      <c r="BB31" s="181" t="s">
        <v>114</v>
      </c>
      <c r="BC31" s="181" t="s">
        <v>114</v>
      </c>
      <c r="BD31" s="148">
        <f t="shared" si="0"/>
        <v>0</v>
      </c>
      <c r="BE31" s="148" t="str">
        <f t="shared" si="1"/>
        <v>Débil</v>
      </c>
      <c r="BF31" s="147"/>
      <c r="BG31" s="182" t="s">
        <v>114</v>
      </c>
      <c r="BH31" s="148" t="str">
        <f t="shared" si="2"/>
        <v>Casilla formulada</v>
      </c>
      <c r="BI31" s="147"/>
      <c r="BJ31" s="148" t="str">
        <f t="shared" si="3"/>
        <v/>
      </c>
      <c r="BK31" s="148" t="str">
        <f t="shared" si="4"/>
        <v/>
      </c>
      <c r="BL31" s="148" t="str">
        <f t="shared" si="5"/>
        <v>SI</v>
      </c>
      <c r="BM31" s="435"/>
      <c r="BN31" s="438"/>
      <c r="BO31" s="441"/>
      <c r="BP31" s="444"/>
      <c r="BQ31" s="426"/>
      <c r="BR31" s="426"/>
      <c r="BS31" s="534"/>
    </row>
    <row r="32" spans="2:71" s="113" customFormat="1" ht="96" customHeight="1" x14ac:dyDescent="0.25">
      <c r="B32" s="462">
        <v>3</v>
      </c>
      <c r="C32" s="515" t="s">
        <v>112</v>
      </c>
      <c r="D32" s="518" t="s">
        <v>113</v>
      </c>
      <c r="E32" s="518"/>
      <c r="F32" s="522" t="s">
        <v>114</v>
      </c>
      <c r="G32" s="522" t="s">
        <v>114</v>
      </c>
      <c r="H32" s="522" t="s">
        <v>114</v>
      </c>
      <c r="I32" s="522" t="s">
        <v>114</v>
      </c>
      <c r="J32" s="455" t="str">
        <f>IF(AND((F32="SI"),(G32="SI"),(H32="SI"),(I32="SI")),"Si es Riesgo de Corrupción","No es Riesgo de Corrupción")</f>
        <v>No es Riesgo de Corrupción</v>
      </c>
      <c r="K32" s="128">
        <v>1</v>
      </c>
      <c r="L32" s="169" t="s">
        <v>115</v>
      </c>
      <c r="M32" s="527" t="s">
        <v>502</v>
      </c>
      <c r="N32" s="52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524" t="s">
        <v>114</v>
      </c>
      <c r="R32" s="524" t="s">
        <v>114</v>
      </c>
      <c r="S32" s="524" t="s">
        <v>114</v>
      </c>
      <c r="T32" s="524" t="s">
        <v>114</v>
      </c>
      <c r="U32" s="524" t="s">
        <v>114</v>
      </c>
      <c r="V32" s="524" t="s">
        <v>114</v>
      </c>
      <c r="W32" s="524" t="s">
        <v>114</v>
      </c>
      <c r="X32" s="524" t="s">
        <v>114</v>
      </c>
      <c r="Y32" s="524" t="s">
        <v>114</v>
      </c>
      <c r="Z32" s="524" t="s">
        <v>114</v>
      </c>
      <c r="AA32" s="524" t="s">
        <v>114</v>
      </c>
      <c r="AB32" s="524" t="s">
        <v>114</v>
      </c>
      <c r="AC32" s="524" t="s">
        <v>114</v>
      </c>
      <c r="AD32" s="524" t="s">
        <v>114</v>
      </c>
      <c r="AE32" s="524" t="s">
        <v>114</v>
      </c>
      <c r="AF32" s="524" t="s">
        <v>114</v>
      </c>
      <c r="AG32" s="524" t="s">
        <v>114</v>
      </c>
      <c r="AH32" s="524" t="s">
        <v>114</v>
      </c>
      <c r="AI32" s="524"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535" t="s">
        <v>116</v>
      </c>
      <c r="AN32" s="117">
        <v>1</v>
      </c>
      <c r="AO32" s="118" t="s">
        <v>117</v>
      </c>
      <c r="AP32" s="118"/>
      <c r="AQ32" s="118" t="s">
        <v>114</v>
      </c>
      <c r="AR32" s="118"/>
      <c r="AS32" s="118"/>
      <c r="AT32" s="118"/>
      <c r="AU32" s="118"/>
      <c r="AV32" s="118" t="s">
        <v>114</v>
      </c>
      <c r="AW32" s="119" t="s">
        <v>114</v>
      </c>
      <c r="AX32" s="119" t="s">
        <v>114</v>
      </c>
      <c r="AY32" s="119" t="s">
        <v>114</v>
      </c>
      <c r="AZ32" s="119" t="s">
        <v>114</v>
      </c>
      <c r="BA32" s="119" t="s">
        <v>114</v>
      </c>
      <c r="BB32" s="119" t="s">
        <v>114</v>
      </c>
      <c r="BC32" s="119" t="s">
        <v>114</v>
      </c>
      <c r="BD32" s="166">
        <f t="shared" si="0"/>
        <v>0</v>
      </c>
      <c r="BE32" s="166" t="str">
        <f t="shared" si="1"/>
        <v>Débil</v>
      </c>
      <c r="BF32" s="121"/>
      <c r="BG32" s="122" t="s">
        <v>114</v>
      </c>
      <c r="BH32" s="166" t="str">
        <f t="shared" si="2"/>
        <v>Casilla formulada</v>
      </c>
      <c r="BI32" s="121"/>
      <c r="BJ32" s="166" t="str">
        <f t="shared" si="3"/>
        <v/>
      </c>
      <c r="BK32" s="166" t="str">
        <f t="shared" si="4"/>
        <v/>
      </c>
      <c r="BL32" s="166" t="str">
        <f t="shared" si="5"/>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532"/>
    </row>
    <row r="33" spans="2:71" s="113" customFormat="1" ht="96" customHeight="1" x14ac:dyDescent="0.25">
      <c r="B33" s="463"/>
      <c r="C33" s="516"/>
      <c r="D33" s="518"/>
      <c r="E33" s="518"/>
      <c r="F33" s="522"/>
      <c r="G33" s="522"/>
      <c r="H33" s="522"/>
      <c r="I33" s="522"/>
      <c r="J33" s="455"/>
      <c r="K33" s="131">
        <v>2</v>
      </c>
      <c r="L33" s="170" t="s">
        <v>115</v>
      </c>
      <c r="M33" s="527"/>
      <c r="N33" s="530"/>
      <c r="O33" s="450"/>
      <c r="P33" s="443"/>
      <c r="Q33" s="525"/>
      <c r="R33" s="525"/>
      <c r="S33" s="525"/>
      <c r="T33" s="525"/>
      <c r="U33" s="525"/>
      <c r="V33" s="525"/>
      <c r="W33" s="525"/>
      <c r="X33" s="525"/>
      <c r="Y33" s="525"/>
      <c r="Z33" s="525"/>
      <c r="AA33" s="525"/>
      <c r="AB33" s="525"/>
      <c r="AC33" s="525"/>
      <c r="AD33" s="525"/>
      <c r="AE33" s="525"/>
      <c r="AF33" s="525"/>
      <c r="AG33" s="525"/>
      <c r="AH33" s="525"/>
      <c r="AI33" s="525"/>
      <c r="AJ33" s="425"/>
      <c r="AK33" s="425"/>
      <c r="AL33" s="425"/>
      <c r="AM33" s="536"/>
      <c r="AN33" s="133">
        <v>2</v>
      </c>
      <c r="AO33" s="171" t="s">
        <v>117</v>
      </c>
      <c r="AP33" s="171"/>
      <c r="AQ33" s="171" t="s">
        <v>114</v>
      </c>
      <c r="AR33" s="171"/>
      <c r="AS33" s="171"/>
      <c r="AT33" s="171"/>
      <c r="AU33" s="171"/>
      <c r="AV33" s="171" t="s">
        <v>114</v>
      </c>
      <c r="AW33" s="172" t="s">
        <v>114</v>
      </c>
      <c r="AX33" s="172" t="s">
        <v>114</v>
      </c>
      <c r="AY33" s="172" t="s">
        <v>114</v>
      </c>
      <c r="AZ33" s="172" t="s">
        <v>114</v>
      </c>
      <c r="BA33" s="172" t="s">
        <v>114</v>
      </c>
      <c r="BB33" s="172" t="s">
        <v>114</v>
      </c>
      <c r="BC33" s="172" t="s">
        <v>114</v>
      </c>
      <c r="BD33" s="135">
        <f t="shared" si="0"/>
        <v>0</v>
      </c>
      <c r="BE33" s="135" t="str">
        <f t="shared" si="1"/>
        <v>Débil</v>
      </c>
      <c r="BF33" s="134"/>
      <c r="BG33" s="173" t="s">
        <v>114</v>
      </c>
      <c r="BH33" s="135" t="str">
        <f t="shared" si="2"/>
        <v>Casilla formulada</v>
      </c>
      <c r="BI33" s="134"/>
      <c r="BJ33" s="135" t="str">
        <f t="shared" si="3"/>
        <v/>
      </c>
      <c r="BK33" s="135" t="str">
        <f t="shared" si="4"/>
        <v/>
      </c>
      <c r="BL33" s="135" t="str">
        <f t="shared" si="5"/>
        <v>SI</v>
      </c>
      <c r="BM33" s="434"/>
      <c r="BN33" s="437"/>
      <c r="BO33" s="440"/>
      <c r="BP33" s="443"/>
      <c r="BQ33" s="425"/>
      <c r="BR33" s="425"/>
      <c r="BS33" s="533"/>
    </row>
    <row r="34" spans="2:71" s="113" customFormat="1" ht="96" customHeight="1" x14ac:dyDescent="0.25">
      <c r="B34" s="463"/>
      <c r="C34" s="516"/>
      <c r="D34" s="518"/>
      <c r="E34" s="518"/>
      <c r="F34" s="522"/>
      <c r="G34" s="522"/>
      <c r="H34" s="522"/>
      <c r="I34" s="522"/>
      <c r="J34" s="455"/>
      <c r="K34" s="137">
        <v>3</v>
      </c>
      <c r="L34" s="174" t="s">
        <v>115</v>
      </c>
      <c r="M34" s="527"/>
      <c r="N34" s="530"/>
      <c r="O34" s="450"/>
      <c r="P34" s="443"/>
      <c r="Q34" s="525"/>
      <c r="R34" s="525"/>
      <c r="S34" s="525"/>
      <c r="T34" s="525"/>
      <c r="U34" s="525"/>
      <c r="V34" s="525"/>
      <c r="W34" s="525"/>
      <c r="X34" s="525"/>
      <c r="Y34" s="525"/>
      <c r="Z34" s="525"/>
      <c r="AA34" s="525"/>
      <c r="AB34" s="525"/>
      <c r="AC34" s="525"/>
      <c r="AD34" s="525"/>
      <c r="AE34" s="525"/>
      <c r="AF34" s="525"/>
      <c r="AG34" s="525"/>
      <c r="AH34" s="525"/>
      <c r="AI34" s="525"/>
      <c r="AJ34" s="425"/>
      <c r="AK34" s="425"/>
      <c r="AL34" s="425"/>
      <c r="AM34" s="536"/>
      <c r="AN34" s="139">
        <v>3</v>
      </c>
      <c r="AO34" s="175" t="s">
        <v>117</v>
      </c>
      <c r="AP34" s="175"/>
      <c r="AQ34" s="175" t="s">
        <v>114</v>
      </c>
      <c r="AR34" s="175"/>
      <c r="AS34" s="175"/>
      <c r="AT34" s="175"/>
      <c r="AU34" s="175"/>
      <c r="AV34" s="175" t="s">
        <v>114</v>
      </c>
      <c r="AW34" s="176" t="s">
        <v>114</v>
      </c>
      <c r="AX34" s="176" t="s">
        <v>114</v>
      </c>
      <c r="AY34" s="176" t="s">
        <v>114</v>
      </c>
      <c r="AZ34" s="176" t="s">
        <v>114</v>
      </c>
      <c r="BA34" s="176" t="s">
        <v>114</v>
      </c>
      <c r="BB34" s="176" t="s">
        <v>114</v>
      </c>
      <c r="BC34" s="176" t="s">
        <v>114</v>
      </c>
      <c r="BD34" s="167">
        <f t="shared" si="0"/>
        <v>0</v>
      </c>
      <c r="BE34" s="167" t="str">
        <f t="shared" si="1"/>
        <v>Débil</v>
      </c>
      <c r="BF34" s="140"/>
      <c r="BG34" s="177" t="s">
        <v>114</v>
      </c>
      <c r="BH34" s="167" t="str">
        <f t="shared" si="2"/>
        <v>Casilla formulada</v>
      </c>
      <c r="BI34" s="140"/>
      <c r="BJ34" s="167" t="str">
        <f t="shared" si="3"/>
        <v/>
      </c>
      <c r="BK34" s="167" t="str">
        <f t="shared" si="4"/>
        <v/>
      </c>
      <c r="BL34" s="167" t="str">
        <f t="shared" si="5"/>
        <v>SI</v>
      </c>
      <c r="BM34" s="434"/>
      <c r="BN34" s="437"/>
      <c r="BO34" s="440"/>
      <c r="BP34" s="443"/>
      <c r="BQ34" s="425"/>
      <c r="BR34" s="425"/>
      <c r="BS34" s="533"/>
    </row>
    <row r="35" spans="2:71" s="113" customFormat="1" ht="96" customHeight="1" x14ac:dyDescent="0.25">
      <c r="B35" s="463"/>
      <c r="C35" s="516"/>
      <c r="D35" s="518"/>
      <c r="E35" s="518"/>
      <c r="F35" s="522"/>
      <c r="G35" s="522"/>
      <c r="H35" s="522"/>
      <c r="I35" s="522"/>
      <c r="J35" s="455"/>
      <c r="K35" s="131">
        <v>4</v>
      </c>
      <c r="L35" s="170" t="s">
        <v>115</v>
      </c>
      <c r="M35" s="527"/>
      <c r="N35" s="530"/>
      <c r="O35" s="450"/>
      <c r="P35" s="443"/>
      <c r="Q35" s="525"/>
      <c r="R35" s="525"/>
      <c r="S35" s="525"/>
      <c r="T35" s="525"/>
      <c r="U35" s="525"/>
      <c r="V35" s="525"/>
      <c r="W35" s="525"/>
      <c r="X35" s="525"/>
      <c r="Y35" s="525"/>
      <c r="Z35" s="525"/>
      <c r="AA35" s="525"/>
      <c r="AB35" s="525"/>
      <c r="AC35" s="525"/>
      <c r="AD35" s="525"/>
      <c r="AE35" s="525"/>
      <c r="AF35" s="525"/>
      <c r="AG35" s="525"/>
      <c r="AH35" s="525"/>
      <c r="AI35" s="525"/>
      <c r="AJ35" s="425"/>
      <c r="AK35" s="425"/>
      <c r="AL35" s="425"/>
      <c r="AM35" s="536"/>
      <c r="AN35" s="133">
        <v>4</v>
      </c>
      <c r="AO35" s="171" t="s">
        <v>117</v>
      </c>
      <c r="AP35" s="171"/>
      <c r="AQ35" s="171" t="s">
        <v>114</v>
      </c>
      <c r="AR35" s="171"/>
      <c r="AS35" s="171"/>
      <c r="AT35" s="171"/>
      <c r="AU35" s="171"/>
      <c r="AV35" s="171" t="s">
        <v>114</v>
      </c>
      <c r="AW35" s="172" t="s">
        <v>114</v>
      </c>
      <c r="AX35" s="172" t="s">
        <v>114</v>
      </c>
      <c r="AY35" s="172" t="s">
        <v>114</v>
      </c>
      <c r="AZ35" s="172" t="s">
        <v>114</v>
      </c>
      <c r="BA35" s="172" t="s">
        <v>114</v>
      </c>
      <c r="BB35" s="172" t="s">
        <v>114</v>
      </c>
      <c r="BC35" s="172" t="s">
        <v>114</v>
      </c>
      <c r="BD35" s="135">
        <f t="shared" si="0"/>
        <v>0</v>
      </c>
      <c r="BE35" s="135" t="str">
        <f t="shared" si="1"/>
        <v>Débil</v>
      </c>
      <c r="BF35" s="134"/>
      <c r="BG35" s="173" t="s">
        <v>114</v>
      </c>
      <c r="BH35" s="135" t="str">
        <f t="shared" si="2"/>
        <v>Casilla formulada</v>
      </c>
      <c r="BI35" s="134"/>
      <c r="BJ35" s="135" t="str">
        <f t="shared" si="3"/>
        <v/>
      </c>
      <c r="BK35" s="135" t="str">
        <f t="shared" si="4"/>
        <v/>
      </c>
      <c r="BL35" s="135" t="str">
        <f t="shared" si="5"/>
        <v>SI</v>
      </c>
      <c r="BM35" s="434"/>
      <c r="BN35" s="437"/>
      <c r="BO35" s="440"/>
      <c r="BP35" s="443"/>
      <c r="BQ35" s="425"/>
      <c r="BR35" s="425"/>
      <c r="BS35" s="533"/>
    </row>
    <row r="36" spans="2:71" s="113" customFormat="1" ht="96" customHeight="1" x14ac:dyDescent="0.25">
      <c r="B36" s="463"/>
      <c r="C36" s="516"/>
      <c r="D36" s="518"/>
      <c r="E36" s="518"/>
      <c r="F36" s="522"/>
      <c r="G36" s="522"/>
      <c r="H36" s="522"/>
      <c r="I36" s="522"/>
      <c r="J36" s="455"/>
      <c r="K36" s="137">
        <v>5</v>
      </c>
      <c r="L36" s="174" t="s">
        <v>115</v>
      </c>
      <c r="M36" s="527"/>
      <c r="N36" s="530"/>
      <c r="O36" s="450"/>
      <c r="P36" s="443"/>
      <c r="Q36" s="525"/>
      <c r="R36" s="525"/>
      <c r="S36" s="525"/>
      <c r="T36" s="525"/>
      <c r="U36" s="525"/>
      <c r="V36" s="525"/>
      <c r="W36" s="525"/>
      <c r="X36" s="525"/>
      <c r="Y36" s="525"/>
      <c r="Z36" s="525"/>
      <c r="AA36" s="525"/>
      <c r="AB36" s="525"/>
      <c r="AC36" s="525"/>
      <c r="AD36" s="525"/>
      <c r="AE36" s="525"/>
      <c r="AF36" s="525"/>
      <c r="AG36" s="525"/>
      <c r="AH36" s="525"/>
      <c r="AI36" s="525"/>
      <c r="AJ36" s="425"/>
      <c r="AK36" s="425"/>
      <c r="AL36" s="425"/>
      <c r="AM36" s="536"/>
      <c r="AN36" s="139">
        <v>5</v>
      </c>
      <c r="AO36" s="175" t="s">
        <v>117</v>
      </c>
      <c r="AP36" s="175"/>
      <c r="AQ36" s="175" t="s">
        <v>114</v>
      </c>
      <c r="AR36" s="175"/>
      <c r="AS36" s="175"/>
      <c r="AT36" s="175"/>
      <c r="AU36" s="175"/>
      <c r="AV36" s="175" t="s">
        <v>114</v>
      </c>
      <c r="AW36" s="176" t="s">
        <v>114</v>
      </c>
      <c r="AX36" s="176" t="s">
        <v>114</v>
      </c>
      <c r="AY36" s="176" t="s">
        <v>114</v>
      </c>
      <c r="AZ36" s="176" t="s">
        <v>114</v>
      </c>
      <c r="BA36" s="176" t="s">
        <v>114</v>
      </c>
      <c r="BB36" s="176" t="s">
        <v>114</v>
      </c>
      <c r="BC36" s="176" t="s">
        <v>114</v>
      </c>
      <c r="BD36" s="167">
        <f t="shared" si="0"/>
        <v>0</v>
      </c>
      <c r="BE36" s="167" t="str">
        <f t="shared" si="1"/>
        <v>Débil</v>
      </c>
      <c r="BF36" s="140"/>
      <c r="BG36" s="177" t="s">
        <v>114</v>
      </c>
      <c r="BH36" s="167" t="str">
        <f t="shared" si="2"/>
        <v>Casilla formulada</v>
      </c>
      <c r="BI36" s="140"/>
      <c r="BJ36" s="167" t="str">
        <f t="shared" si="3"/>
        <v/>
      </c>
      <c r="BK36" s="167" t="str">
        <f t="shared" si="4"/>
        <v/>
      </c>
      <c r="BL36" s="167" t="str">
        <f t="shared" si="5"/>
        <v>SI</v>
      </c>
      <c r="BM36" s="434"/>
      <c r="BN36" s="437"/>
      <c r="BO36" s="440"/>
      <c r="BP36" s="443"/>
      <c r="BQ36" s="425"/>
      <c r="BR36" s="425"/>
      <c r="BS36" s="533"/>
    </row>
    <row r="37" spans="2:71" s="113" customFormat="1" ht="96" customHeight="1" x14ac:dyDescent="0.25">
      <c r="B37" s="463"/>
      <c r="C37" s="516"/>
      <c r="D37" s="518"/>
      <c r="E37" s="518"/>
      <c r="F37" s="522"/>
      <c r="G37" s="522"/>
      <c r="H37" s="522"/>
      <c r="I37" s="522"/>
      <c r="J37" s="455"/>
      <c r="K37" s="131">
        <v>6</v>
      </c>
      <c r="L37" s="170" t="s">
        <v>115</v>
      </c>
      <c r="M37" s="527"/>
      <c r="N37" s="530"/>
      <c r="O37" s="450"/>
      <c r="P37" s="443"/>
      <c r="Q37" s="525"/>
      <c r="R37" s="525"/>
      <c r="S37" s="525"/>
      <c r="T37" s="525"/>
      <c r="U37" s="525"/>
      <c r="V37" s="525"/>
      <c r="W37" s="525"/>
      <c r="X37" s="525"/>
      <c r="Y37" s="525"/>
      <c r="Z37" s="525"/>
      <c r="AA37" s="525"/>
      <c r="AB37" s="525"/>
      <c r="AC37" s="525"/>
      <c r="AD37" s="525"/>
      <c r="AE37" s="525"/>
      <c r="AF37" s="525"/>
      <c r="AG37" s="525"/>
      <c r="AH37" s="525"/>
      <c r="AI37" s="525"/>
      <c r="AJ37" s="425"/>
      <c r="AK37" s="425"/>
      <c r="AL37" s="425"/>
      <c r="AM37" s="536"/>
      <c r="AN37" s="133">
        <v>6</v>
      </c>
      <c r="AO37" s="171" t="s">
        <v>117</v>
      </c>
      <c r="AP37" s="171"/>
      <c r="AQ37" s="171" t="s">
        <v>114</v>
      </c>
      <c r="AR37" s="171"/>
      <c r="AS37" s="171"/>
      <c r="AT37" s="171"/>
      <c r="AU37" s="171"/>
      <c r="AV37" s="171" t="s">
        <v>114</v>
      </c>
      <c r="AW37" s="172" t="s">
        <v>114</v>
      </c>
      <c r="AX37" s="172" t="s">
        <v>114</v>
      </c>
      <c r="AY37" s="172" t="s">
        <v>114</v>
      </c>
      <c r="AZ37" s="172" t="s">
        <v>114</v>
      </c>
      <c r="BA37" s="172" t="s">
        <v>114</v>
      </c>
      <c r="BB37" s="172" t="s">
        <v>114</v>
      </c>
      <c r="BC37" s="172" t="s">
        <v>114</v>
      </c>
      <c r="BD37" s="135">
        <f t="shared" si="0"/>
        <v>0</v>
      </c>
      <c r="BE37" s="135" t="str">
        <f t="shared" si="1"/>
        <v>Débil</v>
      </c>
      <c r="BF37" s="134"/>
      <c r="BG37" s="173" t="s">
        <v>114</v>
      </c>
      <c r="BH37" s="135" t="str">
        <f t="shared" si="2"/>
        <v>Casilla formulada</v>
      </c>
      <c r="BI37" s="134"/>
      <c r="BJ37" s="135" t="str">
        <f t="shared" si="3"/>
        <v/>
      </c>
      <c r="BK37" s="135" t="str">
        <f t="shared" si="4"/>
        <v/>
      </c>
      <c r="BL37" s="135" t="str">
        <f t="shared" si="5"/>
        <v>SI</v>
      </c>
      <c r="BM37" s="434"/>
      <c r="BN37" s="437"/>
      <c r="BO37" s="440"/>
      <c r="BP37" s="443"/>
      <c r="BQ37" s="425"/>
      <c r="BR37" s="425"/>
      <c r="BS37" s="533"/>
    </row>
    <row r="38" spans="2:71" s="113" customFormat="1" ht="96" customHeight="1" x14ac:dyDescent="0.25">
      <c r="B38" s="463"/>
      <c r="C38" s="516"/>
      <c r="D38" s="518"/>
      <c r="E38" s="518"/>
      <c r="F38" s="522"/>
      <c r="G38" s="522"/>
      <c r="H38" s="522"/>
      <c r="I38" s="522"/>
      <c r="J38" s="455"/>
      <c r="K38" s="137">
        <v>7</v>
      </c>
      <c r="L38" s="174" t="s">
        <v>115</v>
      </c>
      <c r="M38" s="527"/>
      <c r="N38" s="530"/>
      <c r="O38" s="450"/>
      <c r="P38" s="443"/>
      <c r="Q38" s="525"/>
      <c r="R38" s="525"/>
      <c r="S38" s="525"/>
      <c r="T38" s="525"/>
      <c r="U38" s="525"/>
      <c r="V38" s="525"/>
      <c r="W38" s="525"/>
      <c r="X38" s="525"/>
      <c r="Y38" s="525"/>
      <c r="Z38" s="525"/>
      <c r="AA38" s="525"/>
      <c r="AB38" s="525"/>
      <c r="AC38" s="525"/>
      <c r="AD38" s="525"/>
      <c r="AE38" s="525"/>
      <c r="AF38" s="525"/>
      <c r="AG38" s="525"/>
      <c r="AH38" s="525"/>
      <c r="AI38" s="525"/>
      <c r="AJ38" s="425"/>
      <c r="AK38" s="425"/>
      <c r="AL38" s="425"/>
      <c r="AM38" s="536"/>
      <c r="AN38" s="139">
        <v>7</v>
      </c>
      <c r="AO38" s="175" t="s">
        <v>117</v>
      </c>
      <c r="AP38" s="175"/>
      <c r="AQ38" s="175" t="s">
        <v>114</v>
      </c>
      <c r="AR38" s="175"/>
      <c r="AS38" s="175"/>
      <c r="AT38" s="175"/>
      <c r="AU38" s="175"/>
      <c r="AV38" s="175" t="s">
        <v>114</v>
      </c>
      <c r="AW38" s="176" t="s">
        <v>114</v>
      </c>
      <c r="AX38" s="176" t="s">
        <v>114</v>
      </c>
      <c r="AY38" s="176" t="s">
        <v>114</v>
      </c>
      <c r="AZ38" s="176" t="s">
        <v>114</v>
      </c>
      <c r="BA38" s="176" t="s">
        <v>114</v>
      </c>
      <c r="BB38" s="176" t="s">
        <v>114</v>
      </c>
      <c r="BC38" s="176" t="s">
        <v>114</v>
      </c>
      <c r="BD38" s="167">
        <f t="shared" si="0"/>
        <v>0</v>
      </c>
      <c r="BE38" s="167" t="str">
        <f t="shared" si="1"/>
        <v>Débil</v>
      </c>
      <c r="BF38" s="140"/>
      <c r="BG38" s="177" t="s">
        <v>114</v>
      </c>
      <c r="BH38" s="167" t="str">
        <f t="shared" si="2"/>
        <v>Casilla formulada</v>
      </c>
      <c r="BI38" s="140"/>
      <c r="BJ38" s="167" t="str">
        <f t="shared" si="3"/>
        <v/>
      </c>
      <c r="BK38" s="167" t="str">
        <f t="shared" si="4"/>
        <v/>
      </c>
      <c r="BL38" s="167" t="str">
        <f t="shared" si="5"/>
        <v>SI</v>
      </c>
      <c r="BM38" s="434"/>
      <c r="BN38" s="437"/>
      <c r="BO38" s="440"/>
      <c r="BP38" s="443"/>
      <c r="BQ38" s="425"/>
      <c r="BR38" s="425"/>
      <c r="BS38" s="533"/>
    </row>
    <row r="39" spans="2:71" s="113" customFormat="1" ht="96" customHeight="1" x14ac:dyDescent="0.25">
      <c r="B39" s="463"/>
      <c r="C39" s="516"/>
      <c r="D39" s="518"/>
      <c r="E39" s="518"/>
      <c r="F39" s="522"/>
      <c r="G39" s="522"/>
      <c r="H39" s="522"/>
      <c r="I39" s="522"/>
      <c r="J39" s="455"/>
      <c r="K39" s="131">
        <v>8</v>
      </c>
      <c r="L39" s="170" t="s">
        <v>115</v>
      </c>
      <c r="M39" s="527"/>
      <c r="N39" s="530"/>
      <c r="O39" s="450"/>
      <c r="P39" s="443"/>
      <c r="Q39" s="525"/>
      <c r="R39" s="525"/>
      <c r="S39" s="525"/>
      <c r="T39" s="525"/>
      <c r="U39" s="525"/>
      <c r="V39" s="525"/>
      <c r="W39" s="525"/>
      <c r="X39" s="525"/>
      <c r="Y39" s="525"/>
      <c r="Z39" s="525"/>
      <c r="AA39" s="525"/>
      <c r="AB39" s="525"/>
      <c r="AC39" s="525"/>
      <c r="AD39" s="525"/>
      <c r="AE39" s="525"/>
      <c r="AF39" s="525"/>
      <c r="AG39" s="525"/>
      <c r="AH39" s="525"/>
      <c r="AI39" s="525"/>
      <c r="AJ39" s="425"/>
      <c r="AK39" s="425"/>
      <c r="AL39" s="425"/>
      <c r="AM39" s="536"/>
      <c r="AN39" s="133">
        <v>8</v>
      </c>
      <c r="AO39" s="171" t="s">
        <v>117</v>
      </c>
      <c r="AP39" s="171"/>
      <c r="AQ39" s="171" t="s">
        <v>114</v>
      </c>
      <c r="AR39" s="171"/>
      <c r="AS39" s="171"/>
      <c r="AT39" s="171"/>
      <c r="AU39" s="171"/>
      <c r="AV39" s="171" t="s">
        <v>114</v>
      </c>
      <c r="AW39" s="172" t="s">
        <v>114</v>
      </c>
      <c r="AX39" s="172" t="s">
        <v>114</v>
      </c>
      <c r="AY39" s="172" t="s">
        <v>114</v>
      </c>
      <c r="AZ39" s="172" t="s">
        <v>114</v>
      </c>
      <c r="BA39" s="172" t="s">
        <v>114</v>
      </c>
      <c r="BB39" s="172" t="s">
        <v>114</v>
      </c>
      <c r="BC39" s="172" t="s">
        <v>114</v>
      </c>
      <c r="BD39" s="135">
        <f t="shared" si="0"/>
        <v>0</v>
      </c>
      <c r="BE39" s="135" t="str">
        <f t="shared" si="1"/>
        <v>Débil</v>
      </c>
      <c r="BF39" s="134"/>
      <c r="BG39" s="173" t="s">
        <v>114</v>
      </c>
      <c r="BH39" s="135" t="str">
        <f t="shared" si="2"/>
        <v>Casilla formulada</v>
      </c>
      <c r="BI39" s="134"/>
      <c r="BJ39" s="135" t="str">
        <f t="shared" si="3"/>
        <v/>
      </c>
      <c r="BK39" s="135" t="str">
        <f t="shared" si="4"/>
        <v/>
      </c>
      <c r="BL39" s="135" t="str">
        <f t="shared" si="5"/>
        <v>SI</v>
      </c>
      <c r="BM39" s="434"/>
      <c r="BN39" s="437"/>
      <c r="BO39" s="440"/>
      <c r="BP39" s="443"/>
      <c r="BQ39" s="425"/>
      <c r="BR39" s="425"/>
      <c r="BS39" s="533"/>
    </row>
    <row r="40" spans="2:71" s="113" customFormat="1" ht="96" customHeight="1" x14ac:dyDescent="0.25">
      <c r="B40" s="463"/>
      <c r="C40" s="516"/>
      <c r="D40" s="518"/>
      <c r="E40" s="518"/>
      <c r="F40" s="522"/>
      <c r="G40" s="522"/>
      <c r="H40" s="522"/>
      <c r="I40" s="522"/>
      <c r="J40" s="455"/>
      <c r="K40" s="137">
        <v>9</v>
      </c>
      <c r="L40" s="178" t="s">
        <v>115</v>
      </c>
      <c r="M40" s="527"/>
      <c r="N40" s="530"/>
      <c r="O40" s="450"/>
      <c r="P40" s="443"/>
      <c r="Q40" s="525"/>
      <c r="R40" s="525"/>
      <c r="S40" s="525"/>
      <c r="T40" s="525"/>
      <c r="U40" s="525"/>
      <c r="V40" s="525"/>
      <c r="W40" s="525"/>
      <c r="X40" s="525"/>
      <c r="Y40" s="525"/>
      <c r="Z40" s="525"/>
      <c r="AA40" s="525"/>
      <c r="AB40" s="525"/>
      <c r="AC40" s="525"/>
      <c r="AD40" s="525"/>
      <c r="AE40" s="525"/>
      <c r="AF40" s="525"/>
      <c r="AG40" s="525"/>
      <c r="AH40" s="525"/>
      <c r="AI40" s="525"/>
      <c r="AJ40" s="425"/>
      <c r="AK40" s="425"/>
      <c r="AL40" s="425"/>
      <c r="AM40" s="536"/>
      <c r="AN40" s="139">
        <v>9</v>
      </c>
      <c r="AO40" s="175" t="s">
        <v>117</v>
      </c>
      <c r="AP40" s="175"/>
      <c r="AQ40" s="175" t="s">
        <v>114</v>
      </c>
      <c r="AR40" s="175"/>
      <c r="AS40" s="175"/>
      <c r="AT40" s="175"/>
      <c r="AU40" s="175"/>
      <c r="AV40" s="175" t="s">
        <v>114</v>
      </c>
      <c r="AW40" s="176" t="s">
        <v>114</v>
      </c>
      <c r="AX40" s="176" t="s">
        <v>114</v>
      </c>
      <c r="AY40" s="176" t="s">
        <v>114</v>
      </c>
      <c r="AZ40" s="176" t="s">
        <v>114</v>
      </c>
      <c r="BA40" s="176" t="s">
        <v>114</v>
      </c>
      <c r="BB40" s="176" t="s">
        <v>114</v>
      </c>
      <c r="BC40" s="176" t="s">
        <v>114</v>
      </c>
      <c r="BD40" s="167">
        <f t="shared" si="0"/>
        <v>0</v>
      </c>
      <c r="BE40" s="167" t="str">
        <f t="shared" si="1"/>
        <v>Débil</v>
      </c>
      <c r="BF40" s="140"/>
      <c r="BG40" s="177" t="s">
        <v>114</v>
      </c>
      <c r="BH40" s="167" t="str">
        <f t="shared" si="2"/>
        <v>Casilla formulada</v>
      </c>
      <c r="BI40" s="140"/>
      <c r="BJ40" s="167" t="str">
        <f t="shared" si="3"/>
        <v/>
      </c>
      <c r="BK40" s="167" t="str">
        <f t="shared" si="4"/>
        <v/>
      </c>
      <c r="BL40" s="167" t="str">
        <f t="shared" si="5"/>
        <v>SI</v>
      </c>
      <c r="BM40" s="434"/>
      <c r="BN40" s="437"/>
      <c r="BO40" s="440"/>
      <c r="BP40" s="443"/>
      <c r="BQ40" s="425"/>
      <c r="BR40" s="425"/>
      <c r="BS40" s="533"/>
    </row>
    <row r="41" spans="2:71" s="113" customFormat="1" ht="96" customHeight="1" thickBot="1" x14ac:dyDescent="0.3">
      <c r="B41" s="464"/>
      <c r="C41" s="517"/>
      <c r="D41" s="519"/>
      <c r="E41" s="519"/>
      <c r="F41" s="523"/>
      <c r="G41" s="523"/>
      <c r="H41" s="523"/>
      <c r="I41" s="523"/>
      <c r="J41" s="456"/>
      <c r="K41" s="144">
        <v>10</v>
      </c>
      <c r="L41" s="179" t="s">
        <v>115</v>
      </c>
      <c r="M41" s="528"/>
      <c r="N41" s="531"/>
      <c r="O41" s="451"/>
      <c r="P41" s="444"/>
      <c r="Q41" s="526"/>
      <c r="R41" s="526"/>
      <c r="S41" s="526"/>
      <c r="T41" s="526"/>
      <c r="U41" s="526"/>
      <c r="V41" s="526"/>
      <c r="W41" s="526"/>
      <c r="X41" s="526"/>
      <c r="Y41" s="526"/>
      <c r="Z41" s="526"/>
      <c r="AA41" s="526"/>
      <c r="AB41" s="526"/>
      <c r="AC41" s="526"/>
      <c r="AD41" s="526"/>
      <c r="AE41" s="526"/>
      <c r="AF41" s="526"/>
      <c r="AG41" s="526"/>
      <c r="AH41" s="526"/>
      <c r="AI41" s="526"/>
      <c r="AJ41" s="426"/>
      <c r="AK41" s="426"/>
      <c r="AL41" s="426"/>
      <c r="AM41" s="537"/>
      <c r="AN41" s="146">
        <v>10</v>
      </c>
      <c r="AO41" s="180" t="s">
        <v>117</v>
      </c>
      <c r="AP41" s="180"/>
      <c r="AQ41" s="180" t="s">
        <v>114</v>
      </c>
      <c r="AR41" s="180"/>
      <c r="AS41" s="180"/>
      <c r="AT41" s="180"/>
      <c r="AU41" s="180"/>
      <c r="AV41" s="180" t="s">
        <v>114</v>
      </c>
      <c r="AW41" s="181" t="s">
        <v>114</v>
      </c>
      <c r="AX41" s="181" t="s">
        <v>114</v>
      </c>
      <c r="AY41" s="181" t="s">
        <v>114</v>
      </c>
      <c r="AZ41" s="181" t="s">
        <v>114</v>
      </c>
      <c r="BA41" s="181" t="s">
        <v>114</v>
      </c>
      <c r="BB41" s="181" t="s">
        <v>114</v>
      </c>
      <c r="BC41" s="181" t="s">
        <v>114</v>
      </c>
      <c r="BD41" s="148">
        <f t="shared" si="0"/>
        <v>0</v>
      </c>
      <c r="BE41" s="148" t="str">
        <f t="shared" si="1"/>
        <v>Débil</v>
      </c>
      <c r="BF41" s="147"/>
      <c r="BG41" s="182" t="s">
        <v>114</v>
      </c>
      <c r="BH41" s="148" t="str">
        <f t="shared" si="2"/>
        <v>Casilla formulada</v>
      </c>
      <c r="BI41" s="147"/>
      <c r="BJ41" s="148" t="str">
        <f t="shared" si="3"/>
        <v/>
      </c>
      <c r="BK41" s="148" t="str">
        <f t="shared" si="4"/>
        <v/>
      </c>
      <c r="BL41" s="148" t="str">
        <f t="shared" si="5"/>
        <v>SI</v>
      </c>
      <c r="BM41" s="435"/>
      <c r="BN41" s="438"/>
      <c r="BO41" s="441"/>
      <c r="BP41" s="444"/>
      <c r="BQ41" s="426"/>
      <c r="BR41" s="426"/>
      <c r="BS41" s="534"/>
    </row>
    <row r="42" spans="2:71" s="113" customFormat="1" ht="96" customHeight="1" x14ac:dyDescent="0.25">
      <c r="B42" s="462">
        <v>4</v>
      </c>
      <c r="C42" s="515" t="s">
        <v>112</v>
      </c>
      <c r="D42" s="518" t="s">
        <v>113</v>
      </c>
      <c r="E42" s="518"/>
      <c r="F42" s="522" t="s">
        <v>114</v>
      </c>
      <c r="G42" s="522" t="s">
        <v>114</v>
      </c>
      <c r="H42" s="522" t="s">
        <v>114</v>
      </c>
      <c r="I42" s="522" t="s">
        <v>114</v>
      </c>
      <c r="J42" s="455" t="str">
        <f>IF(AND((F42="SI"),(G42="SI"),(H42="SI"),(I42="SI")),"Si es Riesgo de Corrupción","No es Riesgo de Corrupción")</f>
        <v>No es Riesgo de Corrupción</v>
      </c>
      <c r="K42" s="128">
        <v>1</v>
      </c>
      <c r="L42" s="169" t="s">
        <v>115</v>
      </c>
      <c r="M42" s="527" t="s">
        <v>502</v>
      </c>
      <c r="N42" s="52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524" t="s">
        <v>114</v>
      </c>
      <c r="R42" s="524" t="s">
        <v>114</v>
      </c>
      <c r="S42" s="524" t="s">
        <v>114</v>
      </c>
      <c r="T42" s="524" t="s">
        <v>114</v>
      </c>
      <c r="U42" s="524" t="s">
        <v>114</v>
      </c>
      <c r="V42" s="524" t="s">
        <v>114</v>
      </c>
      <c r="W42" s="524" t="s">
        <v>114</v>
      </c>
      <c r="X42" s="524" t="s">
        <v>114</v>
      </c>
      <c r="Y42" s="524" t="s">
        <v>114</v>
      </c>
      <c r="Z42" s="524" t="s">
        <v>114</v>
      </c>
      <c r="AA42" s="524" t="s">
        <v>114</v>
      </c>
      <c r="AB42" s="524" t="s">
        <v>114</v>
      </c>
      <c r="AC42" s="524" t="s">
        <v>114</v>
      </c>
      <c r="AD42" s="524" t="s">
        <v>114</v>
      </c>
      <c r="AE42" s="524" t="s">
        <v>114</v>
      </c>
      <c r="AF42" s="524" t="s">
        <v>114</v>
      </c>
      <c r="AG42" s="524" t="s">
        <v>114</v>
      </c>
      <c r="AH42" s="524" t="s">
        <v>114</v>
      </c>
      <c r="AI42" s="524"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535" t="s">
        <v>116</v>
      </c>
      <c r="AN42" s="117">
        <v>1</v>
      </c>
      <c r="AO42" s="118" t="s">
        <v>117</v>
      </c>
      <c r="AP42" s="118"/>
      <c r="AQ42" s="118" t="s">
        <v>114</v>
      </c>
      <c r="AR42" s="118"/>
      <c r="AS42" s="118"/>
      <c r="AT42" s="118"/>
      <c r="AU42" s="118"/>
      <c r="AV42" s="118" t="s">
        <v>114</v>
      </c>
      <c r="AW42" s="119" t="s">
        <v>114</v>
      </c>
      <c r="AX42" s="119" t="s">
        <v>114</v>
      </c>
      <c r="AY42" s="119" t="s">
        <v>114</v>
      </c>
      <c r="AZ42" s="119" t="s">
        <v>114</v>
      </c>
      <c r="BA42" s="119" t="s">
        <v>114</v>
      </c>
      <c r="BB42" s="119" t="s">
        <v>114</v>
      </c>
      <c r="BC42" s="119" t="s">
        <v>114</v>
      </c>
      <c r="BD42" s="166">
        <f t="shared" si="0"/>
        <v>0</v>
      </c>
      <c r="BE42" s="166" t="str">
        <f t="shared" si="1"/>
        <v>Débil</v>
      </c>
      <c r="BF42" s="121"/>
      <c r="BG42" s="122" t="s">
        <v>114</v>
      </c>
      <c r="BH42" s="166" t="str">
        <f t="shared" si="2"/>
        <v>Casilla formulada</v>
      </c>
      <c r="BI42" s="121"/>
      <c r="BJ42" s="166" t="str">
        <f t="shared" si="3"/>
        <v/>
      </c>
      <c r="BK42" s="166" t="str">
        <f t="shared" si="4"/>
        <v/>
      </c>
      <c r="BL42" s="166" t="str">
        <f t="shared" si="5"/>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532"/>
    </row>
    <row r="43" spans="2:71" s="113" customFormat="1" ht="96" customHeight="1" x14ac:dyDescent="0.25">
      <c r="B43" s="463"/>
      <c r="C43" s="516"/>
      <c r="D43" s="518"/>
      <c r="E43" s="518"/>
      <c r="F43" s="522"/>
      <c r="G43" s="522"/>
      <c r="H43" s="522"/>
      <c r="I43" s="522"/>
      <c r="J43" s="455"/>
      <c r="K43" s="131">
        <v>2</v>
      </c>
      <c r="L43" s="170" t="s">
        <v>115</v>
      </c>
      <c r="M43" s="527"/>
      <c r="N43" s="530"/>
      <c r="O43" s="450"/>
      <c r="P43" s="443"/>
      <c r="Q43" s="525"/>
      <c r="R43" s="525"/>
      <c r="S43" s="525"/>
      <c r="T43" s="525"/>
      <c r="U43" s="525"/>
      <c r="V43" s="525"/>
      <c r="W43" s="525"/>
      <c r="X43" s="525"/>
      <c r="Y43" s="525"/>
      <c r="Z43" s="525"/>
      <c r="AA43" s="525"/>
      <c r="AB43" s="525"/>
      <c r="AC43" s="525"/>
      <c r="AD43" s="525"/>
      <c r="AE43" s="525"/>
      <c r="AF43" s="525"/>
      <c r="AG43" s="525"/>
      <c r="AH43" s="525"/>
      <c r="AI43" s="525"/>
      <c r="AJ43" s="425"/>
      <c r="AK43" s="425"/>
      <c r="AL43" s="425"/>
      <c r="AM43" s="536"/>
      <c r="AN43" s="133">
        <v>2</v>
      </c>
      <c r="AO43" s="171" t="s">
        <v>117</v>
      </c>
      <c r="AP43" s="171"/>
      <c r="AQ43" s="171" t="s">
        <v>114</v>
      </c>
      <c r="AR43" s="171"/>
      <c r="AS43" s="171"/>
      <c r="AT43" s="171"/>
      <c r="AU43" s="171"/>
      <c r="AV43" s="171" t="s">
        <v>114</v>
      </c>
      <c r="AW43" s="172" t="s">
        <v>114</v>
      </c>
      <c r="AX43" s="172" t="s">
        <v>114</v>
      </c>
      <c r="AY43" s="172" t="s">
        <v>114</v>
      </c>
      <c r="AZ43" s="172" t="s">
        <v>114</v>
      </c>
      <c r="BA43" s="172" t="s">
        <v>114</v>
      </c>
      <c r="BB43" s="172" t="s">
        <v>114</v>
      </c>
      <c r="BC43" s="172" t="s">
        <v>114</v>
      </c>
      <c r="BD43" s="135">
        <f t="shared" si="0"/>
        <v>0</v>
      </c>
      <c r="BE43" s="135" t="str">
        <f t="shared" si="1"/>
        <v>Débil</v>
      </c>
      <c r="BF43" s="134"/>
      <c r="BG43" s="173" t="s">
        <v>114</v>
      </c>
      <c r="BH43" s="135" t="str">
        <f t="shared" si="2"/>
        <v>Casilla formulada</v>
      </c>
      <c r="BI43" s="134"/>
      <c r="BJ43" s="135" t="str">
        <f t="shared" si="3"/>
        <v/>
      </c>
      <c r="BK43" s="135" t="str">
        <f t="shared" si="4"/>
        <v/>
      </c>
      <c r="BL43" s="135" t="str">
        <f t="shared" si="5"/>
        <v>SI</v>
      </c>
      <c r="BM43" s="434"/>
      <c r="BN43" s="437"/>
      <c r="BO43" s="440"/>
      <c r="BP43" s="443"/>
      <c r="BQ43" s="425"/>
      <c r="BR43" s="425"/>
      <c r="BS43" s="533"/>
    </row>
    <row r="44" spans="2:71" s="113" customFormat="1" ht="96" customHeight="1" x14ac:dyDescent="0.25">
      <c r="B44" s="463"/>
      <c r="C44" s="516"/>
      <c r="D44" s="518"/>
      <c r="E44" s="518"/>
      <c r="F44" s="522"/>
      <c r="G44" s="522"/>
      <c r="H44" s="522"/>
      <c r="I44" s="522"/>
      <c r="J44" s="455"/>
      <c r="K44" s="137">
        <v>3</v>
      </c>
      <c r="L44" s="174" t="s">
        <v>115</v>
      </c>
      <c r="M44" s="527"/>
      <c r="N44" s="530"/>
      <c r="O44" s="450"/>
      <c r="P44" s="443"/>
      <c r="Q44" s="525"/>
      <c r="R44" s="525"/>
      <c r="S44" s="525"/>
      <c r="T44" s="525"/>
      <c r="U44" s="525"/>
      <c r="V44" s="525"/>
      <c r="W44" s="525"/>
      <c r="X44" s="525"/>
      <c r="Y44" s="525"/>
      <c r="Z44" s="525"/>
      <c r="AA44" s="525"/>
      <c r="AB44" s="525"/>
      <c r="AC44" s="525"/>
      <c r="AD44" s="525"/>
      <c r="AE44" s="525"/>
      <c r="AF44" s="525"/>
      <c r="AG44" s="525"/>
      <c r="AH44" s="525"/>
      <c r="AI44" s="525"/>
      <c r="AJ44" s="425"/>
      <c r="AK44" s="425"/>
      <c r="AL44" s="425"/>
      <c r="AM44" s="536"/>
      <c r="AN44" s="139">
        <v>3</v>
      </c>
      <c r="AO44" s="175" t="s">
        <v>117</v>
      </c>
      <c r="AP44" s="175"/>
      <c r="AQ44" s="175" t="s">
        <v>114</v>
      </c>
      <c r="AR44" s="175"/>
      <c r="AS44" s="175"/>
      <c r="AT44" s="175"/>
      <c r="AU44" s="175"/>
      <c r="AV44" s="175" t="s">
        <v>114</v>
      </c>
      <c r="AW44" s="176" t="s">
        <v>114</v>
      </c>
      <c r="AX44" s="176" t="s">
        <v>114</v>
      </c>
      <c r="AY44" s="176" t="s">
        <v>114</v>
      </c>
      <c r="AZ44" s="176" t="s">
        <v>114</v>
      </c>
      <c r="BA44" s="176" t="s">
        <v>114</v>
      </c>
      <c r="BB44" s="176" t="s">
        <v>114</v>
      </c>
      <c r="BC44" s="176" t="s">
        <v>114</v>
      </c>
      <c r="BD44" s="167">
        <f t="shared" si="0"/>
        <v>0</v>
      </c>
      <c r="BE44" s="167" t="str">
        <f t="shared" si="1"/>
        <v>Débil</v>
      </c>
      <c r="BF44" s="140"/>
      <c r="BG44" s="177" t="s">
        <v>114</v>
      </c>
      <c r="BH44" s="167" t="str">
        <f t="shared" si="2"/>
        <v>Casilla formulada</v>
      </c>
      <c r="BI44" s="140"/>
      <c r="BJ44" s="167" t="str">
        <f t="shared" si="3"/>
        <v/>
      </c>
      <c r="BK44" s="167" t="str">
        <f t="shared" si="4"/>
        <v/>
      </c>
      <c r="BL44" s="167" t="str">
        <f t="shared" si="5"/>
        <v>SI</v>
      </c>
      <c r="BM44" s="434"/>
      <c r="BN44" s="437"/>
      <c r="BO44" s="440"/>
      <c r="BP44" s="443"/>
      <c r="BQ44" s="425"/>
      <c r="BR44" s="425"/>
      <c r="BS44" s="533"/>
    </row>
    <row r="45" spans="2:71" s="113" customFormat="1" ht="96" customHeight="1" x14ac:dyDescent="0.25">
      <c r="B45" s="463"/>
      <c r="C45" s="516"/>
      <c r="D45" s="518"/>
      <c r="E45" s="518"/>
      <c r="F45" s="522"/>
      <c r="G45" s="522"/>
      <c r="H45" s="522"/>
      <c r="I45" s="522"/>
      <c r="J45" s="455"/>
      <c r="K45" s="131">
        <v>4</v>
      </c>
      <c r="L45" s="170" t="s">
        <v>115</v>
      </c>
      <c r="M45" s="527"/>
      <c r="N45" s="530"/>
      <c r="O45" s="450"/>
      <c r="P45" s="443"/>
      <c r="Q45" s="525"/>
      <c r="R45" s="525"/>
      <c r="S45" s="525"/>
      <c r="T45" s="525"/>
      <c r="U45" s="525"/>
      <c r="V45" s="525"/>
      <c r="W45" s="525"/>
      <c r="X45" s="525"/>
      <c r="Y45" s="525"/>
      <c r="Z45" s="525"/>
      <c r="AA45" s="525"/>
      <c r="AB45" s="525"/>
      <c r="AC45" s="525"/>
      <c r="AD45" s="525"/>
      <c r="AE45" s="525"/>
      <c r="AF45" s="525"/>
      <c r="AG45" s="525"/>
      <c r="AH45" s="525"/>
      <c r="AI45" s="525"/>
      <c r="AJ45" s="425"/>
      <c r="AK45" s="425"/>
      <c r="AL45" s="425"/>
      <c r="AM45" s="536"/>
      <c r="AN45" s="133">
        <v>4</v>
      </c>
      <c r="AO45" s="171" t="s">
        <v>117</v>
      </c>
      <c r="AP45" s="171"/>
      <c r="AQ45" s="171" t="s">
        <v>114</v>
      </c>
      <c r="AR45" s="171"/>
      <c r="AS45" s="171"/>
      <c r="AT45" s="171"/>
      <c r="AU45" s="171"/>
      <c r="AV45" s="171" t="s">
        <v>114</v>
      </c>
      <c r="AW45" s="172" t="s">
        <v>114</v>
      </c>
      <c r="AX45" s="172" t="s">
        <v>114</v>
      </c>
      <c r="AY45" s="172" t="s">
        <v>114</v>
      </c>
      <c r="AZ45" s="172" t="s">
        <v>114</v>
      </c>
      <c r="BA45" s="172" t="s">
        <v>114</v>
      </c>
      <c r="BB45" s="172" t="s">
        <v>114</v>
      </c>
      <c r="BC45" s="172" t="s">
        <v>114</v>
      </c>
      <c r="BD45" s="135">
        <f t="shared" si="0"/>
        <v>0</v>
      </c>
      <c r="BE45" s="135" t="str">
        <f t="shared" si="1"/>
        <v>Débil</v>
      </c>
      <c r="BF45" s="134"/>
      <c r="BG45" s="173" t="s">
        <v>114</v>
      </c>
      <c r="BH45" s="135" t="str">
        <f t="shared" si="2"/>
        <v>Casilla formulada</v>
      </c>
      <c r="BI45" s="134"/>
      <c r="BJ45" s="135" t="str">
        <f t="shared" si="3"/>
        <v/>
      </c>
      <c r="BK45" s="135" t="str">
        <f t="shared" si="4"/>
        <v/>
      </c>
      <c r="BL45" s="135" t="str">
        <f t="shared" si="5"/>
        <v>SI</v>
      </c>
      <c r="BM45" s="434"/>
      <c r="BN45" s="437"/>
      <c r="BO45" s="440"/>
      <c r="BP45" s="443"/>
      <c r="BQ45" s="425"/>
      <c r="BR45" s="425"/>
      <c r="BS45" s="533"/>
    </row>
    <row r="46" spans="2:71" s="113" customFormat="1" ht="96" customHeight="1" x14ac:dyDescent="0.25">
      <c r="B46" s="463"/>
      <c r="C46" s="516"/>
      <c r="D46" s="518"/>
      <c r="E46" s="518"/>
      <c r="F46" s="522"/>
      <c r="G46" s="522"/>
      <c r="H46" s="522"/>
      <c r="I46" s="522"/>
      <c r="J46" s="455"/>
      <c r="K46" s="137">
        <v>5</v>
      </c>
      <c r="L46" s="174" t="s">
        <v>115</v>
      </c>
      <c r="M46" s="527"/>
      <c r="N46" s="530"/>
      <c r="O46" s="450"/>
      <c r="P46" s="443"/>
      <c r="Q46" s="525"/>
      <c r="R46" s="525"/>
      <c r="S46" s="525"/>
      <c r="T46" s="525"/>
      <c r="U46" s="525"/>
      <c r="V46" s="525"/>
      <c r="W46" s="525"/>
      <c r="X46" s="525"/>
      <c r="Y46" s="525"/>
      <c r="Z46" s="525"/>
      <c r="AA46" s="525"/>
      <c r="AB46" s="525"/>
      <c r="AC46" s="525"/>
      <c r="AD46" s="525"/>
      <c r="AE46" s="525"/>
      <c r="AF46" s="525"/>
      <c r="AG46" s="525"/>
      <c r="AH46" s="525"/>
      <c r="AI46" s="525"/>
      <c r="AJ46" s="425"/>
      <c r="AK46" s="425"/>
      <c r="AL46" s="425"/>
      <c r="AM46" s="536"/>
      <c r="AN46" s="139">
        <v>5</v>
      </c>
      <c r="AO46" s="175" t="s">
        <v>117</v>
      </c>
      <c r="AP46" s="175"/>
      <c r="AQ46" s="175" t="s">
        <v>114</v>
      </c>
      <c r="AR46" s="175"/>
      <c r="AS46" s="175"/>
      <c r="AT46" s="175"/>
      <c r="AU46" s="175"/>
      <c r="AV46" s="175" t="s">
        <v>114</v>
      </c>
      <c r="AW46" s="176" t="s">
        <v>114</v>
      </c>
      <c r="AX46" s="176" t="s">
        <v>114</v>
      </c>
      <c r="AY46" s="176" t="s">
        <v>114</v>
      </c>
      <c r="AZ46" s="176" t="s">
        <v>114</v>
      </c>
      <c r="BA46" s="176" t="s">
        <v>114</v>
      </c>
      <c r="BB46" s="176" t="s">
        <v>114</v>
      </c>
      <c r="BC46" s="176" t="s">
        <v>114</v>
      </c>
      <c r="BD46" s="167">
        <f t="shared" si="0"/>
        <v>0</v>
      </c>
      <c r="BE46" s="167" t="str">
        <f t="shared" si="1"/>
        <v>Débil</v>
      </c>
      <c r="BF46" s="140"/>
      <c r="BG46" s="177" t="s">
        <v>114</v>
      </c>
      <c r="BH46" s="167" t="str">
        <f t="shared" si="2"/>
        <v>Casilla formulada</v>
      </c>
      <c r="BI46" s="140"/>
      <c r="BJ46" s="167" t="str">
        <f t="shared" si="3"/>
        <v/>
      </c>
      <c r="BK46" s="167" t="str">
        <f t="shared" si="4"/>
        <v/>
      </c>
      <c r="BL46" s="167" t="str">
        <f t="shared" si="5"/>
        <v>SI</v>
      </c>
      <c r="BM46" s="434"/>
      <c r="BN46" s="437"/>
      <c r="BO46" s="440"/>
      <c r="BP46" s="443"/>
      <c r="BQ46" s="425"/>
      <c r="BR46" s="425"/>
      <c r="BS46" s="533"/>
    </row>
    <row r="47" spans="2:71" s="113" customFormat="1" ht="96" customHeight="1" x14ac:dyDescent="0.25">
      <c r="B47" s="463"/>
      <c r="C47" s="516"/>
      <c r="D47" s="518"/>
      <c r="E47" s="518"/>
      <c r="F47" s="522"/>
      <c r="G47" s="522"/>
      <c r="H47" s="522"/>
      <c r="I47" s="522"/>
      <c r="J47" s="455"/>
      <c r="K47" s="131">
        <v>6</v>
      </c>
      <c r="L47" s="170" t="s">
        <v>115</v>
      </c>
      <c r="M47" s="527"/>
      <c r="N47" s="530"/>
      <c r="O47" s="450"/>
      <c r="P47" s="443"/>
      <c r="Q47" s="525"/>
      <c r="R47" s="525"/>
      <c r="S47" s="525"/>
      <c r="T47" s="525"/>
      <c r="U47" s="525"/>
      <c r="V47" s="525"/>
      <c r="W47" s="525"/>
      <c r="X47" s="525"/>
      <c r="Y47" s="525"/>
      <c r="Z47" s="525"/>
      <c r="AA47" s="525"/>
      <c r="AB47" s="525"/>
      <c r="AC47" s="525"/>
      <c r="AD47" s="525"/>
      <c r="AE47" s="525"/>
      <c r="AF47" s="525"/>
      <c r="AG47" s="525"/>
      <c r="AH47" s="525"/>
      <c r="AI47" s="525"/>
      <c r="AJ47" s="425"/>
      <c r="AK47" s="425"/>
      <c r="AL47" s="425"/>
      <c r="AM47" s="536"/>
      <c r="AN47" s="133">
        <v>6</v>
      </c>
      <c r="AO47" s="171" t="s">
        <v>117</v>
      </c>
      <c r="AP47" s="171"/>
      <c r="AQ47" s="171" t="s">
        <v>114</v>
      </c>
      <c r="AR47" s="171"/>
      <c r="AS47" s="171"/>
      <c r="AT47" s="171"/>
      <c r="AU47" s="171"/>
      <c r="AV47" s="171" t="s">
        <v>114</v>
      </c>
      <c r="AW47" s="172" t="s">
        <v>114</v>
      </c>
      <c r="AX47" s="172" t="s">
        <v>114</v>
      </c>
      <c r="AY47" s="172" t="s">
        <v>114</v>
      </c>
      <c r="AZ47" s="172" t="s">
        <v>114</v>
      </c>
      <c r="BA47" s="172" t="s">
        <v>114</v>
      </c>
      <c r="BB47" s="172" t="s">
        <v>114</v>
      </c>
      <c r="BC47" s="172" t="s">
        <v>114</v>
      </c>
      <c r="BD47" s="135">
        <f t="shared" si="0"/>
        <v>0</v>
      </c>
      <c r="BE47" s="135" t="str">
        <f t="shared" si="1"/>
        <v>Débil</v>
      </c>
      <c r="BF47" s="134"/>
      <c r="BG47" s="173" t="s">
        <v>114</v>
      </c>
      <c r="BH47" s="135" t="str">
        <f t="shared" si="2"/>
        <v>Casilla formulada</v>
      </c>
      <c r="BI47" s="134"/>
      <c r="BJ47" s="135" t="str">
        <f t="shared" si="3"/>
        <v/>
      </c>
      <c r="BK47" s="135" t="str">
        <f t="shared" si="4"/>
        <v/>
      </c>
      <c r="BL47" s="135" t="str">
        <f t="shared" si="5"/>
        <v>SI</v>
      </c>
      <c r="BM47" s="434"/>
      <c r="BN47" s="437"/>
      <c r="BO47" s="440"/>
      <c r="BP47" s="443"/>
      <c r="BQ47" s="425"/>
      <c r="BR47" s="425"/>
      <c r="BS47" s="533"/>
    </row>
    <row r="48" spans="2:71" s="113" customFormat="1" ht="96" customHeight="1" x14ac:dyDescent="0.25">
      <c r="B48" s="463"/>
      <c r="C48" s="516"/>
      <c r="D48" s="518"/>
      <c r="E48" s="518"/>
      <c r="F48" s="522"/>
      <c r="G48" s="522"/>
      <c r="H48" s="522"/>
      <c r="I48" s="522"/>
      <c r="J48" s="455"/>
      <c r="K48" s="137">
        <v>7</v>
      </c>
      <c r="L48" s="174" t="s">
        <v>115</v>
      </c>
      <c r="M48" s="527"/>
      <c r="N48" s="530"/>
      <c r="O48" s="450"/>
      <c r="P48" s="443"/>
      <c r="Q48" s="525"/>
      <c r="R48" s="525"/>
      <c r="S48" s="525"/>
      <c r="T48" s="525"/>
      <c r="U48" s="525"/>
      <c r="V48" s="525"/>
      <c r="W48" s="525"/>
      <c r="X48" s="525"/>
      <c r="Y48" s="525"/>
      <c r="Z48" s="525"/>
      <c r="AA48" s="525"/>
      <c r="AB48" s="525"/>
      <c r="AC48" s="525"/>
      <c r="AD48" s="525"/>
      <c r="AE48" s="525"/>
      <c r="AF48" s="525"/>
      <c r="AG48" s="525"/>
      <c r="AH48" s="525"/>
      <c r="AI48" s="525"/>
      <c r="AJ48" s="425"/>
      <c r="AK48" s="425"/>
      <c r="AL48" s="425"/>
      <c r="AM48" s="536"/>
      <c r="AN48" s="139">
        <v>7</v>
      </c>
      <c r="AO48" s="175" t="s">
        <v>117</v>
      </c>
      <c r="AP48" s="175"/>
      <c r="AQ48" s="175" t="s">
        <v>114</v>
      </c>
      <c r="AR48" s="175"/>
      <c r="AS48" s="175"/>
      <c r="AT48" s="175"/>
      <c r="AU48" s="175"/>
      <c r="AV48" s="175" t="s">
        <v>114</v>
      </c>
      <c r="AW48" s="176" t="s">
        <v>114</v>
      </c>
      <c r="AX48" s="176" t="s">
        <v>114</v>
      </c>
      <c r="AY48" s="176" t="s">
        <v>114</v>
      </c>
      <c r="AZ48" s="176" t="s">
        <v>114</v>
      </c>
      <c r="BA48" s="176" t="s">
        <v>114</v>
      </c>
      <c r="BB48" s="176" t="s">
        <v>114</v>
      </c>
      <c r="BC48" s="176" t="s">
        <v>114</v>
      </c>
      <c r="BD48" s="167">
        <f t="shared" si="0"/>
        <v>0</v>
      </c>
      <c r="BE48" s="167" t="str">
        <f t="shared" si="1"/>
        <v>Débil</v>
      </c>
      <c r="BF48" s="140"/>
      <c r="BG48" s="177" t="s">
        <v>114</v>
      </c>
      <c r="BH48" s="167" t="str">
        <f t="shared" si="2"/>
        <v>Casilla formulada</v>
      </c>
      <c r="BI48" s="140"/>
      <c r="BJ48" s="167" t="str">
        <f t="shared" si="3"/>
        <v/>
      </c>
      <c r="BK48" s="167" t="str">
        <f t="shared" si="4"/>
        <v/>
      </c>
      <c r="BL48" s="167" t="str">
        <f t="shared" si="5"/>
        <v>SI</v>
      </c>
      <c r="BM48" s="434"/>
      <c r="BN48" s="437"/>
      <c r="BO48" s="440"/>
      <c r="BP48" s="443"/>
      <c r="BQ48" s="425"/>
      <c r="BR48" s="425"/>
      <c r="BS48" s="533"/>
    </row>
    <row r="49" spans="2:71" s="113" customFormat="1" ht="96" customHeight="1" x14ac:dyDescent="0.25">
      <c r="B49" s="463"/>
      <c r="C49" s="516"/>
      <c r="D49" s="518"/>
      <c r="E49" s="518"/>
      <c r="F49" s="522"/>
      <c r="G49" s="522"/>
      <c r="H49" s="522"/>
      <c r="I49" s="522"/>
      <c r="J49" s="455"/>
      <c r="K49" s="131">
        <v>8</v>
      </c>
      <c r="L49" s="170" t="s">
        <v>115</v>
      </c>
      <c r="M49" s="527"/>
      <c r="N49" s="530"/>
      <c r="O49" s="450"/>
      <c r="P49" s="443"/>
      <c r="Q49" s="525"/>
      <c r="R49" s="525"/>
      <c r="S49" s="525"/>
      <c r="T49" s="525"/>
      <c r="U49" s="525"/>
      <c r="V49" s="525"/>
      <c r="W49" s="525"/>
      <c r="X49" s="525"/>
      <c r="Y49" s="525"/>
      <c r="Z49" s="525"/>
      <c r="AA49" s="525"/>
      <c r="AB49" s="525"/>
      <c r="AC49" s="525"/>
      <c r="AD49" s="525"/>
      <c r="AE49" s="525"/>
      <c r="AF49" s="525"/>
      <c r="AG49" s="525"/>
      <c r="AH49" s="525"/>
      <c r="AI49" s="525"/>
      <c r="AJ49" s="425"/>
      <c r="AK49" s="425"/>
      <c r="AL49" s="425"/>
      <c r="AM49" s="536"/>
      <c r="AN49" s="133">
        <v>8</v>
      </c>
      <c r="AO49" s="171" t="s">
        <v>117</v>
      </c>
      <c r="AP49" s="171"/>
      <c r="AQ49" s="171" t="s">
        <v>114</v>
      </c>
      <c r="AR49" s="171"/>
      <c r="AS49" s="171"/>
      <c r="AT49" s="171"/>
      <c r="AU49" s="171"/>
      <c r="AV49" s="171" t="s">
        <v>114</v>
      </c>
      <c r="AW49" s="172" t="s">
        <v>114</v>
      </c>
      <c r="AX49" s="172" t="s">
        <v>114</v>
      </c>
      <c r="AY49" s="172" t="s">
        <v>114</v>
      </c>
      <c r="AZ49" s="172" t="s">
        <v>114</v>
      </c>
      <c r="BA49" s="172" t="s">
        <v>114</v>
      </c>
      <c r="BB49" s="172" t="s">
        <v>114</v>
      </c>
      <c r="BC49" s="172" t="s">
        <v>114</v>
      </c>
      <c r="BD49" s="135">
        <f t="shared" si="0"/>
        <v>0</v>
      </c>
      <c r="BE49" s="135" t="str">
        <f t="shared" si="1"/>
        <v>Débil</v>
      </c>
      <c r="BF49" s="134"/>
      <c r="BG49" s="173" t="s">
        <v>114</v>
      </c>
      <c r="BH49" s="135" t="str">
        <f t="shared" si="2"/>
        <v>Casilla formulada</v>
      </c>
      <c r="BI49" s="134"/>
      <c r="BJ49" s="135" t="str">
        <f t="shared" si="3"/>
        <v/>
      </c>
      <c r="BK49" s="135" t="str">
        <f t="shared" si="4"/>
        <v/>
      </c>
      <c r="BL49" s="135" t="str">
        <f t="shared" si="5"/>
        <v>SI</v>
      </c>
      <c r="BM49" s="434"/>
      <c r="BN49" s="437"/>
      <c r="BO49" s="440"/>
      <c r="BP49" s="443"/>
      <c r="BQ49" s="425"/>
      <c r="BR49" s="425"/>
      <c r="BS49" s="533"/>
    </row>
    <row r="50" spans="2:71" s="113" customFormat="1" ht="96" customHeight="1" x14ac:dyDescent="0.25">
      <c r="B50" s="463"/>
      <c r="C50" s="516"/>
      <c r="D50" s="518"/>
      <c r="E50" s="518"/>
      <c r="F50" s="522"/>
      <c r="G50" s="522"/>
      <c r="H50" s="522"/>
      <c r="I50" s="522"/>
      <c r="J50" s="455"/>
      <c r="K50" s="137">
        <v>9</v>
      </c>
      <c r="L50" s="178" t="s">
        <v>115</v>
      </c>
      <c r="M50" s="527"/>
      <c r="N50" s="530"/>
      <c r="O50" s="450"/>
      <c r="P50" s="443"/>
      <c r="Q50" s="525"/>
      <c r="R50" s="525"/>
      <c r="S50" s="525"/>
      <c r="T50" s="525"/>
      <c r="U50" s="525"/>
      <c r="V50" s="525"/>
      <c r="W50" s="525"/>
      <c r="X50" s="525"/>
      <c r="Y50" s="525"/>
      <c r="Z50" s="525"/>
      <c r="AA50" s="525"/>
      <c r="AB50" s="525"/>
      <c r="AC50" s="525"/>
      <c r="AD50" s="525"/>
      <c r="AE50" s="525"/>
      <c r="AF50" s="525"/>
      <c r="AG50" s="525"/>
      <c r="AH50" s="525"/>
      <c r="AI50" s="525"/>
      <c r="AJ50" s="425"/>
      <c r="AK50" s="425"/>
      <c r="AL50" s="425"/>
      <c r="AM50" s="536"/>
      <c r="AN50" s="139">
        <v>9</v>
      </c>
      <c r="AO50" s="175" t="s">
        <v>117</v>
      </c>
      <c r="AP50" s="175"/>
      <c r="AQ50" s="175" t="s">
        <v>114</v>
      </c>
      <c r="AR50" s="175"/>
      <c r="AS50" s="175"/>
      <c r="AT50" s="175"/>
      <c r="AU50" s="175"/>
      <c r="AV50" s="175" t="s">
        <v>114</v>
      </c>
      <c r="AW50" s="176" t="s">
        <v>114</v>
      </c>
      <c r="AX50" s="176" t="s">
        <v>114</v>
      </c>
      <c r="AY50" s="176" t="s">
        <v>114</v>
      </c>
      <c r="AZ50" s="176" t="s">
        <v>114</v>
      </c>
      <c r="BA50" s="176" t="s">
        <v>114</v>
      </c>
      <c r="BB50" s="176" t="s">
        <v>114</v>
      </c>
      <c r="BC50" s="176" t="s">
        <v>114</v>
      </c>
      <c r="BD50" s="167">
        <f t="shared" si="0"/>
        <v>0</v>
      </c>
      <c r="BE50" s="167" t="str">
        <f t="shared" si="1"/>
        <v>Débil</v>
      </c>
      <c r="BF50" s="140"/>
      <c r="BG50" s="177" t="s">
        <v>114</v>
      </c>
      <c r="BH50" s="167" t="str">
        <f t="shared" si="2"/>
        <v>Casilla formulada</v>
      </c>
      <c r="BI50" s="140"/>
      <c r="BJ50" s="167" t="str">
        <f t="shared" si="3"/>
        <v/>
      </c>
      <c r="BK50" s="167" t="str">
        <f t="shared" si="4"/>
        <v/>
      </c>
      <c r="BL50" s="167" t="str">
        <f t="shared" si="5"/>
        <v>SI</v>
      </c>
      <c r="BM50" s="434"/>
      <c r="BN50" s="437"/>
      <c r="BO50" s="440"/>
      <c r="BP50" s="443"/>
      <c r="BQ50" s="425"/>
      <c r="BR50" s="425"/>
      <c r="BS50" s="533"/>
    </row>
    <row r="51" spans="2:71" s="113" customFormat="1" ht="96" customHeight="1" thickBot="1" x14ac:dyDescent="0.3">
      <c r="B51" s="464"/>
      <c r="C51" s="517"/>
      <c r="D51" s="519"/>
      <c r="E51" s="519"/>
      <c r="F51" s="523"/>
      <c r="G51" s="523"/>
      <c r="H51" s="523"/>
      <c r="I51" s="523"/>
      <c r="J51" s="456"/>
      <c r="K51" s="144">
        <v>10</v>
      </c>
      <c r="L51" s="179" t="s">
        <v>115</v>
      </c>
      <c r="M51" s="528"/>
      <c r="N51" s="531"/>
      <c r="O51" s="451"/>
      <c r="P51" s="444"/>
      <c r="Q51" s="526"/>
      <c r="R51" s="526"/>
      <c r="S51" s="526"/>
      <c r="T51" s="526"/>
      <c r="U51" s="526"/>
      <c r="V51" s="526"/>
      <c r="W51" s="526"/>
      <c r="X51" s="526"/>
      <c r="Y51" s="526"/>
      <c r="Z51" s="526"/>
      <c r="AA51" s="526"/>
      <c r="AB51" s="526"/>
      <c r="AC51" s="526"/>
      <c r="AD51" s="526"/>
      <c r="AE51" s="526"/>
      <c r="AF51" s="526"/>
      <c r="AG51" s="526"/>
      <c r="AH51" s="526"/>
      <c r="AI51" s="526"/>
      <c r="AJ51" s="426"/>
      <c r="AK51" s="426"/>
      <c r="AL51" s="426"/>
      <c r="AM51" s="537"/>
      <c r="AN51" s="146">
        <v>10</v>
      </c>
      <c r="AO51" s="180" t="s">
        <v>117</v>
      </c>
      <c r="AP51" s="180"/>
      <c r="AQ51" s="180" t="s">
        <v>114</v>
      </c>
      <c r="AR51" s="180"/>
      <c r="AS51" s="180"/>
      <c r="AT51" s="180"/>
      <c r="AU51" s="180"/>
      <c r="AV51" s="180" t="s">
        <v>114</v>
      </c>
      <c r="AW51" s="181" t="s">
        <v>114</v>
      </c>
      <c r="AX51" s="181" t="s">
        <v>114</v>
      </c>
      <c r="AY51" s="181" t="s">
        <v>114</v>
      </c>
      <c r="AZ51" s="181" t="s">
        <v>114</v>
      </c>
      <c r="BA51" s="181" t="s">
        <v>114</v>
      </c>
      <c r="BB51" s="181" t="s">
        <v>114</v>
      </c>
      <c r="BC51" s="181" t="s">
        <v>114</v>
      </c>
      <c r="BD51" s="148">
        <f t="shared" si="0"/>
        <v>0</v>
      </c>
      <c r="BE51" s="148" t="str">
        <f t="shared" si="1"/>
        <v>Débil</v>
      </c>
      <c r="BF51" s="147"/>
      <c r="BG51" s="182" t="s">
        <v>114</v>
      </c>
      <c r="BH51" s="148" t="str">
        <f t="shared" si="2"/>
        <v>Casilla formulada</v>
      </c>
      <c r="BI51" s="147"/>
      <c r="BJ51" s="148" t="str">
        <f t="shared" si="3"/>
        <v/>
      </c>
      <c r="BK51" s="148" t="str">
        <f t="shared" si="4"/>
        <v/>
      </c>
      <c r="BL51" s="148" t="str">
        <f t="shared" si="5"/>
        <v>SI</v>
      </c>
      <c r="BM51" s="435"/>
      <c r="BN51" s="438"/>
      <c r="BO51" s="441"/>
      <c r="BP51" s="444"/>
      <c r="BQ51" s="426"/>
      <c r="BR51" s="426"/>
      <c r="BS51" s="534"/>
    </row>
    <row r="52" spans="2:71" s="113" customFormat="1" ht="96" customHeight="1" x14ac:dyDescent="0.25">
      <c r="B52" s="462">
        <v>5</v>
      </c>
      <c r="C52" s="515" t="s">
        <v>112</v>
      </c>
      <c r="D52" s="518" t="s">
        <v>113</v>
      </c>
      <c r="E52" s="518"/>
      <c r="F52" s="522" t="s">
        <v>114</v>
      </c>
      <c r="G52" s="522" t="s">
        <v>114</v>
      </c>
      <c r="H52" s="522" t="s">
        <v>114</v>
      </c>
      <c r="I52" s="522" t="s">
        <v>114</v>
      </c>
      <c r="J52" s="455" t="str">
        <f>IF(AND((F52="SI"),(G52="SI"),(H52="SI"),(I52="SI")),"Si es Riesgo de Corrupción","No es Riesgo de Corrupción")</f>
        <v>No es Riesgo de Corrupción</v>
      </c>
      <c r="K52" s="128">
        <v>1</v>
      </c>
      <c r="L52" s="169" t="s">
        <v>115</v>
      </c>
      <c r="M52" s="527" t="s">
        <v>502</v>
      </c>
      <c r="N52" s="52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524" t="s">
        <v>114</v>
      </c>
      <c r="R52" s="524" t="s">
        <v>114</v>
      </c>
      <c r="S52" s="524" t="s">
        <v>114</v>
      </c>
      <c r="T52" s="524" t="s">
        <v>114</v>
      </c>
      <c r="U52" s="524" t="s">
        <v>114</v>
      </c>
      <c r="V52" s="524" t="s">
        <v>114</v>
      </c>
      <c r="W52" s="524" t="s">
        <v>114</v>
      </c>
      <c r="X52" s="524" t="s">
        <v>114</v>
      </c>
      <c r="Y52" s="524" t="s">
        <v>114</v>
      </c>
      <c r="Z52" s="524" t="s">
        <v>114</v>
      </c>
      <c r="AA52" s="524" t="s">
        <v>114</v>
      </c>
      <c r="AB52" s="524" t="s">
        <v>114</v>
      </c>
      <c r="AC52" s="524" t="s">
        <v>114</v>
      </c>
      <c r="AD52" s="524" t="s">
        <v>114</v>
      </c>
      <c r="AE52" s="524" t="s">
        <v>114</v>
      </c>
      <c r="AF52" s="524" t="s">
        <v>114</v>
      </c>
      <c r="AG52" s="524" t="s">
        <v>114</v>
      </c>
      <c r="AH52" s="524" t="s">
        <v>114</v>
      </c>
      <c r="AI52" s="524"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535" t="s">
        <v>116</v>
      </c>
      <c r="AN52" s="117">
        <v>1</v>
      </c>
      <c r="AO52" s="118" t="s">
        <v>117</v>
      </c>
      <c r="AP52" s="118"/>
      <c r="AQ52" s="118" t="s">
        <v>114</v>
      </c>
      <c r="AR52" s="118"/>
      <c r="AS52" s="118"/>
      <c r="AT52" s="118"/>
      <c r="AU52" s="118"/>
      <c r="AV52" s="118" t="s">
        <v>114</v>
      </c>
      <c r="AW52" s="119" t="s">
        <v>114</v>
      </c>
      <c r="AX52" s="119" t="s">
        <v>114</v>
      </c>
      <c r="AY52" s="119" t="s">
        <v>114</v>
      </c>
      <c r="AZ52" s="119" t="s">
        <v>114</v>
      </c>
      <c r="BA52" s="119" t="s">
        <v>114</v>
      </c>
      <c r="BB52" s="119" t="s">
        <v>114</v>
      </c>
      <c r="BC52" s="119" t="s">
        <v>114</v>
      </c>
      <c r="BD52" s="166">
        <f t="shared" si="0"/>
        <v>0</v>
      </c>
      <c r="BE52" s="166" t="str">
        <f t="shared" si="1"/>
        <v>Débil</v>
      </c>
      <c r="BF52" s="121"/>
      <c r="BG52" s="122" t="s">
        <v>114</v>
      </c>
      <c r="BH52" s="166" t="str">
        <f t="shared" si="2"/>
        <v>Casilla formulada</v>
      </c>
      <c r="BI52" s="121"/>
      <c r="BJ52" s="166" t="str">
        <f t="shared" si="3"/>
        <v/>
      </c>
      <c r="BK52" s="166" t="str">
        <f t="shared" si="4"/>
        <v/>
      </c>
      <c r="BL52" s="166" t="str">
        <f t="shared" si="5"/>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532"/>
    </row>
    <row r="53" spans="2:71" s="113" customFormat="1" ht="96" customHeight="1" x14ac:dyDescent="0.25">
      <c r="B53" s="463"/>
      <c r="C53" s="516"/>
      <c r="D53" s="518"/>
      <c r="E53" s="518"/>
      <c r="F53" s="522"/>
      <c r="G53" s="522"/>
      <c r="H53" s="522"/>
      <c r="I53" s="522"/>
      <c r="J53" s="455"/>
      <c r="K53" s="131">
        <v>2</v>
      </c>
      <c r="L53" s="170" t="s">
        <v>115</v>
      </c>
      <c r="M53" s="527"/>
      <c r="N53" s="530"/>
      <c r="O53" s="450"/>
      <c r="P53" s="443"/>
      <c r="Q53" s="525"/>
      <c r="R53" s="525"/>
      <c r="S53" s="525"/>
      <c r="T53" s="525"/>
      <c r="U53" s="525"/>
      <c r="V53" s="525"/>
      <c r="W53" s="525"/>
      <c r="X53" s="525"/>
      <c r="Y53" s="525"/>
      <c r="Z53" s="525"/>
      <c r="AA53" s="525"/>
      <c r="AB53" s="525"/>
      <c r="AC53" s="525"/>
      <c r="AD53" s="525"/>
      <c r="AE53" s="525"/>
      <c r="AF53" s="525"/>
      <c r="AG53" s="525"/>
      <c r="AH53" s="525"/>
      <c r="AI53" s="525"/>
      <c r="AJ53" s="425"/>
      <c r="AK53" s="425"/>
      <c r="AL53" s="425"/>
      <c r="AM53" s="536"/>
      <c r="AN53" s="133">
        <v>2</v>
      </c>
      <c r="AO53" s="171" t="s">
        <v>117</v>
      </c>
      <c r="AP53" s="171"/>
      <c r="AQ53" s="171" t="s">
        <v>114</v>
      </c>
      <c r="AR53" s="171"/>
      <c r="AS53" s="171"/>
      <c r="AT53" s="171"/>
      <c r="AU53" s="171"/>
      <c r="AV53" s="171" t="s">
        <v>114</v>
      </c>
      <c r="AW53" s="172" t="s">
        <v>114</v>
      </c>
      <c r="AX53" s="172" t="s">
        <v>114</v>
      </c>
      <c r="AY53" s="172" t="s">
        <v>114</v>
      </c>
      <c r="AZ53" s="172" t="s">
        <v>114</v>
      </c>
      <c r="BA53" s="172" t="s">
        <v>114</v>
      </c>
      <c r="BB53" s="172" t="s">
        <v>114</v>
      </c>
      <c r="BC53" s="172" t="s">
        <v>114</v>
      </c>
      <c r="BD53" s="135">
        <f t="shared" si="0"/>
        <v>0</v>
      </c>
      <c r="BE53" s="135" t="str">
        <f t="shared" si="1"/>
        <v>Débil</v>
      </c>
      <c r="BF53" s="134"/>
      <c r="BG53" s="173" t="s">
        <v>114</v>
      </c>
      <c r="BH53" s="135" t="str">
        <f t="shared" si="2"/>
        <v>Casilla formulada</v>
      </c>
      <c r="BI53" s="134"/>
      <c r="BJ53" s="135" t="str">
        <f t="shared" si="3"/>
        <v/>
      </c>
      <c r="BK53" s="135" t="str">
        <f t="shared" si="4"/>
        <v/>
      </c>
      <c r="BL53" s="135" t="str">
        <f t="shared" si="5"/>
        <v>SI</v>
      </c>
      <c r="BM53" s="434"/>
      <c r="BN53" s="437"/>
      <c r="BO53" s="440"/>
      <c r="BP53" s="443"/>
      <c r="BQ53" s="425"/>
      <c r="BR53" s="425"/>
      <c r="BS53" s="533"/>
    </row>
    <row r="54" spans="2:71" s="113" customFormat="1" ht="96" customHeight="1" x14ac:dyDescent="0.25">
      <c r="B54" s="463"/>
      <c r="C54" s="516"/>
      <c r="D54" s="518"/>
      <c r="E54" s="518"/>
      <c r="F54" s="522"/>
      <c r="G54" s="522"/>
      <c r="H54" s="522"/>
      <c r="I54" s="522"/>
      <c r="J54" s="455"/>
      <c r="K54" s="137">
        <v>3</v>
      </c>
      <c r="L54" s="174" t="s">
        <v>115</v>
      </c>
      <c r="M54" s="527"/>
      <c r="N54" s="530"/>
      <c r="O54" s="450"/>
      <c r="P54" s="443"/>
      <c r="Q54" s="525"/>
      <c r="R54" s="525"/>
      <c r="S54" s="525"/>
      <c r="T54" s="525"/>
      <c r="U54" s="525"/>
      <c r="V54" s="525"/>
      <c r="W54" s="525"/>
      <c r="X54" s="525"/>
      <c r="Y54" s="525"/>
      <c r="Z54" s="525"/>
      <c r="AA54" s="525"/>
      <c r="AB54" s="525"/>
      <c r="AC54" s="525"/>
      <c r="AD54" s="525"/>
      <c r="AE54" s="525"/>
      <c r="AF54" s="525"/>
      <c r="AG54" s="525"/>
      <c r="AH54" s="525"/>
      <c r="AI54" s="525"/>
      <c r="AJ54" s="425"/>
      <c r="AK54" s="425"/>
      <c r="AL54" s="425"/>
      <c r="AM54" s="536"/>
      <c r="AN54" s="139">
        <v>3</v>
      </c>
      <c r="AO54" s="175" t="s">
        <v>117</v>
      </c>
      <c r="AP54" s="175"/>
      <c r="AQ54" s="175" t="s">
        <v>114</v>
      </c>
      <c r="AR54" s="175"/>
      <c r="AS54" s="175"/>
      <c r="AT54" s="175"/>
      <c r="AU54" s="175"/>
      <c r="AV54" s="175" t="s">
        <v>114</v>
      </c>
      <c r="AW54" s="176" t="s">
        <v>114</v>
      </c>
      <c r="AX54" s="176" t="s">
        <v>114</v>
      </c>
      <c r="AY54" s="176" t="s">
        <v>114</v>
      </c>
      <c r="AZ54" s="176" t="s">
        <v>114</v>
      </c>
      <c r="BA54" s="176" t="s">
        <v>114</v>
      </c>
      <c r="BB54" s="176" t="s">
        <v>114</v>
      </c>
      <c r="BC54" s="176" t="s">
        <v>114</v>
      </c>
      <c r="BD54" s="167">
        <f t="shared" si="0"/>
        <v>0</v>
      </c>
      <c r="BE54" s="167" t="str">
        <f t="shared" si="1"/>
        <v>Débil</v>
      </c>
      <c r="BF54" s="140"/>
      <c r="BG54" s="177" t="s">
        <v>114</v>
      </c>
      <c r="BH54" s="167" t="str">
        <f t="shared" si="2"/>
        <v>Casilla formulada</v>
      </c>
      <c r="BI54" s="140"/>
      <c r="BJ54" s="167" t="str">
        <f t="shared" si="3"/>
        <v/>
      </c>
      <c r="BK54" s="167" t="str">
        <f t="shared" si="4"/>
        <v/>
      </c>
      <c r="BL54" s="167" t="str">
        <f t="shared" si="5"/>
        <v>SI</v>
      </c>
      <c r="BM54" s="434"/>
      <c r="BN54" s="437"/>
      <c r="BO54" s="440"/>
      <c r="BP54" s="443"/>
      <c r="BQ54" s="425"/>
      <c r="BR54" s="425"/>
      <c r="BS54" s="533"/>
    </row>
    <row r="55" spans="2:71" s="113" customFormat="1" ht="96" customHeight="1" x14ac:dyDescent="0.25">
      <c r="B55" s="463"/>
      <c r="C55" s="516"/>
      <c r="D55" s="518"/>
      <c r="E55" s="518"/>
      <c r="F55" s="522"/>
      <c r="G55" s="522"/>
      <c r="H55" s="522"/>
      <c r="I55" s="522"/>
      <c r="J55" s="455"/>
      <c r="K55" s="131">
        <v>4</v>
      </c>
      <c r="L55" s="170" t="s">
        <v>115</v>
      </c>
      <c r="M55" s="527"/>
      <c r="N55" s="530"/>
      <c r="O55" s="450"/>
      <c r="P55" s="443"/>
      <c r="Q55" s="525"/>
      <c r="R55" s="525"/>
      <c r="S55" s="525"/>
      <c r="T55" s="525"/>
      <c r="U55" s="525"/>
      <c r="V55" s="525"/>
      <c r="W55" s="525"/>
      <c r="X55" s="525"/>
      <c r="Y55" s="525"/>
      <c r="Z55" s="525"/>
      <c r="AA55" s="525"/>
      <c r="AB55" s="525"/>
      <c r="AC55" s="525"/>
      <c r="AD55" s="525"/>
      <c r="AE55" s="525"/>
      <c r="AF55" s="525"/>
      <c r="AG55" s="525"/>
      <c r="AH55" s="525"/>
      <c r="AI55" s="525"/>
      <c r="AJ55" s="425"/>
      <c r="AK55" s="425"/>
      <c r="AL55" s="425"/>
      <c r="AM55" s="536"/>
      <c r="AN55" s="133">
        <v>4</v>
      </c>
      <c r="AO55" s="171" t="s">
        <v>117</v>
      </c>
      <c r="AP55" s="171"/>
      <c r="AQ55" s="171" t="s">
        <v>114</v>
      </c>
      <c r="AR55" s="171"/>
      <c r="AS55" s="171"/>
      <c r="AT55" s="171"/>
      <c r="AU55" s="171"/>
      <c r="AV55" s="171" t="s">
        <v>114</v>
      </c>
      <c r="AW55" s="172" t="s">
        <v>114</v>
      </c>
      <c r="AX55" s="172" t="s">
        <v>114</v>
      </c>
      <c r="AY55" s="172" t="s">
        <v>114</v>
      </c>
      <c r="AZ55" s="172" t="s">
        <v>114</v>
      </c>
      <c r="BA55" s="172" t="s">
        <v>114</v>
      </c>
      <c r="BB55" s="172" t="s">
        <v>114</v>
      </c>
      <c r="BC55" s="172" t="s">
        <v>114</v>
      </c>
      <c r="BD55" s="135">
        <f t="shared" si="0"/>
        <v>0</v>
      </c>
      <c r="BE55" s="135" t="str">
        <f t="shared" si="1"/>
        <v>Débil</v>
      </c>
      <c r="BF55" s="134"/>
      <c r="BG55" s="173" t="s">
        <v>114</v>
      </c>
      <c r="BH55" s="135" t="str">
        <f t="shared" si="2"/>
        <v>Casilla formulada</v>
      </c>
      <c r="BI55" s="134"/>
      <c r="BJ55" s="135" t="str">
        <f t="shared" si="3"/>
        <v/>
      </c>
      <c r="BK55" s="135" t="str">
        <f t="shared" si="4"/>
        <v/>
      </c>
      <c r="BL55" s="135" t="str">
        <f t="shared" si="5"/>
        <v>SI</v>
      </c>
      <c r="BM55" s="434"/>
      <c r="BN55" s="437"/>
      <c r="BO55" s="440"/>
      <c r="BP55" s="443"/>
      <c r="BQ55" s="425"/>
      <c r="BR55" s="425"/>
      <c r="BS55" s="533"/>
    </row>
    <row r="56" spans="2:71" s="113" customFormat="1" ht="96" customHeight="1" x14ac:dyDescent="0.25">
      <c r="B56" s="463"/>
      <c r="C56" s="516"/>
      <c r="D56" s="518"/>
      <c r="E56" s="518"/>
      <c r="F56" s="522"/>
      <c r="G56" s="522"/>
      <c r="H56" s="522"/>
      <c r="I56" s="522"/>
      <c r="J56" s="455"/>
      <c r="K56" s="137">
        <v>5</v>
      </c>
      <c r="L56" s="174" t="s">
        <v>115</v>
      </c>
      <c r="M56" s="527"/>
      <c r="N56" s="530"/>
      <c r="O56" s="450"/>
      <c r="P56" s="443"/>
      <c r="Q56" s="525"/>
      <c r="R56" s="525"/>
      <c r="S56" s="525"/>
      <c r="T56" s="525"/>
      <c r="U56" s="525"/>
      <c r="V56" s="525"/>
      <c r="W56" s="525"/>
      <c r="X56" s="525"/>
      <c r="Y56" s="525"/>
      <c r="Z56" s="525"/>
      <c r="AA56" s="525"/>
      <c r="AB56" s="525"/>
      <c r="AC56" s="525"/>
      <c r="AD56" s="525"/>
      <c r="AE56" s="525"/>
      <c r="AF56" s="525"/>
      <c r="AG56" s="525"/>
      <c r="AH56" s="525"/>
      <c r="AI56" s="525"/>
      <c r="AJ56" s="425"/>
      <c r="AK56" s="425"/>
      <c r="AL56" s="425"/>
      <c r="AM56" s="536"/>
      <c r="AN56" s="139">
        <v>5</v>
      </c>
      <c r="AO56" s="175" t="s">
        <v>117</v>
      </c>
      <c r="AP56" s="175"/>
      <c r="AQ56" s="175" t="s">
        <v>114</v>
      </c>
      <c r="AR56" s="175"/>
      <c r="AS56" s="175"/>
      <c r="AT56" s="175"/>
      <c r="AU56" s="175"/>
      <c r="AV56" s="175" t="s">
        <v>114</v>
      </c>
      <c r="AW56" s="176" t="s">
        <v>114</v>
      </c>
      <c r="AX56" s="176" t="s">
        <v>114</v>
      </c>
      <c r="AY56" s="176" t="s">
        <v>114</v>
      </c>
      <c r="AZ56" s="176" t="s">
        <v>114</v>
      </c>
      <c r="BA56" s="176" t="s">
        <v>114</v>
      </c>
      <c r="BB56" s="176" t="s">
        <v>114</v>
      </c>
      <c r="BC56" s="176" t="s">
        <v>114</v>
      </c>
      <c r="BD56" s="167">
        <f t="shared" si="0"/>
        <v>0</v>
      </c>
      <c r="BE56" s="167" t="str">
        <f t="shared" si="1"/>
        <v>Débil</v>
      </c>
      <c r="BF56" s="140"/>
      <c r="BG56" s="177" t="s">
        <v>114</v>
      </c>
      <c r="BH56" s="167" t="str">
        <f t="shared" si="2"/>
        <v>Casilla formulada</v>
      </c>
      <c r="BI56" s="140"/>
      <c r="BJ56" s="167" t="str">
        <f t="shared" si="3"/>
        <v/>
      </c>
      <c r="BK56" s="167" t="str">
        <f t="shared" si="4"/>
        <v/>
      </c>
      <c r="BL56" s="167" t="str">
        <f t="shared" si="5"/>
        <v>SI</v>
      </c>
      <c r="BM56" s="434"/>
      <c r="BN56" s="437"/>
      <c r="BO56" s="440"/>
      <c r="BP56" s="443"/>
      <c r="BQ56" s="425"/>
      <c r="BR56" s="425"/>
      <c r="BS56" s="533"/>
    </row>
    <row r="57" spans="2:71" s="113" customFormat="1" ht="96" customHeight="1" x14ac:dyDescent="0.25">
      <c r="B57" s="463"/>
      <c r="C57" s="516"/>
      <c r="D57" s="518"/>
      <c r="E57" s="518"/>
      <c r="F57" s="522"/>
      <c r="G57" s="522"/>
      <c r="H57" s="522"/>
      <c r="I57" s="522"/>
      <c r="J57" s="455"/>
      <c r="K57" s="131">
        <v>6</v>
      </c>
      <c r="L57" s="170" t="s">
        <v>115</v>
      </c>
      <c r="M57" s="527"/>
      <c r="N57" s="530"/>
      <c r="O57" s="450"/>
      <c r="P57" s="443"/>
      <c r="Q57" s="525"/>
      <c r="R57" s="525"/>
      <c r="S57" s="525"/>
      <c r="T57" s="525"/>
      <c r="U57" s="525"/>
      <c r="V57" s="525"/>
      <c r="W57" s="525"/>
      <c r="X57" s="525"/>
      <c r="Y57" s="525"/>
      <c r="Z57" s="525"/>
      <c r="AA57" s="525"/>
      <c r="AB57" s="525"/>
      <c r="AC57" s="525"/>
      <c r="AD57" s="525"/>
      <c r="AE57" s="525"/>
      <c r="AF57" s="525"/>
      <c r="AG57" s="525"/>
      <c r="AH57" s="525"/>
      <c r="AI57" s="525"/>
      <c r="AJ57" s="425"/>
      <c r="AK57" s="425"/>
      <c r="AL57" s="425"/>
      <c r="AM57" s="536"/>
      <c r="AN57" s="133">
        <v>6</v>
      </c>
      <c r="AO57" s="171" t="s">
        <v>117</v>
      </c>
      <c r="AP57" s="171"/>
      <c r="AQ57" s="171" t="s">
        <v>114</v>
      </c>
      <c r="AR57" s="171"/>
      <c r="AS57" s="171"/>
      <c r="AT57" s="171"/>
      <c r="AU57" s="171"/>
      <c r="AV57" s="171" t="s">
        <v>114</v>
      </c>
      <c r="AW57" s="172" t="s">
        <v>114</v>
      </c>
      <c r="AX57" s="172" t="s">
        <v>114</v>
      </c>
      <c r="AY57" s="172" t="s">
        <v>114</v>
      </c>
      <c r="AZ57" s="172" t="s">
        <v>114</v>
      </c>
      <c r="BA57" s="172" t="s">
        <v>114</v>
      </c>
      <c r="BB57" s="172" t="s">
        <v>114</v>
      </c>
      <c r="BC57" s="172" t="s">
        <v>114</v>
      </c>
      <c r="BD57" s="135">
        <f t="shared" si="0"/>
        <v>0</v>
      </c>
      <c r="BE57" s="135" t="str">
        <f t="shared" si="1"/>
        <v>Débil</v>
      </c>
      <c r="BF57" s="134"/>
      <c r="BG57" s="173" t="s">
        <v>114</v>
      </c>
      <c r="BH57" s="135" t="str">
        <f t="shared" si="2"/>
        <v>Casilla formulada</v>
      </c>
      <c r="BI57" s="134"/>
      <c r="BJ57" s="135" t="str">
        <f t="shared" si="3"/>
        <v/>
      </c>
      <c r="BK57" s="135" t="str">
        <f t="shared" si="4"/>
        <v/>
      </c>
      <c r="BL57" s="135" t="str">
        <f t="shared" si="5"/>
        <v>SI</v>
      </c>
      <c r="BM57" s="434"/>
      <c r="BN57" s="437"/>
      <c r="BO57" s="440"/>
      <c r="BP57" s="443"/>
      <c r="BQ57" s="425"/>
      <c r="BR57" s="425"/>
      <c r="BS57" s="533"/>
    </row>
    <row r="58" spans="2:71" s="113" customFormat="1" ht="96" customHeight="1" x14ac:dyDescent="0.25">
      <c r="B58" s="463"/>
      <c r="C58" s="516"/>
      <c r="D58" s="518"/>
      <c r="E58" s="518"/>
      <c r="F58" s="522"/>
      <c r="G58" s="522"/>
      <c r="H58" s="522"/>
      <c r="I58" s="522"/>
      <c r="J58" s="455"/>
      <c r="K58" s="137">
        <v>7</v>
      </c>
      <c r="L58" s="174" t="s">
        <v>115</v>
      </c>
      <c r="M58" s="527"/>
      <c r="N58" s="530"/>
      <c r="O58" s="450"/>
      <c r="P58" s="443"/>
      <c r="Q58" s="525"/>
      <c r="R58" s="525"/>
      <c r="S58" s="525"/>
      <c r="T58" s="525"/>
      <c r="U58" s="525"/>
      <c r="V58" s="525"/>
      <c r="W58" s="525"/>
      <c r="X58" s="525"/>
      <c r="Y58" s="525"/>
      <c r="Z58" s="525"/>
      <c r="AA58" s="525"/>
      <c r="AB58" s="525"/>
      <c r="AC58" s="525"/>
      <c r="AD58" s="525"/>
      <c r="AE58" s="525"/>
      <c r="AF58" s="525"/>
      <c r="AG58" s="525"/>
      <c r="AH58" s="525"/>
      <c r="AI58" s="525"/>
      <c r="AJ58" s="425"/>
      <c r="AK58" s="425"/>
      <c r="AL58" s="425"/>
      <c r="AM58" s="536"/>
      <c r="AN58" s="139">
        <v>7</v>
      </c>
      <c r="AO58" s="175" t="s">
        <v>117</v>
      </c>
      <c r="AP58" s="175"/>
      <c r="AQ58" s="175" t="s">
        <v>114</v>
      </c>
      <c r="AR58" s="175"/>
      <c r="AS58" s="175"/>
      <c r="AT58" s="175"/>
      <c r="AU58" s="175"/>
      <c r="AV58" s="175" t="s">
        <v>114</v>
      </c>
      <c r="AW58" s="176" t="s">
        <v>114</v>
      </c>
      <c r="AX58" s="176" t="s">
        <v>114</v>
      </c>
      <c r="AY58" s="176" t="s">
        <v>114</v>
      </c>
      <c r="AZ58" s="176" t="s">
        <v>114</v>
      </c>
      <c r="BA58" s="176" t="s">
        <v>114</v>
      </c>
      <c r="BB58" s="176" t="s">
        <v>114</v>
      </c>
      <c r="BC58" s="176" t="s">
        <v>114</v>
      </c>
      <c r="BD58" s="167">
        <f t="shared" si="0"/>
        <v>0</v>
      </c>
      <c r="BE58" s="167" t="str">
        <f t="shared" si="1"/>
        <v>Débil</v>
      </c>
      <c r="BF58" s="140"/>
      <c r="BG58" s="177" t="s">
        <v>114</v>
      </c>
      <c r="BH58" s="167" t="str">
        <f t="shared" si="2"/>
        <v>Casilla formulada</v>
      </c>
      <c r="BI58" s="140"/>
      <c r="BJ58" s="167" t="str">
        <f t="shared" si="3"/>
        <v/>
      </c>
      <c r="BK58" s="167" t="str">
        <f t="shared" si="4"/>
        <v/>
      </c>
      <c r="BL58" s="167" t="str">
        <f t="shared" si="5"/>
        <v>SI</v>
      </c>
      <c r="BM58" s="434"/>
      <c r="BN58" s="437"/>
      <c r="BO58" s="440"/>
      <c r="BP58" s="443"/>
      <c r="BQ58" s="425"/>
      <c r="BR58" s="425"/>
      <c r="BS58" s="533"/>
    </row>
    <row r="59" spans="2:71" s="113" customFormat="1" ht="96" customHeight="1" x14ac:dyDescent="0.25">
      <c r="B59" s="463"/>
      <c r="C59" s="516"/>
      <c r="D59" s="518"/>
      <c r="E59" s="518"/>
      <c r="F59" s="522"/>
      <c r="G59" s="522"/>
      <c r="H59" s="522"/>
      <c r="I59" s="522"/>
      <c r="J59" s="455"/>
      <c r="K59" s="131">
        <v>8</v>
      </c>
      <c r="L59" s="170" t="s">
        <v>115</v>
      </c>
      <c r="M59" s="527"/>
      <c r="N59" s="530"/>
      <c r="O59" s="450"/>
      <c r="P59" s="443"/>
      <c r="Q59" s="525"/>
      <c r="R59" s="525"/>
      <c r="S59" s="525"/>
      <c r="T59" s="525"/>
      <c r="U59" s="525"/>
      <c r="V59" s="525"/>
      <c r="W59" s="525"/>
      <c r="X59" s="525"/>
      <c r="Y59" s="525"/>
      <c r="Z59" s="525"/>
      <c r="AA59" s="525"/>
      <c r="AB59" s="525"/>
      <c r="AC59" s="525"/>
      <c r="AD59" s="525"/>
      <c r="AE59" s="525"/>
      <c r="AF59" s="525"/>
      <c r="AG59" s="525"/>
      <c r="AH59" s="525"/>
      <c r="AI59" s="525"/>
      <c r="AJ59" s="425"/>
      <c r="AK59" s="425"/>
      <c r="AL59" s="425"/>
      <c r="AM59" s="536"/>
      <c r="AN59" s="133">
        <v>8</v>
      </c>
      <c r="AO59" s="171" t="s">
        <v>117</v>
      </c>
      <c r="AP59" s="171"/>
      <c r="AQ59" s="171" t="s">
        <v>114</v>
      </c>
      <c r="AR59" s="171"/>
      <c r="AS59" s="171"/>
      <c r="AT59" s="171"/>
      <c r="AU59" s="171"/>
      <c r="AV59" s="171" t="s">
        <v>114</v>
      </c>
      <c r="AW59" s="172" t="s">
        <v>114</v>
      </c>
      <c r="AX59" s="172" t="s">
        <v>114</v>
      </c>
      <c r="AY59" s="172" t="s">
        <v>114</v>
      </c>
      <c r="AZ59" s="172" t="s">
        <v>114</v>
      </c>
      <c r="BA59" s="172" t="s">
        <v>114</v>
      </c>
      <c r="BB59" s="172" t="s">
        <v>114</v>
      </c>
      <c r="BC59" s="172" t="s">
        <v>114</v>
      </c>
      <c r="BD59" s="135">
        <f t="shared" si="0"/>
        <v>0</v>
      </c>
      <c r="BE59" s="135" t="str">
        <f t="shared" si="1"/>
        <v>Débil</v>
      </c>
      <c r="BF59" s="134"/>
      <c r="BG59" s="173" t="s">
        <v>114</v>
      </c>
      <c r="BH59" s="135" t="str">
        <f t="shared" si="2"/>
        <v>Casilla formulada</v>
      </c>
      <c r="BI59" s="134"/>
      <c r="BJ59" s="135" t="str">
        <f t="shared" si="3"/>
        <v/>
      </c>
      <c r="BK59" s="135" t="str">
        <f t="shared" si="4"/>
        <v/>
      </c>
      <c r="BL59" s="135" t="str">
        <f t="shared" si="5"/>
        <v>SI</v>
      </c>
      <c r="BM59" s="434"/>
      <c r="BN59" s="437"/>
      <c r="BO59" s="440"/>
      <c r="BP59" s="443"/>
      <c r="BQ59" s="425"/>
      <c r="BR59" s="425"/>
      <c r="BS59" s="533"/>
    </row>
    <row r="60" spans="2:71" s="113" customFormat="1" ht="96" customHeight="1" x14ac:dyDescent="0.25">
      <c r="B60" s="463"/>
      <c r="C60" s="516"/>
      <c r="D60" s="518"/>
      <c r="E60" s="518"/>
      <c r="F60" s="522"/>
      <c r="G60" s="522"/>
      <c r="H60" s="522"/>
      <c r="I60" s="522"/>
      <c r="J60" s="455"/>
      <c r="K60" s="137">
        <v>9</v>
      </c>
      <c r="L60" s="178" t="s">
        <v>115</v>
      </c>
      <c r="M60" s="527"/>
      <c r="N60" s="530"/>
      <c r="O60" s="450"/>
      <c r="P60" s="443"/>
      <c r="Q60" s="525"/>
      <c r="R60" s="525"/>
      <c r="S60" s="525"/>
      <c r="T60" s="525"/>
      <c r="U60" s="525"/>
      <c r="V60" s="525"/>
      <c r="W60" s="525"/>
      <c r="X60" s="525"/>
      <c r="Y60" s="525"/>
      <c r="Z60" s="525"/>
      <c r="AA60" s="525"/>
      <c r="AB60" s="525"/>
      <c r="AC60" s="525"/>
      <c r="AD60" s="525"/>
      <c r="AE60" s="525"/>
      <c r="AF60" s="525"/>
      <c r="AG60" s="525"/>
      <c r="AH60" s="525"/>
      <c r="AI60" s="525"/>
      <c r="AJ60" s="425"/>
      <c r="AK60" s="425"/>
      <c r="AL60" s="425"/>
      <c r="AM60" s="536"/>
      <c r="AN60" s="139">
        <v>9</v>
      </c>
      <c r="AO60" s="175" t="s">
        <v>117</v>
      </c>
      <c r="AP60" s="175"/>
      <c r="AQ60" s="175" t="s">
        <v>114</v>
      </c>
      <c r="AR60" s="175"/>
      <c r="AS60" s="175"/>
      <c r="AT60" s="175"/>
      <c r="AU60" s="175"/>
      <c r="AV60" s="175" t="s">
        <v>114</v>
      </c>
      <c r="AW60" s="176" t="s">
        <v>114</v>
      </c>
      <c r="AX60" s="176" t="s">
        <v>114</v>
      </c>
      <c r="AY60" s="176" t="s">
        <v>114</v>
      </c>
      <c r="AZ60" s="176" t="s">
        <v>114</v>
      </c>
      <c r="BA60" s="176" t="s">
        <v>114</v>
      </c>
      <c r="BB60" s="176" t="s">
        <v>114</v>
      </c>
      <c r="BC60" s="176" t="s">
        <v>114</v>
      </c>
      <c r="BD60" s="167">
        <f t="shared" si="0"/>
        <v>0</v>
      </c>
      <c r="BE60" s="167" t="str">
        <f t="shared" si="1"/>
        <v>Débil</v>
      </c>
      <c r="BF60" s="140"/>
      <c r="BG60" s="177" t="s">
        <v>114</v>
      </c>
      <c r="BH60" s="167" t="str">
        <f t="shared" si="2"/>
        <v>Casilla formulada</v>
      </c>
      <c r="BI60" s="140"/>
      <c r="BJ60" s="167" t="str">
        <f t="shared" si="3"/>
        <v/>
      </c>
      <c r="BK60" s="167" t="str">
        <f t="shared" si="4"/>
        <v/>
      </c>
      <c r="BL60" s="167" t="str">
        <f t="shared" si="5"/>
        <v>SI</v>
      </c>
      <c r="BM60" s="434"/>
      <c r="BN60" s="437"/>
      <c r="BO60" s="440"/>
      <c r="BP60" s="443"/>
      <c r="BQ60" s="425"/>
      <c r="BR60" s="425"/>
      <c r="BS60" s="533"/>
    </row>
    <row r="61" spans="2:71" s="113" customFormat="1" ht="96" customHeight="1" thickBot="1" x14ac:dyDescent="0.3">
      <c r="B61" s="464"/>
      <c r="C61" s="517"/>
      <c r="D61" s="519"/>
      <c r="E61" s="519"/>
      <c r="F61" s="523"/>
      <c r="G61" s="523"/>
      <c r="H61" s="523"/>
      <c r="I61" s="523"/>
      <c r="J61" s="456"/>
      <c r="K61" s="144">
        <v>10</v>
      </c>
      <c r="L61" s="179" t="s">
        <v>115</v>
      </c>
      <c r="M61" s="528"/>
      <c r="N61" s="531"/>
      <c r="O61" s="451"/>
      <c r="P61" s="444"/>
      <c r="Q61" s="526"/>
      <c r="R61" s="526"/>
      <c r="S61" s="526"/>
      <c r="T61" s="526"/>
      <c r="U61" s="526"/>
      <c r="V61" s="526"/>
      <c r="W61" s="526"/>
      <c r="X61" s="526"/>
      <c r="Y61" s="526"/>
      <c r="Z61" s="526"/>
      <c r="AA61" s="526"/>
      <c r="AB61" s="526"/>
      <c r="AC61" s="526"/>
      <c r="AD61" s="526"/>
      <c r="AE61" s="526"/>
      <c r="AF61" s="526"/>
      <c r="AG61" s="526"/>
      <c r="AH61" s="526"/>
      <c r="AI61" s="526"/>
      <c r="AJ61" s="426"/>
      <c r="AK61" s="426"/>
      <c r="AL61" s="426"/>
      <c r="AM61" s="537"/>
      <c r="AN61" s="146">
        <v>10</v>
      </c>
      <c r="AO61" s="180" t="s">
        <v>117</v>
      </c>
      <c r="AP61" s="180"/>
      <c r="AQ61" s="180" t="s">
        <v>114</v>
      </c>
      <c r="AR61" s="180"/>
      <c r="AS61" s="180"/>
      <c r="AT61" s="180"/>
      <c r="AU61" s="180"/>
      <c r="AV61" s="180" t="s">
        <v>114</v>
      </c>
      <c r="AW61" s="181" t="s">
        <v>114</v>
      </c>
      <c r="AX61" s="181" t="s">
        <v>114</v>
      </c>
      <c r="AY61" s="181" t="s">
        <v>114</v>
      </c>
      <c r="AZ61" s="181" t="s">
        <v>114</v>
      </c>
      <c r="BA61" s="181" t="s">
        <v>114</v>
      </c>
      <c r="BB61" s="181" t="s">
        <v>114</v>
      </c>
      <c r="BC61" s="181" t="s">
        <v>114</v>
      </c>
      <c r="BD61" s="148">
        <f t="shared" si="0"/>
        <v>0</v>
      </c>
      <c r="BE61" s="148" t="str">
        <f t="shared" si="1"/>
        <v>Débil</v>
      </c>
      <c r="BF61" s="147"/>
      <c r="BG61" s="182" t="s">
        <v>114</v>
      </c>
      <c r="BH61" s="148" t="str">
        <f t="shared" si="2"/>
        <v>Casilla formulada</v>
      </c>
      <c r="BI61" s="147"/>
      <c r="BJ61" s="148" t="str">
        <f t="shared" si="3"/>
        <v/>
      </c>
      <c r="BK61" s="148" t="str">
        <f t="shared" si="4"/>
        <v/>
      </c>
      <c r="BL61" s="148" t="str">
        <f t="shared" si="5"/>
        <v>SI</v>
      </c>
      <c r="BM61" s="435"/>
      <c r="BN61" s="438"/>
      <c r="BO61" s="441"/>
      <c r="BP61" s="444"/>
      <c r="BQ61" s="426"/>
      <c r="BR61" s="426"/>
      <c r="BS61" s="534"/>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134" priority="23" operator="containsText" text="Si es Riesgo de Corrupción">
      <formula>NOT(ISERROR(SEARCH("Si es Riesgo de Corrupción",J12)))</formula>
    </cfRule>
    <cfRule type="containsText" dxfId="133" priority="24" operator="containsText" text="No es Riesgo de Corrupción">
      <formula>NOT(ISERROR(SEARCH("No es Riesgo de Corrupción",J12)))</formula>
    </cfRule>
  </conditionalFormatting>
  <conditionalFormatting sqref="L12:M21">
    <cfRule type="containsText" dxfId="132" priority="22" operator="containsText" text="Espacio para describir ">
      <formula>NOT(ISERROR(SEARCH("Espacio para describir ",L12)))</formula>
    </cfRule>
  </conditionalFormatting>
  <conditionalFormatting sqref="N12:N61 Q12:AI61 AQ12:AQ61 BG12:BG61 BO12:BO61 AV12:BC61">
    <cfRule type="containsText" dxfId="131" priority="21" operator="containsText" text="Escoger un dato de la lista desplegable">
      <formula>NOT(ISERROR(SEARCH("Escoger un dato de la lista desplegable",N12)))</formula>
    </cfRule>
  </conditionalFormatting>
  <conditionalFormatting sqref="AO12:AO61">
    <cfRule type="containsText" dxfId="130" priority="20" operator="containsText" text="REDACTAR CONTROL">
      <formula>NOT(ISERROR(SEARCH("REDACTAR CONTROL",AO12)))</formula>
    </cfRule>
  </conditionalFormatting>
  <conditionalFormatting sqref="AL12 BR12">
    <cfRule type="containsText" dxfId="129" priority="17" operator="containsText" text="Extremo">
      <formula>NOT(ISERROR(SEARCH("Extremo",AL12)))</formula>
    </cfRule>
    <cfRule type="containsText" dxfId="128" priority="18" operator="containsText" text="Alto">
      <formula>NOT(ISERROR(SEARCH("Alto",AL12)))</formula>
    </cfRule>
    <cfRule type="containsText" dxfId="127" priority="19" operator="containsText" text="Moderado">
      <formula>NOT(ISERROR(SEARCH("Moderado",AL12)))</formula>
    </cfRule>
  </conditionalFormatting>
  <conditionalFormatting sqref="L22:M31">
    <cfRule type="containsText" dxfId="126" priority="16" operator="containsText" text="Espacio para describir ">
      <formula>NOT(ISERROR(SEARCH("Espacio para describir ",L22)))</formula>
    </cfRule>
  </conditionalFormatting>
  <conditionalFormatting sqref="AL22 BR22">
    <cfRule type="containsText" dxfId="125" priority="13" operator="containsText" text="Extremo">
      <formula>NOT(ISERROR(SEARCH("Extremo",AL22)))</formula>
    </cfRule>
    <cfRule type="containsText" dxfId="124" priority="14" operator="containsText" text="Alto">
      <formula>NOT(ISERROR(SEARCH("Alto",AL22)))</formula>
    </cfRule>
    <cfRule type="containsText" dxfId="123" priority="15" operator="containsText" text="Moderado">
      <formula>NOT(ISERROR(SEARCH("Moderado",AL22)))</formula>
    </cfRule>
  </conditionalFormatting>
  <conditionalFormatting sqref="L32:M41">
    <cfRule type="containsText" dxfId="122" priority="12" operator="containsText" text="Espacio para describir ">
      <formula>NOT(ISERROR(SEARCH("Espacio para describir ",L32)))</formula>
    </cfRule>
  </conditionalFormatting>
  <conditionalFormatting sqref="AL32 BR32">
    <cfRule type="containsText" dxfId="121" priority="9" operator="containsText" text="Extremo">
      <formula>NOT(ISERROR(SEARCH("Extremo",AL32)))</formula>
    </cfRule>
    <cfRule type="containsText" dxfId="120" priority="10" operator="containsText" text="Alto">
      <formula>NOT(ISERROR(SEARCH("Alto",AL32)))</formula>
    </cfRule>
    <cfRule type="containsText" dxfId="119" priority="11" operator="containsText" text="Moderado">
      <formula>NOT(ISERROR(SEARCH("Moderado",AL32)))</formula>
    </cfRule>
  </conditionalFormatting>
  <conditionalFormatting sqref="L42:M51">
    <cfRule type="containsText" dxfId="118" priority="8" operator="containsText" text="Espacio para describir ">
      <formula>NOT(ISERROR(SEARCH("Espacio para describir ",L42)))</formula>
    </cfRule>
  </conditionalFormatting>
  <conditionalFormatting sqref="AL42 BR42">
    <cfRule type="containsText" dxfId="117" priority="5" operator="containsText" text="Extremo">
      <formula>NOT(ISERROR(SEARCH("Extremo",AL42)))</formula>
    </cfRule>
    <cfRule type="containsText" dxfId="116" priority="6" operator="containsText" text="Alto">
      <formula>NOT(ISERROR(SEARCH("Alto",AL42)))</formula>
    </cfRule>
    <cfRule type="containsText" dxfId="115" priority="7" operator="containsText" text="Moderado">
      <formula>NOT(ISERROR(SEARCH("Moderado",AL42)))</formula>
    </cfRule>
  </conditionalFormatting>
  <conditionalFormatting sqref="L52:M61">
    <cfRule type="containsText" dxfId="114" priority="4" operator="containsText" text="Espacio para describir ">
      <formula>NOT(ISERROR(SEARCH("Espacio para describir ",L52)))</formula>
    </cfRule>
  </conditionalFormatting>
  <conditionalFormatting sqref="AL52 BR52">
    <cfRule type="containsText" dxfId="113" priority="1" operator="containsText" text="Extremo">
      <formula>NOT(ISERROR(SEARCH("Extremo",AL52)))</formula>
    </cfRule>
    <cfRule type="containsText" dxfId="112" priority="2" operator="containsText" text="Alto">
      <formula>NOT(ISERROR(SEARCH("Alto",AL52)))</formula>
    </cfRule>
    <cfRule type="containsText" dxfId="111"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66176475-33FD-4DD3-89D9-8EA5803D9231}"/>
    <dataValidation allowBlank="1" showInputMessage="1" showErrorMessage="1" prompt="¿Se deja evidencia o rastro de la ejecución del control, que permita a cualquier tercero con la evidencia, llegar a la misma conclusión?." sqref="BC11" xr:uid="{656B7839-8988-4DD5-9114-AF71F2F15CCE}"/>
    <dataValidation allowBlank="1" showInputMessage="1" showErrorMessage="1" prompt="¿Las observaciones, desviaciones o diferencias identificadas como resultados de la ejecución del control son investigadas y resueltas de manera oportuna?" sqref="BB11" xr:uid="{C60D5DA6-CF35-4CAA-8C39-493343D161A7}"/>
    <dataValidation allowBlank="1" showInputMessage="1" showErrorMessage="1" prompt="¿La fuente de información que se utiliza en el desarrollo del control es información confiable que permita mitigar el riesgo?." sqref="BA11" xr:uid="{A7127BAE-509D-4C62-B29B-9686D76E65E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ABA78D0C-5133-49A0-8F12-4F483C8B70B1}"/>
    <dataValidation allowBlank="1" showInputMessage="1" showErrorMessage="1" prompt="¿La oportunidad en que se ejecuta el control ayuda a prevenir la mitigación del riesgo o a detectar la materialización del riesgo de manera oportuna?" sqref="AY11" xr:uid="{75CF00FB-1A11-4A07-A36F-8BD05830D98D}"/>
    <dataValidation allowBlank="1" showInputMessage="1" showErrorMessage="1" prompt="El responsable tiene autoridad y adecuada segregación de funciones en la ejecución del control?" sqref="AX11" xr:uid="{63C81251-7BFD-47A2-A9D9-78C5E993582A}"/>
    <dataValidation allowBlank="1" showInputMessage="1" showErrorMessage="1" prompt="¿Existen un responsable asignado a la ejecución del control?" sqref="AW11" xr:uid="{9FBCC185-2C11-458D-B40E-92760061396D}"/>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8DA989C6-B4D0-44C6-BEBE-97454C532A58}"/>
    <dataValidation type="list" allowBlank="1" showInputMessage="1" showErrorMessage="1" prompt="¿Genera Impacto ambiental?" sqref="AI12:AI61" xr:uid="{3A54E1D2-DAF7-4A80-8124-219E4DAD0745}">
      <formula1>"SI,NO,Escoger un dato de la lista desplegable"</formula1>
    </dataValidation>
    <dataValidation allowBlank="1" showInputMessage="1" showErrorMessage="1" prompt="¿Genera Impacto ambiental?" sqref="AI11" xr:uid="{59E85E60-AE97-411A-A845-AB41C13E3B25}"/>
    <dataValidation type="list" allowBlank="1" showInputMessage="1" showErrorMessage="1" prompt="¿Afectar la imagen nacional?" sqref="AH12:AH61" xr:uid="{025F5219-C985-4329-B992-000B5289CC1A}">
      <formula1>"SI,NO,Escoger un dato de la lista desplegable"</formula1>
    </dataValidation>
    <dataValidation allowBlank="1" showInputMessage="1" showErrorMessage="1" prompt="¿Afectar la imagen nacional?" sqref="AH11" xr:uid="{2866C5F2-83B3-40A2-A722-8FC8D9ECD594}"/>
    <dataValidation type="list" allowBlank="1" showInputMessage="1" showErrorMessage="1" prompt="¿Afectar la imagen regional?" sqref="AG12:AG61" xr:uid="{0D1BA452-0A60-46CB-A987-C6D144CA7B09}">
      <formula1>"SI,NO,Escoger un dato de la lista desplegable"</formula1>
    </dataValidation>
    <dataValidation allowBlank="1" showInputMessage="1" showErrorMessage="1" prompt="¿Afectar la imagen regional?" sqref="AG11" xr:uid="{4FB3C8E5-846C-4BAD-B9D4-C9B11F094EA5}"/>
    <dataValidation type="list" allowBlank="1" showInputMessage="1" showErrorMessage="1" prompt="¿Ocasionar lesiones físicas o pérdida de vidas humanas?_x000a_NOTA: si esta respuesta es afirmativa, el impacto sera considerado como catastrófico." sqref="AF12:AF61" xr:uid="{033FD189-FBEE-4B0B-AE6E-159F9DF6641D}">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35E5C404-D570-45CB-A3BB-CEE6B8343E22}"/>
    <dataValidation type="list" allowBlank="1" showInputMessage="1" showErrorMessage="1" prompt="¿Generar pérdida de credibilidad del sector?" sqref="AE12:AE61" xr:uid="{7AA9A8C6-9B85-4402-A5CA-D1A37B83B637}">
      <formula1>"SI,NO,Escoger un dato de la lista desplegable"</formula1>
    </dataValidation>
    <dataValidation allowBlank="1" showInputMessage="1" showErrorMessage="1" prompt="¿Generar pérdida de credibilidad del sector?" sqref="AE11" xr:uid="{A2B2259A-CDD6-4F6C-936A-E3D7B74CBBDA}"/>
    <dataValidation type="list" allowBlank="1" showInputMessage="1" showErrorMessage="1" prompt="¿Dar lugar a procesos penales?" sqref="AD12:AD61" xr:uid="{DEE7E176-9A7D-456B-AC3E-6B25801CE628}">
      <formula1>"SI,NO,Escoger un dato de la lista desplegable"</formula1>
    </dataValidation>
    <dataValidation allowBlank="1" showInputMessage="1" showErrorMessage="1" prompt="¿Dar lugar a procesos penales?" sqref="AD11" xr:uid="{E014B379-D19F-46F5-9195-89FD3943959A}"/>
    <dataValidation type="list" allowBlank="1" showInputMessage="1" showErrorMessage="1" prompt="¿Dar lugar a procesos fiscales?" sqref="AC12:AC61" xr:uid="{79E34331-D767-4961-962E-D40220B8C939}">
      <formula1>"SI,NO,Escoger un dato de la lista desplegable"</formula1>
    </dataValidation>
    <dataValidation allowBlank="1" showInputMessage="1" showErrorMessage="1" prompt="¿Dar lugar a procesos fiscales?" sqref="AC11" xr:uid="{D341E6E8-61E4-4FF6-AB96-F1D7681E9E91}"/>
    <dataValidation type="list" allowBlank="1" showInputMessage="1" showErrorMessage="1" prompt="¿Dar lugar a procesos disciplinarios?" sqref="AB12:AB61" xr:uid="{D6751EC9-AF67-4322-9A48-96374C0B6EE6}">
      <formula1>"SI,NO,Escoger un dato de la lista desplegable"</formula1>
    </dataValidation>
    <dataValidation allowBlank="1" showInputMessage="1" showErrorMessage="1" prompt="¿Dar lugar a procesos disciplinarios?" sqref="AB11" xr:uid="{EB944F61-BFA0-4B2C-95E8-F509B05BC068}"/>
    <dataValidation type="list" allowBlank="1" showInputMessage="1" showErrorMessage="1" prompt="¿Dar lugar a procesos sancionatorios?" sqref="AA12:AA61" xr:uid="{DF5B4878-4641-4664-AC0B-7DAC3C7B9CB1}">
      <formula1>"SI,NO,Escoger un dato de la lista desplegable"</formula1>
    </dataValidation>
    <dataValidation allowBlank="1" showInputMessage="1" showErrorMessage="1" prompt="¿Dar lugar a procesos sancionatorios?" sqref="AA11" xr:uid="{FFF3E074-9FF5-4BAB-8400-7D15C232F691}"/>
    <dataValidation type="list" allowBlank="1" showInputMessage="1" showErrorMessage="1" prompt="¿Generar intervención de los órganos de control, de la Fiscalía, u otro ente?" sqref="Z12:Z61" xr:uid="{FB4AA822-9AEA-4EFE-A713-20B525D49F46}">
      <formula1>"SI,NO,Escoger un dato de la lista desplegable"</formula1>
    </dataValidation>
    <dataValidation allowBlank="1" showInputMessage="1" showErrorMessage="1" prompt="¿Generar intervención de los órganos de control, de la Fiscalía, u otro ente?" sqref="Z11" xr:uid="{AA1B109F-99A9-44EF-9233-35C9A9CBCCDD}"/>
    <dataValidation type="list" allowBlank="1" showInputMessage="1" showErrorMessage="1" prompt="¿Generar pérdida de información de la Entidad?" sqref="Y12:Y61" xr:uid="{B2C3E787-4AFC-45A2-BA7A-DF8DA0F88E25}">
      <formula1>"SI,NO,Escoger un dato de la lista desplegable"</formula1>
    </dataValidation>
    <dataValidation allowBlank="1" showInputMessage="1" showErrorMessage="1" prompt="¿Generar pérdida de información de la Entidad?" sqref="Y11" xr:uid="{804320F5-1205-480A-A633-7904F0930306}"/>
    <dataValidation type="list" allowBlank="1" showInputMessage="1" showErrorMessage="1" prompt="¿Dar lugar al detrimento de calidad de vida de la comunidad por la pérdida del bien o servicios o los recursos públicos?" sqref="X12:X61" xr:uid="{6ECAAEAC-778F-4788-9A7B-F84373B23349}">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8DC814B-6615-4209-82AD-7FFD728D4A29}"/>
    <dataValidation type="list" allowBlank="1" showInputMessage="1" showErrorMessage="1" prompt="¿Afectar la generación de los productos o la prestación de servicios?" sqref="W12:W61" xr:uid="{B664F0F0-0E7A-4153-A549-AC2AF16E4772}">
      <formula1>"SI,NO,Escoger un dato de la lista desplegable"</formula1>
    </dataValidation>
    <dataValidation allowBlank="1" showInputMessage="1" showErrorMessage="1" prompt="¿Afectar la generación de los productos o la prestación de servicios?" sqref="W11" xr:uid="{17D980B7-D67D-474C-B109-802571E62618}"/>
    <dataValidation type="list" allowBlank="1" showInputMessage="1" showErrorMessage="1" prompt="¿Generar pérdida de recursos económicos?" sqref="V12:V61" xr:uid="{E39952A2-C164-4613-91E3-112A57A46227}">
      <formula1>"SI,NO,Escoger un dato de la lista desplegable"</formula1>
    </dataValidation>
    <dataValidation allowBlank="1" showInputMessage="1" showErrorMessage="1" prompt="¿Generar pérdida de recursos económicos?" sqref="V11" xr:uid="{B8723627-5645-49FC-856F-5EE61490FAD6}"/>
    <dataValidation type="list" allowBlank="1" showInputMessage="1" showErrorMessage="1" prompt="¿Generar pérdida de confianza de la Entidad, afectando su reputación?" sqref="U12:U61" xr:uid="{44FD98DB-27E0-4C16-86FE-D98337444E6F}">
      <formula1>"SI,NO,Escoger un dato de la lista desplegable"</formula1>
    </dataValidation>
    <dataValidation allowBlank="1" showInputMessage="1" showErrorMessage="1" prompt="¿Generar pérdida de confianza de la Entidad, afectando su reputación?" sqref="U11" xr:uid="{2E26AC95-7EC2-4EA6-9033-C38A866FFD01}"/>
    <dataValidation type="list" allowBlank="1" showInputMessage="1" showErrorMessage="1" prompt="¿Afectar el cumplimiento de la misión del sector al que pertenece la Entidad?" sqref="T12:T61" xr:uid="{F1130480-0A2C-45F5-9EEA-192EE81899D1}">
      <formula1>"SI,NO,Escoger un dato de la lista desplegable"</formula1>
    </dataValidation>
    <dataValidation allowBlank="1" showInputMessage="1" showErrorMessage="1" prompt="¿Afectar el cumplimiento de la misión del sector al que pertenece la Entidad?" sqref="T11" xr:uid="{616C559C-3E91-499C-A05D-4376FD0F50A3}"/>
    <dataValidation type="list" allowBlank="1" showInputMessage="1" showErrorMessage="1" prompt="¿Afectar el cumplimiento de misión de la Entidad?" sqref="S12:S61" xr:uid="{2A690CAC-3AE1-4D09-9045-A6B004BD9D85}">
      <formula1>"SI,NO,Escoger un dato de la lista desplegable"</formula1>
    </dataValidation>
    <dataValidation allowBlank="1" showInputMessage="1" showErrorMessage="1" prompt="¿Afectar el cumplimiento de misión de la Entidad?" sqref="S11" xr:uid="{6ACF356B-5212-494E-990C-65959F1128B2}"/>
    <dataValidation type="list" allowBlank="1" showInputMessage="1" showErrorMessage="1" prompt="¿Afectar el cumplimiento de metas y objetivos de la dependencia?" sqref="R12:R61" xr:uid="{C1ED8913-D037-487C-A8F5-6FBE86C287BC}">
      <formula1>"SI,NO,Escoger un dato de la lista desplegable"</formula1>
    </dataValidation>
    <dataValidation allowBlank="1" showInputMessage="1" showErrorMessage="1" prompt="¿Afectar el cumplimiento de metas y objetivos de la dependencia?" sqref="R11" xr:uid="{73BFF100-9EBB-4DD4-8F98-488EF307A3F2}"/>
    <dataValidation type="list" allowBlank="1" showInputMessage="1" showErrorMessage="1" prompt="¿Afectar al grupo de funcionarios del proceso?" sqref="Q12:Q61" xr:uid="{D634169F-2C69-4A52-8538-9000864AEE42}">
      <formula1>"SI,NO,Escoger un dato de la lista desplegable"</formula1>
    </dataValidation>
    <dataValidation allowBlank="1" showInputMessage="1" showErrorMessage="1" prompt="¿Afectar al grupo de funcionarios del proceso?" sqref="Q11" xr:uid="{3A55ED33-B493-4728-9721-A04E513BD189}"/>
    <dataValidation allowBlank="1" showInputMessage="1" showErrorMessage="1" prompt="Son los efectos ocasionados por la ocurrencia de un riesgo que afecta los objetivos o procesos de la entidad. Pueden ser una pérdida, un daño, un perjuicio, un detrimento." sqref="M9:M11" xr:uid="{A7755490-3A96-424B-87D6-2EAB54592E59}"/>
    <dataValidation type="list" allowBlank="1" showInputMessage="1" showErrorMessage="1" sqref="BG12:BG61" xr:uid="{68984034-5E8E-4286-8FFE-6A7A8E2EC2BB}">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0393501D-0C01-499C-952E-FA022C17F528}">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8C644EC8-0F0B-4FF1-B04E-A434C2ED2377}">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65102B4A-552E-44EE-BE2F-C30AED131AD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DB69562-8EEC-4839-9B5C-29F167C8A2AE}">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3C30C741-C89D-48B1-9E5D-1E8C09A16BA1}">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E629ACA8-F6F2-4E45-B293-5ADE180A5D39}">
      <formula1>"Adecuado,Inadecuado,Escoger un dato de la lista desplegable"</formula1>
    </dataValidation>
    <dataValidation type="list" allowBlank="1" showInputMessage="1" showErrorMessage="1" prompt="¿Existen un responsable asignado a la ejecución del control?" sqref="AW12:AW61" xr:uid="{F4656975-AA63-409E-887F-DD33BD9CCE96}">
      <formula1>"Asignado,No Asignado,Escoger un dato de la lista desplegable"</formula1>
    </dataValidation>
    <dataValidation type="list" allowBlank="1" showInputMessage="1" showErrorMessage="1" sqref="AV12:AV61" xr:uid="{FD2473E8-6F14-4AD7-9259-FEA461487657}">
      <formula1>"Escoger un dato de la lista desplegable,Preventivo,Detectivo"</formula1>
    </dataValidation>
    <dataValidation type="list" allowBlank="1" showInputMessage="1" showErrorMessage="1" sqref="AQ12:AQ61" xr:uid="{B54E0158-C24A-46B7-920D-6EB28475AE40}">
      <formula1>"Escoger un dato de la lista desplegable,Por Tramite, Diario, Semanal, Quincenal, Mensual, Bimestral, Trimestral, Semestral,Anual"</formula1>
    </dataValidation>
    <dataValidation type="list" allowBlank="1" showInputMessage="1" showErrorMessage="1" sqref="F12:I61" xr:uid="{1270AFBE-6118-4500-AB3D-8D1558FD19A6}">
      <formula1>"SI,NO,Escoger un dato de la lista desplegable"</formula1>
    </dataValidation>
    <dataValidation type="list" allowBlank="1" showInputMessage="1" showErrorMessage="1" sqref="N12:N61" xr:uid="{E2D9B3EB-0C0A-449C-A380-25971DF9ABA3}">
      <formula1>"Escoger un dato de la lista desplegable,5,4,3,2,1"</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50DFC-1520-4619-A672-A85118976A08}">
  <dimension ref="B2:BS62"/>
  <sheetViews>
    <sheetView workbookViewId="0"/>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491">
        <v>44953</v>
      </c>
      <c r="F6" s="492"/>
      <c r="G6" s="492"/>
      <c r="H6" s="492"/>
      <c r="I6" s="492"/>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493" t="s">
        <v>71</v>
      </c>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5"/>
      <c r="AN8" s="285" t="s">
        <v>365</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485"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497"/>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184</v>
      </c>
      <c r="K10" s="258"/>
      <c r="L10" s="258"/>
      <c r="M10" s="261"/>
      <c r="N10" s="485"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489"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486"/>
      <c r="O11" s="487"/>
      <c r="P11" s="487"/>
      <c r="Q11" s="165">
        <v>1</v>
      </c>
      <c r="R11" s="165">
        <v>2</v>
      </c>
      <c r="S11" s="165">
        <v>3</v>
      </c>
      <c r="T11" s="165">
        <v>4</v>
      </c>
      <c r="U11" s="165">
        <v>5</v>
      </c>
      <c r="V11" s="165">
        <v>6</v>
      </c>
      <c r="W11" s="165">
        <v>7</v>
      </c>
      <c r="X11" s="165">
        <v>8</v>
      </c>
      <c r="Y11" s="165">
        <v>9</v>
      </c>
      <c r="Z11" s="165">
        <v>10</v>
      </c>
      <c r="AA11" s="165">
        <v>11</v>
      </c>
      <c r="AB11" s="165">
        <v>12</v>
      </c>
      <c r="AC11" s="165">
        <v>13</v>
      </c>
      <c r="AD11" s="165">
        <v>14</v>
      </c>
      <c r="AE11" s="165">
        <v>15</v>
      </c>
      <c r="AF11" s="165">
        <v>16</v>
      </c>
      <c r="AG11" s="165">
        <v>17</v>
      </c>
      <c r="AH11" s="165">
        <v>18</v>
      </c>
      <c r="AI11" s="165">
        <v>19</v>
      </c>
      <c r="AJ11" s="488"/>
      <c r="AK11" s="488"/>
      <c r="AL11" s="488"/>
      <c r="AM11" s="490"/>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102" x14ac:dyDescent="0.25">
      <c r="B12" s="462">
        <v>1</v>
      </c>
      <c r="C12" s="465" t="s">
        <v>10</v>
      </c>
      <c r="D12" s="455" t="s">
        <v>845</v>
      </c>
      <c r="E12" s="455" t="s">
        <v>846</v>
      </c>
      <c r="F12" s="455" t="s">
        <v>162</v>
      </c>
      <c r="G12" s="455" t="s">
        <v>162</v>
      </c>
      <c r="H12" s="455" t="s">
        <v>162</v>
      </c>
      <c r="I12" s="455" t="s">
        <v>162</v>
      </c>
      <c r="J12" s="455" t="str">
        <f>IF(AND((F12="SI"),(G12="SI"),(H12="SI"),(I12="SI")),"Si es Riesgo de Corrupción","No es Riesgo de Corrupción")</f>
        <v>Si es Riesgo de Corrupción</v>
      </c>
      <c r="K12" s="128">
        <v>1</v>
      </c>
      <c r="L12" s="129" t="s">
        <v>847</v>
      </c>
      <c r="M12" s="457" t="s">
        <v>848</v>
      </c>
      <c r="N12" s="471">
        <v>1</v>
      </c>
      <c r="O12" s="449" t="str">
        <f>IF(N12=1,"Rara vez",IF(N12=2,"Improbable",IF(N12=3,"Posible",IF(N12=4,"Probable",IF(N12=5,"Casi seguro","Definir el nivel de probabilidad")))))</f>
        <v>Rara vez</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448" t="s">
        <v>162</v>
      </c>
      <c r="R12" s="448" t="s">
        <v>162</v>
      </c>
      <c r="S12" s="448" t="s">
        <v>162</v>
      </c>
      <c r="T12" s="448" t="s">
        <v>165</v>
      </c>
      <c r="U12" s="448" t="s">
        <v>162</v>
      </c>
      <c r="V12" s="448" t="s">
        <v>162</v>
      </c>
      <c r="W12" s="448" t="s">
        <v>162</v>
      </c>
      <c r="X12" s="448" t="s">
        <v>165</v>
      </c>
      <c r="Y12" s="448" t="s">
        <v>165</v>
      </c>
      <c r="Z12" s="448" t="s">
        <v>162</v>
      </c>
      <c r="AA12" s="448" t="s">
        <v>162</v>
      </c>
      <c r="AB12" s="448" t="s">
        <v>162</v>
      </c>
      <c r="AC12" s="448" t="s">
        <v>165</v>
      </c>
      <c r="AD12" s="448" t="s">
        <v>162</v>
      </c>
      <c r="AE12" s="448" t="s">
        <v>162</v>
      </c>
      <c r="AF12" s="448" t="s">
        <v>165</v>
      </c>
      <c r="AG12" s="448" t="s">
        <v>162</v>
      </c>
      <c r="AH12" s="448" t="s">
        <v>162</v>
      </c>
      <c r="AI12" s="448" t="s">
        <v>165</v>
      </c>
      <c r="AJ12" s="448">
        <f>IF(AF12="SI","Impacto Catastrófico por lesoines o perdida de vidas humanas",(COUNTIF(Q12:AE21,"SI")+COUNTIF(AG12:AI21,"SI")))</f>
        <v>13</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430" t="s">
        <v>159</v>
      </c>
      <c r="AN12" s="117">
        <v>1</v>
      </c>
      <c r="AO12" s="121" t="s">
        <v>849</v>
      </c>
      <c r="AP12" s="121" t="s">
        <v>850</v>
      </c>
      <c r="AQ12" s="121" t="s">
        <v>186</v>
      </c>
      <c r="AR12" s="121" t="s">
        <v>851</v>
      </c>
      <c r="AS12" s="121" t="s">
        <v>852</v>
      </c>
      <c r="AT12" s="121" t="s">
        <v>853</v>
      </c>
      <c r="AU12" s="121" t="s">
        <v>854</v>
      </c>
      <c r="AV12" s="121" t="s">
        <v>170</v>
      </c>
      <c r="AW12" s="166" t="s">
        <v>171</v>
      </c>
      <c r="AX12" s="166" t="s">
        <v>172</v>
      </c>
      <c r="AY12" s="166" t="s">
        <v>173</v>
      </c>
      <c r="AZ12" s="166" t="s">
        <v>174</v>
      </c>
      <c r="BA12" s="166" t="s">
        <v>175</v>
      </c>
      <c r="BB12" s="166" t="s">
        <v>176</v>
      </c>
      <c r="BC12" s="166" t="s">
        <v>187</v>
      </c>
      <c r="BD12" s="166">
        <f t="shared" ref="BD12:BD61" si="0">IF(AW12="Asignado",15,0)+IF(AX12="Adecuado",15,0)+IF(AY12="Oportuna",15,0)+IF(AZ12="Prevenir",15,IF(AZ12="Detectar",10,0))+IF(BA12="Confiable",15,0)+IF(BB12="Se investigan y resuelven oportunamente",15,0)+IF(BC12="Completa",10,IF(BC12="Incompleta",5,0))</f>
        <v>100</v>
      </c>
      <c r="BE12" s="166" t="str">
        <f t="shared" ref="BE12:BE61" si="1">IF(BD12&lt;=85,"Débil",IF(AND(BD12&gt;=86,BD12&lt;=94),"Moderado","Fuerte"))</f>
        <v>Fuerte</v>
      </c>
      <c r="BF12" s="121"/>
      <c r="BG12" s="130" t="s">
        <v>142</v>
      </c>
      <c r="BH12" s="166" t="str">
        <f t="shared" ref="BH12:BH61" si="2">IF(BG12="Débil","No se ejecuta",IF(BG12="Moderado","Algunas veces se ejecuta",IF(BG12="FUERTE","Siempre se ejecuta","Casilla formulada")))</f>
        <v>Algunas veces se ejecuta</v>
      </c>
      <c r="BI12" s="121"/>
      <c r="BJ12" s="1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MODERADO</v>
      </c>
      <c r="BK12" s="166">
        <f t="shared" ref="BK12:BK61" si="4">IF(BJ12="DÉBIL",0,IF(BJ12="MODERADO",50,IF(BJ12="FUERTE",100,"")))</f>
        <v>50</v>
      </c>
      <c r="BL12" s="166" t="str">
        <f t="shared" ref="BL12:BL61" si="5">IF(AND(BG12="Fuerte",BE12="Fuerte"),"NO","SI")</f>
        <v>SI</v>
      </c>
      <c r="BM12" s="433" t="str">
        <f>IF(AVERAGE(BK12:BK21)=100,"FUERTE",IF(AND(AVERAGE(BK12:BK21)&lt;=99,AVERAGE(BK12:BK21)&gt;=50),"MODERADA",IF(AVERAGE(BK12:BK21)&lt;50,"DÉBIL",0)))</f>
        <v>MODERADA</v>
      </c>
      <c r="BN12" s="436" t="str">
        <f>IFERROR(IF(BM12="DÉBIL","NO DISMINUYE",IF(AVERAGEIF(AV12:AV21,"Preventivo",BK12:BK21)&gt;=50,"DIRECTAMENTE","NO DISMINUYE")),"NO DISMINUYE")</f>
        <v>DIRECTAMENTE</v>
      </c>
      <c r="BO12" s="468">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427" t="s">
        <v>855</v>
      </c>
    </row>
    <row r="13" spans="2:71" s="113" customFormat="1" ht="144.75" customHeight="1" x14ac:dyDescent="0.25">
      <c r="B13" s="463"/>
      <c r="C13" s="466"/>
      <c r="D13" s="455"/>
      <c r="E13" s="455"/>
      <c r="F13" s="455"/>
      <c r="G13" s="455"/>
      <c r="H13" s="455"/>
      <c r="I13" s="455"/>
      <c r="J13" s="455"/>
      <c r="K13" s="131">
        <v>2</v>
      </c>
      <c r="L13" s="132" t="s">
        <v>856</v>
      </c>
      <c r="M13" s="457"/>
      <c r="N13" s="472"/>
      <c r="O13" s="450"/>
      <c r="P13" s="443"/>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31"/>
      <c r="AN13" s="133">
        <v>2</v>
      </c>
      <c r="AO13" s="134" t="s">
        <v>849</v>
      </c>
      <c r="AP13" s="134" t="s">
        <v>850</v>
      </c>
      <c r="AQ13" s="134" t="s">
        <v>186</v>
      </c>
      <c r="AR13" s="134" t="s">
        <v>851</v>
      </c>
      <c r="AS13" s="134" t="s">
        <v>852</v>
      </c>
      <c r="AT13" s="134" t="s">
        <v>853</v>
      </c>
      <c r="AU13" s="134" t="s">
        <v>854</v>
      </c>
      <c r="AV13" s="134" t="s">
        <v>170</v>
      </c>
      <c r="AW13" s="135" t="s">
        <v>171</v>
      </c>
      <c r="AX13" s="135" t="s">
        <v>172</v>
      </c>
      <c r="AY13" s="135" t="s">
        <v>173</v>
      </c>
      <c r="AZ13" s="135" t="s">
        <v>174</v>
      </c>
      <c r="BA13" s="135" t="s">
        <v>175</v>
      </c>
      <c r="BB13" s="135" t="s">
        <v>176</v>
      </c>
      <c r="BC13" s="135" t="s">
        <v>187</v>
      </c>
      <c r="BD13" s="135">
        <f t="shared" si="0"/>
        <v>100</v>
      </c>
      <c r="BE13" s="135" t="str">
        <f t="shared" si="1"/>
        <v>Fuerte</v>
      </c>
      <c r="BF13" s="134"/>
      <c r="BG13" s="136" t="s">
        <v>142</v>
      </c>
      <c r="BH13" s="135" t="str">
        <f t="shared" si="2"/>
        <v>Algunas veces se ejecuta</v>
      </c>
      <c r="BI13" s="134"/>
      <c r="BJ13" s="135" t="str">
        <f t="shared" si="3"/>
        <v>MODERADO</v>
      </c>
      <c r="BK13" s="135">
        <f t="shared" si="4"/>
        <v>50</v>
      </c>
      <c r="BL13" s="135" t="str">
        <f t="shared" si="5"/>
        <v>SI</v>
      </c>
      <c r="BM13" s="434"/>
      <c r="BN13" s="437"/>
      <c r="BO13" s="469"/>
      <c r="BP13" s="443"/>
      <c r="BQ13" s="425"/>
      <c r="BR13" s="425"/>
      <c r="BS13" s="428"/>
    </row>
    <row r="14" spans="2:71" s="113" customFormat="1" ht="6" customHeight="1" x14ac:dyDescent="0.25">
      <c r="B14" s="463"/>
      <c r="C14" s="466"/>
      <c r="D14" s="455"/>
      <c r="E14" s="455"/>
      <c r="F14" s="455"/>
      <c r="G14" s="455"/>
      <c r="H14" s="455"/>
      <c r="I14" s="455"/>
      <c r="J14" s="455"/>
      <c r="K14" s="137">
        <v>3</v>
      </c>
      <c r="L14" s="138" t="s">
        <v>115</v>
      </c>
      <c r="M14" s="457"/>
      <c r="N14" s="472"/>
      <c r="O14" s="450"/>
      <c r="P14" s="443"/>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31"/>
      <c r="AN14" s="139">
        <v>3</v>
      </c>
      <c r="AO14" s="140" t="s">
        <v>117</v>
      </c>
      <c r="AP14" s="140"/>
      <c r="AQ14" s="140" t="s">
        <v>114</v>
      </c>
      <c r="AR14" s="140"/>
      <c r="AS14" s="140"/>
      <c r="AT14" s="140"/>
      <c r="AU14" s="140"/>
      <c r="AV14" s="140" t="s">
        <v>114</v>
      </c>
      <c r="AW14" s="167" t="s">
        <v>114</v>
      </c>
      <c r="AX14" s="167" t="s">
        <v>114</v>
      </c>
      <c r="AY14" s="167" t="s">
        <v>114</v>
      </c>
      <c r="AZ14" s="167" t="s">
        <v>114</v>
      </c>
      <c r="BA14" s="167" t="s">
        <v>114</v>
      </c>
      <c r="BB14" s="167" t="s">
        <v>114</v>
      </c>
      <c r="BC14" s="167" t="s">
        <v>114</v>
      </c>
      <c r="BD14" s="167">
        <f t="shared" si="0"/>
        <v>0</v>
      </c>
      <c r="BE14" s="167" t="str">
        <f t="shared" si="1"/>
        <v>Débil</v>
      </c>
      <c r="BF14" s="140"/>
      <c r="BG14" s="142" t="s">
        <v>114</v>
      </c>
      <c r="BH14" s="167" t="str">
        <f t="shared" si="2"/>
        <v>Casilla formulada</v>
      </c>
      <c r="BI14" s="140"/>
      <c r="BJ14" s="167" t="str">
        <f t="shared" si="3"/>
        <v/>
      </c>
      <c r="BK14" s="167" t="str">
        <f t="shared" si="4"/>
        <v/>
      </c>
      <c r="BL14" s="167" t="str">
        <f t="shared" si="5"/>
        <v>SI</v>
      </c>
      <c r="BM14" s="434"/>
      <c r="BN14" s="437"/>
      <c r="BO14" s="469"/>
      <c r="BP14" s="443"/>
      <c r="BQ14" s="425"/>
      <c r="BR14" s="425"/>
      <c r="BS14" s="428"/>
    </row>
    <row r="15" spans="2:71" s="113" customFormat="1" ht="6" customHeight="1" x14ac:dyDescent="0.25">
      <c r="B15" s="463"/>
      <c r="C15" s="466"/>
      <c r="D15" s="455"/>
      <c r="E15" s="455"/>
      <c r="F15" s="455"/>
      <c r="G15" s="455"/>
      <c r="H15" s="455"/>
      <c r="I15" s="455"/>
      <c r="J15" s="455"/>
      <c r="K15" s="131">
        <v>4</v>
      </c>
      <c r="L15" s="132" t="s">
        <v>115</v>
      </c>
      <c r="M15" s="457"/>
      <c r="N15" s="472"/>
      <c r="O15" s="450"/>
      <c r="P15" s="443"/>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31"/>
      <c r="AN15" s="133">
        <v>4</v>
      </c>
      <c r="AO15" s="134" t="s">
        <v>117</v>
      </c>
      <c r="AP15" s="134"/>
      <c r="AQ15" s="134" t="s">
        <v>114</v>
      </c>
      <c r="AR15" s="134"/>
      <c r="AS15" s="134"/>
      <c r="AT15" s="134"/>
      <c r="AU15" s="134"/>
      <c r="AV15" s="134" t="s">
        <v>114</v>
      </c>
      <c r="AW15" s="135" t="s">
        <v>114</v>
      </c>
      <c r="AX15" s="135" t="s">
        <v>114</v>
      </c>
      <c r="AY15" s="135" t="s">
        <v>114</v>
      </c>
      <c r="AZ15" s="135" t="s">
        <v>114</v>
      </c>
      <c r="BA15" s="135" t="s">
        <v>114</v>
      </c>
      <c r="BB15" s="135" t="s">
        <v>114</v>
      </c>
      <c r="BC15" s="135" t="s">
        <v>114</v>
      </c>
      <c r="BD15" s="135">
        <f t="shared" si="0"/>
        <v>0</v>
      </c>
      <c r="BE15" s="135" t="str">
        <f t="shared" si="1"/>
        <v>Débil</v>
      </c>
      <c r="BF15" s="134"/>
      <c r="BG15" s="136" t="s">
        <v>114</v>
      </c>
      <c r="BH15" s="135" t="str">
        <f t="shared" si="2"/>
        <v>Casilla formulada</v>
      </c>
      <c r="BI15" s="134"/>
      <c r="BJ15" s="135" t="str">
        <f t="shared" si="3"/>
        <v/>
      </c>
      <c r="BK15" s="135" t="str">
        <f t="shared" si="4"/>
        <v/>
      </c>
      <c r="BL15" s="135" t="str">
        <f t="shared" si="5"/>
        <v>SI</v>
      </c>
      <c r="BM15" s="434"/>
      <c r="BN15" s="437"/>
      <c r="BO15" s="469"/>
      <c r="BP15" s="443"/>
      <c r="BQ15" s="425"/>
      <c r="BR15" s="425"/>
      <c r="BS15" s="428"/>
    </row>
    <row r="16" spans="2:71" s="113" customFormat="1" ht="6" customHeight="1" x14ac:dyDescent="0.25">
      <c r="B16" s="463"/>
      <c r="C16" s="466"/>
      <c r="D16" s="455"/>
      <c r="E16" s="455"/>
      <c r="F16" s="455"/>
      <c r="G16" s="455"/>
      <c r="H16" s="455"/>
      <c r="I16" s="455"/>
      <c r="J16" s="455"/>
      <c r="K16" s="137">
        <v>5</v>
      </c>
      <c r="L16" s="138" t="s">
        <v>115</v>
      </c>
      <c r="M16" s="457"/>
      <c r="N16" s="472"/>
      <c r="O16" s="450"/>
      <c r="P16" s="443"/>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31"/>
      <c r="AN16" s="139">
        <v>5</v>
      </c>
      <c r="AO16" s="140" t="s">
        <v>117</v>
      </c>
      <c r="AP16" s="140"/>
      <c r="AQ16" s="140" t="s">
        <v>114</v>
      </c>
      <c r="AR16" s="140"/>
      <c r="AS16" s="140"/>
      <c r="AT16" s="140"/>
      <c r="AU16" s="140"/>
      <c r="AV16" s="140" t="s">
        <v>114</v>
      </c>
      <c r="AW16" s="167" t="s">
        <v>114</v>
      </c>
      <c r="AX16" s="167" t="s">
        <v>114</v>
      </c>
      <c r="AY16" s="167" t="s">
        <v>114</v>
      </c>
      <c r="AZ16" s="167" t="s">
        <v>114</v>
      </c>
      <c r="BA16" s="167" t="s">
        <v>114</v>
      </c>
      <c r="BB16" s="167" t="s">
        <v>114</v>
      </c>
      <c r="BC16" s="167" t="s">
        <v>114</v>
      </c>
      <c r="BD16" s="167">
        <f t="shared" si="0"/>
        <v>0</v>
      </c>
      <c r="BE16" s="167" t="str">
        <f t="shared" si="1"/>
        <v>Débil</v>
      </c>
      <c r="BF16" s="140"/>
      <c r="BG16" s="142" t="s">
        <v>114</v>
      </c>
      <c r="BH16" s="167" t="str">
        <f t="shared" si="2"/>
        <v>Casilla formulada</v>
      </c>
      <c r="BI16" s="140"/>
      <c r="BJ16" s="167" t="str">
        <f t="shared" si="3"/>
        <v/>
      </c>
      <c r="BK16" s="167" t="str">
        <f t="shared" si="4"/>
        <v/>
      </c>
      <c r="BL16" s="167" t="str">
        <f t="shared" si="5"/>
        <v>SI</v>
      </c>
      <c r="BM16" s="434"/>
      <c r="BN16" s="437"/>
      <c r="BO16" s="469"/>
      <c r="BP16" s="443"/>
      <c r="BQ16" s="425"/>
      <c r="BR16" s="425"/>
      <c r="BS16" s="428"/>
    </row>
    <row r="17" spans="2:71" s="113" customFormat="1" ht="6" customHeight="1" x14ac:dyDescent="0.25">
      <c r="B17" s="463"/>
      <c r="C17" s="466"/>
      <c r="D17" s="455"/>
      <c r="E17" s="455"/>
      <c r="F17" s="455"/>
      <c r="G17" s="455"/>
      <c r="H17" s="455"/>
      <c r="I17" s="455"/>
      <c r="J17" s="455"/>
      <c r="K17" s="131">
        <v>6</v>
      </c>
      <c r="L17" s="132" t="s">
        <v>115</v>
      </c>
      <c r="M17" s="457"/>
      <c r="N17" s="472"/>
      <c r="O17" s="450"/>
      <c r="P17" s="443"/>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31"/>
      <c r="AN17" s="133">
        <v>6</v>
      </c>
      <c r="AO17" s="134" t="s">
        <v>117</v>
      </c>
      <c r="AP17" s="134"/>
      <c r="AQ17" s="134" t="s">
        <v>114</v>
      </c>
      <c r="AR17" s="134"/>
      <c r="AS17" s="134"/>
      <c r="AT17" s="134"/>
      <c r="AU17" s="134"/>
      <c r="AV17" s="134" t="s">
        <v>114</v>
      </c>
      <c r="AW17" s="135" t="s">
        <v>114</v>
      </c>
      <c r="AX17" s="135" t="s">
        <v>114</v>
      </c>
      <c r="AY17" s="135" t="s">
        <v>114</v>
      </c>
      <c r="AZ17" s="135" t="s">
        <v>114</v>
      </c>
      <c r="BA17" s="135" t="s">
        <v>114</v>
      </c>
      <c r="BB17" s="135" t="s">
        <v>114</v>
      </c>
      <c r="BC17" s="135" t="s">
        <v>114</v>
      </c>
      <c r="BD17" s="135">
        <f t="shared" si="0"/>
        <v>0</v>
      </c>
      <c r="BE17" s="135" t="str">
        <f t="shared" si="1"/>
        <v>Débil</v>
      </c>
      <c r="BF17" s="134"/>
      <c r="BG17" s="136" t="s">
        <v>114</v>
      </c>
      <c r="BH17" s="135" t="str">
        <f t="shared" si="2"/>
        <v>Casilla formulada</v>
      </c>
      <c r="BI17" s="134"/>
      <c r="BJ17" s="135" t="str">
        <f t="shared" si="3"/>
        <v/>
      </c>
      <c r="BK17" s="135" t="str">
        <f t="shared" si="4"/>
        <v/>
      </c>
      <c r="BL17" s="135" t="str">
        <f t="shared" si="5"/>
        <v>SI</v>
      </c>
      <c r="BM17" s="434"/>
      <c r="BN17" s="437"/>
      <c r="BO17" s="469"/>
      <c r="BP17" s="443"/>
      <c r="BQ17" s="425"/>
      <c r="BR17" s="425"/>
      <c r="BS17" s="428"/>
    </row>
    <row r="18" spans="2:71" s="113" customFormat="1" ht="6" customHeight="1" x14ac:dyDescent="0.25">
      <c r="B18" s="463"/>
      <c r="C18" s="466"/>
      <c r="D18" s="455"/>
      <c r="E18" s="455"/>
      <c r="F18" s="455"/>
      <c r="G18" s="455"/>
      <c r="H18" s="455"/>
      <c r="I18" s="455"/>
      <c r="J18" s="455"/>
      <c r="K18" s="137">
        <v>7</v>
      </c>
      <c r="L18" s="138" t="s">
        <v>115</v>
      </c>
      <c r="M18" s="457"/>
      <c r="N18" s="472"/>
      <c r="O18" s="450"/>
      <c r="P18" s="443"/>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31"/>
      <c r="AN18" s="139">
        <v>7</v>
      </c>
      <c r="AO18" s="140" t="s">
        <v>117</v>
      </c>
      <c r="AP18" s="140"/>
      <c r="AQ18" s="140" t="s">
        <v>114</v>
      </c>
      <c r="AR18" s="140"/>
      <c r="AS18" s="140"/>
      <c r="AT18" s="140"/>
      <c r="AU18" s="140"/>
      <c r="AV18" s="140" t="s">
        <v>114</v>
      </c>
      <c r="AW18" s="167" t="s">
        <v>114</v>
      </c>
      <c r="AX18" s="167" t="s">
        <v>114</v>
      </c>
      <c r="AY18" s="167" t="s">
        <v>114</v>
      </c>
      <c r="AZ18" s="167" t="s">
        <v>114</v>
      </c>
      <c r="BA18" s="167" t="s">
        <v>114</v>
      </c>
      <c r="BB18" s="167" t="s">
        <v>114</v>
      </c>
      <c r="BC18" s="167" t="s">
        <v>114</v>
      </c>
      <c r="BD18" s="167">
        <f t="shared" si="0"/>
        <v>0</v>
      </c>
      <c r="BE18" s="167" t="str">
        <f t="shared" si="1"/>
        <v>Débil</v>
      </c>
      <c r="BF18" s="140"/>
      <c r="BG18" s="142" t="s">
        <v>114</v>
      </c>
      <c r="BH18" s="167" t="str">
        <f t="shared" si="2"/>
        <v>Casilla formulada</v>
      </c>
      <c r="BI18" s="140"/>
      <c r="BJ18" s="167" t="str">
        <f t="shared" si="3"/>
        <v/>
      </c>
      <c r="BK18" s="167" t="str">
        <f t="shared" si="4"/>
        <v/>
      </c>
      <c r="BL18" s="167" t="str">
        <f t="shared" si="5"/>
        <v>SI</v>
      </c>
      <c r="BM18" s="434"/>
      <c r="BN18" s="437"/>
      <c r="BO18" s="469"/>
      <c r="BP18" s="443"/>
      <c r="BQ18" s="425"/>
      <c r="BR18" s="425"/>
      <c r="BS18" s="428"/>
    </row>
    <row r="19" spans="2:71" s="113" customFormat="1" ht="6" customHeight="1" x14ac:dyDescent="0.25">
      <c r="B19" s="463"/>
      <c r="C19" s="466"/>
      <c r="D19" s="455"/>
      <c r="E19" s="455"/>
      <c r="F19" s="455"/>
      <c r="G19" s="455"/>
      <c r="H19" s="455"/>
      <c r="I19" s="455"/>
      <c r="J19" s="455"/>
      <c r="K19" s="131">
        <v>8</v>
      </c>
      <c r="L19" s="132" t="s">
        <v>115</v>
      </c>
      <c r="M19" s="457"/>
      <c r="N19" s="472"/>
      <c r="O19" s="450"/>
      <c r="P19" s="443"/>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31"/>
      <c r="AN19" s="133">
        <v>8</v>
      </c>
      <c r="AO19" s="134" t="s">
        <v>117</v>
      </c>
      <c r="AP19" s="134"/>
      <c r="AQ19" s="134" t="s">
        <v>114</v>
      </c>
      <c r="AR19" s="134"/>
      <c r="AS19" s="134"/>
      <c r="AT19" s="134"/>
      <c r="AU19" s="134"/>
      <c r="AV19" s="134" t="s">
        <v>114</v>
      </c>
      <c r="AW19" s="135" t="s">
        <v>114</v>
      </c>
      <c r="AX19" s="135" t="s">
        <v>114</v>
      </c>
      <c r="AY19" s="135" t="s">
        <v>114</v>
      </c>
      <c r="AZ19" s="135" t="s">
        <v>114</v>
      </c>
      <c r="BA19" s="135" t="s">
        <v>114</v>
      </c>
      <c r="BB19" s="135" t="s">
        <v>114</v>
      </c>
      <c r="BC19" s="135" t="s">
        <v>114</v>
      </c>
      <c r="BD19" s="135">
        <f t="shared" si="0"/>
        <v>0</v>
      </c>
      <c r="BE19" s="135" t="str">
        <f t="shared" si="1"/>
        <v>Débil</v>
      </c>
      <c r="BF19" s="134"/>
      <c r="BG19" s="136" t="s">
        <v>114</v>
      </c>
      <c r="BH19" s="135" t="str">
        <f t="shared" si="2"/>
        <v>Casilla formulada</v>
      </c>
      <c r="BI19" s="134"/>
      <c r="BJ19" s="135" t="str">
        <f t="shared" si="3"/>
        <v/>
      </c>
      <c r="BK19" s="135" t="str">
        <f t="shared" si="4"/>
        <v/>
      </c>
      <c r="BL19" s="135" t="str">
        <f t="shared" si="5"/>
        <v>SI</v>
      </c>
      <c r="BM19" s="434"/>
      <c r="BN19" s="437"/>
      <c r="BO19" s="469"/>
      <c r="BP19" s="443"/>
      <c r="BQ19" s="425"/>
      <c r="BR19" s="425"/>
      <c r="BS19" s="428"/>
    </row>
    <row r="20" spans="2:71" s="113" customFormat="1" ht="6" customHeight="1" x14ac:dyDescent="0.25">
      <c r="B20" s="463"/>
      <c r="C20" s="466"/>
      <c r="D20" s="455"/>
      <c r="E20" s="455"/>
      <c r="F20" s="455"/>
      <c r="G20" s="455"/>
      <c r="H20" s="455"/>
      <c r="I20" s="455"/>
      <c r="J20" s="455"/>
      <c r="K20" s="137">
        <v>9</v>
      </c>
      <c r="L20" s="143" t="s">
        <v>115</v>
      </c>
      <c r="M20" s="457"/>
      <c r="N20" s="472"/>
      <c r="O20" s="450"/>
      <c r="P20" s="443"/>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31"/>
      <c r="AN20" s="139">
        <v>9</v>
      </c>
      <c r="AO20" s="140" t="s">
        <v>117</v>
      </c>
      <c r="AP20" s="140"/>
      <c r="AQ20" s="140" t="s">
        <v>114</v>
      </c>
      <c r="AR20" s="140"/>
      <c r="AS20" s="140"/>
      <c r="AT20" s="140"/>
      <c r="AU20" s="140"/>
      <c r="AV20" s="140" t="s">
        <v>114</v>
      </c>
      <c r="AW20" s="167" t="s">
        <v>114</v>
      </c>
      <c r="AX20" s="167" t="s">
        <v>114</v>
      </c>
      <c r="AY20" s="167" t="s">
        <v>114</v>
      </c>
      <c r="AZ20" s="167" t="s">
        <v>114</v>
      </c>
      <c r="BA20" s="167" t="s">
        <v>114</v>
      </c>
      <c r="BB20" s="167" t="s">
        <v>114</v>
      </c>
      <c r="BC20" s="167" t="s">
        <v>114</v>
      </c>
      <c r="BD20" s="167">
        <f t="shared" si="0"/>
        <v>0</v>
      </c>
      <c r="BE20" s="167" t="str">
        <f t="shared" si="1"/>
        <v>Débil</v>
      </c>
      <c r="BF20" s="140"/>
      <c r="BG20" s="142" t="s">
        <v>114</v>
      </c>
      <c r="BH20" s="167" t="str">
        <f t="shared" si="2"/>
        <v>Casilla formulada</v>
      </c>
      <c r="BI20" s="140"/>
      <c r="BJ20" s="167" t="str">
        <f t="shared" si="3"/>
        <v/>
      </c>
      <c r="BK20" s="167" t="str">
        <f t="shared" si="4"/>
        <v/>
      </c>
      <c r="BL20" s="167" t="str">
        <f t="shared" si="5"/>
        <v>SI</v>
      </c>
      <c r="BM20" s="434"/>
      <c r="BN20" s="437"/>
      <c r="BO20" s="469"/>
      <c r="BP20" s="443"/>
      <c r="BQ20" s="425"/>
      <c r="BR20" s="425"/>
      <c r="BS20" s="428"/>
    </row>
    <row r="21" spans="2:71" s="113" customFormat="1" ht="6" customHeight="1" thickBot="1" x14ac:dyDescent="0.3">
      <c r="B21" s="464"/>
      <c r="C21" s="467"/>
      <c r="D21" s="456"/>
      <c r="E21" s="456"/>
      <c r="F21" s="456"/>
      <c r="G21" s="456"/>
      <c r="H21" s="456"/>
      <c r="I21" s="456"/>
      <c r="J21" s="456"/>
      <c r="K21" s="144">
        <v>10</v>
      </c>
      <c r="L21" s="145" t="s">
        <v>115</v>
      </c>
      <c r="M21" s="458"/>
      <c r="N21" s="473"/>
      <c r="O21" s="451"/>
      <c r="P21" s="444"/>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32"/>
      <c r="AN21" s="146">
        <v>10</v>
      </c>
      <c r="AO21" s="147" t="s">
        <v>117</v>
      </c>
      <c r="AP21" s="147"/>
      <c r="AQ21" s="147" t="s">
        <v>114</v>
      </c>
      <c r="AR21" s="147"/>
      <c r="AS21" s="147"/>
      <c r="AT21" s="147"/>
      <c r="AU21" s="147"/>
      <c r="AV21" s="147" t="s">
        <v>114</v>
      </c>
      <c r="AW21" s="148" t="s">
        <v>114</v>
      </c>
      <c r="AX21" s="148" t="s">
        <v>114</v>
      </c>
      <c r="AY21" s="148" t="s">
        <v>114</v>
      </c>
      <c r="AZ21" s="148" t="s">
        <v>114</v>
      </c>
      <c r="BA21" s="148" t="s">
        <v>114</v>
      </c>
      <c r="BB21" s="148" t="s">
        <v>114</v>
      </c>
      <c r="BC21" s="148" t="s">
        <v>114</v>
      </c>
      <c r="BD21" s="148">
        <f t="shared" si="0"/>
        <v>0</v>
      </c>
      <c r="BE21" s="148" t="str">
        <f t="shared" si="1"/>
        <v>Débil</v>
      </c>
      <c r="BF21" s="147"/>
      <c r="BG21" s="149" t="s">
        <v>114</v>
      </c>
      <c r="BH21" s="148" t="str">
        <f t="shared" si="2"/>
        <v>Casilla formulada</v>
      </c>
      <c r="BI21" s="147"/>
      <c r="BJ21" s="148" t="str">
        <f t="shared" si="3"/>
        <v/>
      </c>
      <c r="BK21" s="148" t="str">
        <f t="shared" si="4"/>
        <v/>
      </c>
      <c r="BL21" s="148" t="str">
        <f t="shared" si="5"/>
        <v>SI</v>
      </c>
      <c r="BM21" s="435"/>
      <c r="BN21" s="438"/>
      <c r="BO21" s="470"/>
      <c r="BP21" s="444"/>
      <c r="BQ21" s="426"/>
      <c r="BR21" s="426"/>
      <c r="BS21" s="429"/>
    </row>
    <row r="22" spans="2:71" s="113" customFormat="1" ht="96" hidden="1" customHeight="1" x14ac:dyDescent="0.25">
      <c r="B22" s="462">
        <v>2</v>
      </c>
      <c r="C22" s="465" t="s">
        <v>112</v>
      </c>
      <c r="D22" s="455" t="s">
        <v>113</v>
      </c>
      <c r="E22" s="455"/>
      <c r="F22" s="455" t="s">
        <v>114</v>
      </c>
      <c r="G22" s="455" t="s">
        <v>114</v>
      </c>
      <c r="H22" s="455" t="s">
        <v>114</v>
      </c>
      <c r="I22" s="455" t="s">
        <v>114</v>
      </c>
      <c r="J22" s="455" t="str">
        <f>IF(AND((F22="SI"),(G22="SI"),(H22="SI"),(I22="SI")),"Si es Riesgo de Corrupción","No es Riesgo de Corrupción")</f>
        <v>No es Riesgo de Corrupción</v>
      </c>
      <c r="K22" s="128">
        <v>1</v>
      </c>
      <c r="L22" s="129" t="s">
        <v>115</v>
      </c>
      <c r="M22" s="457" t="s">
        <v>183</v>
      </c>
      <c r="N22" s="471"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448" t="s">
        <v>114</v>
      </c>
      <c r="R22" s="448" t="s">
        <v>114</v>
      </c>
      <c r="S22" s="448" t="s">
        <v>114</v>
      </c>
      <c r="T22" s="448" t="s">
        <v>114</v>
      </c>
      <c r="U22" s="448" t="s">
        <v>114</v>
      </c>
      <c r="V22" s="448" t="s">
        <v>114</v>
      </c>
      <c r="W22" s="448" t="s">
        <v>114</v>
      </c>
      <c r="X22" s="448" t="s">
        <v>114</v>
      </c>
      <c r="Y22" s="448" t="s">
        <v>114</v>
      </c>
      <c r="Z22" s="448" t="s">
        <v>114</v>
      </c>
      <c r="AA22" s="448" t="s">
        <v>114</v>
      </c>
      <c r="AB22" s="448" t="s">
        <v>114</v>
      </c>
      <c r="AC22" s="448" t="s">
        <v>114</v>
      </c>
      <c r="AD22" s="448" t="s">
        <v>114</v>
      </c>
      <c r="AE22" s="448" t="s">
        <v>114</v>
      </c>
      <c r="AF22" s="448" t="s">
        <v>114</v>
      </c>
      <c r="AG22" s="448" t="s">
        <v>114</v>
      </c>
      <c r="AH22" s="448" t="s">
        <v>114</v>
      </c>
      <c r="AI22" s="448" t="s">
        <v>114</v>
      </c>
      <c r="AJ22" s="448">
        <f>IF(AF22="SI","Impacto Catastrófico por lesoines o perdida de vidas humanas",(COUNTIF(Q22:AE31,"SI")+COUNTIF(AG22:AI31,"SI")))</f>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430" t="s">
        <v>116</v>
      </c>
      <c r="AN22" s="117">
        <v>1</v>
      </c>
      <c r="AO22" s="121" t="s">
        <v>117</v>
      </c>
      <c r="AP22" s="121"/>
      <c r="AQ22" s="121" t="s">
        <v>114</v>
      </c>
      <c r="AR22" s="121"/>
      <c r="AS22" s="121"/>
      <c r="AT22" s="121"/>
      <c r="AU22" s="121"/>
      <c r="AV22" s="121" t="s">
        <v>114</v>
      </c>
      <c r="AW22" s="166" t="s">
        <v>114</v>
      </c>
      <c r="AX22" s="166" t="s">
        <v>114</v>
      </c>
      <c r="AY22" s="166" t="s">
        <v>114</v>
      </c>
      <c r="AZ22" s="166" t="s">
        <v>114</v>
      </c>
      <c r="BA22" s="166" t="s">
        <v>114</v>
      </c>
      <c r="BB22" s="166" t="s">
        <v>114</v>
      </c>
      <c r="BC22" s="166" t="s">
        <v>114</v>
      </c>
      <c r="BD22" s="166">
        <f t="shared" si="0"/>
        <v>0</v>
      </c>
      <c r="BE22" s="166" t="str">
        <f t="shared" si="1"/>
        <v>Débil</v>
      </c>
      <c r="BF22" s="121"/>
      <c r="BG22" s="130" t="s">
        <v>114</v>
      </c>
      <c r="BH22" s="166" t="str">
        <f t="shared" si="2"/>
        <v>Casilla formulada</v>
      </c>
      <c r="BI22" s="121"/>
      <c r="BJ22" s="166" t="str">
        <f t="shared" si="3"/>
        <v/>
      </c>
      <c r="BK22" s="166" t="str">
        <f t="shared" si="4"/>
        <v/>
      </c>
      <c r="BL22" s="166" t="str">
        <f t="shared" si="5"/>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68"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427"/>
    </row>
    <row r="23" spans="2:71" s="113" customFormat="1" ht="96" hidden="1" customHeight="1" x14ac:dyDescent="0.25">
      <c r="B23" s="463"/>
      <c r="C23" s="466"/>
      <c r="D23" s="455"/>
      <c r="E23" s="455"/>
      <c r="F23" s="455"/>
      <c r="G23" s="455"/>
      <c r="H23" s="455"/>
      <c r="I23" s="455"/>
      <c r="J23" s="455"/>
      <c r="K23" s="131">
        <v>2</v>
      </c>
      <c r="L23" s="132" t="s">
        <v>115</v>
      </c>
      <c r="M23" s="457"/>
      <c r="N23" s="472"/>
      <c r="O23" s="450"/>
      <c r="P23" s="443"/>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31"/>
      <c r="AN23" s="133">
        <v>2</v>
      </c>
      <c r="AO23" s="134" t="s">
        <v>117</v>
      </c>
      <c r="AP23" s="134"/>
      <c r="AQ23" s="134" t="s">
        <v>114</v>
      </c>
      <c r="AR23" s="134"/>
      <c r="AS23" s="134"/>
      <c r="AT23" s="134"/>
      <c r="AU23" s="134"/>
      <c r="AV23" s="134" t="s">
        <v>114</v>
      </c>
      <c r="AW23" s="135" t="s">
        <v>114</v>
      </c>
      <c r="AX23" s="135" t="s">
        <v>114</v>
      </c>
      <c r="AY23" s="135" t="s">
        <v>114</v>
      </c>
      <c r="AZ23" s="135" t="s">
        <v>114</v>
      </c>
      <c r="BA23" s="135" t="s">
        <v>114</v>
      </c>
      <c r="BB23" s="135" t="s">
        <v>114</v>
      </c>
      <c r="BC23" s="135" t="s">
        <v>114</v>
      </c>
      <c r="BD23" s="135">
        <f t="shared" si="0"/>
        <v>0</v>
      </c>
      <c r="BE23" s="135" t="str">
        <f t="shared" si="1"/>
        <v>Débil</v>
      </c>
      <c r="BF23" s="134"/>
      <c r="BG23" s="136" t="s">
        <v>114</v>
      </c>
      <c r="BH23" s="135" t="str">
        <f t="shared" si="2"/>
        <v>Casilla formulada</v>
      </c>
      <c r="BI23" s="134"/>
      <c r="BJ23" s="135" t="str">
        <f t="shared" si="3"/>
        <v/>
      </c>
      <c r="BK23" s="135" t="str">
        <f t="shared" si="4"/>
        <v/>
      </c>
      <c r="BL23" s="135" t="str">
        <f t="shared" si="5"/>
        <v>SI</v>
      </c>
      <c r="BM23" s="434"/>
      <c r="BN23" s="437"/>
      <c r="BO23" s="469"/>
      <c r="BP23" s="443"/>
      <c r="BQ23" s="425"/>
      <c r="BR23" s="425"/>
      <c r="BS23" s="428"/>
    </row>
    <row r="24" spans="2:71" s="113" customFormat="1" ht="96" hidden="1" customHeight="1" x14ac:dyDescent="0.25">
      <c r="B24" s="463"/>
      <c r="C24" s="466"/>
      <c r="D24" s="455"/>
      <c r="E24" s="455"/>
      <c r="F24" s="455"/>
      <c r="G24" s="455"/>
      <c r="H24" s="455"/>
      <c r="I24" s="455"/>
      <c r="J24" s="455"/>
      <c r="K24" s="137">
        <v>3</v>
      </c>
      <c r="L24" s="138" t="s">
        <v>115</v>
      </c>
      <c r="M24" s="457"/>
      <c r="N24" s="472"/>
      <c r="O24" s="450"/>
      <c r="P24" s="443"/>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31"/>
      <c r="AN24" s="139">
        <v>3</v>
      </c>
      <c r="AO24" s="140" t="s">
        <v>117</v>
      </c>
      <c r="AP24" s="140"/>
      <c r="AQ24" s="140" t="s">
        <v>114</v>
      </c>
      <c r="AR24" s="140"/>
      <c r="AS24" s="140"/>
      <c r="AT24" s="140"/>
      <c r="AU24" s="140"/>
      <c r="AV24" s="140" t="s">
        <v>114</v>
      </c>
      <c r="AW24" s="167" t="s">
        <v>114</v>
      </c>
      <c r="AX24" s="167" t="s">
        <v>114</v>
      </c>
      <c r="AY24" s="167" t="s">
        <v>114</v>
      </c>
      <c r="AZ24" s="167" t="s">
        <v>114</v>
      </c>
      <c r="BA24" s="167" t="s">
        <v>114</v>
      </c>
      <c r="BB24" s="167" t="s">
        <v>114</v>
      </c>
      <c r="BC24" s="167" t="s">
        <v>114</v>
      </c>
      <c r="BD24" s="167">
        <f t="shared" si="0"/>
        <v>0</v>
      </c>
      <c r="BE24" s="167" t="str">
        <f t="shared" si="1"/>
        <v>Débil</v>
      </c>
      <c r="BF24" s="140"/>
      <c r="BG24" s="142" t="s">
        <v>114</v>
      </c>
      <c r="BH24" s="167" t="str">
        <f t="shared" si="2"/>
        <v>Casilla formulada</v>
      </c>
      <c r="BI24" s="140"/>
      <c r="BJ24" s="167" t="str">
        <f t="shared" si="3"/>
        <v/>
      </c>
      <c r="BK24" s="167" t="str">
        <f t="shared" si="4"/>
        <v/>
      </c>
      <c r="BL24" s="167" t="str">
        <f t="shared" si="5"/>
        <v>SI</v>
      </c>
      <c r="BM24" s="434"/>
      <c r="BN24" s="437"/>
      <c r="BO24" s="469"/>
      <c r="BP24" s="443"/>
      <c r="BQ24" s="425"/>
      <c r="BR24" s="425"/>
      <c r="BS24" s="428"/>
    </row>
    <row r="25" spans="2:71" s="113" customFormat="1" ht="96" hidden="1" customHeight="1" x14ac:dyDescent="0.25">
      <c r="B25" s="463"/>
      <c r="C25" s="466"/>
      <c r="D25" s="455"/>
      <c r="E25" s="455"/>
      <c r="F25" s="455"/>
      <c r="G25" s="455"/>
      <c r="H25" s="455"/>
      <c r="I25" s="455"/>
      <c r="J25" s="455"/>
      <c r="K25" s="131">
        <v>4</v>
      </c>
      <c r="L25" s="132" t="s">
        <v>115</v>
      </c>
      <c r="M25" s="457"/>
      <c r="N25" s="472"/>
      <c r="O25" s="450"/>
      <c r="P25" s="443"/>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31"/>
      <c r="AN25" s="133">
        <v>4</v>
      </c>
      <c r="AO25" s="134" t="s">
        <v>117</v>
      </c>
      <c r="AP25" s="134"/>
      <c r="AQ25" s="134" t="s">
        <v>114</v>
      </c>
      <c r="AR25" s="134"/>
      <c r="AS25" s="134"/>
      <c r="AT25" s="134"/>
      <c r="AU25" s="134"/>
      <c r="AV25" s="134" t="s">
        <v>114</v>
      </c>
      <c r="AW25" s="135" t="s">
        <v>114</v>
      </c>
      <c r="AX25" s="135" t="s">
        <v>114</v>
      </c>
      <c r="AY25" s="135" t="s">
        <v>114</v>
      </c>
      <c r="AZ25" s="135" t="s">
        <v>114</v>
      </c>
      <c r="BA25" s="135" t="s">
        <v>114</v>
      </c>
      <c r="BB25" s="135" t="s">
        <v>114</v>
      </c>
      <c r="BC25" s="135" t="s">
        <v>114</v>
      </c>
      <c r="BD25" s="135">
        <f t="shared" si="0"/>
        <v>0</v>
      </c>
      <c r="BE25" s="135" t="str">
        <f t="shared" si="1"/>
        <v>Débil</v>
      </c>
      <c r="BF25" s="134"/>
      <c r="BG25" s="136" t="s">
        <v>114</v>
      </c>
      <c r="BH25" s="135" t="str">
        <f t="shared" si="2"/>
        <v>Casilla formulada</v>
      </c>
      <c r="BI25" s="134"/>
      <c r="BJ25" s="135" t="str">
        <f t="shared" si="3"/>
        <v/>
      </c>
      <c r="BK25" s="135" t="str">
        <f t="shared" si="4"/>
        <v/>
      </c>
      <c r="BL25" s="135" t="str">
        <f t="shared" si="5"/>
        <v>SI</v>
      </c>
      <c r="BM25" s="434"/>
      <c r="BN25" s="437"/>
      <c r="BO25" s="469"/>
      <c r="BP25" s="443"/>
      <c r="BQ25" s="425"/>
      <c r="BR25" s="425"/>
      <c r="BS25" s="428"/>
    </row>
    <row r="26" spans="2:71" s="113" customFormat="1" ht="96" hidden="1" customHeight="1" x14ac:dyDescent="0.25">
      <c r="B26" s="463"/>
      <c r="C26" s="466"/>
      <c r="D26" s="455"/>
      <c r="E26" s="455"/>
      <c r="F26" s="455"/>
      <c r="G26" s="455"/>
      <c r="H26" s="455"/>
      <c r="I26" s="455"/>
      <c r="J26" s="455"/>
      <c r="K26" s="137">
        <v>5</v>
      </c>
      <c r="L26" s="138" t="s">
        <v>115</v>
      </c>
      <c r="M26" s="457"/>
      <c r="N26" s="472"/>
      <c r="O26" s="450"/>
      <c r="P26" s="443"/>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31"/>
      <c r="AN26" s="139">
        <v>5</v>
      </c>
      <c r="AO26" s="140" t="s">
        <v>117</v>
      </c>
      <c r="AP26" s="140"/>
      <c r="AQ26" s="140" t="s">
        <v>114</v>
      </c>
      <c r="AR26" s="140"/>
      <c r="AS26" s="140"/>
      <c r="AT26" s="140"/>
      <c r="AU26" s="140"/>
      <c r="AV26" s="140" t="s">
        <v>114</v>
      </c>
      <c r="AW26" s="167" t="s">
        <v>114</v>
      </c>
      <c r="AX26" s="167" t="s">
        <v>114</v>
      </c>
      <c r="AY26" s="167" t="s">
        <v>114</v>
      </c>
      <c r="AZ26" s="167" t="s">
        <v>114</v>
      </c>
      <c r="BA26" s="167" t="s">
        <v>114</v>
      </c>
      <c r="BB26" s="167" t="s">
        <v>114</v>
      </c>
      <c r="BC26" s="167" t="s">
        <v>114</v>
      </c>
      <c r="BD26" s="167">
        <f t="shared" si="0"/>
        <v>0</v>
      </c>
      <c r="BE26" s="167" t="str">
        <f t="shared" si="1"/>
        <v>Débil</v>
      </c>
      <c r="BF26" s="140"/>
      <c r="BG26" s="142" t="s">
        <v>114</v>
      </c>
      <c r="BH26" s="167" t="str">
        <f t="shared" si="2"/>
        <v>Casilla formulada</v>
      </c>
      <c r="BI26" s="140"/>
      <c r="BJ26" s="167" t="str">
        <f t="shared" si="3"/>
        <v/>
      </c>
      <c r="BK26" s="167" t="str">
        <f t="shared" si="4"/>
        <v/>
      </c>
      <c r="BL26" s="167" t="str">
        <f t="shared" si="5"/>
        <v>SI</v>
      </c>
      <c r="BM26" s="434"/>
      <c r="BN26" s="437"/>
      <c r="BO26" s="469"/>
      <c r="BP26" s="443"/>
      <c r="BQ26" s="425"/>
      <c r="BR26" s="425"/>
      <c r="BS26" s="428"/>
    </row>
    <row r="27" spans="2:71" s="113" customFormat="1" ht="96" hidden="1" customHeight="1" x14ac:dyDescent="0.25">
      <c r="B27" s="463"/>
      <c r="C27" s="466"/>
      <c r="D27" s="455"/>
      <c r="E27" s="455"/>
      <c r="F27" s="455"/>
      <c r="G27" s="455"/>
      <c r="H27" s="455"/>
      <c r="I27" s="455"/>
      <c r="J27" s="455"/>
      <c r="K27" s="131">
        <v>6</v>
      </c>
      <c r="L27" s="132" t="s">
        <v>115</v>
      </c>
      <c r="M27" s="457"/>
      <c r="N27" s="472"/>
      <c r="O27" s="450"/>
      <c r="P27" s="443"/>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31"/>
      <c r="AN27" s="133">
        <v>6</v>
      </c>
      <c r="AO27" s="134" t="s">
        <v>117</v>
      </c>
      <c r="AP27" s="134"/>
      <c r="AQ27" s="134" t="s">
        <v>114</v>
      </c>
      <c r="AR27" s="134"/>
      <c r="AS27" s="134"/>
      <c r="AT27" s="134"/>
      <c r="AU27" s="134"/>
      <c r="AV27" s="134" t="s">
        <v>114</v>
      </c>
      <c r="AW27" s="135" t="s">
        <v>114</v>
      </c>
      <c r="AX27" s="135" t="s">
        <v>114</v>
      </c>
      <c r="AY27" s="135" t="s">
        <v>114</v>
      </c>
      <c r="AZ27" s="135" t="s">
        <v>114</v>
      </c>
      <c r="BA27" s="135" t="s">
        <v>114</v>
      </c>
      <c r="BB27" s="135" t="s">
        <v>114</v>
      </c>
      <c r="BC27" s="135" t="s">
        <v>114</v>
      </c>
      <c r="BD27" s="135">
        <f t="shared" si="0"/>
        <v>0</v>
      </c>
      <c r="BE27" s="135" t="str">
        <f t="shared" si="1"/>
        <v>Débil</v>
      </c>
      <c r="BF27" s="134"/>
      <c r="BG27" s="136" t="s">
        <v>114</v>
      </c>
      <c r="BH27" s="135" t="str">
        <f t="shared" si="2"/>
        <v>Casilla formulada</v>
      </c>
      <c r="BI27" s="134"/>
      <c r="BJ27" s="135" t="str">
        <f t="shared" si="3"/>
        <v/>
      </c>
      <c r="BK27" s="135" t="str">
        <f t="shared" si="4"/>
        <v/>
      </c>
      <c r="BL27" s="135" t="str">
        <f t="shared" si="5"/>
        <v>SI</v>
      </c>
      <c r="BM27" s="434"/>
      <c r="BN27" s="437"/>
      <c r="BO27" s="469"/>
      <c r="BP27" s="443"/>
      <c r="BQ27" s="425"/>
      <c r="BR27" s="425"/>
      <c r="BS27" s="428"/>
    </row>
    <row r="28" spans="2:71" s="113" customFormat="1" ht="96" hidden="1" customHeight="1" x14ac:dyDescent="0.25">
      <c r="B28" s="463"/>
      <c r="C28" s="466"/>
      <c r="D28" s="455"/>
      <c r="E28" s="455"/>
      <c r="F28" s="455"/>
      <c r="G28" s="455"/>
      <c r="H28" s="455"/>
      <c r="I28" s="455"/>
      <c r="J28" s="455"/>
      <c r="K28" s="137">
        <v>7</v>
      </c>
      <c r="L28" s="138" t="s">
        <v>115</v>
      </c>
      <c r="M28" s="457"/>
      <c r="N28" s="472"/>
      <c r="O28" s="450"/>
      <c r="P28" s="443"/>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31"/>
      <c r="AN28" s="139">
        <v>7</v>
      </c>
      <c r="AO28" s="140" t="s">
        <v>117</v>
      </c>
      <c r="AP28" s="140"/>
      <c r="AQ28" s="140" t="s">
        <v>114</v>
      </c>
      <c r="AR28" s="140"/>
      <c r="AS28" s="140"/>
      <c r="AT28" s="140"/>
      <c r="AU28" s="140"/>
      <c r="AV28" s="140" t="s">
        <v>114</v>
      </c>
      <c r="AW28" s="167" t="s">
        <v>114</v>
      </c>
      <c r="AX28" s="167" t="s">
        <v>114</v>
      </c>
      <c r="AY28" s="167" t="s">
        <v>114</v>
      </c>
      <c r="AZ28" s="167" t="s">
        <v>114</v>
      </c>
      <c r="BA28" s="167" t="s">
        <v>114</v>
      </c>
      <c r="BB28" s="167" t="s">
        <v>114</v>
      </c>
      <c r="BC28" s="167" t="s">
        <v>114</v>
      </c>
      <c r="BD28" s="167">
        <f t="shared" si="0"/>
        <v>0</v>
      </c>
      <c r="BE28" s="167" t="str">
        <f t="shared" si="1"/>
        <v>Débil</v>
      </c>
      <c r="BF28" s="140"/>
      <c r="BG28" s="142" t="s">
        <v>114</v>
      </c>
      <c r="BH28" s="167" t="str">
        <f t="shared" si="2"/>
        <v>Casilla formulada</v>
      </c>
      <c r="BI28" s="140"/>
      <c r="BJ28" s="167" t="str">
        <f t="shared" si="3"/>
        <v/>
      </c>
      <c r="BK28" s="167" t="str">
        <f t="shared" si="4"/>
        <v/>
      </c>
      <c r="BL28" s="167" t="str">
        <f t="shared" si="5"/>
        <v>SI</v>
      </c>
      <c r="BM28" s="434"/>
      <c r="BN28" s="437"/>
      <c r="BO28" s="469"/>
      <c r="BP28" s="443"/>
      <c r="BQ28" s="425"/>
      <c r="BR28" s="425"/>
      <c r="BS28" s="428"/>
    </row>
    <row r="29" spans="2:71" s="113" customFormat="1" ht="96" hidden="1" customHeight="1" x14ac:dyDescent="0.25">
      <c r="B29" s="463"/>
      <c r="C29" s="466"/>
      <c r="D29" s="455"/>
      <c r="E29" s="455"/>
      <c r="F29" s="455"/>
      <c r="G29" s="455"/>
      <c r="H29" s="455"/>
      <c r="I29" s="455"/>
      <c r="J29" s="455"/>
      <c r="K29" s="131">
        <v>8</v>
      </c>
      <c r="L29" s="132" t="s">
        <v>115</v>
      </c>
      <c r="M29" s="457"/>
      <c r="N29" s="472"/>
      <c r="O29" s="450"/>
      <c r="P29" s="443"/>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31"/>
      <c r="AN29" s="133">
        <v>8</v>
      </c>
      <c r="AO29" s="134" t="s">
        <v>117</v>
      </c>
      <c r="AP29" s="134"/>
      <c r="AQ29" s="134" t="s">
        <v>114</v>
      </c>
      <c r="AR29" s="134"/>
      <c r="AS29" s="134"/>
      <c r="AT29" s="134"/>
      <c r="AU29" s="134"/>
      <c r="AV29" s="134" t="s">
        <v>114</v>
      </c>
      <c r="AW29" s="135" t="s">
        <v>114</v>
      </c>
      <c r="AX29" s="135" t="s">
        <v>114</v>
      </c>
      <c r="AY29" s="135" t="s">
        <v>114</v>
      </c>
      <c r="AZ29" s="135" t="s">
        <v>114</v>
      </c>
      <c r="BA29" s="135" t="s">
        <v>114</v>
      </c>
      <c r="BB29" s="135" t="s">
        <v>114</v>
      </c>
      <c r="BC29" s="135" t="s">
        <v>114</v>
      </c>
      <c r="BD29" s="135">
        <f t="shared" si="0"/>
        <v>0</v>
      </c>
      <c r="BE29" s="135" t="str">
        <f t="shared" si="1"/>
        <v>Débil</v>
      </c>
      <c r="BF29" s="134"/>
      <c r="BG29" s="136" t="s">
        <v>114</v>
      </c>
      <c r="BH29" s="135" t="str">
        <f t="shared" si="2"/>
        <v>Casilla formulada</v>
      </c>
      <c r="BI29" s="134"/>
      <c r="BJ29" s="135" t="str">
        <f t="shared" si="3"/>
        <v/>
      </c>
      <c r="BK29" s="135" t="str">
        <f t="shared" si="4"/>
        <v/>
      </c>
      <c r="BL29" s="135" t="str">
        <f t="shared" si="5"/>
        <v>SI</v>
      </c>
      <c r="BM29" s="434"/>
      <c r="BN29" s="437"/>
      <c r="BO29" s="469"/>
      <c r="BP29" s="443"/>
      <c r="BQ29" s="425"/>
      <c r="BR29" s="425"/>
      <c r="BS29" s="428"/>
    </row>
    <row r="30" spans="2:71" s="113" customFormat="1" ht="96" hidden="1" customHeight="1" x14ac:dyDescent="0.25">
      <c r="B30" s="463"/>
      <c r="C30" s="466"/>
      <c r="D30" s="455"/>
      <c r="E30" s="455"/>
      <c r="F30" s="455"/>
      <c r="G30" s="455"/>
      <c r="H30" s="455"/>
      <c r="I30" s="455"/>
      <c r="J30" s="455"/>
      <c r="K30" s="137">
        <v>9</v>
      </c>
      <c r="L30" s="143" t="s">
        <v>115</v>
      </c>
      <c r="M30" s="457"/>
      <c r="N30" s="472"/>
      <c r="O30" s="450"/>
      <c r="P30" s="443"/>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31"/>
      <c r="AN30" s="139">
        <v>9</v>
      </c>
      <c r="AO30" s="140" t="s">
        <v>117</v>
      </c>
      <c r="AP30" s="140"/>
      <c r="AQ30" s="140" t="s">
        <v>114</v>
      </c>
      <c r="AR30" s="140"/>
      <c r="AS30" s="140"/>
      <c r="AT30" s="140"/>
      <c r="AU30" s="140"/>
      <c r="AV30" s="140" t="s">
        <v>114</v>
      </c>
      <c r="AW30" s="167" t="s">
        <v>114</v>
      </c>
      <c r="AX30" s="167" t="s">
        <v>114</v>
      </c>
      <c r="AY30" s="167" t="s">
        <v>114</v>
      </c>
      <c r="AZ30" s="167" t="s">
        <v>114</v>
      </c>
      <c r="BA30" s="167" t="s">
        <v>114</v>
      </c>
      <c r="BB30" s="167" t="s">
        <v>114</v>
      </c>
      <c r="BC30" s="167" t="s">
        <v>114</v>
      </c>
      <c r="BD30" s="167">
        <f t="shared" si="0"/>
        <v>0</v>
      </c>
      <c r="BE30" s="167" t="str">
        <f t="shared" si="1"/>
        <v>Débil</v>
      </c>
      <c r="BF30" s="140"/>
      <c r="BG30" s="142" t="s">
        <v>114</v>
      </c>
      <c r="BH30" s="167" t="str">
        <f t="shared" si="2"/>
        <v>Casilla formulada</v>
      </c>
      <c r="BI30" s="140"/>
      <c r="BJ30" s="167" t="str">
        <f t="shared" si="3"/>
        <v/>
      </c>
      <c r="BK30" s="167" t="str">
        <f t="shared" si="4"/>
        <v/>
      </c>
      <c r="BL30" s="167" t="str">
        <f t="shared" si="5"/>
        <v>SI</v>
      </c>
      <c r="BM30" s="434"/>
      <c r="BN30" s="437"/>
      <c r="BO30" s="469"/>
      <c r="BP30" s="443"/>
      <c r="BQ30" s="425"/>
      <c r="BR30" s="425"/>
      <c r="BS30" s="428"/>
    </row>
    <row r="31" spans="2:71" s="113" customFormat="1" ht="96" hidden="1" customHeight="1" x14ac:dyDescent="0.25">
      <c r="B31" s="464"/>
      <c r="C31" s="467"/>
      <c r="D31" s="456"/>
      <c r="E31" s="456"/>
      <c r="F31" s="456"/>
      <c r="G31" s="456"/>
      <c r="H31" s="456"/>
      <c r="I31" s="456"/>
      <c r="J31" s="456"/>
      <c r="K31" s="144">
        <v>10</v>
      </c>
      <c r="L31" s="145" t="s">
        <v>115</v>
      </c>
      <c r="M31" s="458"/>
      <c r="N31" s="473"/>
      <c r="O31" s="451"/>
      <c r="P31" s="444"/>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32"/>
      <c r="AN31" s="146">
        <v>10</v>
      </c>
      <c r="AO31" s="147" t="s">
        <v>117</v>
      </c>
      <c r="AP31" s="147"/>
      <c r="AQ31" s="147" t="s">
        <v>114</v>
      </c>
      <c r="AR31" s="147"/>
      <c r="AS31" s="147"/>
      <c r="AT31" s="147"/>
      <c r="AU31" s="147"/>
      <c r="AV31" s="147" t="s">
        <v>114</v>
      </c>
      <c r="AW31" s="148" t="s">
        <v>114</v>
      </c>
      <c r="AX31" s="148" t="s">
        <v>114</v>
      </c>
      <c r="AY31" s="148" t="s">
        <v>114</v>
      </c>
      <c r="AZ31" s="148" t="s">
        <v>114</v>
      </c>
      <c r="BA31" s="148" t="s">
        <v>114</v>
      </c>
      <c r="BB31" s="148" t="s">
        <v>114</v>
      </c>
      <c r="BC31" s="148" t="s">
        <v>114</v>
      </c>
      <c r="BD31" s="148">
        <f t="shared" si="0"/>
        <v>0</v>
      </c>
      <c r="BE31" s="148" t="str">
        <f t="shared" si="1"/>
        <v>Débil</v>
      </c>
      <c r="BF31" s="147"/>
      <c r="BG31" s="149" t="s">
        <v>114</v>
      </c>
      <c r="BH31" s="148" t="str">
        <f t="shared" si="2"/>
        <v>Casilla formulada</v>
      </c>
      <c r="BI31" s="147"/>
      <c r="BJ31" s="148" t="str">
        <f t="shared" si="3"/>
        <v/>
      </c>
      <c r="BK31" s="148" t="str">
        <f t="shared" si="4"/>
        <v/>
      </c>
      <c r="BL31" s="148" t="str">
        <f t="shared" si="5"/>
        <v>SI</v>
      </c>
      <c r="BM31" s="435"/>
      <c r="BN31" s="438"/>
      <c r="BO31" s="470"/>
      <c r="BP31" s="444"/>
      <c r="BQ31" s="426"/>
      <c r="BR31" s="426"/>
      <c r="BS31" s="429"/>
    </row>
    <row r="32" spans="2:71" s="113" customFormat="1" ht="96" hidden="1" customHeight="1" x14ac:dyDescent="0.25">
      <c r="B32" s="462">
        <v>3</v>
      </c>
      <c r="C32" s="465" t="s">
        <v>112</v>
      </c>
      <c r="D32" s="455" t="s">
        <v>113</v>
      </c>
      <c r="E32" s="455"/>
      <c r="F32" s="453" t="s">
        <v>114</v>
      </c>
      <c r="G32" s="453" t="s">
        <v>114</v>
      </c>
      <c r="H32" s="453" t="s">
        <v>114</v>
      </c>
      <c r="I32" s="453" t="s">
        <v>114</v>
      </c>
      <c r="J32" s="455" t="str">
        <f>IF(AND((F32="SI"),(G32="SI"),(H32="SI"),(I32="SI")),"Si es Riesgo de Corrupción","No es Riesgo de Corrupción")</f>
        <v>No es Riesgo de Corrupción</v>
      </c>
      <c r="K32" s="128">
        <v>1</v>
      </c>
      <c r="L32" s="129" t="s">
        <v>115</v>
      </c>
      <c r="M32" s="457" t="s">
        <v>183</v>
      </c>
      <c r="N32" s="45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45" t="s">
        <v>114</v>
      </c>
      <c r="R32" s="445" t="s">
        <v>114</v>
      </c>
      <c r="S32" s="445" t="s">
        <v>114</v>
      </c>
      <c r="T32" s="445" t="s">
        <v>114</v>
      </c>
      <c r="U32" s="445" t="s">
        <v>114</v>
      </c>
      <c r="V32" s="445" t="s">
        <v>114</v>
      </c>
      <c r="W32" s="445" t="s">
        <v>114</v>
      </c>
      <c r="X32" s="445" t="s">
        <v>114</v>
      </c>
      <c r="Y32" s="445" t="s">
        <v>114</v>
      </c>
      <c r="Z32" s="445" t="s">
        <v>114</v>
      </c>
      <c r="AA32" s="445" t="s">
        <v>114</v>
      </c>
      <c r="AB32" s="445" t="s">
        <v>114</v>
      </c>
      <c r="AC32" s="445" t="s">
        <v>114</v>
      </c>
      <c r="AD32" s="445" t="s">
        <v>114</v>
      </c>
      <c r="AE32" s="445" t="s">
        <v>114</v>
      </c>
      <c r="AF32" s="445" t="s">
        <v>114</v>
      </c>
      <c r="AG32" s="445" t="s">
        <v>114</v>
      </c>
      <c r="AH32" s="445" t="s">
        <v>114</v>
      </c>
      <c r="AI32" s="445"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430" t="s">
        <v>116</v>
      </c>
      <c r="AN32" s="117">
        <v>1</v>
      </c>
      <c r="AO32" s="121" t="s">
        <v>117</v>
      </c>
      <c r="AP32" s="121"/>
      <c r="AQ32" s="121" t="s">
        <v>114</v>
      </c>
      <c r="AR32" s="121"/>
      <c r="AS32" s="121"/>
      <c r="AT32" s="121"/>
      <c r="AU32" s="121"/>
      <c r="AV32" s="121" t="s">
        <v>114</v>
      </c>
      <c r="AW32" s="166" t="s">
        <v>114</v>
      </c>
      <c r="AX32" s="166" t="s">
        <v>114</v>
      </c>
      <c r="AY32" s="166" t="s">
        <v>114</v>
      </c>
      <c r="AZ32" s="166" t="s">
        <v>114</v>
      </c>
      <c r="BA32" s="166" t="s">
        <v>114</v>
      </c>
      <c r="BB32" s="166" t="s">
        <v>114</v>
      </c>
      <c r="BC32" s="166" t="s">
        <v>114</v>
      </c>
      <c r="BD32" s="166">
        <f t="shared" si="0"/>
        <v>0</v>
      </c>
      <c r="BE32" s="166" t="str">
        <f t="shared" si="1"/>
        <v>Débil</v>
      </c>
      <c r="BF32" s="121"/>
      <c r="BG32" s="130" t="s">
        <v>114</v>
      </c>
      <c r="BH32" s="166" t="str">
        <f t="shared" si="2"/>
        <v>Casilla formulada</v>
      </c>
      <c r="BI32" s="121"/>
      <c r="BJ32" s="166" t="str">
        <f t="shared" si="3"/>
        <v/>
      </c>
      <c r="BK32" s="166" t="str">
        <f t="shared" si="4"/>
        <v/>
      </c>
      <c r="BL32" s="166" t="str">
        <f t="shared" si="5"/>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427"/>
    </row>
    <row r="33" spans="2:71" s="113" customFormat="1" ht="96" hidden="1" customHeight="1" x14ac:dyDescent="0.25">
      <c r="B33" s="463"/>
      <c r="C33" s="466"/>
      <c r="D33" s="455"/>
      <c r="E33" s="455"/>
      <c r="F33" s="453"/>
      <c r="G33" s="453"/>
      <c r="H33" s="453"/>
      <c r="I33" s="453"/>
      <c r="J33" s="455"/>
      <c r="K33" s="131">
        <v>2</v>
      </c>
      <c r="L33" s="132" t="s">
        <v>115</v>
      </c>
      <c r="M33" s="457"/>
      <c r="N33" s="460"/>
      <c r="O33" s="450"/>
      <c r="P33" s="443"/>
      <c r="Q33" s="446"/>
      <c r="R33" s="446"/>
      <c r="S33" s="446"/>
      <c r="T33" s="446"/>
      <c r="U33" s="446"/>
      <c r="V33" s="446"/>
      <c r="W33" s="446"/>
      <c r="X33" s="446"/>
      <c r="Y33" s="446"/>
      <c r="Z33" s="446"/>
      <c r="AA33" s="446"/>
      <c r="AB33" s="446"/>
      <c r="AC33" s="446"/>
      <c r="AD33" s="446"/>
      <c r="AE33" s="446"/>
      <c r="AF33" s="446"/>
      <c r="AG33" s="446"/>
      <c r="AH33" s="446"/>
      <c r="AI33" s="446"/>
      <c r="AJ33" s="425"/>
      <c r="AK33" s="425"/>
      <c r="AL33" s="425"/>
      <c r="AM33" s="431"/>
      <c r="AN33" s="133">
        <v>2</v>
      </c>
      <c r="AO33" s="134" t="s">
        <v>117</v>
      </c>
      <c r="AP33" s="134"/>
      <c r="AQ33" s="134" t="s">
        <v>114</v>
      </c>
      <c r="AR33" s="134"/>
      <c r="AS33" s="134"/>
      <c r="AT33" s="134"/>
      <c r="AU33" s="134"/>
      <c r="AV33" s="134" t="s">
        <v>114</v>
      </c>
      <c r="AW33" s="135" t="s">
        <v>114</v>
      </c>
      <c r="AX33" s="135" t="s">
        <v>114</v>
      </c>
      <c r="AY33" s="135" t="s">
        <v>114</v>
      </c>
      <c r="AZ33" s="135" t="s">
        <v>114</v>
      </c>
      <c r="BA33" s="135" t="s">
        <v>114</v>
      </c>
      <c r="BB33" s="135" t="s">
        <v>114</v>
      </c>
      <c r="BC33" s="135" t="s">
        <v>114</v>
      </c>
      <c r="BD33" s="135">
        <f t="shared" si="0"/>
        <v>0</v>
      </c>
      <c r="BE33" s="135" t="str">
        <f t="shared" si="1"/>
        <v>Débil</v>
      </c>
      <c r="BF33" s="134"/>
      <c r="BG33" s="136" t="s">
        <v>114</v>
      </c>
      <c r="BH33" s="135" t="str">
        <f t="shared" si="2"/>
        <v>Casilla formulada</v>
      </c>
      <c r="BI33" s="134"/>
      <c r="BJ33" s="135" t="str">
        <f t="shared" si="3"/>
        <v/>
      </c>
      <c r="BK33" s="135" t="str">
        <f t="shared" si="4"/>
        <v/>
      </c>
      <c r="BL33" s="135" t="str">
        <f t="shared" si="5"/>
        <v>SI</v>
      </c>
      <c r="BM33" s="434"/>
      <c r="BN33" s="437"/>
      <c r="BO33" s="440"/>
      <c r="BP33" s="443"/>
      <c r="BQ33" s="425"/>
      <c r="BR33" s="425"/>
      <c r="BS33" s="428"/>
    </row>
    <row r="34" spans="2:71" s="113" customFormat="1" ht="96" hidden="1" customHeight="1" x14ac:dyDescent="0.25">
      <c r="B34" s="463"/>
      <c r="C34" s="466"/>
      <c r="D34" s="455"/>
      <c r="E34" s="455"/>
      <c r="F34" s="453"/>
      <c r="G34" s="453"/>
      <c r="H34" s="453"/>
      <c r="I34" s="453"/>
      <c r="J34" s="455"/>
      <c r="K34" s="137">
        <v>3</v>
      </c>
      <c r="L34" s="138" t="s">
        <v>115</v>
      </c>
      <c r="M34" s="457"/>
      <c r="N34" s="460"/>
      <c r="O34" s="450"/>
      <c r="P34" s="443"/>
      <c r="Q34" s="446"/>
      <c r="R34" s="446"/>
      <c r="S34" s="446"/>
      <c r="T34" s="446"/>
      <c r="U34" s="446"/>
      <c r="V34" s="446"/>
      <c r="W34" s="446"/>
      <c r="X34" s="446"/>
      <c r="Y34" s="446"/>
      <c r="Z34" s="446"/>
      <c r="AA34" s="446"/>
      <c r="AB34" s="446"/>
      <c r="AC34" s="446"/>
      <c r="AD34" s="446"/>
      <c r="AE34" s="446"/>
      <c r="AF34" s="446"/>
      <c r="AG34" s="446"/>
      <c r="AH34" s="446"/>
      <c r="AI34" s="446"/>
      <c r="AJ34" s="425"/>
      <c r="AK34" s="425"/>
      <c r="AL34" s="425"/>
      <c r="AM34" s="431"/>
      <c r="AN34" s="139">
        <v>3</v>
      </c>
      <c r="AO34" s="140" t="s">
        <v>117</v>
      </c>
      <c r="AP34" s="140"/>
      <c r="AQ34" s="140" t="s">
        <v>114</v>
      </c>
      <c r="AR34" s="140"/>
      <c r="AS34" s="140"/>
      <c r="AT34" s="140"/>
      <c r="AU34" s="140"/>
      <c r="AV34" s="140" t="s">
        <v>114</v>
      </c>
      <c r="AW34" s="167" t="s">
        <v>114</v>
      </c>
      <c r="AX34" s="167" t="s">
        <v>114</v>
      </c>
      <c r="AY34" s="167" t="s">
        <v>114</v>
      </c>
      <c r="AZ34" s="167" t="s">
        <v>114</v>
      </c>
      <c r="BA34" s="167" t="s">
        <v>114</v>
      </c>
      <c r="BB34" s="167" t="s">
        <v>114</v>
      </c>
      <c r="BC34" s="167" t="s">
        <v>114</v>
      </c>
      <c r="BD34" s="167">
        <f t="shared" si="0"/>
        <v>0</v>
      </c>
      <c r="BE34" s="167" t="str">
        <f t="shared" si="1"/>
        <v>Débil</v>
      </c>
      <c r="BF34" s="140"/>
      <c r="BG34" s="142" t="s">
        <v>114</v>
      </c>
      <c r="BH34" s="167" t="str">
        <f t="shared" si="2"/>
        <v>Casilla formulada</v>
      </c>
      <c r="BI34" s="140"/>
      <c r="BJ34" s="167" t="str">
        <f t="shared" si="3"/>
        <v/>
      </c>
      <c r="BK34" s="167" t="str">
        <f t="shared" si="4"/>
        <v/>
      </c>
      <c r="BL34" s="167" t="str">
        <f t="shared" si="5"/>
        <v>SI</v>
      </c>
      <c r="BM34" s="434"/>
      <c r="BN34" s="437"/>
      <c r="BO34" s="440"/>
      <c r="BP34" s="443"/>
      <c r="BQ34" s="425"/>
      <c r="BR34" s="425"/>
      <c r="BS34" s="428"/>
    </row>
    <row r="35" spans="2:71" s="113" customFormat="1" ht="96" hidden="1" customHeight="1" x14ac:dyDescent="0.25">
      <c r="B35" s="463"/>
      <c r="C35" s="466"/>
      <c r="D35" s="455"/>
      <c r="E35" s="455"/>
      <c r="F35" s="453"/>
      <c r="G35" s="453"/>
      <c r="H35" s="453"/>
      <c r="I35" s="453"/>
      <c r="J35" s="455"/>
      <c r="K35" s="131">
        <v>4</v>
      </c>
      <c r="L35" s="132" t="s">
        <v>115</v>
      </c>
      <c r="M35" s="457"/>
      <c r="N35" s="460"/>
      <c r="O35" s="450"/>
      <c r="P35" s="443"/>
      <c r="Q35" s="446"/>
      <c r="R35" s="446"/>
      <c r="S35" s="446"/>
      <c r="T35" s="446"/>
      <c r="U35" s="446"/>
      <c r="V35" s="446"/>
      <c r="W35" s="446"/>
      <c r="X35" s="446"/>
      <c r="Y35" s="446"/>
      <c r="Z35" s="446"/>
      <c r="AA35" s="446"/>
      <c r="AB35" s="446"/>
      <c r="AC35" s="446"/>
      <c r="AD35" s="446"/>
      <c r="AE35" s="446"/>
      <c r="AF35" s="446"/>
      <c r="AG35" s="446"/>
      <c r="AH35" s="446"/>
      <c r="AI35" s="446"/>
      <c r="AJ35" s="425"/>
      <c r="AK35" s="425"/>
      <c r="AL35" s="425"/>
      <c r="AM35" s="431"/>
      <c r="AN35" s="133">
        <v>4</v>
      </c>
      <c r="AO35" s="134" t="s">
        <v>117</v>
      </c>
      <c r="AP35" s="134"/>
      <c r="AQ35" s="134" t="s">
        <v>114</v>
      </c>
      <c r="AR35" s="134"/>
      <c r="AS35" s="134"/>
      <c r="AT35" s="134"/>
      <c r="AU35" s="134"/>
      <c r="AV35" s="134" t="s">
        <v>114</v>
      </c>
      <c r="AW35" s="135" t="s">
        <v>114</v>
      </c>
      <c r="AX35" s="135" t="s">
        <v>114</v>
      </c>
      <c r="AY35" s="135" t="s">
        <v>114</v>
      </c>
      <c r="AZ35" s="135" t="s">
        <v>114</v>
      </c>
      <c r="BA35" s="135" t="s">
        <v>114</v>
      </c>
      <c r="BB35" s="135" t="s">
        <v>114</v>
      </c>
      <c r="BC35" s="135" t="s">
        <v>114</v>
      </c>
      <c r="BD35" s="135">
        <f t="shared" si="0"/>
        <v>0</v>
      </c>
      <c r="BE35" s="135" t="str">
        <f t="shared" si="1"/>
        <v>Débil</v>
      </c>
      <c r="BF35" s="134"/>
      <c r="BG35" s="136" t="s">
        <v>114</v>
      </c>
      <c r="BH35" s="135" t="str">
        <f t="shared" si="2"/>
        <v>Casilla formulada</v>
      </c>
      <c r="BI35" s="134"/>
      <c r="BJ35" s="135" t="str">
        <f t="shared" si="3"/>
        <v/>
      </c>
      <c r="BK35" s="135" t="str">
        <f t="shared" si="4"/>
        <v/>
      </c>
      <c r="BL35" s="135" t="str">
        <f t="shared" si="5"/>
        <v>SI</v>
      </c>
      <c r="BM35" s="434"/>
      <c r="BN35" s="437"/>
      <c r="BO35" s="440"/>
      <c r="BP35" s="443"/>
      <c r="BQ35" s="425"/>
      <c r="BR35" s="425"/>
      <c r="BS35" s="428"/>
    </row>
    <row r="36" spans="2:71" s="113" customFormat="1" ht="96" hidden="1" customHeight="1" x14ac:dyDescent="0.25">
      <c r="B36" s="463"/>
      <c r="C36" s="466"/>
      <c r="D36" s="455"/>
      <c r="E36" s="455"/>
      <c r="F36" s="453"/>
      <c r="G36" s="453"/>
      <c r="H36" s="453"/>
      <c r="I36" s="453"/>
      <c r="J36" s="455"/>
      <c r="K36" s="137">
        <v>5</v>
      </c>
      <c r="L36" s="138" t="s">
        <v>115</v>
      </c>
      <c r="M36" s="457"/>
      <c r="N36" s="460"/>
      <c r="O36" s="450"/>
      <c r="P36" s="443"/>
      <c r="Q36" s="446"/>
      <c r="R36" s="446"/>
      <c r="S36" s="446"/>
      <c r="T36" s="446"/>
      <c r="U36" s="446"/>
      <c r="V36" s="446"/>
      <c r="W36" s="446"/>
      <c r="X36" s="446"/>
      <c r="Y36" s="446"/>
      <c r="Z36" s="446"/>
      <c r="AA36" s="446"/>
      <c r="AB36" s="446"/>
      <c r="AC36" s="446"/>
      <c r="AD36" s="446"/>
      <c r="AE36" s="446"/>
      <c r="AF36" s="446"/>
      <c r="AG36" s="446"/>
      <c r="AH36" s="446"/>
      <c r="AI36" s="446"/>
      <c r="AJ36" s="425"/>
      <c r="AK36" s="425"/>
      <c r="AL36" s="425"/>
      <c r="AM36" s="431"/>
      <c r="AN36" s="139">
        <v>5</v>
      </c>
      <c r="AO36" s="140" t="s">
        <v>117</v>
      </c>
      <c r="AP36" s="140"/>
      <c r="AQ36" s="140" t="s">
        <v>114</v>
      </c>
      <c r="AR36" s="140"/>
      <c r="AS36" s="140"/>
      <c r="AT36" s="140"/>
      <c r="AU36" s="140"/>
      <c r="AV36" s="140" t="s">
        <v>114</v>
      </c>
      <c r="AW36" s="167" t="s">
        <v>114</v>
      </c>
      <c r="AX36" s="167" t="s">
        <v>114</v>
      </c>
      <c r="AY36" s="167" t="s">
        <v>114</v>
      </c>
      <c r="AZ36" s="167" t="s">
        <v>114</v>
      </c>
      <c r="BA36" s="167" t="s">
        <v>114</v>
      </c>
      <c r="BB36" s="167" t="s">
        <v>114</v>
      </c>
      <c r="BC36" s="167" t="s">
        <v>114</v>
      </c>
      <c r="BD36" s="167">
        <f t="shared" si="0"/>
        <v>0</v>
      </c>
      <c r="BE36" s="167" t="str">
        <f t="shared" si="1"/>
        <v>Débil</v>
      </c>
      <c r="BF36" s="140"/>
      <c r="BG36" s="142" t="s">
        <v>114</v>
      </c>
      <c r="BH36" s="167" t="str">
        <f t="shared" si="2"/>
        <v>Casilla formulada</v>
      </c>
      <c r="BI36" s="140"/>
      <c r="BJ36" s="167" t="str">
        <f t="shared" si="3"/>
        <v/>
      </c>
      <c r="BK36" s="167" t="str">
        <f t="shared" si="4"/>
        <v/>
      </c>
      <c r="BL36" s="167" t="str">
        <f t="shared" si="5"/>
        <v>SI</v>
      </c>
      <c r="BM36" s="434"/>
      <c r="BN36" s="437"/>
      <c r="BO36" s="440"/>
      <c r="BP36" s="443"/>
      <c r="BQ36" s="425"/>
      <c r="BR36" s="425"/>
      <c r="BS36" s="428"/>
    </row>
    <row r="37" spans="2:71" s="113" customFormat="1" ht="96" hidden="1" customHeight="1" x14ac:dyDescent="0.25">
      <c r="B37" s="463"/>
      <c r="C37" s="466"/>
      <c r="D37" s="455"/>
      <c r="E37" s="455"/>
      <c r="F37" s="453"/>
      <c r="G37" s="453"/>
      <c r="H37" s="453"/>
      <c r="I37" s="453"/>
      <c r="J37" s="455"/>
      <c r="K37" s="131">
        <v>6</v>
      </c>
      <c r="L37" s="132" t="s">
        <v>115</v>
      </c>
      <c r="M37" s="457"/>
      <c r="N37" s="460"/>
      <c r="O37" s="450"/>
      <c r="P37" s="443"/>
      <c r="Q37" s="446"/>
      <c r="R37" s="446"/>
      <c r="S37" s="446"/>
      <c r="T37" s="446"/>
      <c r="U37" s="446"/>
      <c r="V37" s="446"/>
      <c r="W37" s="446"/>
      <c r="X37" s="446"/>
      <c r="Y37" s="446"/>
      <c r="Z37" s="446"/>
      <c r="AA37" s="446"/>
      <c r="AB37" s="446"/>
      <c r="AC37" s="446"/>
      <c r="AD37" s="446"/>
      <c r="AE37" s="446"/>
      <c r="AF37" s="446"/>
      <c r="AG37" s="446"/>
      <c r="AH37" s="446"/>
      <c r="AI37" s="446"/>
      <c r="AJ37" s="425"/>
      <c r="AK37" s="425"/>
      <c r="AL37" s="425"/>
      <c r="AM37" s="431"/>
      <c r="AN37" s="133">
        <v>6</v>
      </c>
      <c r="AO37" s="134" t="s">
        <v>117</v>
      </c>
      <c r="AP37" s="134"/>
      <c r="AQ37" s="134" t="s">
        <v>114</v>
      </c>
      <c r="AR37" s="134"/>
      <c r="AS37" s="134"/>
      <c r="AT37" s="134"/>
      <c r="AU37" s="134"/>
      <c r="AV37" s="134" t="s">
        <v>114</v>
      </c>
      <c r="AW37" s="135" t="s">
        <v>114</v>
      </c>
      <c r="AX37" s="135" t="s">
        <v>114</v>
      </c>
      <c r="AY37" s="135" t="s">
        <v>114</v>
      </c>
      <c r="AZ37" s="135" t="s">
        <v>114</v>
      </c>
      <c r="BA37" s="135" t="s">
        <v>114</v>
      </c>
      <c r="BB37" s="135" t="s">
        <v>114</v>
      </c>
      <c r="BC37" s="135" t="s">
        <v>114</v>
      </c>
      <c r="BD37" s="135">
        <f t="shared" si="0"/>
        <v>0</v>
      </c>
      <c r="BE37" s="135" t="str">
        <f t="shared" si="1"/>
        <v>Débil</v>
      </c>
      <c r="BF37" s="134"/>
      <c r="BG37" s="136" t="s">
        <v>114</v>
      </c>
      <c r="BH37" s="135" t="str">
        <f t="shared" si="2"/>
        <v>Casilla formulada</v>
      </c>
      <c r="BI37" s="134"/>
      <c r="BJ37" s="135" t="str">
        <f t="shared" si="3"/>
        <v/>
      </c>
      <c r="BK37" s="135" t="str">
        <f t="shared" si="4"/>
        <v/>
      </c>
      <c r="BL37" s="135" t="str">
        <f t="shared" si="5"/>
        <v>SI</v>
      </c>
      <c r="BM37" s="434"/>
      <c r="BN37" s="437"/>
      <c r="BO37" s="440"/>
      <c r="BP37" s="443"/>
      <c r="BQ37" s="425"/>
      <c r="BR37" s="425"/>
      <c r="BS37" s="428"/>
    </row>
    <row r="38" spans="2:71" s="113" customFormat="1" ht="96" hidden="1" customHeight="1" x14ac:dyDescent="0.25">
      <c r="B38" s="463"/>
      <c r="C38" s="466"/>
      <c r="D38" s="455"/>
      <c r="E38" s="455"/>
      <c r="F38" s="453"/>
      <c r="G38" s="453"/>
      <c r="H38" s="453"/>
      <c r="I38" s="453"/>
      <c r="J38" s="455"/>
      <c r="K38" s="137">
        <v>7</v>
      </c>
      <c r="L38" s="138" t="s">
        <v>115</v>
      </c>
      <c r="M38" s="457"/>
      <c r="N38" s="460"/>
      <c r="O38" s="450"/>
      <c r="P38" s="443"/>
      <c r="Q38" s="446"/>
      <c r="R38" s="446"/>
      <c r="S38" s="446"/>
      <c r="T38" s="446"/>
      <c r="U38" s="446"/>
      <c r="V38" s="446"/>
      <c r="W38" s="446"/>
      <c r="X38" s="446"/>
      <c r="Y38" s="446"/>
      <c r="Z38" s="446"/>
      <c r="AA38" s="446"/>
      <c r="AB38" s="446"/>
      <c r="AC38" s="446"/>
      <c r="AD38" s="446"/>
      <c r="AE38" s="446"/>
      <c r="AF38" s="446"/>
      <c r="AG38" s="446"/>
      <c r="AH38" s="446"/>
      <c r="AI38" s="446"/>
      <c r="AJ38" s="425"/>
      <c r="AK38" s="425"/>
      <c r="AL38" s="425"/>
      <c r="AM38" s="431"/>
      <c r="AN38" s="139">
        <v>7</v>
      </c>
      <c r="AO38" s="140" t="s">
        <v>117</v>
      </c>
      <c r="AP38" s="140"/>
      <c r="AQ38" s="140" t="s">
        <v>114</v>
      </c>
      <c r="AR38" s="140"/>
      <c r="AS38" s="140"/>
      <c r="AT38" s="140"/>
      <c r="AU38" s="140"/>
      <c r="AV38" s="140" t="s">
        <v>114</v>
      </c>
      <c r="AW38" s="167" t="s">
        <v>114</v>
      </c>
      <c r="AX38" s="167" t="s">
        <v>114</v>
      </c>
      <c r="AY38" s="167" t="s">
        <v>114</v>
      </c>
      <c r="AZ38" s="167" t="s">
        <v>114</v>
      </c>
      <c r="BA38" s="167" t="s">
        <v>114</v>
      </c>
      <c r="BB38" s="167" t="s">
        <v>114</v>
      </c>
      <c r="BC38" s="167" t="s">
        <v>114</v>
      </c>
      <c r="BD38" s="167">
        <f t="shared" si="0"/>
        <v>0</v>
      </c>
      <c r="BE38" s="167" t="str">
        <f t="shared" si="1"/>
        <v>Débil</v>
      </c>
      <c r="BF38" s="140"/>
      <c r="BG38" s="142" t="s">
        <v>114</v>
      </c>
      <c r="BH38" s="167" t="str">
        <f t="shared" si="2"/>
        <v>Casilla formulada</v>
      </c>
      <c r="BI38" s="140"/>
      <c r="BJ38" s="167" t="str">
        <f t="shared" si="3"/>
        <v/>
      </c>
      <c r="BK38" s="167" t="str">
        <f t="shared" si="4"/>
        <v/>
      </c>
      <c r="BL38" s="167" t="str">
        <f t="shared" si="5"/>
        <v>SI</v>
      </c>
      <c r="BM38" s="434"/>
      <c r="BN38" s="437"/>
      <c r="BO38" s="440"/>
      <c r="BP38" s="443"/>
      <c r="BQ38" s="425"/>
      <c r="BR38" s="425"/>
      <c r="BS38" s="428"/>
    </row>
    <row r="39" spans="2:71" s="113" customFormat="1" ht="96" hidden="1" customHeight="1" x14ac:dyDescent="0.25">
      <c r="B39" s="463"/>
      <c r="C39" s="466"/>
      <c r="D39" s="455"/>
      <c r="E39" s="455"/>
      <c r="F39" s="453"/>
      <c r="G39" s="453"/>
      <c r="H39" s="453"/>
      <c r="I39" s="453"/>
      <c r="J39" s="455"/>
      <c r="K39" s="131">
        <v>8</v>
      </c>
      <c r="L39" s="132" t="s">
        <v>115</v>
      </c>
      <c r="M39" s="457"/>
      <c r="N39" s="460"/>
      <c r="O39" s="450"/>
      <c r="P39" s="443"/>
      <c r="Q39" s="446"/>
      <c r="R39" s="446"/>
      <c r="S39" s="446"/>
      <c r="T39" s="446"/>
      <c r="U39" s="446"/>
      <c r="V39" s="446"/>
      <c r="W39" s="446"/>
      <c r="X39" s="446"/>
      <c r="Y39" s="446"/>
      <c r="Z39" s="446"/>
      <c r="AA39" s="446"/>
      <c r="AB39" s="446"/>
      <c r="AC39" s="446"/>
      <c r="AD39" s="446"/>
      <c r="AE39" s="446"/>
      <c r="AF39" s="446"/>
      <c r="AG39" s="446"/>
      <c r="AH39" s="446"/>
      <c r="AI39" s="446"/>
      <c r="AJ39" s="425"/>
      <c r="AK39" s="425"/>
      <c r="AL39" s="425"/>
      <c r="AM39" s="431"/>
      <c r="AN39" s="133">
        <v>8</v>
      </c>
      <c r="AO39" s="134" t="s">
        <v>117</v>
      </c>
      <c r="AP39" s="134"/>
      <c r="AQ39" s="134" t="s">
        <v>114</v>
      </c>
      <c r="AR39" s="134"/>
      <c r="AS39" s="134"/>
      <c r="AT39" s="134"/>
      <c r="AU39" s="134"/>
      <c r="AV39" s="134" t="s">
        <v>114</v>
      </c>
      <c r="AW39" s="135" t="s">
        <v>114</v>
      </c>
      <c r="AX39" s="135" t="s">
        <v>114</v>
      </c>
      <c r="AY39" s="135" t="s">
        <v>114</v>
      </c>
      <c r="AZ39" s="135" t="s">
        <v>114</v>
      </c>
      <c r="BA39" s="135" t="s">
        <v>114</v>
      </c>
      <c r="BB39" s="135" t="s">
        <v>114</v>
      </c>
      <c r="BC39" s="135" t="s">
        <v>114</v>
      </c>
      <c r="BD39" s="135">
        <f t="shared" si="0"/>
        <v>0</v>
      </c>
      <c r="BE39" s="135" t="str">
        <f t="shared" si="1"/>
        <v>Débil</v>
      </c>
      <c r="BF39" s="134"/>
      <c r="BG39" s="136" t="s">
        <v>114</v>
      </c>
      <c r="BH39" s="135" t="str">
        <f t="shared" si="2"/>
        <v>Casilla formulada</v>
      </c>
      <c r="BI39" s="134"/>
      <c r="BJ39" s="135" t="str">
        <f t="shared" si="3"/>
        <v/>
      </c>
      <c r="BK39" s="135" t="str">
        <f t="shared" si="4"/>
        <v/>
      </c>
      <c r="BL39" s="135" t="str">
        <f t="shared" si="5"/>
        <v>SI</v>
      </c>
      <c r="BM39" s="434"/>
      <c r="BN39" s="437"/>
      <c r="BO39" s="440"/>
      <c r="BP39" s="443"/>
      <c r="BQ39" s="425"/>
      <c r="BR39" s="425"/>
      <c r="BS39" s="428"/>
    </row>
    <row r="40" spans="2:71" s="113" customFormat="1" ht="96" hidden="1" customHeight="1" x14ac:dyDescent="0.25">
      <c r="B40" s="463"/>
      <c r="C40" s="466"/>
      <c r="D40" s="455"/>
      <c r="E40" s="455"/>
      <c r="F40" s="453"/>
      <c r="G40" s="453"/>
      <c r="H40" s="453"/>
      <c r="I40" s="453"/>
      <c r="J40" s="455"/>
      <c r="K40" s="137">
        <v>9</v>
      </c>
      <c r="L40" s="143" t="s">
        <v>115</v>
      </c>
      <c r="M40" s="457"/>
      <c r="N40" s="460"/>
      <c r="O40" s="450"/>
      <c r="P40" s="443"/>
      <c r="Q40" s="446"/>
      <c r="R40" s="446"/>
      <c r="S40" s="446"/>
      <c r="T40" s="446"/>
      <c r="U40" s="446"/>
      <c r="V40" s="446"/>
      <c r="W40" s="446"/>
      <c r="X40" s="446"/>
      <c r="Y40" s="446"/>
      <c r="Z40" s="446"/>
      <c r="AA40" s="446"/>
      <c r="AB40" s="446"/>
      <c r="AC40" s="446"/>
      <c r="AD40" s="446"/>
      <c r="AE40" s="446"/>
      <c r="AF40" s="446"/>
      <c r="AG40" s="446"/>
      <c r="AH40" s="446"/>
      <c r="AI40" s="446"/>
      <c r="AJ40" s="425"/>
      <c r="AK40" s="425"/>
      <c r="AL40" s="425"/>
      <c r="AM40" s="431"/>
      <c r="AN40" s="139">
        <v>9</v>
      </c>
      <c r="AO40" s="140" t="s">
        <v>117</v>
      </c>
      <c r="AP40" s="140"/>
      <c r="AQ40" s="140" t="s">
        <v>114</v>
      </c>
      <c r="AR40" s="140"/>
      <c r="AS40" s="140"/>
      <c r="AT40" s="140"/>
      <c r="AU40" s="140"/>
      <c r="AV40" s="140" t="s">
        <v>114</v>
      </c>
      <c r="AW40" s="167" t="s">
        <v>114</v>
      </c>
      <c r="AX40" s="167" t="s">
        <v>114</v>
      </c>
      <c r="AY40" s="167" t="s">
        <v>114</v>
      </c>
      <c r="AZ40" s="167" t="s">
        <v>114</v>
      </c>
      <c r="BA40" s="167" t="s">
        <v>114</v>
      </c>
      <c r="BB40" s="167" t="s">
        <v>114</v>
      </c>
      <c r="BC40" s="167" t="s">
        <v>114</v>
      </c>
      <c r="BD40" s="167">
        <f t="shared" si="0"/>
        <v>0</v>
      </c>
      <c r="BE40" s="167" t="str">
        <f t="shared" si="1"/>
        <v>Débil</v>
      </c>
      <c r="BF40" s="140"/>
      <c r="BG40" s="142" t="s">
        <v>114</v>
      </c>
      <c r="BH40" s="167" t="str">
        <f t="shared" si="2"/>
        <v>Casilla formulada</v>
      </c>
      <c r="BI40" s="140"/>
      <c r="BJ40" s="167" t="str">
        <f t="shared" si="3"/>
        <v/>
      </c>
      <c r="BK40" s="167" t="str">
        <f t="shared" si="4"/>
        <v/>
      </c>
      <c r="BL40" s="167" t="str">
        <f t="shared" si="5"/>
        <v>SI</v>
      </c>
      <c r="BM40" s="434"/>
      <c r="BN40" s="437"/>
      <c r="BO40" s="440"/>
      <c r="BP40" s="443"/>
      <c r="BQ40" s="425"/>
      <c r="BR40" s="425"/>
      <c r="BS40" s="428"/>
    </row>
    <row r="41" spans="2:71" s="113" customFormat="1" ht="96" hidden="1" customHeight="1" x14ac:dyDescent="0.25">
      <c r="B41" s="464"/>
      <c r="C41" s="467"/>
      <c r="D41" s="456"/>
      <c r="E41" s="456"/>
      <c r="F41" s="454"/>
      <c r="G41" s="454"/>
      <c r="H41" s="454"/>
      <c r="I41" s="454"/>
      <c r="J41" s="456"/>
      <c r="K41" s="144">
        <v>10</v>
      </c>
      <c r="L41" s="145" t="s">
        <v>115</v>
      </c>
      <c r="M41" s="458"/>
      <c r="N41" s="461"/>
      <c r="O41" s="451"/>
      <c r="P41" s="444"/>
      <c r="Q41" s="447"/>
      <c r="R41" s="447"/>
      <c r="S41" s="447"/>
      <c r="T41" s="447"/>
      <c r="U41" s="447"/>
      <c r="V41" s="447"/>
      <c r="W41" s="447"/>
      <c r="X41" s="447"/>
      <c r="Y41" s="447"/>
      <c r="Z41" s="447"/>
      <c r="AA41" s="447"/>
      <c r="AB41" s="447"/>
      <c r="AC41" s="447"/>
      <c r="AD41" s="447"/>
      <c r="AE41" s="447"/>
      <c r="AF41" s="447"/>
      <c r="AG41" s="447"/>
      <c r="AH41" s="447"/>
      <c r="AI41" s="447"/>
      <c r="AJ41" s="426"/>
      <c r="AK41" s="426"/>
      <c r="AL41" s="426"/>
      <c r="AM41" s="432"/>
      <c r="AN41" s="146">
        <v>10</v>
      </c>
      <c r="AO41" s="147" t="s">
        <v>117</v>
      </c>
      <c r="AP41" s="147"/>
      <c r="AQ41" s="147" t="s">
        <v>114</v>
      </c>
      <c r="AR41" s="147"/>
      <c r="AS41" s="147"/>
      <c r="AT41" s="147"/>
      <c r="AU41" s="147"/>
      <c r="AV41" s="147" t="s">
        <v>114</v>
      </c>
      <c r="AW41" s="148" t="s">
        <v>114</v>
      </c>
      <c r="AX41" s="148" t="s">
        <v>114</v>
      </c>
      <c r="AY41" s="148" t="s">
        <v>114</v>
      </c>
      <c r="AZ41" s="148" t="s">
        <v>114</v>
      </c>
      <c r="BA41" s="148" t="s">
        <v>114</v>
      </c>
      <c r="BB41" s="148" t="s">
        <v>114</v>
      </c>
      <c r="BC41" s="148" t="s">
        <v>114</v>
      </c>
      <c r="BD41" s="148">
        <f t="shared" si="0"/>
        <v>0</v>
      </c>
      <c r="BE41" s="148" t="str">
        <f t="shared" si="1"/>
        <v>Débil</v>
      </c>
      <c r="BF41" s="147"/>
      <c r="BG41" s="149" t="s">
        <v>114</v>
      </c>
      <c r="BH41" s="148" t="str">
        <f t="shared" si="2"/>
        <v>Casilla formulada</v>
      </c>
      <c r="BI41" s="147"/>
      <c r="BJ41" s="148" t="str">
        <f t="shared" si="3"/>
        <v/>
      </c>
      <c r="BK41" s="148" t="str">
        <f t="shared" si="4"/>
        <v/>
      </c>
      <c r="BL41" s="148" t="str">
        <f t="shared" si="5"/>
        <v>SI</v>
      </c>
      <c r="BM41" s="435"/>
      <c r="BN41" s="438"/>
      <c r="BO41" s="441"/>
      <c r="BP41" s="444"/>
      <c r="BQ41" s="426"/>
      <c r="BR41" s="426"/>
      <c r="BS41" s="429"/>
    </row>
    <row r="42" spans="2:71" s="113" customFormat="1" ht="96" hidden="1" customHeight="1" x14ac:dyDescent="0.25">
      <c r="B42" s="462">
        <v>4</v>
      </c>
      <c r="C42" s="465" t="s">
        <v>112</v>
      </c>
      <c r="D42" s="455" t="s">
        <v>113</v>
      </c>
      <c r="E42" s="455"/>
      <c r="F42" s="453" t="s">
        <v>114</v>
      </c>
      <c r="G42" s="453" t="s">
        <v>114</v>
      </c>
      <c r="H42" s="453" t="s">
        <v>114</v>
      </c>
      <c r="I42" s="453" t="s">
        <v>114</v>
      </c>
      <c r="J42" s="455" t="str">
        <f>IF(AND((F42="SI"),(G42="SI"),(H42="SI"),(I42="SI")),"Si es Riesgo de Corrupción","No es Riesgo de Corrupción")</f>
        <v>No es Riesgo de Corrupción</v>
      </c>
      <c r="K42" s="128">
        <v>1</v>
      </c>
      <c r="L42" s="129" t="s">
        <v>115</v>
      </c>
      <c r="M42" s="457" t="s">
        <v>183</v>
      </c>
      <c r="N42" s="45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45" t="s">
        <v>114</v>
      </c>
      <c r="R42" s="445" t="s">
        <v>114</v>
      </c>
      <c r="S42" s="445" t="s">
        <v>114</v>
      </c>
      <c r="T42" s="445" t="s">
        <v>114</v>
      </c>
      <c r="U42" s="445" t="s">
        <v>114</v>
      </c>
      <c r="V42" s="445" t="s">
        <v>114</v>
      </c>
      <c r="W42" s="445" t="s">
        <v>114</v>
      </c>
      <c r="X42" s="445" t="s">
        <v>114</v>
      </c>
      <c r="Y42" s="445" t="s">
        <v>114</v>
      </c>
      <c r="Z42" s="445" t="s">
        <v>114</v>
      </c>
      <c r="AA42" s="445" t="s">
        <v>114</v>
      </c>
      <c r="AB42" s="445" t="s">
        <v>114</v>
      </c>
      <c r="AC42" s="445" t="s">
        <v>114</v>
      </c>
      <c r="AD42" s="445" t="s">
        <v>114</v>
      </c>
      <c r="AE42" s="445" t="s">
        <v>114</v>
      </c>
      <c r="AF42" s="445" t="s">
        <v>114</v>
      </c>
      <c r="AG42" s="445" t="s">
        <v>114</v>
      </c>
      <c r="AH42" s="445" t="s">
        <v>114</v>
      </c>
      <c r="AI42" s="445"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430" t="s">
        <v>116</v>
      </c>
      <c r="AN42" s="117">
        <v>1</v>
      </c>
      <c r="AO42" s="121" t="s">
        <v>117</v>
      </c>
      <c r="AP42" s="121"/>
      <c r="AQ42" s="121" t="s">
        <v>114</v>
      </c>
      <c r="AR42" s="121"/>
      <c r="AS42" s="121"/>
      <c r="AT42" s="121"/>
      <c r="AU42" s="121"/>
      <c r="AV42" s="121" t="s">
        <v>114</v>
      </c>
      <c r="AW42" s="166" t="s">
        <v>114</v>
      </c>
      <c r="AX42" s="166" t="s">
        <v>114</v>
      </c>
      <c r="AY42" s="166" t="s">
        <v>114</v>
      </c>
      <c r="AZ42" s="166" t="s">
        <v>114</v>
      </c>
      <c r="BA42" s="166" t="s">
        <v>114</v>
      </c>
      <c r="BB42" s="166" t="s">
        <v>114</v>
      </c>
      <c r="BC42" s="166" t="s">
        <v>114</v>
      </c>
      <c r="BD42" s="166">
        <f t="shared" si="0"/>
        <v>0</v>
      </c>
      <c r="BE42" s="166" t="str">
        <f t="shared" si="1"/>
        <v>Débil</v>
      </c>
      <c r="BF42" s="121"/>
      <c r="BG42" s="130" t="s">
        <v>114</v>
      </c>
      <c r="BH42" s="166" t="str">
        <f t="shared" si="2"/>
        <v>Casilla formulada</v>
      </c>
      <c r="BI42" s="121"/>
      <c r="BJ42" s="166" t="str">
        <f t="shared" si="3"/>
        <v/>
      </c>
      <c r="BK42" s="166" t="str">
        <f t="shared" si="4"/>
        <v/>
      </c>
      <c r="BL42" s="166" t="str">
        <f t="shared" si="5"/>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427"/>
    </row>
    <row r="43" spans="2:71" s="113" customFormat="1" ht="96" hidden="1" customHeight="1" x14ac:dyDescent="0.25">
      <c r="B43" s="463"/>
      <c r="C43" s="466"/>
      <c r="D43" s="455"/>
      <c r="E43" s="455"/>
      <c r="F43" s="453"/>
      <c r="G43" s="453"/>
      <c r="H43" s="453"/>
      <c r="I43" s="453"/>
      <c r="J43" s="455"/>
      <c r="K43" s="131">
        <v>2</v>
      </c>
      <c r="L43" s="132" t="s">
        <v>115</v>
      </c>
      <c r="M43" s="457"/>
      <c r="N43" s="460"/>
      <c r="O43" s="450"/>
      <c r="P43" s="443"/>
      <c r="Q43" s="446"/>
      <c r="R43" s="446"/>
      <c r="S43" s="446"/>
      <c r="T43" s="446"/>
      <c r="U43" s="446"/>
      <c r="V43" s="446"/>
      <c r="W43" s="446"/>
      <c r="X43" s="446"/>
      <c r="Y43" s="446"/>
      <c r="Z43" s="446"/>
      <c r="AA43" s="446"/>
      <c r="AB43" s="446"/>
      <c r="AC43" s="446"/>
      <c r="AD43" s="446"/>
      <c r="AE43" s="446"/>
      <c r="AF43" s="446"/>
      <c r="AG43" s="446"/>
      <c r="AH43" s="446"/>
      <c r="AI43" s="446"/>
      <c r="AJ43" s="425"/>
      <c r="AK43" s="425"/>
      <c r="AL43" s="425"/>
      <c r="AM43" s="431"/>
      <c r="AN43" s="133">
        <v>2</v>
      </c>
      <c r="AO43" s="134" t="s">
        <v>117</v>
      </c>
      <c r="AP43" s="134"/>
      <c r="AQ43" s="134" t="s">
        <v>114</v>
      </c>
      <c r="AR43" s="134"/>
      <c r="AS43" s="134"/>
      <c r="AT43" s="134"/>
      <c r="AU43" s="134"/>
      <c r="AV43" s="134" t="s">
        <v>114</v>
      </c>
      <c r="AW43" s="135" t="s">
        <v>114</v>
      </c>
      <c r="AX43" s="135" t="s">
        <v>114</v>
      </c>
      <c r="AY43" s="135" t="s">
        <v>114</v>
      </c>
      <c r="AZ43" s="135" t="s">
        <v>114</v>
      </c>
      <c r="BA43" s="135" t="s">
        <v>114</v>
      </c>
      <c r="BB43" s="135" t="s">
        <v>114</v>
      </c>
      <c r="BC43" s="135" t="s">
        <v>114</v>
      </c>
      <c r="BD43" s="135">
        <f t="shared" si="0"/>
        <v>0</v>
      </c>
      <c r="BE43" s="135" t="str">
        <f t="shared" si="1"/>
        <v>Débil</v>
      </c>
      <c r="BF43" s="134"/>
      <c r="BG43" s="136" t="s">
        <v>114</v>
      </c>
      <c r="BH43" s="135" t="str">
        <f t="shared" si="2"/>
        <v>Casilla formulada</v>
      </c>
      <c r="BI43" s="134"/>
      <c r="BJ43" s="135" t="str">
        <f t="shared" si="3"/>
        <v/>
      </c>
      <c r="BK43" s="135" t="str">
        <f t="shared" si="4"/>
        <v/>
      </c>
      <c r="BL43" s="135" t="str">
        <f t="shared" si="5"/>
        <v>SI</v>
      </c>
      <c r="BM43" s="434"/>
      <c r="BN43" s="437"/>
      <c r="BO43" s="440"/>
      <c r="BP43" s="443"/>
      <c r="BQ43" s="425"/>
      <c r="BR43" s="425"/>
      <c r="BS43" s="428"/>
    </row>
    <row r="44" spans="2:71" s="113" customFormat="1" ht="96" hidden="1" customHeight="1" x14ac:dyDescent="0.25">
      <c r="B44" s="463"/>
      <c r="C44" s="466"/>
      <c r="D44" s="455"/>
      <c r="E44" s="455"/>
      <c r="F44" s="453"/>
      <c r="G44" s="453"/>
      <c r="H44" s="453"/>
      <c r="I44" s="453"/>
      <c r="J44" s="455"/>
      <c r="K44" s="137">
        <v>3</v>
      </c>
      <c r="L44" s="138" t="s">
        <v>115</v>
      </c>
      <c r="M44" s="457"/>
      <c r="N44" s="460"/>
      <c r="O44" s="450"/>
      <c r="P44" s="443"/>
      <c r="Q44" s="446"/>
      <c r="R44" s="446"/>
      <c r="S44" s="446"/>
      <c r="T44" s="446"/>
      <c r="U44" s="446"/>
      <c r="V44" s="446"/>
      <c r="W44" s="446"/>
      <c r="X44" s="446"/>
      <c r="Y44" s="446"/>
      <c r="Z44" s="446"/>
      <c r="AA44" s="446"/>
      <c r="AB44" s="446"/>
      <c r="AC44" s="446"/>
      <c r="AD44" s="446"/>
      <c r="AE44" s="446"/>
      <c r="AF44" s="446"/>
      <c r="AG44" s="446"/>
      <c r="AH44" s="446"/>
      <c r="AI44" s="446"/>
      <c r="AJ44" s="425"/>
      <c r="AK44" s="425"/>
      <c r="AL44" s="425"/>
      <c r="AM44" s="431"/>
      <c r="AN44" s="139">
        <v>3</v>
      </c>
      <c r="AO44" s="140" t="s">
        <v>117</v>
      </c>
      <c r="AP44" s="140"/>
      <c r="AQ44" s="140" t="s">
        <v>114</v>
      </c>
      <c r="AR44" s="140"/>
      <c r="AS44" s="140"/>
      <c r="AT44" s="140"/>
      <c r="AU44" s="140"/>
      <c r="AV44" s="140" t="s">
        <v>114</v>
      </c>
      <c r="AW44" s="167" t="s">
        <v>114</v>
      </c>
      <c r="AX44" s="167" t="s">
        <v>114</v>
      </c>
      <c r="AY44" s="167" t="s">
        <v>114</v>
      </c>
      <c r="AZ44" s="167" t="s">
        <v>114</v>
      </c>
      <c r="BA44" s="167" t="s">
        <v>114</v>
      </c>
      <c r="BB44" s="167" t="s">
        <v>114</v>
      </c>
      <c r="BC44" s="167" t="s">
        <v>114</v>
      </c>
      <c r="BD44" s="167">
        <f t="shared" si="0"/>
        <v>0</v>
      </c>
      <c r="BE44" s="167" t="str">
        <f t="shared" si="1"/>
        <v>Débil</v>
      </c>
      <c r="BF44" s="140"/>
      <c r="BG44" s="142" t="s">
        <v>114</v>
      </c>
      <c r="BH44" s="167" t="str">
        <f t="shared" si="2"/>
        <v>Casilla formulada</v>
      </c>
      <c r="BI44" s="140"/>
      <c r="BJ44" s="167" t="str">
        <f t="shared" si="3"/>
        <v/>
      </c>
      <c r="BK44" s="167" t="str">
        <f t="shared" si="4"/>
        <v/>
      </c>
      <c r="BL44" s="167" t="str">
        <f t="shared" si="5"/>
        <v>SI</v>
      </c>
      <c r="BM44" s="434"/>
      <c r="BN44" s="437"/>
      <c r="BO44" s="440"/>
      <c r="BP44" s="443"/>
      <c r="BQ44" s="425"/>
      <c r="BR44" s="425"/>
      <c r="BS44" s="428"/>
    </row>
    <row r="45" spans="2:71" s="113" customFormat="1" ht="96" hidden="1" customHeight="1" x14ac:dyDescent="0.25">
      <c r="B45" s="463"/>
      <c r="C45" s="466"/>
      <c r="D45" s="455"/>
      <c r="E45" s="455"/>
      <c r="F45" s="453"/>
      <c r="G45" s="453"/>
      <c r="H45" s="453"/>
      <c r="I45" s="453"/>
      <c r="J45" s="455"/>
      <c r="K45" s="131">
        <v>4</v>
      </c>
      <c r="L45" s="132" t="s">
        <v>115</v>
      </c>
      <c r="M45" s="457"/>
      <c r="N45" s="460"/>
      <c r="O45" s="450"/>
      <c r="P45" s="443"/>
      <c r="Q45" s="446"/>
      <c r="R45" s="446"/>
      <c r="S45" s="446"/>
      <c r="T45" s="446"/>
      <c r="U45" s="446"/>
      <c r="V45" s="446"/>
      <c r="W45" s="446"/>
      <c r="X45" s="446"/>
      <c r="Y45" s="446"/>
      <c r="Z45" s="446"/>
      <c r="AA45" s="446"/>
      <c r="AB45" s="446"/>
      <c r="AC45" s="446"/>
      <c r="AD45" s="446"/>
      <c r="AE45" s="446"/>
      <c r="AF45" s="446"/>
      <c r="AG45" s="446"/>
      <c r="AH45" s="446"/>
      <c r="AI45" s="446"/>
      <c r="AJ45" s="425"/>
      <c r="AK45" s="425"/>
      <c r="AL45" s="425"/>
      <c r="AM45" s="431"/>
      <c r="AN45" s="133">
        <v>4</v>
      </c>
      <c r="AO45" s="134" t="s">
        <v>117</v>
      </c>
      <c r="AP45" s="134"/>
      <c r="AQ45" s="134" t="s">
        <v>114</v>
      </c>
      <c r="AR45" s="134"/>
      <c r="AS45" s="134"/>
      <c r="AT45" s="134"/>
      <c r="AU45" s="134"/>
      <c r="AV45" s="134" t="s">
        <v>114</v>
      </c>
      <c r="AW45" s="135" t="s">
        <v>114</v>
      </c>
      <c r="AX45" s="135" t="s">
        <v>114</v>
      </c>
      <c r="AY45" s="135" t="s">
        <v>114</v>
      </c>
      <c r="AZ45" s="135" t="s">
        <v>114</v>
      </c>
      <c r="BA45" s="135" t="s">
        <v>114</v>
      </c>
      <c r="BB45" s="135" t="s">
        <v>114</v>
      </c>
      <c r="BC45" s="135" t="s">
        <v>114</v>
      </c>
      <c r="BD45" s="135">
        <f t="shared" si="0"/>
        <v>0</v>
      </c>
      <c r="BE45" s="135" t="str">
        <f t="shared" si="1"/>
        <v>Débil</v>
      </c>
      <c r="BF45" s="134"/>
      <c r="BG45" s="136" t="s">
        <v>114</v>
      </c>
      <c r="BH45" s="135" t="str">
        <f t="shared" si="2"/>
        <v>Casilla formulada</v>
      </c>
      <c r="BI45" s="134"/>
      <c r="BJ45" s="135" t="str">
        <f t="shared" si="3"/>
        <v/>
      </c>
      <c r="BK45" s="135" t="str">
        <f t="shared" si="4"/>
        <v/>
      </c>
      <c r="BL45" s="135" t="str">
        <f t="shared" si="5"/>
        <v>SI</v>
      </c>
      <c r="BM45" s="434"/>
      <c r="BN45" s="437"/>
      <c r="BO45" s="440"/>
      <c r="BP45" s="443"/>
      <c r="BQ45" s="425"/>
      <c r="BR45" s="425"/>
      <c r="BS45" s="428"/>
    </row>
    <row r="46" spans="2:71" s="113" customFormat="1" ht="96" hidden="1" customHeight="1" x14ac:dyDescent="0.25">
      <c r="B46" s="463"/>
      <c r="C46" s="466"/>
      <c r="D46" s="455"/>
      <c r="E46" s="455"/>
      <c r="F46" s="453"/>
      <c r="G46" s="453"/>
      <c r="H46" s="453"/>
      <c r="I46" s="453"/>
      <c r="J46" s="455"/>
      <c r="K46" s="137">
        <v>5</v>
      </c>
      <c r="L46" s="138" t="s">
        <v>115</v>
      </c>
      <c r="M46" s="457"/>
      <c r="N46" s="460"/>
      <c r="O46" s="450"/>
      <c r="P46" s="443"/>
      <c r="Q46" s="446"/>
      <c r="R46" s="446"/>
      <c r="S46" s="446"/>
      <c r="T46" s="446"/>
      <c r="U46" s="446"/>
      <c r="V46" s="446"/>
      <c r="W46" s="446"/>
      <c r="X46" s="446"/>
      <c r="Y46" s="446"/>
      <c r="Z46" s="446"/>
      <c r="AA46" s="446"/>
      <c r="AB46" s="446"/>
      <c r="AC46" s="446"/>
      <c r="AD46" s="446"/>
      <c r="AE46" s="446"/>
      <c r="AF46" s="446"/>
      <c r="AG46" s="446"/>
      <c r="AH46" s="446"/>
      <c r="AI46" s="446"/>
      <c r="AJ46" s="425"/>
      <c r="AK46" s="425"/>
      <c r="AL46" s="425"/>
      <c r="AM46" s="431"/>
      <c r="AN46" s="139">
        <v>5</v>
      </c>
      <c r="AO46" s="140" t="s">
        <v>117</v>
      </c>
      <c r="AP46" s="140"/>
      <c r="AQ46" s="140" t="s">
        <v>114</v>
      </c>
      <c r="AR46" s="140"/>
      <c r="AS46" s="140"/>
      <c r="AT46" s="140"/>
      <c r="AU46" s="140"/>
      <c r="AV46" s="140" t="s">
        <v>114</v>
      </c>
      <c r="AW46" s="167" t="s">
        <v>114</v>
      </c>
      <c r="AX46" s="167" t="s">
        <v>114</v>
      </c>
      <c r="AY46" s="167" t="s">
        <v>114</v>
      </c>
      <c r="AZ46" s="167" t="s">
        <v>114</v>
      </c>
      <c r="BA46" s="167" t="s">
        <v>114</v>
      </c>
      <c r="BB46" s="167" t="s">
        <v>114</v>
      </c>
      <c r="BC46" s="167" t="s">
        <v>114</v>
      </c>
      <c r="BD46" s="167">
        <f t="shared" si="0"/>
        <v>0</v>
      </c>
      <c r="BE46" s="167" t="str">
        <f t="shared" si="1"/>
        <v>Débil</v>
      </c>
      <c r="BF46" s="140"/>
      <c r="BG46" s="142" t="s">
        <v>114</v>
      </c>
      <c r="BH46" s="167" t="str">
        <f t="shared" si="2"/>
        <v>Casilla formulada</v>
      </c>
      <c r="BI46" s="140"/>
      <c r="BJ46" s="167" t="str">
        <f t="shared" si="3"/>
        <v/>
      </c>
      <c r="BK46" s="167" t="str">
        <f t="shared" si="4"/>
        <v/>
      </c>
      <c r="BL46" s="167" t="str">
        <f t="shared" si="5"/>
        <v>SI</v>
      </c>
      <c r="BM46" s="434"/>
      <c r="BN46" s="437"/>
      <c r="BO46" s="440"/>
      <c r="BP46" s="443"/>
      <c r="BQ46" s="425"/>
      <c r="BR46" s="425"/>
      <c r="BS46" s="428"/>
    </row>
    <row r="47" spans="2:71" s="113" customFormat="1" ht="96" hidden="1" customHeight="1" x14ac:dyDescent="0.25">
      <c r="B47" s="463"/>
      <c r="C47" s="466"/>
      <c r="D47" s="455"/>
      <c r="E47" s="455"/>
      <c r="F47" s="453"/>
      <c r="G47" s="453"/>
      <c r="H47" s="453"/>
      <c r="I47" s="453"/>
      <c r="J47" s="455"/>
      <c r="K47" s="131">
        <v>6</v>
      </c>
      <c r="L47" s="132" t="s">
        <v>115</v>
      </c>
      <c r="M47" s="457"/>
      <c r="N47" s="460"/>
      <c r="O47" s="450"/>
      <c r="P47" s="443"/>
      <c r="Q47" s="446"/>
      <c r="R47" s="446"/>
      <c r="S47" s="446"/>
      <c r="T47" s="446"/>
      <c r="U47" s="446"/>
      <c r="V47" s="446"/>
      <c r="W47" s="446"/>
      <c r="X47" s="446"/>
      <c r="Y47" s="446"/>
      <c r="Z47" s="446"/>
      <c r="AA47" s="446"/>
      <c r="AB47" s="446"/>
      <c r="AC47" s="446"/>
      <c r="AD47" s="446"/>
      <c r="AE47" s="446"/>
      <c r="AF47" s="446"/>
      <c r="AG47" s="446"/>
      <c r="AH47" s="446"/>
      <c r="AI47" s="446"/>
      <c r="AJ47" s="425"/>
      <c r="AK47" s="425"/>
      <c r="AL47" s="425"/>
      <c r="AM47" s="431"/>
      <c r="AN47" s="133">
        <v>6</v>
      </c>
      <c r="AO47" s="134" t="s">
        <v>117</v>
      </c>
      <c r="AP47" s="134"/>
      <c r="AQ47" s="134" t="s">
        <v>114</v>
      </c>
      <c r="AR47" s="134"/>
      <c r="AS47" s="134"/>
      <c r="AT47" s="134"/>
      <c r="AU47" s="134"/>
      <c r="AV47" s="134" t="s">
        <v>114</v>
      </c>
      <c r="AW47" s="135" t="s">
        <v>114</v>
      </c>
      <c r="AX47" s="135" t="s">
        <v>114</v>
      </c>
      <c r="AY47" s="135" t="s">
        <v>114</v>
      </c>
      <c r="AZ47" s="135" t="s">
        <v>114</v>
      </c>
      <c r="BA47" s="135" t="s">
        <v>114</v>
      </c>
      <c r="BB47" s="135" t="s">
        <v>114</v>
      </c>
      <c r="BC47" s="135" t="s">
        <v>114</v>
      </c>
      <c r="BD47" s="135">
        <f t="shared" si="0"/>
        <v>0</v>
      </c>
      <c r="BE47" s="135" t="str">
        <f t="shared" si="1"/>
        <v>Débil</v>
      </c>
      <c r="BF47" s="134"/>
      <c r="BG47" s="136" t="s">
        <v>114</v>
      </c>
      <c r="BH47" s="135" t="str">
        <f t="shared" si="2"/>
        <v>Casilla formulada</v>
      </c>
      <c r="BI47" s="134"/>
      <c r="BJ47" s="135" t="str">
        <f t="shared" si="3"/>
        <v/>
      </c>
      <c r="BK47" s="135" t="str">
        <f t="shared" si="4"/>
        <v/>
      </c>
      <c r="BL47" s="135" t="str">
        <f t="shared" si="5"/>
        <v>SI</v>
      </c>
      <c r="BM47" s="434"/>
      <c r="BN47" s="437"/>
      <c r="BO47" s="440"/>
      <c r="BP47" s="443"/>
      <c r="BQ47" s="425"/>
      <c r="BR47" s="425"/>
      <c r="BS47" s="428"/>
    </row>
    <row r="48" spans="2:71" s="113" customFormat="1" ht="96" hidden="1" customHeight="1" x14ac:dyDescent="0.25">
      <c r="B48" s="463"/>
      <c r="C48" s="466"/>
      <c r="D48" s="455"/>
      <c r="E48" s="455"/>
      <c r="F48" s="453"/>
      <c r="G48" s="453"/>
      <c r="H48" s="453"/>
      <c r="I48" s="453"/>
      <c r="J48" s="455"/>
      <c r="K48" s="137">
        <v>7</v>
      </c>
      <c r="L48" s="138" t="s">
        <v>115</v>
      </c>
      <c r="M48" s="457"/>
      <c r="N48" s="460"/>
      <c r="O48" s="450"/>
      <c r="P48" s="443"/>
      <c r="Q48" s="446"/>
      <c r="R48" s="446"/>
      <c r="S48" s="446"/>
      <c r="T48" s="446"/>
      <c r="U48" s="446"/>
      <c r="V48" s="446"/>
      <c r="W48" s="446"/>
      <c r="X48" s="446"/>
      <c r="Y48" s="446"/>
      <c r="Z48" s="446"/>
      <c r="AA48" s="446"/>
      <c r="AB48" s="446"/>
      <c r="AC48" s="446"/>
      <c r="AD48" s="446"/>
      <c r="AE48" s="446"/>
      <c r="AF48" s="446"/>
      <c r="AG48" s="446"/>
      <c r="AH48" s="446"/>
      <c r="AI48" s="446"/>
      <c r="AJ48" s="425"/>
      <c r="AK48" s="425"/>
      <c r="AL48" s="425"/>
      <c r="AM48" s="431"/>
      <c r="AN48" s="139">
        <v>7</v>
      </c>
      <c r="AO48" s="140" t="s">
        <v>117</v>
      </c>
      <c r="AP48" s="140"/>
      <c r="AQ48" s="140" t="s">
        <v>114</v>
      </c>
      <c r="AR48" s="140"/>
      <c r="AS48" s="140"/>
      <c r="AT48" s="140"/>
      <c r="AU48" s="140"/>
      <c r="AV48" s="140" t="s">
        <v>114</v>
      </c>
      <c r="AW48" s="167" t="s">
        <v>114</v>
      </c>
      <c r="AX48" s="167" t="s">
        <v>114</v>
      </c>
      <c r="AY48" s="167" t="s">
        <v>114</v>
      </c>
      <c r="AZ48" s="167" t="s">
        <v>114</v>
      </c>
      <c r="BA48" s="167" t="s">
        <v>114</v>
      </c>
      <c r="BB48" s="167" t="s">
        <v>114</v>
      </c>
      <c r="BC48" s="167" t="s">
        <v>114</v>
      </c>
      <c r="BD48" s="167">
        <f t="shared" si="0"/>
        <v>0</v>
      </c>
      <c r="BE48" s="167" t="str">
        <f t="shared" si="1"/>
        <v>Débil</v>
      </c>
      <c r="BF48" s="140"/>
      <c r="BG48" s="142" t="s">
        <v>114</v>
      </c>
      <c r="BH48" s="167" t="str">
        <f t="shared" si="2"/>
        <v>Casilla formulada</v>
      </c>
      <c r="BI48" s="140"/>
      <c r="BJ48" s="167" t="str">
        <f t="shared" si="3"/>
        <v/>
      </c>
      <c r="BK48" s="167" t="str">
        <f t="shared" si="4"/>
        <v/>
      </c>
      <c r="BL48" s="167" t="str">
        <f t="shared" si="5"/>
        <v>SI</v>
      </c>
      <c r="BM48" s="434"/>
      <c r="BN48" s="437"/>
      <c r="BO48" s="440"/>
      <c r="BP48" s="443"/>
      <c r="BQ48" s="425"/>
      <c r="BR48" s="425"/>
      <c r="BS48" s="428"/>
    </row>
    <row r="49" spans="2:71" s="113" customFormat="1" ht="96" hidden="1" customHeight="1" x14ac:dyDescent="0.25">
      <c r="B49" s="463"/>
      <c r="C49" s="466"/>
      <c r="D49" s="455"/>
      <c r="E49" s="455"/>
      <c r="F49" s="453"/>
      <c r="G49" s="453"/>
      <c r="H49" s="453"/>
      <c r="I49" s="453"/>
      <c r="J49" s="455"/>
      <c r="K49" s="131">
        <v>8</v>
      </c>
      <c r="L49" s="132" t="s">
        <v>115</v>
      </c>
      <c r="M49" s="457"/>
      <c r="N49" s="460"/>
      <c r="O49" s="450"/>
      <c r="P49" s="443"/>
      <c r="Q49" s="446"/>
      <c r="R49" s="446"/>
      <c r="S49" s="446"/>
      <c r="T49" s="446"/>
      <c r="U49" s="446"/>
      <c r="V49" s="446"/>
      <c r="W49" s="446"/>
      <c r="X49" s="446"/>
      <c r="Y49" s="446"/>
      <c r="Z49" s="446"/>
      <c r="AA49" s="446"/>
      <c r="AB49" s="446"/>
      <c r="AC49" s="446"/>
      <c r="AD49" s="446"/>
      <c r="AE49" s="446"/>
      <c r="AF49" s="446"/>
      <c r="AG49" s="446"/>
      <c r="AH49" s="446"/>
      <c r="AI49" s="446"/>
      <c r="AJ49" s="425"/>
      <c r="AK49" s="425"/>
      <c r="AL49" s="425"/>
      <c r="AM49" s="431"/>
      <c r="AN49" s="133">
        <v>8</v>
      </c>
      <c r="AO49" s="134" t="s">
        <v>117</v>
      </c>
      <c r="AP49" s="134"/>
      <c r="AQ49" s="134" t="s">
        <v>114</v>
      </c>
      <c r="AR49" s="134"/>
      <c r="AS49" s="134"/>
      <c r="AT49" s="134"/>
      <c r="AU49" s="134"/>
      <c r="AV49" s="134" t="s">
        <v>114</v>
      </c>
      <c r="AW49" s="135" t="s">
        <v>114</v>
      </c>
      <c r="AX49" s="135" t="s">
        <v>114</v>
      </c>
      <c r="AY49" s="135" t="s">
        <v>114</v>
      </c>
      <c r="AZ49" s="135" t="s">
        <v>114</v>
      </c>
      <c r="BA49" s="135" t="s">
        <v>114</v>
      </c>
      <c r="BB49" s="135" t="s">
        <v>114</v>
      </c>
      <c r="BC49" s="135" t="s">
        <v>114</v>
      </c>
      <c r="BD49" s="135">
        <f t="shared" si="0"/>
        <v>0</v>
      </c>
      <c r="BE49" s="135" t="str">
        <f t="shared" si="1"/>
        <v>Débil</v>
      </c>
      <c r="BF49" s="134"/>
      <c r="BG49" s="136" t="s">
        <v>114</v>
      </c>
      <c r="BH49" s="135" t="str">
        <f t="shared" si="2"/>
        <v>Casilla formulada</v>
      </c>
      <c r="BI49" s="134"/>
      <c r="BJ49" s="135" t="str">
        <f t="shared" si="3"/>
        <v/>
      </c>
      <c r="BK49" s="135" t="str">
        <f t="shared" si="4"/>
        <v/>
      </c>
      <c r="BL49" s="135" t="str">
        <f t="shared" si="5"/>
        <v>SI</v>
      </c>
      <c r="BM49" s="434"/>
      <c r="BN49" s="437"/>
      <c r="BO49" s="440"/>
      <c r="BP49" s="443"/>
      <c r="BQ49" s="425"/>
      <c r="BR49" s="425"/>
      <c r="BS49" s="428"/>
    </row>
    <row r="50" spans="2:71" s="113" customFormat="1" ht="96" hidden="1" customHeight="1" x14ac:dyDescent="0.25">
      <c r="B50" s="463"/>
      <c r="C50" s="466"/>
      <c r="D50" s="455"/>
      <c r="E50" s="455"/>
      <c r="F50" s="453"/>
      <c r="G50" s="453"/>
      <c r="H50" s="453"/>
      <c r="I50" s="453"/>
      <c r="J50" s="455"/>
      <c r="K50" s="137">
        <v>9</v>
      </c>
      <c r="L50" s="143" t="s">
        <v>115</v>
      </c>
      <c r="M50" s="457"/>
      <c r="N50" s="460"/>
      <c r="O50" s="450"/>
      <c r="P50" s="443"/>
      <c r="Q50" s="446"/>
      <c r="R50" s="446"/>
      <c r="S50" s="446"/>
      <c r="T50" s="446"/>
      <c r="U50" s="446"/>
      <c r="V50" s="446"/>
      <c r="W50" s="446"/>
      <c r="X50" s="446"/>
      <c r="Y50" s="446"/>
      <c r="Z50" s="446"/>
      <c r="AA50" s="446"/>
      <c r="AB50" s="446"/>
      <c r="AC50" s="446"/>
      <c r="AD50" s="446"/>
      <c r="AE50" s="446"/>
      <c r="AF50" s="446"/>
      <c r="AG50" s="446"/>
      <c r="AH50" s="446"/>
      <c r="AI50" s="446"/>
      <c r="AJ50" s="425"/>
      <c r="AK50" s="425"/>
      <c r="AL50" s="425"/>
      <c r="AM50" s="431"/>
      <c r="AN50" s="139">
        <v>9</v>
      </c>
      <c r="AO50" s="140" t="s">
        <v>117</v>
      </c>
      <c r="AP50" s="140"/>
      <c r="AQ50" s="140" t="s">
        <v>114</v>
      </c>
      <c r="AR50" s="140"/>
      <c r="AS50" s="140"/>
      <c r="AT50" s="140"/>
      <c r="AU50" s="140"/>
      <c r="AV50" s="140" t="s">
        <v>114</v>
      </c>
      <c r="AW50" s="167" t="s">
        <v>114</v>
      </c>
      <c r="AX50" s="167" t="s">
        <v>114</v>
      </c>
      <c r="AY50" s="167" t="s">
        <v>114</v>
      </c>
      <c r="AZ50" s="167" t="s">
        <v>114</v>
      </c>
      <c r="BA50" s="167" t="s">
        <v>114</v>
      </c>
      <c r="BB50" s="167" t="s">
        <v>114</v>
      </c>
      <c r="BC50" s="167" t="s">
        <v>114</v>
      </c>
      <c r="BD50" s="167">
        <f t="shared" si="0"/>
        <v>0</v>
      </c>
      <c r="BE50" s="167" t="str">
        <f t="shared" si="1"/>
        <v>Débil</v>
      </c>
      <c r="BF50" s="140"/>
      <c r="BG50" s="142" t="s">
        <v>114</v>
      </c>
      <c r="BH50" s="167" t="str">
        <f t="shared" si="2"/>
        <v>Casilla formulada</v>
      </c>
      <c r="BI50" s="140"/>
      <c r="BJ50" s="167" t="str">
        <f t="shared" si="3"/>
        <v/>
      </c>
      <c r="BK50" s="167" t="str">
        <f t="shared" si="4"/>
        <v/>
      </c>
      <c r="BL50" s="167" t="str">
        <f t="shared" si="5"/>
        <v>SI</v>
      </c>
      <c r="BM50" s="434"/>
      <c r="BN50" s="437"/>
      <c r="BO50" s="440"/>
      <c r="BP50" s="443"/>
      <c r="BQ50" s="425"/>
      <c r="BR50" s="425"/>
      <c r="BS50" s="428"/>
    </row>
    <row r="51" spans="2:71" s="113" customFormat="1" ht="96" hidden="1" customHeight="1" x14ac:dyDescent="0.25">
      <c r="B51" s="464"/>
      <c r="C51" s="467"/>
      <c r="D51" s="456"/>
      <c r="E51" s="456"/>
      <c r="F51" s="454"/>
      <c r="G51" s="454"/>
      <c r="H51" s="454"/>
      <c r="I51" s="454"/>
      <c r="J51" s="456"/>
      <c r="K51" s="144">
        <v>10</v>
      </c>
      <c r="L51" s="145" t="s">
        <v>115</v>
      </c>
      <c r="M51" s="458"/>
      <c r="N51" s="461"/>
      <c r="O51" s="451"/>
      <c r="P51" s="444"/>
      <c r="Q51" s="447"/>
      <c r="R51" s="447"/>
      <c r="S51" s="447"/>
      <c r="T51" s="447"/>
      <c r="U51" s="447"/>
      <c r="V51" s="447"/>
      <c r="W51" s="447"/>
      <c r="X51" s="447"/>
      <c r="Y51" s="447"/>
      <c r="Z51" s="447"/>
      <c r="AA51" s="447"/>
      <c r="AB51" s="447"/>
      <c r="AC51" s="447"/>
      <c r="AD51" s="447"/>
      <c r="AE51" s="447"/>
      <c r="AF51" s="447"/>
      <c r="AG51" s="447"/>
      <c r="AH51" s="447"/>
      <c r="AI51" s="447"/>
      <c r="AJ51" s="426"/>
      <c r="AK51" s="426"/>
      <c r="AL51" s="426"/>
      <c r="AM51" s="432"/>
      <c r="AN51" s="146">
        <v>10</v>
      </c>
      <c r="AO51" s="147" t="s">
        <v>117</v>
      </c>
      <c r="AP51" s="147"/>
      <c r="AQ51" s="147" t="s">
        <v>114</v>
      </c>
      <c r="AR51" s="147"/>
      <c r="AS51" s="147"/>
      <c r="AT51" s="147"/>
      <c r="AU51" s="147"/>
      <c r="AV51" s="147" t="s">
        <v>114</v>
      </c>
      <c r="AW51" s="148" t="s">
        <v>114</v>
      </c>
      <c r="AX51" s="148" t="s">
        <v>114</v>
      </c>
      <c r="AY51" s="148" t="s">
        <v>114</v>
      </c>
      <c r="AZ51" s="148" t="s">
        <v>114</v>
      </c>
      <c r="BA51" s="148" t="s">
        <v>114</v>
      </c>
      <c r="BB51" s="148" t="s">
        <v>114</v>
      </c>
      <c r="BC51" s="148" t="s">
        <v>114</v>
      </c>
      <c r="BD51" s="148">
        <f t="shared" si="0"/>
        <v>0</v>
      </c>
      <c r="BE51" s="148" t="str">
        <f t="shared" si="1"/>
        <v>Débil</v>
      </c>
      <c r="BF51" s="147"/>
      <c r="BG51" s="149" t="s">
        <v>114</v>
      </c>
      <c r="BH51" s="148" t="str">
        <f t="shared" si="2"/>
        <v>Casilla formulada</v>
      </c>
      <c r="BI51" s="147"/>
      <c r="BJ51" s="148" t="str">
        <f t="shared" si="3"/>
        <v/>
      </c>
      <c r="BK51" s="148" t="str">
        <f t="shared" si="4"/>
        <v/>
      </c>
      <c r="BL51" s="148" t="str">
        <f t="shared" si="5"/>
        <v>SI</v>
      </c>
      <c r="BM51" s="435"/>
      <c r="BN51" s="438"/>
      <c r="BO51" s="441"/>
      <c r="BP51" s="444"/>
      <c r="BQ51" s="426"/>
      <c r="BR51" s="426"/>
      <c r="BS51" s="429"/>
    </row>
    <row r="52" spans="2:71" s="113" customFormat="1" ht="96" hidden="1" customHeight="1" x14ac:dyDescent="0.25">
      <c r="B52" s="462">
        <v>5</v>
      </c>
      <c r="C52" s="465" t="s">
        <v>112</v>
      </c>
      <c r="D52" s="455" t="s">
        <v>113</v>
      </c>
      <c r="E52" s="455"/>
      <c r="F52" s="453" t="s">
        <v>114</v>
      </c>
      <c r="G52" s="453" t="s">
        <v>114</v>
      </c>
      <c r="H52" s="453" t="s">
        <v>114</v>
      </c>
      <c r="I52" s="453" t="s">
        <v>114</v>
      </c>
      <c r="J52" s="455" t="str">
        <f>IF(AND((F52="SI"),(G52="SI"),(H52="SI"),(I52="SI")),"Si es Riesgo de Corrupción","No es Riesgo de Corrupción")</f>
        <v>No es Riesgo de Corrupción</v>
      </c>
      <c r="K52" s="128">
        <v>1</v>
      </c>
      <c r="L52" s="129" t="s">
        <v>115</v>
      </c>
      <c r="M52" s="457" t="s">
        <v>183</v>
      </c>
      <c r="N52" s="45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45" t="s">
        <v>114</v>
      </c>
      <c r="R52" s="445" t="s">
        <v>114</v>
      </c>
      <c r="S52" s="445" t="s">
        <v>114</v>
      </c>
      <c r="T52" s="445" t="s">
        <v>114</v>
      </c>
      <c r="U52" s="445" t="s">
        <v>114</v>
      </c>
      <c r="V52" s="445" t="s">
        <v>114</v>
      </c>
      <c r="W52" s="445" t="s">
        <v>114</v>
      </c>
      <c r="X52" s="445" t="s">
        <v>114</v>
      </c>
      <c r="Y52" s="445" t="s">
        <v>114</v>
      </c>
      <c r="Z52" s="445" t="s">
        <v>114</v>
      </c>
      <c r="AA52" s="445" t="s">
        <v>114</v>
      </c>
      <c r="AB52" s="445" t="s">
        <v>114</v>
      </c>
      <c r="AC52" s="445" t="s">
        <v>114</v>
      </c>
      <c r="AD52" s="445" t="s">
        <v>114</v>
      </c>
      <c r="AE52" s="445" t="s">
        <v>114</v>
      </c>
      <c r="AF52" s="445" t="s">
        <v>114</v>
      </c>
      <c r="AG52" s="445" t="s">
        <v>114</v>
      </c>
      <c r="AH52" s="445" t="s">
        <v>114</v>
      </c>
      <c r="AI52" s="445"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430" t="s">
        <v>116</v>
      </c>
      <c r="AN52" s="117">
        <v>1</v>
      </c>
      <c r="AO52" s="121" t="s">
        <v>117</v>
      </c>
      <c r="AP52" s="121"/>
      <c r="AQ52" s="121" t="s">
        <v>114</v>
      </c>
      <c r="AR52" s="121"/>
      <c r="AS52" s="121"/>
      <c r="AT52" s="121"/>
      <c r="AU52" s="121"/>
      <c r="AV52" s="121" t="s">
        <v>114</v>
      </c>
      <c r="AW52" s="166" t="s">
        <v>114</v>
      </c>
      <c r="AX52" s="166" t="s">
        <v>114</v>
      </c>
      <c r="AY52" s="166" t="s">
        <v>114</v>
      </c>
      <c r="AZ52" s="166" t="s">
        <v>114</v>
      </c>
      <c r="BA52" s="166" t="s">
        <v>114</v>
      </c>
      <c r="BB52" s="166" t="s">
        <v>114</v>
      </c>
      <c r="BC52" s="166" t="s">
        <v>114</v>
      </c>
      <c r="BD52" s="166">
        <f t="shared" si="0"/>
        <v>0</v>
      </c>
      <c r="BE52" s="166" t="str">
        <f t="shared" si="1"/>
        <v>Débil</v>
      </c>
      <c r="BF52" s="121"/>
      <c r="BG52" s="130" t="s">
        <v>114</v>
      </c>
      <c r="BH52" s="166" t="str">
        <f t="shared" si="2"/>
        <v>Casilla formulada</v>
      </c>
      <c r="BI52" s="121"/>
      <c r="BJ52" s="166" t="str">
        <f t="shared" si="3"/>
        <v/>
      </c>
      <c r="BK52" s="166" t="str">
        <f t="shared" si="4"/>
        <v/>
      </c>
      <c r="BL52" s="166" t="str">
        <f t="shared" si="5"/>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427"/>
    </row>
    <row r="53" spans="2:71" s="113" customFormat="1" ht="96" hidden="1" customHeight="1" x14ac:dyDescent="0.25">
      <c r="B53" s="463"/>
      <c r="C53" s="466"/>
      <c r="D53" s="455"/>
      <c r="E53" s="455"/>
      <c r="F53" s="453"/>
      <c r="G53" s="453"/>
      <c r="H53" s="453"/>
      <c r="I53" s="453"/>
      <c r="J53" s="455"/>
      <c r="K53" s="131">
        <v>2</v>
      </c>
      <c r="L53" s="132" t="s">
        <v>115</v>
      </c>
      <c r="M53" s="457"/>
      <c r="N53" s="460"/>
      <c r="O53" s="450"/>
      <c r="P53" s="443"/>
      <c r="Q53" s="446"/>
      <c r="R53" s="446"/>
      <c r="S53" s="446"/>
      <c r="T53" s="446"/>
      <c r="U53" s="446"/>
      <c r="V53" s="446"/>
      <c r="W53" s="446"/>
      <c r="X53" s="446"/>
      <c r="Y53" s="446"/>
      <c r="Z53" s="446"/>
      <c r="AA53" s="446"/>
      <c r="AB53" s="446"/>
      <c r="AC53" s="446"/>
      <c r="AD53" s="446"/>
      <c r="AE53" s="446"/>
      <c r="AF53" s="446"/>
      <c r="AG53" s="446"/>
      <c r="AH53" s="446"/>
      <c r="AI53" s="446"/>
      <c r="AJ53" s="425"/>
      <c r="AK53" s="425"/>
      <c r="AL53" s="425"/>
      <c r="AM53" s="431"/>
      <c r="AN53" s="133">
        <v>2</v>
      </c>
      <c r="AO53" s="134" t="s">
        <v>117</v>
      </c>
      <c r="AP53" s="134"/>
      <c r="AQ53" s="134" t="s">
        <v>114</v>
      </c>
      <c r="AR53" s="134"/>
      <c r="AS53" s="134"/>
      <c r="AT53" s="134"/>
      <c r="AU53" s="134"/>
      <c r="AV53" s="134" t="s">
        <v>114</v>
      </c>
      <c r="AW53" s="135" t="s">
        <v>114</v>
      </c>
      <c r="AX53" s="135" t="s">
        <v>114</v>
      </c>
      <c r="AY53" s="135" t="s">
        <v>114</v>
      </c>
      <c r="AZ53" s="135" t="s">
        <v>114</v>
      </c>
      <c r="BA53" s="135" t="s">
        <v>114</v>
      </c>
      <c r="BB53" s="135" t="s">
        <v>114</v>
      </c>
      <c r="BC53" s="135" t="s">
        <v>114</v>
      </c>
      <c r="BD53" s="135">
        <f t="shared" si="0"/>
        <v>0</v>
      </c>
      <c r="BE53" s="135" t="str">
        <f t="shared" si="1"/>
        <v>Débil</v>
      </c>
      <c r="BF53" s="134"/>
      <c r="BG53" s="136" t="s">
        <v>114</v>
      </c>
      <c r="BH53" s="135" t="str">
        <f t="shared" si="2"/>
        <v>Casilla formulada</v>
      </c>
      <c r="BI53" s="134"/>
      <c r="BJ53" s="135" t="str">
        <f t="shared" si="3"/>
        <v/>
      </c>
      <c r="BK53" s="135" t="str">
        <f t="shared" si="4"/>
        <v/>
      </c>
      <c r="BL53" s="135" t="str">
        <f t="shared" si="5"/>
        <v>SI</v>
      </c>
      <c r="BM53" s="434"/>
      <c r="BN53" s="437"/>
      <c r="BO53" s="440"/>
      <c r="BP53" s="443"/>
      <c r="BQ53" s="425"/>
      <c r="BR53" s="425"/>
      <c r="BS53" s="428"/>
    </row>
    <row r="54" spans="2:71" s="113" customFormat="1" ht="96" hidden="1" customHeight="1" x14ac:dyDescent="0.25">
      <c r="B54" s="463"/>
      <c r="C54" s="466"/>
      <c r="D54" s="455"/>
      <c r="E54" s="455"/>
      <c r="F54" s="453"/>
      <c r="G54" s="453"/>
      <c r="H54" s="453"/>
      <c r="I54" s="453"/>
      <c r="J54" s="455"/>
      <c r="K54" s="137">
        <v>3</v>
      </c>
      <c r="L54" s="138" t="s">
        <v>115</v>
      </c>
      <c r="M54" s="457"/>
      <c r="N54" s="460"/>
      <c r="O54" s="450"/>
      <c r="P54" s="443"/>
      <c r="Q54" s="446"/>
      <c r="R54" s="446"/>
      <c r="S54" s="446"/>
      <c r="T54" s="446"/>
      <c r="U54" s="446"/>
      <c r="V54" s="446"/>
      <c r="W54" s="446"/>
      <c r="X54" s="446"/>
      <c r="Y54" s="446"/>
      <c r="Z54" s="446"/>
      <c r="AA54" s="446"/>
      <c r="AB54" s="446"/>
      <c r="AC54" s="446"/>
      <c r="AD54" s="446"/>
      <c r="AE54" s="446"/>
      <c r="AF54" s="446"/>
      <c r="AG54" s="446"/>
      <c r="AH54" s="446"/>
      <c r="AI54" s="446"/>
      <c r="AJ54" s="425"/>
      <c r="AK54" s="425"/>
      <c r="AL54" s="425"/>
      <c r="AM54" s="431"/>
      <c r="AN54" s="139">
        <v>3</v>
      </c>
      <c r="AO54" s="140" t="s">
        <v>117</v>
      </c>
      <c r="AP54" s="140"/>
      <c r="AQ54" s="140" t="s">
        <v>114</v>
      </c>
      <c r="AR54" s="140"/>
      <c r="AS54" s="140"/>
      <c r="AT54" s="140"/>
      <c r="AU54" s="140"/>
      <c r="AV54" s="140" t="s">
        <v>114</v>
      </c>
      <c r="AW54" s="167" t="s">
        <v>114</v>
      </c>
      <c r="AX54" s="167" t="s">
        <v>114</v>
      </c>
      <c r="AY54" s="167" t="s">
        <v>114</v>
      </c>
      <c r="AZ54" s="167" t="s">
        <v>114</v>
      </c>
      <c r="BA54" s="167" t="s">
        <v>114</v>
      </c>
      <c r="BB54" s="167" t="s">
        <v>114</v>
      </c>
      <c r="BC54" s="167" t="s">
        <v>114</v>
      </c>
      <c r="BD54" s="167">
        <f t="shared" si="0"/>
        <v>0</v>
      </c>
      <c r="BE54" s="167" t="str">
        <f t="shared" si="1"/>
        <v>Débil</v>
      </c>
      <c r="BF54" s="140"/>
      <c r="BG54" s="142" t="s">
        <v>114</v>
      </c>
      <c r="BH54" s="167" t="str">
        <f t="shared" si="2"/>
        <v>Casilla formulada</v>
      </c>
      <c r="BI54" s="140"/>
      <c r="BJ54" s="167" t="str">
        <f t="shared" si="3"/>
        <v/>
      </c>
      <c r="BK54" s="167" t="str">
        <f t="shared" si="4"/>
        <v/>
      </c>
      <c r="BL54" s="167" t="str">
        <f t="shared" si="5"/>
        <v>SI</v>
      </c>
      <c r="BM54" s="434"/>
      <c r="BN54" s="437"/>
      <c r="BO54" s="440"/>
      <c r="BP54" s="443"/>
      <c r="BQ54" s="425"/>
      <c r="BR54" s="425"/>
      <c r="BS54" s="428"/>
    </row>
    <row r="55" spans="2:71" s="113" customFormat="1" ht="96" hidden="1" customHeight="1" x14ac:dyDescent="0.25">
      <c r="B55" s="463"/>
      <c r="C55" s="466"/>
      <c r="D55" s="455"/>
      <c r="E55" s="455"/>
      <c r="F55" s="453"/>
      <c r="G55" s="453"/>
      <c r="H55" s="453"/>
      <c r="I55" s="453"/>
      <c r="J55" s="455"/>
      <c r="K55" s="131">
        <v>4</v>
      </c>
      <c r="L55" s="132" t="s">
        <v>115</v>
      </c>
      <c r="M55" s="457"/>
      <c r="N55" s="460"/>
      <c r="O55" s="450"/>
      <c r="P55" s="443"/>
      <c r="Q55" s="446"/>
      <c r="R55" s="446"/>
      <c r="S55" s="446"/>
      <c r="T55" s="446"/>
      <c r="U55" s="446"/>
      <c r="V55" s="446"/>
      <c r="W55" s="446"/>
      <c r="X55" s="446"/>
      <c r="Y55" s="446"/>
      <c r="Z55" s="446"/>
      <c r="AA55" s="446"/>
      <c r="AB55" s="446"/>
      <c r="AC55" s="446"/>
      <c r="AD55" s="446"/>
      <c r="AE55" s="446"/>
      <c r="AF55" s="446"/>
      <c r="AG55" s="446"/>
      <c r="AH55" s="446"/>
      <c r="AI55" s="446"/>
      <c r="AJ55" s="425"/>
      <c r="AK55" s="425"/>
      <c r="AL55" s="425"/>
      <c r="AM55" s="431"/>
      <c r="AN55" s="133">
        <v>4</v>
      </c>
      <c r="AO55" s="134" t="s">
        <v>117</v>
      </c>
      <c r="AP55" s="134"/>
      <c r="AQ55" s="134" t="s">
        <v>114</v>
      </c>
      <c r="AR55" s="134"/>
      <c r="AS55" s="134"/>
      <c r="AT55" s="134"/>
      <c r="AU55" s="134"/>
      <c r="AV55" s="134" t="s">
        <v>114</v>
      </c>
      <c r="AW55" s="135" t="s">
        <v>114</v>
      </c>
      <c r="AX55" s="135" t="s">
        <v>114</v>
      </c>
      <c r="AY55" s="135" t="s">
        <v>114</v>
      </c>
      <c r="AZ55" s="135" t="s">
        <v>114</v>
      </c>
      <c r="BA55" s="135" t="s">
        <v>114</v>
      </c>
      <c r="BB55" s="135" t="s">
        <v>114</v>
      </c>
      <c r="BC55" s="135" t="s">
        <v>114</v>
      </c>
      <c r="BD55" s="135">
        <f t="shared" si="0"/>
        <v>0</v>
      </c>
      <c r="BE55" s="135" t="str">
        <f t="shared" si="1"/>
        <v>Débil</v>
      </c>
      <c r="BF55" s="134"/>
      <c r="BG55" s="136" t="s">
        <v>114</v>
      </c>
      <c r="BH55" s="135" t="str">
        <f t="shared" si="2"/>
        <v>Casilla formulada</v>
      </c>
      <c r="BI55" s="134"/>
      <c r="BJ55" s="135" t="str">
        <f t="shared" si="3"/>
        <v/>
      </c>
      <c r="BK55" s="135" t="str">
        <f t="shared" si="4"/>
        <v/>
      </c>
      <c r="BL55" s="135" t="str">
        <f t="shared" si="5"/>
        <v>SI</v>
      </c>
      <c r="BM55" s="434"/>
      <c r="BN55" s="437"/>
      <c r="BO55" s="440"/>
      <c r="BP55" s="443"/>
      <c r="BQ55" s="425"/>
      <c r="BR55" s="425"/>
      <c r="BS55" s="428"/>
    </row>
    <row r="56" spans="2:71" s="113" customFormat="1" ht="96" hidden="1" customHeight="1" x14ac:dyDescent="0.25">
      <c r="B56" s="463"/>
      <c r="C56" s="466"/>
      <c r="D56" s="455"/>
      <c r="E56" s="455"/>
      <c r="F56" s="453"/>
      <c r="G56" s="453"/>
      <c r="H56" s="453"/>
      <c r="I56" s="453"/>
      <c r="J56" s="455"/>
      <c r="K56" s="137">
        <v>5</v>
      </c>
      <c r="L56" s="138" t="s">
        <v>115</v>
      </c>
      <c r="M56" s="457"/>
      <c r="N56" s="460"/>
      <c r="O56" s="450"/>
      <c r="P56" s="443"/>
      <c r="Q56" s="446"/>
      <c r="R56" s="446"/>
      <c r="S56" s="446"/>
      <c r="T56" s="446"/>
      <c r="U56" s="446"/>
      <c r="V56" s="446"/>
      <c r="W56" s="446"/>
      <c r="X56" s="446"/>
      <c r="Y56" s="446"/>
      <c r="Z56" s="446"/>
      <c r="AA56" s="446"/>
      <c r="AB56" s="446"/>
      <c r="AC56" s="446"/>
      <c r="AD56" s="446"/>
      <c r="AE56" s="446"/>
      <c r="AF56" s="446"/>
      <c r="AG56" s="446"/>
      <c r="AH56" s="446"/>
      <c r="AI56" s="446"/>
      <c r="AJ56" s="425"/>
      <c r="AK56" s="425"/>
      <c r="AL56" s="425"/>
      <c r="AM56" s="431"/>
      <c r="AN56" s="139">
        <v>5</v>
      </c>
      <c r="AO56" s="140" t="s">
        <v>117</v>
      </c>
      <c r="AP56" s="140"/>
      <c r="AQ56" s="140" t="s">
        <v>114</v>
      </c>
      <c r="AR56" s="140"/>
      <c r="AS56" s="140"/>
      <c r="AT56" s="140"/>
      <c r="AU56" s="140"/>
      <c r="AV56" s="140" t="s">
        <v>114</v>
      </c>
      <c r="AW56" s="167" t="s">
        <v>114</v>
      </c>
      <c r="AX56" s="167" t="s">
        <v>114</v>
      </c>
      <c r="AY56" s="167" t="s">
        <v>114</v>
      </c>
      <c r="AZ56" s="167" t="s">
        <v>114</v>
      </c>
      <c r="BA56" s="167" t="s">
        <v>114</v>
      </c>
      <c r="BB56" s="167" t="s">
        <v>114</v>
      </c>
      <c r="BC56" s="167" t="s">
        <v>114</v>
      </c>
      <c r="BD56" s="167">
        <f t="shared" si="0"/>
        <v>0</v>
      </c>
      <c r="BE56" s="167" t="str">
        <f t="shared" si="1"/>
        <v>Débil</v>
      </c>
      <c r="BF56" s="140"/>
      <c r="BG56" s="142" t="s">
        <v>114</v>
      </c>
      <c r="BH56" s="167" t="str">
        <f t="shared" si="2"/>
        <v>Casilla formulada</v>
      </c>
      <c r="BI56" s="140"/>
      <c r="BJ56" s="167" t="str">
        <f t="shared" si="3"/>
        <v/>
      </c>
      <c r="BK56" s="167" t="str">
        <f t="shared" si="4"/>
        <v/>
      </c>
      <c r="BL56" s="167" t="str">
        <f t="shared" si="5"/>
        <v>SI</v>
      </c>
      <c r="BM56" s="434"/>
      <c r="BN56" s="437"/>
      <c r="BO56" s="440"/>
      <c r="BP56" s="443"/>
      <c r="BQ56" s="425"/>
      <c r="BR56" s="425"/>
      <c r="BS56" s="428"/>
    </row>
    <row r="57" spans="2:71" s="113" customFormat="1" ht="96" hidden="1" customHeight="1" x14ac:dyDescent="0.25">
      <c r="B57" s="463"/>
      <c r="C57" s="466"/>
      <c r="D57" s="455"/>
      <c r="E57" s="455"/>
      <c r="F57" s="453"/>
      <c r="G57" s="453"/>
      <c r="H57" s="453"/>
      <c r="I57" s="453"/>
      <c r="J57" s="455"/>
      <c r="K57" s="131">
        <v>6</v>
      </c>
      <c r="L57" s="132" t="s">
        <v>115</v>
      </c>
      <c r="M57" s="457"/>
      <c r="N57" s="460"/>
      <c r="O57" s="450"/>
      <c r="P57" s="443"/>
      <c r="Q57" s="446"/>
      <c r="R57" s="446"/>
      <c r="S57" s="446"/>
      <c r="T57" s="446"/>
      <c r="U57" s="446"/>
      <c r="V57" s="446"/>
      <c r="W57" s="446"/>
      <c r="X57" s="446"/>
      <c r="Y57" s="446"/>
      <c r="Z57" s="446"/>
      <c r="AA57" s="446"/>
      <c r="AB57" s="446"/>
      <c r="AC57" s="446"/>
      <c r="AD57" s="446"/>
      <c r="AE57" s="446"/>
      <c r="AF57" s="446"/>
      <c r="AG57" s="446"/>
      <c r="AH57" s="446"/>
      <c r="AI57" s="446"/>
      <c r="AJ57" s="425"/>
      <c r="AK57" s="425"/>
      <c r="AL57" s="425"/>
      <c r="AM57" s="431"/>
      <c r="AN57" s="133">
        <v>6</v>
      </c>
      <c r="AO57" s="134" t="s">
        <v>117</v>
      </c>
      <c r="AP57" s="134"/>
      <c r="AQ57" s="134" t="s">
        <v>114</v>
      </c>
      <c r="AR57" s="134"/>
      <c r="AS57" s="134"/>
      <c r="AT57" s="134"/>
      <c r="AU57" s="134"/>
      <c r="AV57" s="134" t="s">
        <v>114</v>
      </c>
      <c r="AW57" s="135" t="s">
        <v>114</v>
      </c>
      <c r="AX57" s="135" t="s">
        <v>114</v>
      </c>
      <c r="AY57" s="135" t="s">
        <v>114</v>
      </c>
      <c r="AZ57" s="135" t="s">
        <v>114</v>
      </c>
      <c r="BA57" s="135" t="s">
        <v>114</v>
      </c>
      <c r="BB57" s="135" t="s">
        <v>114</v>
      </c>
      <c r="BC57" s="135" t="s">
        <v>114</v>
      </c>
      <c r="BD57" s="135">
        <f t="shared" si="0"/>
        <v>0</v>
      </c>
      <c r="BE57" s="135" t="str">
        <f t="shared" si="1"/>
        <v>Débil</v>
      </c>
      <c r="BF57" s="134"/>
      <c r="BG57" s="136" t="s">
        <v>114</v>
      </c>
      <c r="BH57" s="135" t="str">
        <f t="shared" si="2"/>
        <v>Casilla formulada</v>
      </c>
      <c r="BI57" s="134"/>
      <c r="BJ57" s="135" t="str">
        <f t="shared" si="3"/>
        <v/>
      </c>
      <c r="BK57" s="135" t="str">
        <f t="shared" si="4"/>
        <v/>
      </c>
      <c r="BL57" s="135" t="str">
        <f t="shared" si="5"/>
        <v>SI</v>
      </c>
      <c r="BM57" s="434"/>
      <c r="BN57" s="437"/>
      <c r="BO57" s="440"/>
      <c r="BP57" s="443"/>
      <c r="BQ57" s="425"/>
      <c r="BR57" s="425"/>
      <c r="BS57" s="428"/>
    </row>
    <row r="58" spans="2:71" s="113" customFormat="1" ht="96" hidden="1" customHeight="1" x14ac:dyDescent="0.25">
      <c r="B58" s="463"/>
      <c r="C58" s="466"/>
      <c r="D58" s="455"/>
      <c r="E58" s="455"/>
      <c r="F58" s="453"/>
      <c r="G58" s="453"/>
      <c r="H58" s="453"/>
      <c r="I58" s="453"/>
      <c r="J58" s="455"/>
      <c r="K58" s="137">
        <v>7</v>
      </c>
      <c r="L58" s="138" t="s">
        <v>115</v>
      </c>
      <c r="M58" s="457"/>
      <c r="N58" s="460"/>
      <c r="O58" s="450"/>
      <c r="P58" s="443"/>
      <c r="Q58" s="446"/>
      <c r="R58" s="446"/>
      <c r="S58" s="446"/>
      <c r="T58" s="446"/>
      <c r="U58" s="446"/>
      <c r="V58" s="446"/>
      <c r="W58" s="446"/>
      <c r="X58" s="446"/>
      <c r="Y58" s="446"/>
      <c r="Z58" s="446"/>
      <c r="AA58" s="446"/>
      <c r="AB58" s="446"/>
      <c r="AC58" s="446"/>
      <c r="AD58" s="446"/>
      <c r="AE58" s="446"/>
      <c r="AF58" s="446"/>
      <c r="AG58" s="446"/>
      <c r="AH58" s="446"/>
      <c r="AI58" s="446"/>
      <c r="AJ58" s="425"/>
      <c r="AK58" s="425"/>
      <c r="AL58" s="425"/>
      <c r="AM58" s="431"/>
      <c r="AN58" s="139">
        <v>7</v>
      </c>
      <c r="AO58" s="140" t="s">
        <v>117</v>
      </c>
      <c r="AP58" s="140"/>
      <c r="AQ58" s="140" t="s">
        <v>114</v>
      </c>
      <c r="AR58" s="140"/>
      <c r="AS58" s="140"/>
      <c r="AT58" s="140"/>
      <c r="AU58" s="140"/>
      <c r="AV58" s="140" t="s">
        <v>114</v>
      </c>
      <c r="AW58" s="167" t="s">
        <v>114</v>
      </c>
      <c r="AX58" s="167" t="s">
        <v>114</v>
      </c>
      <c r="AY58" s="167" t="s">
        <v>114</v>
      </c>
      <c r="AZ58" s="167" t="s">
        <v>114</v>
      </c>
      <c r="BA58" s="167" t="s">
        <v>114</v>
      </c>
      <c r="BB58" s="167" t="s">
        <v>114</v>
      </c>
      <c r="BC58" s="167" t="s">
        <v>114</v>
      </c>
      <c r="BD58" s="167">
        <f t="shared" si="0"/>
        <v>0</v>
      </c>
      <c r="BE58" s="167" t="str">
        <f t="shared" si="1"/>
        <v>Débil</v>
      </c>
      <c r="BF58" s="140"/>
      <c r="BG58" s="142" t="s">
        <v>114</v>
      </c>
      <c r="BH58" s="167" t="str">
        <f t="shared" si="2"/>
        <v>Casilla formulada</v>
      </c>
      <c r="BI58" s="140"/>
      <c r="BJ58" s="167" t="str">
        <f t="shared" si="3"/>
        <v/>
      </c>
      <c r="BK58" s="167" t="str">
        <f t="shared" si="4"/>
        <v/>
      </c>
      <c r="BL58" s="167" t="str">
        <f t="shared" si="5"/>
        <v>SI</v>
      </c>
      <c r="BM58" s="434"/>
      <c r="BN58" s="437"/>
      <c r="BO58" s="440"/>
      <c r="BP58" s="443"/>
      <c r="BQ58" s="425"/>
      <c r="BR58" s="425"/>
      <c r="BS58" s="428"/>
    </row>
    <row r="59" spans="2:71" s="113" customFormat="1" ht="96" hidden="1" customHeight="1" x14ac:dyDescent="0.25">
      <c r="B59" s="463"/>
      <c r="C59" s="466"/>
      <c r="D59" s="455"/>
      <c r="E59" s="455"/>
      <c r="F59" s="453"/>
      <c r="G59" s="453"/>
      <c r="H59" s="453"/>
      <c r="I59" s="453"/>
      <c r="J59" s="455"/>
      <c r="K59" s="131">
        <v>8</v>
      </c>
      <c r="L59" s="132" t="s">
        <v>115</v>
      </c>
      <c r="M59" s="457"/>
      <c r="N59" s="460"/>
      <c r="O59" s="450"/>
      <c r="P59" s="443"/>
      <c r="Q59" s="446"/>
      <c r="R59" s="446"/>
      <c r="S59" s="446"/>
      <c r="T59" s="446"/>
      <c r="U59" s="446"/>
      <c r="V59" s="446"/>
      <c r="W59" s="446"/>
      <c r="X59" s="446"/>
      <c r="Y59" s="446"/>
      <c r="Z59" s="446"/>
      <c r="AA59" s="446"/>
      <c r="AB59" s="446"/>
      <c r="AC59" s="446"/>
      <c r="AD59" s="446"/>
      <c r="AE59" s="446"/>
      <c r="AF59" s="446"/>
      <c r="AG59" s="446"/>
      <c r="AH59" s="446"/>
      <c r="AI59" s="446"/>
      <c r="AJ59" s="425"/>
      <c r="AK59" s="425"/>
      <c r="AL59" s="425"/>
      <c r="AM59" s="431"/>
      <c r="AN59" s="133">
        <v>8</v>
      </c>
      <c r="AO59" s="134" t="s">
        <v>117</v>
      </c>
      <c r="AP59" s="134"/>
      <c r="AQ59" s="134" t="s">
        <v>114</v>
      </c>
      <c r="AR59" s="134"/>
      <c r="AS59" s="134"/>
      <c r="AT59" s="134"/>
      <c r="AU59" s="134"/>
      <c r="AV59" s="134" t="s">
        <v>114</v>
      </c>
      <c r="AW59" s="135" t="s">
        <v>114</v>
      </c>
      <c r="AX59" s="135" t="s">
        <v>114</v>
      </c>
      <c r="AY59" s="135" t="s">
        <v>114</v>
      </c>
      <c r="AZ59" s="135" t="s">
        <v>114</v>
      </c>
      <c r="BA59" s="135" t="s">
        <v>114</v>
      </c>
      <c r="BB59" s="135" t="s">
        <v>114</v>
      </c>
      <c r="BC59" s="135" t="s">
        <v>114</v>
      </c>
      <c r="BD59" s="135">
        <f t="shared" si="0"/>
        <v>0</v>
      </c>
      <c r="BE59" s="135" t="str">
        <f t="shared" si="1"/>
        <v>Débil</v>
      </c>
      <c r="BF59" s="134"/>
      <c r="BG59" s="136" t="s">
        <v>114</v>
      </c>
      <c r="BH59" s="135" t="str">
        <f t="shared" si="2"/>
        <v>Casilla formulada</v>
      </c>
      <c r="BI59" s="134"/>
      <c r="BJ59" s="135" t="str">
        <f t="shared" si="3"/>
        <v/>
      </c>
      <c r="BK59" s="135" t="str">
        <f t="shared" si="4"/>
        <v/>
      </c>
      <c r="BL59" s="135" t="str">
        <f t="shared" si="5"/>
        <v>SI</v>
      </c>
      <c r="BM59" s="434"/>
      <c r="BN59" s="437"/>
      <c r="BO59" s="440"/>
      <c r="BP59" s="443"/>
      <c r="BQ59" s="425"/>
      <c r="BR59" s="425"/>
      <c r="BS59" s="428"/>
    </row>
    <row r="60" spans="2:71" s="113" customFormat="1" ht="96" hidden="1" customHeight="1" x14ac:dyDescent="0.25">
      <c r="B60" s="463"/>
      <c r="C60" s="466"/>
      <c r="D60" s="455"/>
      <c r="E60" s="455"/>
      <c r="F60" s="453"/>
      <c r="G60" s="453"/>
      <c r="H60" s="453"/>
      <c r="I60" s="453"/>
      <c r="J60" s="455"/>
      <c r="K60" s="137">
        <v>9</v>
      </c>
      <c r="L60" s="143" t="s">
        <v>115</v>
      </c>
      <c r="M60" s="457"/>
      <c r="N60" s="460"/>
      <c r="O60" s="450"/>
      <c r="P60" s="443"/>
      <c r="Q60" s="446"/>
      <c r="R60" s="446"/>
      <c r="S60" s="446"/>
      <c r="T60" s="446"/>
      <c r="U60" s="446"/>
      <c r="V60" s="446"/>
      <c r="W60" s="446"/>
      <c r="X60" s="446"/>
      <c r="Y60" s="446"/>
      <c r="Z60" s="446"/>
      <c r="AA60" s="446"/>
      <c r="AB60" s="446"/>
      <c r="AC60" s="446"/>
      <c r="AD60" s="446"/>
      <c r="AE60" s="446"/>
      <c r="AF60" s="446"/>
      <c r="AG60" s="446"/>
      <c r="AH60" s="446"/>
      <c r="AI60" s="446"/>
      <c r="AJ60" s="425"/>
      <c r="AK60" s="425"/>
      <c r="AL60" s="425"/>
      <c r="AM60" s="431"/>
      <c r="AN60" s="139">
        <v>9</v>
      </c>
      <c r="AO60" s="140" t="s">
        <v>117</v>
      </c>
      <c r="AP60" s="140"/>
      <c r="AQ60" s="140" t="s">
        <v>114</v>
      </c>
      <c r="AR60" s="140"/>
      <c r="AS60" s="140"/>
      <c r="AT60" s="140"/>
      <c r="AU60" s="140"/>
      <c r="AV60" s="140" t="s">
        <v>114</v>
      </c>
      <c r="AW60" s="167" t="s">
        <v>114</v>
      </c>
      <c r="AX60" s="167" t="s">
        <v>114</v>
      </c>
      <c r="AY60" s="167" t="s">
        <v>114</v>
      </c>
      <c r="AZ60" s="167" t="s">
        <v>114</v>
      </c>
      <c r="BA60" s="167" t="s">
        <v>114</v>
      </c>
      <c r="BB60" s="167" t="s">
        <v>114</v>
      </c>
      <c r="BC60" s="167" t="s">
        <v>114</v>
      </c>
      <c r="BD60" s="167">
        <f t="shared" si="0"/>
        <v>0</v>
      </c>
      <c r="BE60" s="167" t="str">
        <f t="shared" si="1"/>
        <v>Débil</v>
      </c>
      <c r="BF60" s="140"/>
      <c r="BG60" s="142" t="s">
        <v>114</v>
      </c>
      <c r="BH60" s="167" t="str">
        <f t="shared" si="2"/>
        <v>Casilla formulada</v>
      </c>
      <c r="BI60" s="140"/>
      <c r="BJ60" s="167" t="str">
        <f t="shared" si="3"/>
        <v/>
      </c>
      <c r="BK60" s="167" t="str">
        <f t="shared" si="4"/>
        <v/>
      </c>
      <c r="BL60" s="167" t="str">
        <f t="shared" si="5"/>
        <v>SI</v>
      </c>
      <c r="BM60" s="434"/>
      <c r="BN60" s="437"/>
      <c r="BO60" s="440"/>
      <c r="BP60" s="443"/>
      <c r="BQ60" s="425"/>
      <c r="BR60" s="425"/>
      <c r="BS60" s="428"/>
    </row>
    <row r="61" spans="2:71" s="113" customFormat="1" ht="96" hidden="1" customHeight="1" x14ac:dyDescent="0.25">
      <c r="B61" s="464"/>
      <c r="C61" s="467"/>
      <c r="D61" s="456"/>
      <c r="E61" s="456"/>
      <c r="F61" s="454"/>
      <c r="G61" s="454"/>
      <c r="H61" s="454"/>
      <c r="I61" s="454"/>
      <c r="J61" s="456"/>
      <c r="K61" s="144">
        <v>10</v>
      </c>
      <c r="L61" s="145" t="s">
        <v>115</v>
      </c>
      <c r="M61" s="458"/>
      <c r="N61" s="461"/>
      <c r="O61" s="451"/>
      <c r="P61" s="444"/>
      <c r="Q61" s="447"/>
      <c r="R61" s="447"/>
      <c r="S61" s="447"/>
      <c r="T61" s="447"/>
      <c r="U61" s="447"/>
      <c r="V61" s="447"/>
      <c r="W61" s="447"/>
      <c r="X61" s="447"/>
      <c r="Y61" s="447"/>
      <c r="Z61" s="447"/>
      <c r="AA61" s="447"/>
      <c r="AB61" s="447"/>
      <c r="AC61" s="447"/>
      <c r="AD61" s="447"/>
      <c r="AE61" s="447"/>
      <c r="AF61" s="447"/>
      <c r="AG61" s="447"/>
      <c r="AH61" s="447"/>
      <c r="AI61" s="447"/>
      <c r="AJ61" s="426"/>
      <c r="AK61" s="426"/>
      <c r="AL61" s="426"/>
      <c r="AM61" s="432"/>
      <c r="AN61" s="146">
        <v>10</v>
      </c>
      <c r="AO61" s="147" t="s">
        <v>117</v>
      </c>
      <c r="AP61" s="147"/>
      <c r="AQ61" s="147" t="s">
        <v>114</v>
      </c>
      <c r="AR61" s="147"/>
      <c r="AS61" s="147"/>
      <c r="AT61" s="147"/>
      <c r="AU61" s="147"/>
      <c r="AV61" s="147" t="s">
        <v>114</v>
      </c>
      <c r="AW61" s="148" t="s">
        <v>114</v>
      </c>
      <c r="AX61" s="148" t="s">
        <v>114</v>
      </c>
      <c r="AY61" s="148" t="s">
        <v>114</v>
      </c>
      <c r="AZ61" s="148" t="s">
        <v>114</v>
      </c>
      <c r="BA61" s="148" t="s">
        <v>114</v>
      </c>
      <c r="BB61" s="148" t="s">
        <v>114</v>
      </c>
      <c r="BC61" s="148" t="s">
        <v>114</v>
      </c>
      <c r="BD61" s="148">
        <f t="shared" si="0"/>
        <v>0</v>
      </c>
      <c r="BE61" s="148" t="str">
        <f t="shared" si="1"/>
        <v>Débil</v>
      </c>
      <c r="BF61" s="147"/>
      <c r="BG61" s="149" t="s">
        <v>114</v>
      </c>
      <c r="BH61" s="148" t="str">
        <f t="shared" si="2"/>
        <v>Casilla formulada</v>
      </c>
      <c r="BI61" s="147"/>
      <c r="BJ61" s="148" t="str">
        <f t="shared" si="3"/>
        <v/>
      </c>
      <c r="BK61" s="148" t="str">
        <f t="shared" si="4"/>
        <v/>
      </c>
      <c r="BL61" s="148" t="str">
        <f t="shared" si="5"/>
        <v>SI</v>
      </c>
      <c r="BM61" s="435"/>
      <c r="BN61" s="438"/>
      <c r="BO61" s="441"/>
      <c r="BP61" s="444"/>
      <c r="BQ61" s="426"/>
      <c r="BR61" s="426"/>
      <c r="BS61" s="429"/>
    </row>
    <row r="62" spans="2:71" hidden="1" x14ac:dyDescent="0.2"/>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110" priority="23" operator="containsText" text="Si es Riesgo de Corrupción">
      <formula>NOT(ISERROR(SEARCH("Si es Riesgo de Corrupción",J12)))</formula>
    </cfRule>
    <cfRule type="containsText" dxfId="109" priority="24" operator="containsText" text="No es Riesgo de Corrupción">
      <formula>NOT(ISERROR(SEARCH("No es Riesgo de Corrupción",J12)))</formula>
    </cfRule>
  </conditionalFormatting>
  <conditionalFormatting sqref="L12:M21">
    <cfRule type="containsText" dxfId="108" priority="22" operator="containsText" text="Espacio para describir ">
      <formula>NOT(ISERROR(SEARCH("Espacio para describir ",L12)))</formula>
    </cfRule>
  </conditionalFormatting>
  <conditionalFormatting sqref="Q12:AI61 AQ12:AQ61 AV12:BC61 BG12:BG61 BO12:BO61 N12:N61">
    <cfRule type="containsText" dxfId="107" priority="21" operator="containsText" text="Escoger un dato de la lista desplegable">
      <formula>NOT(ISERROR(SEARCH("Escoger un dato de la lista desplegable",N12)))</formula>
    </cfRule>
  </conditionalFormatting>
  <conditionalFormatting sqref="AO12:AO61">
    <cfRule type="containsText" dxfId="106" priority="20" operator="containsText" text="REDACTAR CONTROL">
      <formula>NOT(ISERROR(SEARCH("REDACTAR CONTROL",AO12)))</formula>
    </cfRule>
  </conditionalFormatting>
  <conditionalFormatting sqref="AL12 BR12">
    <cfRule type="containsText" dxfId="105" priority="17" operator="containsText" text="Extremo">
      <formula>NOT(ISERROR(SEARCH("Extremo",AL12)))</formula>
    </cfRule>
    <cfRule type="containsText" dxfId="104" priority="18" operator="containsText" text="Alto">
      <formula>NOT(ISERROR(SEARCH("Alto",AL12)))</formula>
    </cfRule>
    <cfRule type="containsText" dxfId="103" priority="19" operator="containsText" text="Moderado">
      <formula>NOT(ISERROR(SEARCH("Moderado",AL12)))</formula>
    </cfRule>
  </conditionalFormatting>
  <conditionalFormatting sqref="L22:M31">
    <cfRule type="containsText" dxfId="102" priority="16" operator="containsText" text="Espacio para describir ">
      <formula>NOT(ISERROR(SEARCH("Espacio para describir ",L22)))</formula>
    </cfRule>
  </conditionalFormatting>
  <conditionalFormatting sqref="AL22 BR22">
    <cfRule type="containsText" dxfId="101" priority="13" operator="containsText" text="Extremo">
      <formula>NOT(ISERROR(SEARCH("Extremo",AL22)))</formula>
    </cfRule>
    <cfRule type="containsText" dxfId="100" priority="14" operator="containsText" text="Alto">
      <formula>NOT(ISERROR(SEARCH("Alto",AL22)))</formula>
    </cfRule>
    <cfRule type="containsText" dxfId="99" priority="15" operator="containsText" text="Moderado">
      <formula>NOT(ISERROR(SEARCH("Moderado",AL22)))</formula>
    </cfRule>
  </conditionalFormatting>
  <conditionalFormatting sqref="L32:M41">
    <cfRule type="containsText" dxfId="98" priority="12" operator="containsText" text="Espacio para describir ">
      <formula>NOT(ISERROR(SEARCH("Espacio para describir ",L32)))</formula>
    </cfRule>
  </conditionalFormatting>
  <conditionalFormatting sqref="AL32 BR32">
    <cfRule type="containsText" dxfId="97" priority="9" operator="containsText" text="Extremo">
      <formula>NOT(ISERROR(SEARCH("Extremo",AL32)))</formula>
    </cfRule>
    <cfRule type="containsText" dxfId="96" priority="10" operator="containsText" text="Alto">
      <formula>NOT(ISERROR(SEARCH("Alto",AL32)))</formula>
    </cfRule>
    <cfRule type="containsText" dxfId="95" priority="11" operator="containsText" text="Moderado">
      <formula>NOT(ISERROR(SEARCH("Moderado",AL32)))</formula>
    </cfRule>
  </conditionalFormatting>
  <conditionalFormatting sqref="L42:M51">
    <cfRule type="containsText" dxfId="94" priority="8" operator="containsText" text="Espacio para describir ">
      <formula>NOT(ISERROR(SEARCH("Espacio para describir ",L42)))</formula>
    </cfRule>
  </conditionalFormatting>
  <conditionalFormatting sqref="AL42 BR42">
    <cfRule type="containsText" dxfId="93" priority="5" operator="containsText" text="Extremo">
      <formula>NOT(ISERROR(SEARCH("Extremo",AL42)))</formula>
    </cfRule>
    <cfRule type="containsText" dxfId="92" priority="6" operator="containsText" text="Alto">
      <formula>NOT(ISERROR(SEARCH("Alto",AL42)))</formula>
    </cfRule>
    <cfRule type="containsText" dxfId="91" priority="7" operator="containsText" text="Moderado">
      <formula>NOT(ISERROR(SEARCH("Moderado",AL42)))</formula>
    </cfRule>
  </conditionalFormatting>
  <conditionalFormatting sqref="L52:M61">
    <cfRule type="containsText" dxfId="90" priority="4" operator="containsText" text="Espacio para describir ">
      <formula>NOT(ISERROR(SEARCH("Espacio para describir ",L52)))</formula>
    </cfRule>
  </conditionalFormatting>
  <conditionalFormatting sqref="AL52 BR52">
    <cfRule type="containsText" dxfId="89" priority="1" operator="containsText" text="Extremo">
      <formula>NOT(ISERROR(SEARCH("Extremo",AL52)))</formula>
    </cfRule>
    <cfRule type="containsText" dxfId="88" priority="2" operator="containsText" text="Alto">
      <formula>NOT(ISERROR(SEARCH("Alto",AL52)))</formula>
    </cfRule>
    <cfRule type="containsText" dxfId="87"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51C70E9B-6BD1-48C6-B4B2-C3C1067A565A}"/>
    <dataValidation allowBlank="1" showInputMessage="1" showErrorMessage="1" prompt="¿Se deja evidencia o rastro de la ejecución del control, que permita a cualquier tercero con la evidencia, llegar a la misma conclusión?." sqref="BC11" xr:uid="{A848184F-64CC-459A-A199-A816781DE306}"/>
    <dataValidation allowBlank="1" showInputMessage="1" showErrorMessage="1" prompt="¿Las observaciones, desviaciones o diferencias identificadas como resultados de la ejecución del control son investigadas y resueltas de manera oportuna?" sqref="BB11" xr:uid="{678B8849-6467-47CA-9E27-6B43993A497E}"/>
    <dataValidation allowBlank="1" showInputMessage="1" showErrorMessage="1" prompt="¿La fuente de información que se utiliza en el desarrollo del control es información confiable que permita mitigar el riesgo?." sqref="BA11" xr:uid="{5CF1FF30-F778-4FFB-A6B6-BFC11AF93F1E}"/>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E4EE035-5A91-46ED-A15B-D5FF820F95C1}"/>
    <dataValidation allowBlank="1" showInputMessage="1" showErrorMessage="1" prompt="¿La oportunidad en que se ejecuta el control ayuda a prevenir la mitigación del riesgo o a detectar la materialización del riesgo de manera oportuna?" sqref="AY11" xr:uid="{4450A793-A422-4B7B-B5ED-6BD7EABF229E}"/>
    <dataValidation allowBlank="1" showInputMessage="1" showErrorMessage="1" prompt="El responsable tiene autoridad y adecuada segregación de funciones en la ejecución del control?" sqref="AX11" xr:uid="{3B58944C-B9C7-420B-AAFB-B32176468546}"/>
    <dataValidation allowBlank="1" showInputMessage="1" showErrorMessage="1" prompt="¿Existen un responsable asignado a la ejecución del control?" sqref="AW11" xr:uid="{9E9A2995-EF36-4252-A75A-E0B8FF988B8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5ACD4CE4-6C94-4D5F-BD02-0C62C4D1EFA8}"/>
    <dataValidation type="list" allowBlank="1" showInputMessage="1" showErrorMessage="1" prompt="¿Genera Impacto ambiental?" sqref="AI12:AI61" xr:uid="{02ACCAA4-80B9-40B1-9A03-DBE2F0B53B5F}">
      <formula1>"SI,NO,Escoger un dato de la lista desplegable"</formula1>
    </dataValidation>
    <dataValidation allowBlank="1" showInputMessage="1" showErrorMessage="1" prompt="¿Genera Impacto ambiental?" sqref="AI11" xr:uid="{FE4A90D3-29C1-4029-8CA3-263D6252DF37}"/>
    <dataValidation type="list" allowBlank="1" showInputMessage="1" showErrorMessage="1" prompt="¿Afectar la imagen nacional?" sqref="AH12:AH61" xr:uid="{DA51C1D4-5EBC-4005-B8D0-A6810F227E7B}">
      <formula1>"SI,NO,Escoger un dato de la lista desplegable"</formula1>
    </dataValidation>
    <dataValidation allowBlank="1" showInputMessage="1" showErrorMessage="1" prompt="¿Afectar la imagen nacional?" sqref="AH11" xr:uid="{270FF3D1-C94A-4C04-A89A-DC282C3E8844}"/>
    <dataValidation type="list" allowBlank="1" showInputMessage="1" showErrorMessage="1" prompt="¿Afectar la imagen regional?" sqref="AG12:AG61" xr:uid="{C8303615-0522-47A3-952A-8FAB86EFF9DE}">
      <formula1>"SI,NO,Escoger un dato de la lista desplegable"</formula1>
    </dataValidation>
    <dataValidation allowBlank="1" showInputMessage="1" showErrorMessage="1" prompt="¿Afectar la imagen regional?" sqref="AG11" xr:uid="{B9613CD8-4035-4B4D-81B0-0A821CAD558F}"/>
    <dataValidation type="list" allowBlank="1" showInputMessage="1" showErrorMessage="1" prompt="¿Ocasionar lesiones físicas o pérdida de vidas humanas?_x000a_NOTA: si esta respuesta es afirmativa, el impacto sera considerado como catastrófico." sqref="AF12:AF61" xr:uid="{ABA5FB89-BDD8-4FEC-864A-F8F1866532E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F79FF80-F933-4584-92F7-8520DE3DA858}"/>
    <dataValidation type="list" allowBlank="1" showInputMessage="1" showErrorMessage="1" prompt="¿Generar pérdida de credibilidad del sector?" sqref="AE12:AE61" xr:uid="{56B1DCAF-2ADC-4C5F-924E-56BCC29D0D42}">
      <formula1>"SI,NO,Escoger un dato de la lista desplegable"</formula1>
    </dataValidation>
    <dataValidation allowBlank="1" showInputMessage="1" showErrorMessage="1" prompt="¿Generar pérdida de credibilidad del sector?" sqref="AE11" xr:uid="{C6C5B600-2419-4278-B7E1-4F5342E0C9FB}"/>
    <dataValidation type="list" allowBlank="1" showInputMessage="1" showErrorMessage="1" prompt="¿Dar lugar a procesos penales?" sqref="AD12:AD61" xr:uid="{FF6D2E5C-BD10-47ED-A823-B74C0CC044E1}">
      <formula1>"SI,NO,Escoger un dato de la lista desplegable"</formula1>
    </dataValidation>
    <dataValidation allowBlank="1" showInputMessage="1" showErrorMessage="1" prompt="¿Dar lugar a procesos penales?" sqref="AD11" xr:uid="{09F5595C-B98D-40E9-AF36-E08B0E377135}"/>
    <dataValidation type="list" allowBlank="1" showInputMessage="1" showErrorMessage="1" prompt="¿Dar lugar a procesos fiscales?" sqref="AC12:AC61" xr:uid="{7298D946-00D7-4C01-8C41-54F9F1CCC0AE}">
      <formula1>"SI,NO,Escoger un dato de la lista desplegable"</formula1>
    </dataValidation>
    <dataValidation allowBlank="1" showInputMessage="1" showErrorMessage="1" prompt="¿Dar lugar a procesos fiscales?" sqref="AC11" xr:uid="{4B74D70C-1975-4203-9FC0-528F2BE2ABE8}"/>
    <dataValidation type="list" allowBlank="1" showInputMessage="1" showErrorMessage="1" prompt="¿Dar lugar a procesos disciplinarios?" sqref="AB12:AB61" xr:uid="{AFA29202-B971-41D1-944D-D319DF9632E2}">
      <formula1>"SI,NO,Escoger un dato de la lista desplegable"</formula1>
    </dataValidation>
    <dataValidation allowBlank="1" showInputMessage="1" showErrorMessage="1" prompt="¿Dar lugar a procesos disciplinarios?" sqref="AB11" xr:uid="{9D44F0AF-2B5D-4247-BA64-8B5B9B50ABF7}"/>
    <dataValidation type="list" allowBlank="1" showInputMessage="1" showErrorMessage="1" prompt="¿Dar lugar a procesos sancionatorios?" sqref="AA12:AA61" xr:uid="{71DE79C6-1450-4A02-8636-4E61CE1DC407}">
      <formula1>"SI,NO,Escoger un dato de la lista desplegable"</formula1>
    </dataValidation>
    <dataValidation allowBlank="1" showInputMessage="1" showErrorMessage="1" prompt="¿Dar lugar a procesos sancionatorios?" sqref="AA11" xr:uid="{CBDF802D-7B86-45BF-B54A-EDC51B0B4597}"/>
    <dataValidation type="list" allowBlank="1" showInputMessage="1" showErrorMessage="1" prompt="¿Generar intervención de los órganos de control, de la Fiscalía, u otro ente?" sqref="Z12:Z61" xr:uid="{540107DF-204F-41E7-BD46-50792DD89382}">
      <formula1>"SI,NO,Escoger un dato de la lista desplegable"</formula1>
    </dataValidation>
    <dataValidation allowBlank="1" showInputMessage="1" showErrorMessage="1" prompt="¿Generar intervención de los órganos de control, de la Fiscalía, u otro ente?" sqref="Z11" xr:uid="{33119AA4-DABA-4D9C-B07F-A4653970E12A}"/>
    <dataValidation type="list" allowBlank="1" showInputMessage="1" showErrorMessage="1" prompt="¿Generar pérdida de información de la Entidad?" sqref="Y12:Y61" xr:uid="{7D007935-0154-417D-B0FA-501FFD3FBFF4}">
      <formula1>"SI,NO,Escoger un dato de la lista desplegable"</formula1>
    </dataValidation>
    <dataValidation allowBlank="1" showInputMessage="1" showErrorMessage="1" prompt="¿Generar pérdida de información de la Entidad?" sqref="Y11" xr:uid="{04CB7830-8C85-4448-9C56-52531521C6DA}"/>
    <dataValidation type="list" allowBlank="1" showInputMessage="1" showErrorMessage="1" prompt="¿Dar lugar al detrimento de calidad de vida de la comunidad por la pérdida del bien o servicios o los recursos públicos?" sqref="X12:X61" xr:uid="{5D347BCE-D1AF-4F14-B6EA-84FC3B786591}">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8ED2A28D-6B11-4BA6-8DA2-B5E76A467C5B}"/>
    <dataValidation type="list" allowBlank="1" showInputMessage="1" showErrorMessage="1" prompt="¿Afectar la generación de los productos o la prestación de servicios?" sqref="W12:W61" xr:uid="{57922BDE-EFE1-43D2-887E-690991E35607}">
      <formula1>"SI,NO,Escoger un dato de la lista desplegable"</formula1>
    </dataValidation>
    <dataValidation allowBlank="1" showInputMessage="1" showErrorMessage="1" prompt="¿Afectar la generación de los productos o la prestación de servicios?" sqref="W11" xr:uid="{039AD0DB-A238-47AA-8A15-F8943797D8D7}"/>
    <dataValidation type="list" allowBlank="1" showInputMessage="1" showErrorMessage="1" prompt="¿Generar pérdida de recursos económicos?" sqref="V12:V61" xr:uid="{685A4AC4-B60A-4F7E-B4ED-A0DC51078CCF}">
      <formula1>"SI,NO,Escoger un dato de la lista desplegable"</formula1>
    </dataValidation>
    <dataValidation allowBlank="1" showInputMessage="1" showErrorMessage="1" prompt="¿Generar pérdida de recursos económicos?" sqref="V11" xr:uid="{366B081F-7012-44A4-BFF7-C3E88B4C3D99}"/>
    <dataValidation type="list" allowBlank="1" showInputMessage="1" showErrorMessage="1" prompt="¿Generar pérdida de confianza de la Entidad, afectando su reputación?" sqref="U12:U61" xr:uid="{C4A0F577-3650-4072-848C-2512BA64D9BC}">
      <formula1>"SI,NO,Escoger un dato de la lista desplegable"</formula1>
    </dataValidation>
    <dataValidation allowBlank="1" showInputMessage="1" showErrorMessage="1" prompt="¿Generar pérdida de confianza de la Entidad, afectando su reputación?" sqref="U11" xr:uid="{C39E1C08-1DBB-4E71-8098-5E4251DABFC5}"/>
    <dataValidation type="list" allowBlank="1" showInputMessage="1" showErrorMessage="1" prompt="¿Afectar el cumplimiento de la misión del sector al que pertenece la Entidad?" sqref="T12:T61" xr:uid="{6182BF84-56D5-4272-821E-ED0389866DDE}">
      <formula1>"SI,NO,Escoger un dato de la lista desplegable"</formula1>
    </dataValidation>
    <dataValidation allowBlank="1" showInputMessage="1" showErrorMessage="1" prompt="¿Afectar el cumplimiento de la misión del sector al que pertenece la Entidad?" sqref="T11" xr:uid="{C83A4369-6DD5-4B6D-9314-7BB8348391F9}"/>
    <dataValidation type="list" allowBlank="1" showInputMessage="1" showErrorMessage="1" prompt="¿Afectar el cumplimiento de misión de la Entidad?" sqref="S12:S61" xr:uid="{4869BEE0-EE7E-4CF8-BED0-3CA1B30949B4}">
      <formula1>"SI,NO,Escoger un dato de la lista desplegable"</formula1>
    </dataValidation>
    <dataValidation allowBlank="1" showInputMessage="1" showErrorMessage="1" prompt="¿Afectar el cumplimiento de misión de la Entidad?" sqref="S11" xr:uid="{5E209FDE-64D5-432E-9C9B-A9B9948992A0}"/>
    <dataValidation type="list" allowBlank="1" showInputMessage="1" showErrorMessage="1" prompt="¿Afectar el cumplimiento de metas y objetivos de la dependencia?" sqref="R12:R61" xr:uid="{C27C8557-8DB8-4D41-B027-53F542179C94}">
      <formula1>"SI,NO,Escoger un dato de la lista desplegable"</formula1>
    </dataValidation>
    <dataValidation allowBlank="1" showInputMessage="1" showErrorMessage="1" prompt="¿Afectar el cumplimiento de metas y objetivos de la dependencia?" sqref="R11" xr:uid="{9B51FC3A-FB6F-41D4-B2CA-290AA463485D}"/>
    <dataValidation type="list" allowBlank="1" showInputMessage="1" showErrorMessage="1" prompt="¿Afectar al grupo de funcionarios del proceso?" sqref="Q12:Q61" xr:uid="{7910A85D-C153-4C77-A322-044CB81DBF01}">
      <formula1>"SI,NO,Escoger un dato de la lista desplegable"</formula1>
    </dataValidation>
    <dataValidation allowBlank="1" showInputMessage="1" showErrorMessage="1" prompt="¿Afectar al grupo de funcionarios del proceso?" sqref="Q11" xr:uid="{6CC5698E-B478-43AB-AAC1-F6B201D950FC}"/>
    <dataValidation allowBlank="1" showInputMessage="1" showErrorMessage="1" prompt="Son los efectos ocasionados por la ocurrencia de un riesgo que afecta los objetivos o procesos de la entidad. Pueden ser una pérdida, un daño, un perjuicio, un detrimento." sqref="M9:M11" xr:uid="{3ED9C7E3-AD72-4C88-80FE-F1102E552748}"/>
    <dataValidation type="list" allowBlank="1" showInputMessage="1" showErrorMessage="1" sqref="BG12:BG61" xr:uid="{FE5C5D7A-8D1F-4B08-AF0B-C22F0202D39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E5CC82EB-6706-4F6B-B955-B9D9AF7D328A}">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E6AD29CC-DFF5-45FC-9F53-9950FDC9DCA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70DFC612-50AB-443F-B058-F6F6F163318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F2C7CFAE-4140-4A38-8241-AA2D65BB4B6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66C89E3D-7596-4F0F-B138-022FDE7CD26C}">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83453D69-C1B1-48AD-A48C-6FAE5778173E}">
      <formula1>"Adecuado,Inadecuado,Escoger un dato de la lista desplegable"</formula1>
    </dataValidation>
    <dataValidation type="list" allowBlank="1" showInputMessage="1" showErrorMessage="1" prompt="¿Existen un responsable asignado a la ejecución del control?" sqref="AW12:AW61" xr:uid="{CDF87009-41A3-4FE7-80AD-9963140B450F}">
      <formula1>"Asignado,No Asignado,Escoger un dato de la lista desplegable"</formula1>
    </dataValidation>
    <dataValidation type="list" allowBlank="1" showInputMessage="1" showErrorMessage="1" sqref="AV12:AV61" xr:uid="{064FBEBF-8D4A-4A1B-854C-573AEBA245DF}">
      <formula1>"Escoger un dato de la lista desplegable,Preventivo,Detectivo"</formula1>
    </dataValidation>
    <dataValidation type="list" allowBlank="1" showInputMessage="1" showErrorMessage="1" sqref="AQ12:AQ61" xr:uid="{3FA57304-ACF4-4E52-9C10-E4DBA16E9A5F}">
      <formula1>"Escoger un dato de la lista desplegable,Por Tramite, Diario, Semanal, Quincenal, Mensual, Bimestral, Trimestral, Semestral,Anual"</formula1>
    </dataValidation>
    <dataValidation type="list" allowBlank="1" showInputMessage="1" showErrorMessage="1" sqref="F12:I61" xr:uid="{A5E33B3C-682E-4BF3-9977-B6E38399A8D7}">
      <formula1>"SI,NO,Escoger un dato de la lista desplegable"</formula1>
    </dataValidation>
    <dataValidation type="list" allowBlank="1" showInputMessage="1" showErrorMessage="1" sqref="N12:N61" xr:uid="{F3B6D7F1-4C14-483B-A8CF-62E15574CD1D}">
      <formula1>"Escoger un dato de la lista desplegable,5,4,3,2,1"</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7102D-4A0D-4D31-86C4-9915785BF0E0}">
  <dimension ref="B2:BS61"/>
  <sheetViews>
    <sheetView topLeftCell="A13" workbookViewId="0">
      <selection activeCell="E3" sqref="E3:BS3"/>
    </sheetView>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280">
        <v>45153</v>
      </c>
      <c r="F6" s="281"/>
      <c r="G6" s="281"/>
      <c r="H6" s="281"/>
      <c r="I6" s="281"/>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262" t="s">
        <v>71</v>
      </c>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4"/>
      <c r="AN8" s="285" t="s">
        <v>72</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262"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4"/>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374</v>
      </c>
      <c r="K10" s="258"/>
      <c r="L10" s="258"/>
      <c r="M10" s="261"/>
      <c r="N10" s="262"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233"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267"/>
      <c r="O11" s="268"/>
      <c r="P11" s="268"/>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294"/>
      <c r="AK11" s="294"/>
      <c r="AL11" s="294"/>
      <c r="AM11" s="234"/>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96" customHeight="1" x14ac:dyDescent="0.25">
      <c r="B12" s="462">
        <v>1</v>
      </c>
      <c r="C12" s="515" t="s">
        <v>857</v>
      </c>
      <c r="D12" s="518" t="s">
        <v>858</v>
      </c>
      <c r="E12" s="518" t="s">
        <v>859</v>
      </c>
      <c r="F12" s="522" t="s">
        <v>162</v>
      </c>
      <c r="G12" s="522" t="s">
        <v>162</v>
      </c>
      <c r="H12" s="522" t="s">
        <v>162</v>
      </c>
      <c r="I12" s="522" t="s">
        <v>162</v>
      </c>
      <c r="J12" s="455" t="str">
        <f>IF(AND((F12="SI"),(G12="SI"),(H12="SI"),(I12="SI")),"Si es Riesgo de Corrupción","No es Riesgo de Corrupción")</f>
        <v>Si es Riesgo de Corrupción</v>
      </c>
      <c r="K12" s="128">
        <v>1</v>
      </c>
      <c r="L12" s="169" t="s">
        <v>860</v>
      </c>
      <c r="M12" s="527" t="s">
        <v>861</v>
      </c>
      <c r="N12" s="529">
        <v>1</v>
      </c>
      <c r="O12" s="449" t="str">
        <f>IF(N12=1,"Rara vez",IF(N12=2,"Improbable",IF(N12=3,"Posible",IF(N12=4,"Probable",IF(N12=5,"Casi seguro","Definir el nivel de probabilidad")))))</f>
        <v>Rara vez</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524" t="s">
        <v>162</v>
      </c>
      <c r="R12" s="524" t="s">
        <v>162</v>
      </c>
      <c r="S12" s="524" t="s">
        <v>162</v>
      </c>
      <c r="T12" s="524" t="s">
        <v>162</v>
      </c>
      <c r="U12" s="524" t="s">
        <v>162</v>
      </c>
      <c r="V12" s="524" t="s">
        <v>162</v>
      </c>
      <c r="W12" s="524" t="s">
        <v>162</v>
      </c>
      <c r="X12" s="524" t="s">
        <v>162</v>
      </c>
      <c r="Y12" s="524" t="s">
        <v>165</v>
      </c>
      <c r="Z12" s="524" t="s">
        <v>162</v>
      </c>
      <c r="AA12" s="524" t="s">
        <v>162</v>
      </c>
      <c r="AB12" s="524" t="s">
        <v>162</v>
      </c>
      <c r="AC12" s="524" t="s">
        <v>162</v>
      </c>
      <c r="AD12" s="524" t="s">
        <v>162</v>
      </c>
      <c r="AE12" s="524" t="s">
        <v>162</v>
      </c>
      <c r="AF12" s="524" t="s">
        <v>165</v>
      </c>
      <c r="AG12" s="524" t="s">
        <v>162</v>
      </c>
      <c r="AH12" s="524" t="s">
        <v>162</v>
      </c>
      <c r="AI12" s="524" t="s">
        <v>165</v>
      </c>
      <c r="AJ12" s="448">
        <f>IF(AF12="SI","Impacto Catastrófico por lesoines o perdida de vidas humanas",(COUNTIF(Q12:AE21,"SI")+COUNTIF(AG12:AI21,"SI")))</f>
        <v>16</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535" t="s">
        <v>116</v>
      </c>
      <c r="AN12" s="117">
        <v>1</v>
      </c>
      <c r="AO12" s="118" t="s">
        <v>862</v>
      </c>
      <c r="AP12" s="118" t="s">
        <v>863</v>
      </c>
      <c r="AQ12" s="118" t="s">
        <v>186</v>
      </c>
      <c r="AR12" s="118" t="s">
        <v>864</v>
      </c>
      <c r="AS12" s="118" t="s">
        <v>865</v>
      </c>
      <c r="AT12" s="118" t="s">
        <v>866</v>
      </c>
      <c r="AU12" s="118" t="s">
        <v>867</v>
      </c>
      <c r="AV12" s="118" t="s">
        <v>170</v>
      </c>
      <c r="AW12" s="119" t="s">
        <v>171</v>
      </c>
      <c r="AX12" s="119" t="s">
        <v>172</v>
      </c>
      <c r="AY12" s="119" t="s">
        <v>173</v>
      </c>
      <c r="AZ12" s="119" t="s">
        <v>174</v>
      </c>
      <c r="BA12" s="119" t="s">
        <v>175</v>
      </c>
      <c r="BB12" s="119" t="s">
        <v>176</v>
      </c>
      <c r="BC12" s="119" t="s">
        <v>187</v>
      </c>
      <c r="BD12" s="166">
        <f t="shared" ref="BD12:BD61" si="0">IF(AW12="Asignado",15,0)+IF(AX12="Adecuado",15,0)+IF(AY12="Oportuna",15,0)+IF(AZ12="Prevenir",15,IF(AZ12="Detectar",10,0))+IF(BA12="Confiable",15,0)+IF(BB12="Se investigan y resuelven oportunamente",15,0)+IF(BC12="Completa",10,IF(BC12="Incompleta",5,0))</f>
        <v>100</v>
      </c>
      <c r="BE12" s="166" t="str">
        <f t="shared" ref="BE12:BE61" si="1">IF(BD12&lt;=85,"Débil",IF(AND(BD12&gt;=86,BD12&lt;=94),"Moderado","Fuerte"))</f>
        <v>Fuerte</v>
      </c>
      <c r="BF12" s="121"/>
      <c r="BG12" s="122" t="s">
        <v>178</v>
      </c>
      <c r="BH12" s="166" t="str">
        <f t="shared" ref="BH12:BH61" si="2">IF(BG12="Débil","No se ejecuta",IF(BG12="Moderado","Algunas veces se ejecuta",IF(BG12="FUERTE","Siempre se ejecuta","Casilla formulada")))</f>
        <v>Siempre se ejecuta</v>
      </c>
      <c r="BI12" s="121"/>
      <c r="BJ12" s="1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61" si="4">IF(BJ12="DÉBIL",0,IF(BJ12="MODERADO",50,IF(BJ12="FUERTE",100,"")))</f>
        <v>100</v>
      </c>
      <c r="BL12" s="166" t="str">
        <f t="shared" ref="BL12:BL61" si="5">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39">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532" t="s">
        <v>868</v>
      </c>
    </row>
    <row r="13" spans="2:71" s="113" customFormat="1" ht="96" customHeight="1" x14ac:dyDescent="0.25">
      <c r="B13" s="463"/>
      <c r="C13" s="516"/>
      <c r="D13" s="518"/>
      <c r="E13" s="518"/>
      <c r="F13" s="522"/>
      <c r="G13" s="522"/>
      <c r="H13" s="522"/>
      <c r="I13" s="522"/>
      <c r="J13" s="455"/>
      <c r="K13" s="131">
        <v>2</v>
      </c>
      <c r="L13" s="170" t="s">
        <v>869</v>
      </c>
      <c r="M13" s="527"/>
      <c r="N13" s="530"/>
      <c r="O13" s="450"/>
      <c r="P13" s="443"/>
      <c r="Q13" s="525"/>
      <c r="R13" s="525"/>
      <c r="S13" s="525"/>
      <c r="T13" s="525"/>
      <c r="U13" s="525"/>
      <c r="V13" s="525"/>
      <c r="W13" s="525"/>
      <c r="X13" s="525"/>
      <c r="Y13" s="525"/>
      <c r="Z13" s="525"/>
      <c r="AA13" s="525"/>
      <c r="AB13" s="525"/>
      <c r="AC13" s="525"/>
      <c r="AD13" s="525"/>
      <c r="AE13" s="525"/>
      <c r="AF13" s="525"/>
      <c r="AG13" s="525"/>
      <c r="AH13" s="525"/>
      <c r="AI13" s="525"/>
      <c r="AJ13" s="425"/>
      <c r="AK13" s="425"/>
      <c r="AL13" s="425"/>
      <c r="AM13" s="536"/>
      <c r="AN13" s="133">
        <v>2</v>
      </c>
      <c r="AO13" s="171" t="s">
        <v>870</v>
      </c>
      <c r="AP13" s="171" t="s">
        <v>871</v>
      </c>
      <c r="AQ13" s="171" t="s">
        <v>186</v>
      </c>
      <c r="AR13" s="171" t="s">
        <v>872</v>
      </c>
      <c r="AS13" s="171" t="s">
        <v>873</v>
      </c>
      <c r="AT13" s="171" t="s">
        <v>874</v>
      </c>
      <c r="AU13" s="171" t="s">
        <v>875</v>
      </c>
      <c r="AV13" s="171" t="s">
        <v>170</v>
      </c>
      <c r="AW13" s="172" t="s">
        <v>171</v>
      </c>
      <c r="AX13" s="172" t="s">
        <v>172</v>
      </c>
      <c r="AY13" s="172" t="s">
        <v>173</v>
      </c>
      <c r="AZ13" s="172" t="s">
        <v>174</v>
      </c>
      <c r="BA13" s="172" t="s">
        <v>175</v>
      </c>
      <c r="BB13" s="172" t="s">
        <v>176</v>
      </c>
      <c r="BC13" s="172" t="s">
        <v>187</v>
      </c>
      <c r="BD13" s="135">
        <f t="shared" si="0"/>
        <v>100</v>
      </c>
      <c r="BE13" s="135" t="str">
        <f t="shared" si="1"/>
        <v>Fuerte</v>
      </c>
      <c r="BF13" s="134"/>
      <c r="BG13" s="173" t="s">
        <v>178</v>
      </c>
      <c r="BH13" s="135" t="str">
        <f t="shared" si="2"/>
        <v>Siempre se ejecuta</v>
      </c>
      <c r="BI13" s="134"/>
      <c r="BJ13" s="135" t="str">
        <f t="shared" si="3"/>
        <v>FUERTE</v>
      </c>
      <c r="BK13" s="135">
        <f t="shared" si="4"/>
        <v>100</v>
      </c>
      <c r="BL13" s="135" t="str">
        <f t="shared" si="5"/>
        <v>NO</v>
      </c>
      <c r="BM13" s="434"/>
      <c r="BN13" s="437"/>
      <c r="BO13" s="440"/>
      <c r="BP13" s="443"/>
      <c r="BQ13" s="425"/>
      <c r="BR13" s="425"/>
      <c r="BS13" s="533"/>
    </row>
    <row r="14" spans="2:71" s="113" customFormat="1" ht="96" customHeight="1" x14ac:dyDescent="0.25">
      <c r="B14" s="463"/>
      <c r="C14" s="516"/>
      <c r="D14" s="518"/>
      <c r="E14" s="518"/>
      <c r="F14" s="522"/>
      <c r="G14" s="522"/>
      <c r="H14" s="522"/>
      <c r="I14" s="522"/>
      <c r="J14" s="455"/>
      <c r="K14" s="137">
        <v>3</v>
      </c>
      <c r="L14" s="174" t="s">
        <v>115</v>
      </c>
      <c r="M14" s="527"/>
      <c r="N14" s="530"/>
      <c r="O14" s="450"/>
      <c r="P14" s="443"/>
      <c r="Q14" s="525"/>
      <c r="R14" s="525"/>
      <c r="S14" s="525"/>
      <c r="T14" s="525"/>
      <c r="U14" s="525"/>
      <c r="V14" s="525"/>
      <c r="W14" s="525"/>
      <c r="X14" s="525"/>
      <c r="Y14" s="525"/>
      <c r="Z14" s="525"/>
      <c r="AA14" s="525"/>
      <c r="AB14" s="525"/>
      <c r="AC14" s="525"/>
      <c r="AD14" s="525"/>
      <c r="AE14" s="525"/>
      <c r="AF14" s="525"/>
      <c r="AG14" s="525"/>
      <c r="AH14" s="525"/>
      <c r="AI14" s="525"/>
      <c r="AJ14" s="425"/>
      <c r="AK14" s="425"/>
      <c r="AL14" s="425"/>
      <c r="AM14" s="536"/>
      <c r="AN14" s="139">
        <v>3</v>
      </c>
      <c r="AO14" s="175" t="s">
        <v>117</v>
      </c>
      <c r="AP14" s="175"/>
      <c r="AQ14" s="175" t="s">
        <v>114</v>
      </c>
      <c r="AR14" s="175"/>
      <c r="AS14" s="175"/>
      <c r="AT14" s="175"/>
      <c r="AU14" s="175"/>
      <c r="AV14" s="175" t="s">
        <v>114</v>
      </c>
      <c r="AW14" s="176" t="s">
        <v>114</v>
      </c>
      <c r="AX14" s="176" t="s">
        <v>114</v>
      </c>
      <c r="AY14" s="176" t="s">
        <v>114</v>
      </c>
      <c r="AZ14" s="176" t="s">
        <v>114</v>
      </c>
      <c r="BA14" s="176" t="s">
        <v>114</v>
      </c>
      <c r="BB14" s="176" t="s">
        <v>114</v>
      </c>
      <c r="BC14" s="176" t="s">
        <v>114</v>
      </c>
      <c r="BD14" s="167">
        <f t="shared" si="0"/>
        <v>0</v>
      </c>
      <c r="BE14" s="167" t="str">
        <f t="shared" si="1"/>
        <v>Débil</v>
      </c>
      <c r="BF14" s="140"/>
      <c r="BG14" s="177" t="s">
        <v>114</v>
      </c>
      <c r="BH14" s="167" t="str">
        <f t="shared" si="2"/>
        <v>Casilla formulada</v>
      </c>
      <c r="BI14" s="140"/>
      <c r="BJ14" s="167" t="str">
        <f t="shared" si="3"/>
        <v/>
      </c>
      <c r="BK14" s="167" t="str">
        <f t="shared" si="4"/>
        <v/>
      </c>
      <c r="BL14" s="167" t="str">
        <f t="shared" si="5"/>
        <v>SI</v>
      </c>
      <c r="BM14" s="434"/>
      <c r="BN14" s="437"/>
      <c r="BO14" s="440"/>
      <c r="BP14" s="443"/>
      <c r="BQ14" s="425"/>
      <c r="BR14" s="425"/>
      <c r="BS14" s="533"/>
    </row>
    <row r="15" spans="2:71" s="113" customFormat="1" ht="96" customHeight="1" x14ac:dyDescent="0.25">
      <c r="B15" s="463"/>
      <c r="C15" s="516"/>
      <c r="D15" s="518"/>
      <c r="E15" s="518"/>
      <c r="F15" s="522"/>
      <c r="G15" s="522"/>
      <c r="H15" s="522"/>
      <c r="I15" s="522"/>
      <c r="J15" s="455"/>
      <c r="K15" s="131">
        <v>4</v>
      </c>
      <c r="L15" s="170" t="s">
        <v>115</v>
      </c>
      <c r="M15" s="527"/>
      <c r="N15" s="530"/>
      <c r="O15" s="450"/>
      <c r="P15" s="443"/>
      <c r="Q15" s="525"/>
      <c r="R15" s="525"/>
      <c r="S15" s="525"/>
      <c r="T15" s="525"/>
      <c r="U15" s="525"/>
      <c r="V15" s="525"/>
      <c r="W15" s="525"/>
      <c r="X15" s="525"/>
      <c r="Y15" s="525"/>
      <c r="Z15" s="525"/>
      <c r="AA15" s="525"/>
      <c r="AB15" s="525"/>
      <c r="AC15" s="525"/>
      <c r="AD15" s="525"/>
      <c r="AE15" s="525"/>
      <c r="AF15" s="525"/>
      <c r="AG15" s="525"/>
      <c r="AH15" s="525"/>
      <c r="AI15" s="525"/>
      <c r="AJ15" s="425"/>
      <c r="AK15" s="425"/>
      <c r="AL15" s="425"/>
      <c r="AM15" s="536"/>
      <c r="AN15" s="133">
        <v>4</v>
      </c>
      <c r="AO15" s="171" t="s">
        <v>117</v>
      </c>
      <c r="AP15" s="171"/>
      <c r="AQ15" s="171" t="s">
        <v>114</v>
      </c>
      <c r="AR15" s="171"/>
      <c r="AS15" s="171"/>
      <c r="AT15" s="171"/>
      <c r="AU15" s="171"/>
      <c r="AV15" s="171" t="s">
        <v>114</v>
      </c>
      <c r="AW15" s="172" t="s">
        <v>114</v>
      </c>
      <c r="AX15" s="172" t="s">
        <v>114</v>
      </c>
      <c r="AY15" s="172" t="s">
        <v>114</v>
      </c>
      <c r="AZ15" s="172" t="s">
        <v>114</v>
      </c>
      <c r="BA15" s="172" t="s">
        <v>114</v>
      </c>
      <c r="BB15" s="172" t="s">
        <v>114</v>
      </c>
      <c r="BC15" s="172" t="s">
        <v>114</v>
      </c>
      <c r="BD15" s="135">
        <f t="shared" si="0"/>
        <v>0</v>
      </c>
      <c r="BE15" s="135" t="str">
        <f t="shared" si="1"/>
        <v>Débil</v>
      </c>
      <c r="BF15" s="134"/>
      <c r="BG15" s="173" t="s">
        <v>114</v>
      </c>
      <c r="BH15" s="135" t="str">
        <f t="shared" si="2"/>
        <v>Casilla formulada</v>
      </c>
      <c r="BI15" s="134"/>
      <c r="BJ15" s="135" t="str">
        <f t="shared" si="3"/>
        <v/>
      </c>
      <c r="BK15" s="135" t="str">
        <f t="shared" si="4"/>
        <v/>
      </c>
      <c r="BL15" s="135" t="str">
        <f t="shared" si="5"/>
        <v>SI</v>
      </c>
      <c r="BM15" s="434"/>
      <c r="BN15" s="437"/>
      <c r="BO15" s="440"/>
      <c r="BP15" s="443"/>
      <c r="BQ15" s="425"/>
      <c r="BR15" s="425"/>
      <c r="BS15" s="533"/>
    </row>
    <row r="16" spans="2:71" s="113" customFormat="1" ht="96" customHeight="1" x14ac:dyDescent="0.25">
      <c r="B16" s="463"/>
      <c r="C16" s="516"/>
      <c r="D16" s="518"/>
      <c r="E16" s="518"/>
      <c r="F16" s="522"/>
      <c r="G16" s="522"/>
      <c r="H16" s="522"/>
      <c r="I16" s="522"/>
      <c r="J16" s="455"/>
      <c r="K16" s="137">
        <v>5</v>
      </c>
      <c r="L16" s="174" t="s">
        <v>115</v>
      </c>
      <c r="M16" s="527"/>
      <c r="N16" s="530"/>
      <c r="O16" s="450"/>
      <c r="P16" s="443"/>
      <c r="Q16" s="525"/>
      <c r="R16" s="525"/>
      <c r="S16" s="525"/>
      <c r="T16" s="525"/>
      <c r="U16" s="525"/>
      <c r="V16" s="525"/>
      <c r="W16" s="525"/>
      <c r="X16" s="525"/>
      <c r="Y16" s="525"/>
      <c r="Z16" s="525"/>
      <c r="AA16" s="525"/>
      <c r="AB16" s="525"/>
      <c r="AC16" s="525"/>
      <c r="AD16" s="525"/>
      <c r="AE16" s="525"/>
      <c r="AF16" s="525"/>
      <c r="AG16" s="525"/>
      <c r="AH16" s="525"/>
      <c r="AI16" s="525"/>
      <c r="AJ16" s="425"/>
      <c r="AK16" s="425"/>
      <c r="AL16" s="425"/>
      <c r="AM16" s="536"/>
      <c r="AN16" s="139">
        <v>5</v>
      </c>
      <c r="AO16" s="175" t="s">
        <v>117</v>
      </c>
      <c r="AP16" s="175"/>
      <c r="AQ16" s="175" t="s">
        <v>114</v>
      </c>
      <c r="AR16" s="175"/>
      <c r="AS16" s="175"/>
      <c r="AT16" s="175"/>
      <c r="AU16" s="175"/>
      <c r="AV16" s="175" t="s">
        <v>114</v>
      </c>
      <c r="AW16" s="176" t="s">
        <v>114</v>
      </c>
      <c r="AX16" s="176" t="s">
        <v>114</v>
      </c>
      <c r="AY16" s="176" t="s">
        <v>114</v>
      </c>
      <c r="AZ16" s="176" t="s">
        <v>114</v>
      </c>
      <c r="BA16" s="176" t="s">
        <v>114</v>
      </c>
      <c r="BB16" s="176" t="s">
        <v>114</v>
      </c>
      <c r="BC16" s="176" t="s">
        <v>114</v>
      </c>
      <c r="BD16" s="167">
        <f t="shared" si="0"/>
        <v>0</v>
      </c>
      <c r="BE16" s="167" t="str">
        <f t="shared" si="1"/>
        <v>Débil</v>
      </c>
      <c r="BF16" s="140"/>
      <c r="BG16" s="177" t="s">
        <v>114</v>
      </c>
      <c r="BH16" s="167" t="str">
        <f t="shared" si="2"/>
        <v>Casilla formulada</v>
      </c>
      <c r="BI16" s="140"/>
      <c r="BJ16" s="167" t="str">
        <f t="shared" si="3"/>
        <v/>
      </c>
      <c r="BK16" s="167" t="str">
        <f t="shared" si="4"/>
        <v/>
      </c>
      <c r="BL16" s="167" t="str">
        <f t="shared" si="5"/>
        <v>SI</v>
      </c>
      <c r="BM16" s="434"/>
      <c r="BN16" s="437"/>
      <c r="BO16" s="440"/>
      <c r="BP16" s="443"/>
      <c r="BQ16" s="425"/>
      <c r="BR16" s="425"/>
      <c r="BS16" s="533"/>
    </row>
    <row r="17" spans="2:71" s="113" customFormat="1" ht="96" customHeight="1" x14ac:dyDescent="0.25">
      <c r="B17" s="463"/>
      <c r="C17" s="516"/>
      <c r="D17" s="518"/>
      <c r="E17" s="518"/>
      <c r="F17" s="522"/>
      <c r="G17" s="522"/>
      <c r="H17" s="522"/>
      <c r="I17" s="522"/>
      <c r="J17" s="455"/>
      <c r="K17" s="131">
        <v>6</v>
      </c>
      <c r="L17" s="170" t="s">
        <v>115</v>
      </c>
      <c r="M17" s="527"/>
      <c r="N17" s="530"/>
      <c r="O17" s="450"/>
      <c r="P17" s="443"/>
      <c r="Q17" s="525"/>
      <c r="R17" s="525"/>
      <c r="S17" s="525"/>
      <c r="T17" s="525"/>
      <c r="U17" s="525"/>
      <c r="V17" s="525"/>
      <c r="W17" s="525"/>
      <c r="X17" s="525"/>
      <c r="Y17" s="525"/>
      <c r="Z17" s="525"/>
      <c r="AA17" s="525"/>
      <c r="AB17" s="525"/>
      <c r="AC17" s="525"/>
      <c r="AD17" s="525"/>
      <c r="AE17" s="525"/>
      <c r="AF17" s="525"/>
      <c r="AG17" s="525"/>
      <c r="AH17" s="525"/>
      <c r="AI17" s="525"/>
      <c r="AJ17" s="425"/>
      <c r="AK17" s="425"/>
      <c r="AL17" s="425"/>
      <c r="AM17" s="536"/>
      <c r="AN17" s="133">
        <v>6</v>
      </c>
      <c r="AO17" s="171" t="s">
        <v>117</v>
      </c>
      <c r="AP17" s="171"/>
      <c r="AQ17" s="171" t="s">
        <v>114</v>
      </c>
      <c r="AR17" s="171"/>
      <c r="AS17" s="171"/>
      <c r="AT17" s="171"/>
      <c r="AU17" s="171"/>
      <c r="AV17" s="171" t="s">
        <v>114</v>
      </c>
      <c r="AW17" s="172" t="s">
        <v>114</v>
      </c>
      <c r="AX17" s="172" t="s">
        <v>114</v>
      </c>
      <c r="AY17" s="172" t="s">
        <v>114</v>
      </c>
      <c r="AZ17" s="172" t="s">
        <v>114</v>
      </c>
      <c r="BA17" s="172" t="s">
        <v>114</v>
      </c>
      <c r="BB17" s="172" t="s">
        <v>114</v>
      </c>
      <c r="BC17" s="172" t="s">
        <v>114</v>
      </c>
      <c r="BD17" s="135">
        <f t="shared" si="0"/>
        <v>0</v>
      </c>
      <c r="BE17" s="135" t="str">
        <f t="shared" si="1"/>
        <v>Débil</v>
      </c>
      <c r="BF17" s="134"/>
      <c r="BG17" s="173" t="s">
        <v>114</v>
      </c>
      <c r="BH17" s="135" t="str">
        <f t="shared" si="2"/>
        <v>Casilla formulada</v>
      </c>
      <c r="BI17" s="134"/>
      <c r="BJ17" s="135" t="str">
        <f t="shared" si="3"/>
        <v/>
      </c>
      <c r="BK17" s="135" t="str">
        <f t="shared" si="4"/>
        <v/>
      </c>
      <c r="BL17" s="135" t="str">
        <f t="shared" si="5"/>
        <v>SI</v>
      </c>
      <c r="BM17" s="434"/>
      <c r="BN17" s="437"/>
      <c r="BO17" s="440"/>
      <c r="BP17" s="443"/>
      <c r="BQ17" s="425"/>
      <c r="BR17" s="425"/>
      <c r="BS17" s="533"/>
    </row>
    <row r="18" spans="2:71" s="113" customFormat="1" ht="96" customHeight="1" x14ac:dyDescent="0.25">
      <c r="B18" s="463"/>
      <c r="C18" s="516"/>
      <c r="D18" s="518"/>
      <c r="E18" s="518"/>
      <c r="F18" s="522"/>
      <c r="G18" s="522"/>
      <c r="H18" s="522"/>
      <c r="I18" s="522"/>
      <c r="J18" s="455"/>
      <c r="K18" s="137">
        <v>7</v>
      </c>
      <c r="L18" s="174" t="s">
        <v>115</v>
      </c>
      <c r="M18" s="527"/>
      <c r="N18" s="530"/>
      <c r="O18" s="450"/>
      <c r="P18" s="443"/>
      <c r="Q18" s="525"/>
      <c r="R18" s="525"/>
      <c r="S18" s="525"/>
      <c r="T18" s="525"/>
      <c r="U18" s="525"/>
      <c r="V18" s="525"/>
      <c r="W18" s="525"/>
      <c r="X18" s="525"/>
      <c r="Y18" s="525"/>
      <c r="Z18" s="525"/>
      <c r="AA18" s="525"/>
      <c r="AB18" s="525"/>
      <c r="AC18" s="525"/>
      <c r="AD18" s="525"/>
      <c r="AE18" s="525"/>
      <c r="AF18" s="525"/>
      <c r="AG18" s="525"/>
      <c r="AH18" s="525"/>
      <c r="AI18" s="525"/>
      <c r="AJ18" s="425"/>
      <c r="AK18" s="425"/>
      <c r="AL18" s="425"/>
      <c r="AM18" s="536"/>
      <c r="AN18" s="139">
        <v>7</v>
      </c>
      <c r="AO18" s="175" t="s">
        <v>117</v>
      </c>
      <c r="AP18" s="175"/>
      <c r="AQ18" s="175" t="s">
        <v>114</v>
      </c>
      <c r="AR18" s="175"/>
      <c r="AS18" s="175"/>
      <c r="AT18" s="175"/>
      <c r="AU18" s="175"/>
      <c r="AV18" s="175" t="s">
        <v>114</v>
      </c>
      <c r="AW18" s="176" t="s">
        <v>114</v>
      </c>
      <c r="AX18" s="176" t="s">
        <v>114</v>
      </c>
      <c r="AY18" s="176" t="s">
        <v>114</v>
      </c>
      <c r="AZ18" s="176" t="s">
        <v>114</v>
      </c>
      <c r="BA18" s="176" t="s">
        <v>114</v>
      </c>
      <c r="BB18" s="176" t="s">
        <v>114</v>
      </c>
      <c r="BC18" s="176" t="s">
        <v>114</v>
      </c>
      <c r="BD18" s="167">
        <f t="shared" si="0"/>
        <v>0</v>
      </c>
      <c r="BE18" s="167" t="str">
        <f t="shared" si="1"/>
        <v>Débil</v>
      </c>
      <c r="BF18" s="140"/>
      <c r="BG18" s="177" t="s">
        <v>114</v>
      </c>
      <c r="BH18" s="167" t="str">
        <f t="shared" si="2"/>
        <v>Casilla formulada</v>
      </c>
      <c r="BI18" s="140"/>
      <c r="BJ18" s="167" t="str">
        <f t="shared" si="3"/>
        <v/>
      </c>
      <c r="BK18" s="167" t="str">
        <f t="shared" si="4"/>
        <v/>
      </c>
      <c r="BL18" s="167" t="str">
        <f t="shared" si="5"/>
        <v>SI</v>
      </c>
      <c r="BM18" s="434"/>
      <c r="BN18" s="437"/>
      <c r="BO18" s="440"/>
      <c r="BP18" s="443"/>
      <c r="BQ18" s="425"/>
      <c r="BR18" s="425"/>
      <c r="BS18" s="533"/>
    </row>
    <row r="19" spans="2:71" s="113" customFormat="1" ht="96" customHeight="1" x14ac:dyDescent="0.25">
      <c r="B19" s="463"/>
      <c r="C19" s="516"/>
      <c r="D19" s="518"/>
      <c r="E19" s="518"/>
      <c r="F19" s="522"/>
      <c r="G19" s="522"/>
      <c r="H19" s="522"/>
      <c r="I19" s="522"/>
      <c r="J19" s="455"/>
      <c r="K19" s="131">
        <v>8</v>
      </c>
      <c r="L19" s="170" t="s">
        <v>115</v>
      </c>
      <c r="M19" s="527"/>
      <c r="N19" s="530"/>
      <c r="O19" s="450"/>
      <c r="P19" s="443"/>
      <c r="Q19" s="525"/>
      <c r="R19" s="525"/>
      <c r="S19" s="525"/>
      <c r="T19" s="525"/>
      <c r="U19" s="525"/>
      <c r="V19" s="525"/>
      <c r="W19" s="525"/>
      <c r="X19" s="525"/>
      <c r="Y19" s="525"/>
      <c r="Z19" s="525"/>
      <c r="AA19" s="525"/>
      <c r="AB19" s="525"/>
      <c r="AC19" s="525"/>
      <c r="AD19" s="525"/>
      <c r="AE19" s="525"/>
      <c r="AF19" s="525"/>
      <c r="AG19" s="525"/>
      <c r="AH19" s="525"/>
      <c r="AI19" s="525"/>
      <c r="AJ19" s="425"/>
      <c r="AK19" s="425"/>
      <c r="AL19" s="425"/>
      <c r="AM19" s="536"/>
      <c r="AN19" s="133">
        <v>8</v>
      </c>
      <c r="AO19" s="171" t="s">
        <v>117</v>
      </c>
      <c r="AP19" s="171"/>
      <c r="AQ19" s="171" t="s">
        <v>114</v>
      </c>
      <c r="AR19" s="171"/>
      <c r="AS19" s="171"/>
      <c r="AT19" s="171"/>
      <c r="AU19" s="171"/>
      <c r="AV19" s="171" t="s">
        <v>114</v>
      </c>
      <c r="AW19" s="172" t="s">
        <v>114</v>
      </c>
      <c r="AX19" s="172" t="s">
        <v>114</v>
      </c>
      <c r="AY19" s="172" t="s">
        <v>114</v>
      </c>
      <c r="AZ19" s="172" t="s">
        <v>114</v>
      </c>
      <c r="BA19" s="172" t="s">
        <v>114</v>
      </c>
      <c r="BB19" s="172" t="s">
        <v>114</v>
      </c>
      <c r="BC19" s="172" t="s">
        <v>114</v>
      </c>
      <c r="BD19" s="135">
        <f t="shared" si="0"/>
        <v>0</v>
      </c>
      <c r="BE19" s="135" t="str">
        <f t="shared" si="1"/>
        <v>Débil</v>
      </c>
      <c r="BF19" s="134"/>
      <c r="BG19" s="173" t="s">
        <v>114</v>
      </c>
      <c r="BH19" s="135" t="str">
        <f t="shared" si="2"/>
        <v>Casilla formulada</v>
      </c>
      <c r="BI19" s="134"/>
      <c r="BJ19" s="135" t="str">
        <f t="shared" si="3"/>
        <v/>
      </c>
      <c r="BK19" s="135" t="str">
        <f t="shared" si="4"/>
        <v/>
      </c>
      <c r="BL19" s="135" t="str">
        <f t="shared" si="5"/>
        <v>SI</v>
      </c>
      <c r="BM19" s="434"/>
      <c r="BN19" s="437"/>
      <c r="BO19" s="440"/>
      <c r="BP19" s="443"/>
      <c r="BQ19" s="425"/>
      <c r="BR19" s="425"/>
      <c r="BS19" s="533"/>
    </row>
    <row r="20" spans="2:71" s="113" customFormat="1" ht="96" customHeight="1" x14ac:dyDescent="0.25">
      <c r="B20" s="463"/>
      <c r="C20" s="516"/>
      <c r="D20" s="518"/>
      <c r="E20" s="518"/>
      <c r="F20" s="522"/>
      <c r="G20" s="522"/>
      <c r="H20" s="522"/>
      <c r="I20" s="522"/>
      <c r="J20" s="455"/>
      <c r="K20" s="137">
        <v>9</v>
      </c>
      <c r="L20" s="178" t="s">
        <v>115</v>
      </c>
      <c r="M20" s="527"/>
      <c r="N20" s="530"/>
      <c r="O20" s="450"/>
      <c r="P20" s="443"/>
      <c r="Q20" s="525"/>
      <c r="R20" s="525"/>
      <c r="S20" s="525"/>
      <c r="T20" s="525"/>
      <c r="U20" s="525"/>
      <c r="V20" s="525"/>
      <c r="W20" s="525"/>
      <c r="X20" s="525"/>
      <c r="Y20" s="525"/>
      <c r="Z20" s="525"/>
      <c r="AA20" s="525"/>
      <c r="AB20" s="525"/>
      <c r="AC20" s="525"/>
      <c r="AD20" s="525"/>
      <c r="AE20" s="525"/>
      <c r="AF20" s="525"/>
      <c r="AG20" s="525"/>
      <c r="AH20" s="525"/>
      <c r="AI20" s="525"/>
      <c r="AJ20" s="425"/>
      <c r="AK20" s="425"/>
      <c r="AL20" s="425"/>
      <c r="AM20" s="536"/>
      <c r="AN20" s="139">
        <v>9</v>
      </c>
      <c r="AO20" s="175" t="s">
        <v>117</v>
      </c>
      <c r="AP20" s="175"/>
      <c r="AQ20" s="175" t="s">
        <v>114</v>
      </c>
      <c r="AR20" s="175"/>
      <c r="AS20" s="175"/>
      <c r="AT20" s="175"/>
      <c r="AU20" s="175"/>
      <c r="AV20" s="175" t="s">
        <v>114</v>
      </c>
      <c r="AW20" s="176" t="s">
        <v>114</v>
      </c>
      <c r="AX20" s="176" t="s">
        <v>114</v>
      </c>
      <c r="AY20" s="176" t="s">
        <v>114</v>
      </c>
      <c r="AZ20" s="176" t="s">
        <v>114</v>
      </c>
      <c r="BA20" s="176" t="s">
        <v>114</v>
      </c>
      <c r="BB20" s="176" t="s">
        <v>114</v>
      </c>
      <c r="BC20" s="176" t="s">
        <v>114</v>
      </c>
      <c r="BD20" s="167">
        <f t="shared" si="0"/>
        <v>0</v>
      </c>
      <c r="BE20" s="167" t="str">
        <f t="shared" si="1"/>
        <v>Débil</v>
      </c>
      <c r="BF20" s="140"/>
      <c r="BG20" s="177" t="s">
        <v>114</v>
      </c>
      <c r="BH20" s="167" t="str">
        <f t="shared" si="2"/>
        <v>Casilla formulada</v>
      </c>
      <c r="BI20" s="140"/>
      <c r="BJ20" s="167" t="str">
        <f t="shared" si="3"/>
        <v/>
      </c>
      <c r="BK20" s="167" t="str">
        <f t="shared" si="4"/>
        <v/>
      </c>
      <c r="BL20" s="167" t="str">
        <f t="shared" si="5"/>
        <v>SI</v>
      </c>
      <c r="BM20" s="434"/>
      <c r="BN20" s="437"/>
      <c r="BO20" s="440"/>
      <c r="BP20" s="443"/>
      <c r="BQ20" s="425"/>
      <c r="BR20" s="425"/>
      <c r="BS20" s="533"/>
    </row>
    <row r="21" spans="2:71" s="113" customFormat="1" ht="96" customHeight="1" thickBot="1" x14ac:dyDescent="0.3">
      <c r="B21" s="464"/>
      <c r="C21" s="517"/>
      <c r="D21" s="519"/>
      <c r="E21" s="519"/>
      <c r="F21" s="523"/>
      <c r="G21" s="523"/>
      <c r="H21" s="523"/>
      <c r="I21" s="523"/>
      <c r="J21" s="456"/>
      <c r="K21" s="144">
        <v>10</v>
      </c>
      <c r="L21" s="179" t="s">
        <v>115</v>
      </c>
      <c r="M21" s="528"/>
      <c r="N21" s="531"/>
      <c r="O21" s="451"/>
      <c r="P21" s="444"/>
      <c r="Q21" s="526"/>
      <c r="R21" s="526"/>
      <c r="S21" s="526"/>
      <c r="T21" s="526"/>
      <c r="U21" s="526"/>
      <c r="V21" s="526"/>
      <c r="W21" s="526"/>
      <c r="X21" s="526"/>
      <c r="Y21" s="526"/>
      <c r="Z21" s="526"/>
      <c r="AA21" s="526"/>
      <c r="AB21" s="526"/>
      <c r="AC21" s="526"/>
      <c r="AD21" s="526"/>
      <c r="AE21" s="526"/>
      <c r="AF21" s="526"/>
      <c r="AG21" s="526"/>
      <c r="AH21" s="526"/>
      <c r="AI21" s="526"/>
      <c r="AJ21" s="426"/>
      <c r="AK21" s="426"/>
      <c r="AL21" s="426"/>
      <c r="AM21" s="537"/>
      <c r="AN21" s="146">
        <v>10</v>
      </c>
      <c r="AO21" s="180" t="s">
        <v>117</v>
      </c>
      <c r="AP21" s="180"/>
      <c r="AQ21" s="180" t="s">
        <v>114</v>
      </c>
      <c r="AR21" s="180"/>
      <c r="AS21" s="180"/>
      <c r="AT21" s="180"/>
      <c r="AU21" s="180"/>
      <c r="AV21" s="180" t="s">
        <v>114</v>
      </c>
      <c r="AW21" s="181" t="s">
        <v>114</v>
      </c>
      <c r="AX21" s="181" t="s">
        <v>114</v>
      </c>
      <c r="AY21" s="181" t="s">
        <v>114</v>
      </c>
      <c r="AZ21" s="181" t="s">
        <v>114</v>
      </c>
      <c r="BA21" s="181" t="s">
        <v>114</v>
      </c>
      <c r="BB21" s="181" t="s">
        <v>114</v>
      </c>
      <c r="BC21" s="181" t="s">
        <v>114</v>
      </c>
      <c r="BD21" s="148">
        <f t="shared" si="0"/>
        <v>0</v>
      </c>
      <c r="BE21" s="148" t="str">
        <f t="shared" si="1"/>
        <v>Débil</v>
      </c>
      <c r="BF21" s="147"/>
      <c r="BG21" s="182" t="s">
        <v>114</v>
      </c>
      <c r="BH21" s="148" t="str">
        <f t="shared" si="2"/>
        <v>Casilla formulada</v>
      </c>
      <c r="BI21" s="147"/>
      <c r="BJ21" s="148" t="str">
        <f t="shared" si="3"/>
        <v/>
      </c>
      <c r="BK21" s="148" t="str">
        <f t="shared" si="4"/>
        <v/>
      </c>
      <c r="BL21" s="148" t="str">
        <f t="shared" si="5"/>
        <v>SI</v>
      </c>
      <c r="BM21" s="435"/>
      <c r="BN21" s="438"/>
      <c r="BO21" s="441"/>
      <c r="BP21" s="444"/>
      <c r="BQ21" s="426"/>
      <c r="BR21" s="426"/>
      <c r="BS21" s="534"/>
    </row>
    <row r="22" spans="2:71" s="113" customFormat="1" ht="96" customHeight="1" x14ac:dyDescent="0.25">
      <c r="B22" s="462">
        <v>2</v>
      </c>
      <c r="C22" s="515" t="s">
        <v>112</v>
      </c>
      <c r="D22" s="518" t="s">
        <v>113</v>
      </c>
      <c r="E22" s="518"/>
      <c r="F22" s="522" t="s">
        <v>114</v>
      </c>
      <c r="G22" s="522" t="s">
        <v>114</v>
      </c>
      <c r="H22" s="522" t="s">
        <v>114</v>
      </c>
      <c r="I22" s="522" t="s">
        <v>114</v>
      </c>
      <c r="J22" s="455" t="str">
        <f>IF(AND((F22="SI"),(G22="SI"),(H22="SI"),(I22="SI")),"Si es Riesgo de Corrupción","No es Riesgo de Corrupción")</f>
        <v>No es Riesgo de Corrupción</v>
      </c>
      <c r="K22" s="128">
        <v>1</v>
      </c>
      <c r="L22" s="169" t="s">
        <v>115</v>
      </c>
      <c r="M22" s="527" t="s">
        <v>502</v>
      </c>
      <c r="N22" s="529"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524" t="s">
        <v>114</v>
      </c>
      <c r="R22" s="524" t="s">
        <v>114</v>
      </c>
      <c r="S22" s="524" t="s">
        <v>114</v>
      </c>
      <c r="T22" s="524" t="s">
        <v>114</v>
      </c>
      <c r="U22" s="524" t="s">
        <v>114</v>
      </c>
      <c r="V22" s="524" t="s">
        <v>114</v>
      </c>
      <c r="W22" s="524" t="s">
        <v>114</v>
      </c>
      <c r="X22" s="524" t="s">
        <v>114</v>
      </c>
      <c r="Y22" s="524" t="s">
        <v>114</v>
      </c>
      <c r="Z22" s="524" t="s">
        <v>114</v>
      </c>
      <c r="AA22" s="524" t="s">
        <v>114</v>
      </c>
      <c r="AB22" s="524" t="s">
        <v>114</v>
      </c>
      <c r="AC22" s="524" t="s">
        <v>114</v>
      </c>
      <c r="AD22" s="524" t="s">
        <v>114</v>
      </c>
      <c r="AE22" s="524" t="s">
        <v>114</v>
      </c>
      <c r="AF22" s="524" t="s">
        <v>114</v>
      </c>
      <c r="AG22" s="524" t="s">
        <v>114</v>
      </c>
      <c r="AH22" s="524" t="s">
        <v>114</v>
      </c>
      <c r="AI22" s="524" t="s">
        <v>114</v>
      </c>
      <c r="AJ22" s="448">
        <f>IF(AF22="SI","Impacto Catastrófico por lesoines o perdida de vidas humanas",(COUNTIF(Q22:AE31,"SI")+COUNTIF(AG22:AI31,"SI")))</f>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535" t="s">
        <v>116</v>
      </c>
      <c r="AN22" s="117">
        <v>1</v>
      </c>
      <c r="AO22" s="118" t="s">
        <v>117</v>
      </c>
      <c r="AP22" s="118"/>
      <c r="AQ22" s="118" t="s">
        <v>114</v>
      </c>
      <c r="AR22" s="118"/>
      <c r="AS22" s="118"/>
      <c r="AT22" s="118"/>
      <c r="AU22" s="118"/>
      <c r="AV22" s="118" t="s">
        <v>114</v>
      </c>
      <c r="AW22" s="119" t="s">
        <v>114</v>
      </c>
      <c r="AX22" s="119" t="s">
        <v>114</v>
      </c>
      <c r="AY22" s="119" t="s">
        <v>114</v>
      </c>
      <c r="AZ22" s="119" t="s">
        <v>114</v>
      </c>
      <c r="BA22" s="119" t="s">
        <v>114</v>
      </c>
      <c r="BB22" s="119" t="s">
        <v>114</v>
      </c>
      <c r="BC22" s="119" t="s">
        <v>114</v>
      </c>
      <c r="BD22" s="166">
        <f t="shared" si="0"/>
        <v>0</v>
      </c>
      <c r="BE22" s="166" t="str">
        <f t="shared" si="1"/>
        <v>Débil</v>
      </c>
      <c r="BF22" s="121"/>
      <c r="BG22" s="122" t="s">
        <v>114</v>
      </c>
      <c r="BH22" s="166" t="str">
        <f t="shared" si="2"/>
        <v>Casilla formulada</v>
      </c>
      <c r="BI22" s="121"/>
      <c r="BJ22" s="166" t="str">
        <f t="shared" si="3"/>
        <v/>
      </c>
      <c r="BK22" s="166" t="str">
        <f t="shared" si="4"/>
        <v/>
      </c>
      <c r="BL22" s="166" t="str">
        <f t="shared" si="5"/>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39"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532"/>
    </row>
    <row r="23" spans="2:71" s="113" customFormat="1" ht="96" customHeight="1" x14ac:dyDescent="0.25">
      <c r="B23" s="463"/>
      <c r="C23" s="516"/>
      <c r="D23" s="518"/>
      <c r="E23" s="518"/>
      <c r="F23" s="522"/>
      <c r="G23" s="522"/>
      <c r="H23" s="522"/>
      <c r="I23" s="522"/>
      <c r="J23" s="455"/>
      <c r="K23" s="131">
        <v>2</v>
      </c>
      <c r="L23" s="170" t="s">
        <v>115</v>
      </c>
      <c r="M23" s="527"/>
      <c r="N23" s="530"/>
      <c r="O23" s="450"/>
      <c r="P23" s="443"/>
      <c r="Q23" s="525"/>
      <c r="R23" s="525"/>
      <c r="S23" s="525"/>
      <c r="T23" s="525"/>
      <c r="U23" s="525"/>
      <c r="V23" s="525"/>
      <c r="W23" s="525"/>
      <c r="X23" s="525"/>
      <c r="Y23" s="525"/>
      <c r="Z23" s="525"/>
      <c r="AA23" s="525"/>
      <c r="AB23" s="525"/>
      <c r="AC23" s="525"/>
      <c r="AD23" s="525"/>
      <c r="AE23" s="525"/>
      <c r="AF23" s="525"/>
      <c r="AG23" s="525"/>
      <c r="AH23" s="525"/>
      <c r="AI23" s="525"/>
      <c r="AJ23" s="425"/>
      <c r="AK23" s="425"/>
      <c r="AL23" s="425"/>
      <c r="AM23" s="536"/>
      <c r="AN23" s="133">
        <v>2</v>
      </c>
      <c r="AO23" s="171" t="s">
        <v>117</v>
      </c>
      <c r="AP23" s="171"/>
      <c r="AQ23" s="171" t="s">
        <v>114</v>
      </c>
      <c r="AR23" s="171"/>
      <c r="AS23" s="171"/>
      <c r="AT23" s="171"/>
      <c r="AU23" s="171"/>
      <c r="AV23" s="171" t="s">
        <v>114</v>
      </c>
      <c r="AW23" s="172" t="s">
        <v>114</v>
      </c>
      <c r="AX23" s="172" t="s">
        <v>114</v>
      </c>
      <c r="AY23" s="172" t="s">
        <v>114</v>
      </c>
      <c r="AZ23" s="172" t="s">
        <v>114</v>
      </c>
      <c r="BA23" s="172" t="s">
        <v>114</v>
      </c>
      <c r="BB23" s="172" t="s">
        <v>114</v>
      </c>
      <c r="BC23" s="172" t="s">
        <v>114</v>
      </c>
      <c r="BD23" s="135">
        <f t="shared" si="0"/>
        <v>0</v>
      </c>
      <c r="BE23" s="135" t="str">
        <f t="shared" si="1"/>
        <v>Débil</v>
      </c>
      <c r="BF23" s="134"/>
      <c r="BG23" s="173" t="s">
        <v>114</v>
      </c>
      <c r="BH23" s="135" t="str">
        <f t="shared" si="2"/>
        <v>Casilla formulada</v>
      </c>
      <c r="BI23" s="134"/>
      <c r="BJ23" s="135" t="str">
        <f t="shared" si="3"/>
        <v/>
      </c>
      <c r="BK23" s="135" t="str">
        <f t="shared" si="4"/>
        <v/>
      </c>
      <c r="BL23" s="135" t="str">
        <f t="shared" si="5"/>
        <v>SI</v>
      </c>
      <c r="BM23" s="434"/>
      <c r="BN23" s="437"/>
      <c r="BO23" s="440"/>
      <c r="BP23" s="443"/>
      <c r="BQ23" s="425"/>
      <c r="BR23" s="425"/>
      <c r="BS23" s="533"/>
    </row>
    <row r="24" spans="2:71" s="113" customFormat="1" ht="96" customHeight="1" x14ac:dyDescent="0.25">
      <c r="B24" s="463"/>
      <c r="C24" s="516"/>
      <c r="D24" s="518"/>
      <c r="E24" s="518"/>
      <c r="F24" s="522"/>
      <c r="G24" s="522"/>
      <c r="H24" s="522"/>
      <c r="I24" s="522"/>
      <c r="J24" s="455"/>
      <c r="K24" s="137">
        <v>3</v>
      </c>
      <c r="L24" s="174" t="s">
        <v>115</v>
      </c>
      <c r="M24" s="527"/>
      <c r="N24" s="530"/>
      <c r="O24" s="450"/>
      <c r="P24" s="443"/>
      <c r="Q24" s="525"/>
      <c r="R24" s="525"/>
      <c r="S24" s="525"/>
      <c r="T24" s="525"/>
      <c r="U24" s="525"/>
      <c r="V24" s="525"/>
      <c r="W24" s="525"/>
      <c r="X24" s="525"/>
      <c r="Y24" s="525"/>
      <c r="Z24" s="525"/>
      <c r="AA24" s="525"/>
      <c r="AB24" s="525"/>
      <c r="AC24" s="525"/>
      <c r="AD24" s="525"/>
      <c r="AE24" s="525"/>
      <c r="AF24" s="525"/>
      <c r="AG24" s="525"/>
      <c r="AH24" s="525"/>
      <c r="AI24" s="525"/>
      <c r="AJ24" s="425"/>
      <c r="AK24" s="425"/>
      <c r="AL24" s="425"/>
      <c r="AM24" s="536"/>
      <c r="AN24" s="139">
        <v>3</v>
      </c>
      <c r="AO24" s="175" t="s">
        <v>117</v>
      </c>
      <c r="AP24" s="175"/>
      <c r="AQ24" s="175" t="s">
        <v>114</v>
      </c>
      <c r="AR24" s="175"/>
      <c r="AS24" s="175"/>
      <c r="AT24" s="175"/>
      <c r="AU24" s="175"/>
      <c r="AV24" s="175" t="s">
        <v>114</v>
      </c>
      <c r="AW24" s="176" t="s">
        <v>114</v>
      </c>
      <c r="AX24" s="176" t="s">
        <v>114</v>
      </c>
      <c r="AY24" s="176" t="s">
        <v>114</v>
      </c>
      <c r="AZ24" s="176" t="s">
        <v>114</v>
      </c>
      <c r="BA24" s="176" t="s">
        <v>114</v>
      </c>
      <c r="BB24" s="176" t="s">
        <v>114</v>
      </c>
      <c r="BC24" s="176" t="s">
        <v>114</v>
      </c>
      <c r="BD24" s="167">
        <f t="shared" si="0"/>
        <v>0</v>
      </c>
      <c r="BE24" s="167" t="str">
        <f t="shared" si="1"/>
        <v>Débil</v>
      </c>
      <c r="BF24" s="140"/>
      <c r="BG24" s="177" t="s">
        <v>114</v>
      </c>
      <c r="BH24" s="167" t="str">
        <f t="shared" si="2"/>
        <v>Casilla formulada</v>
      </c>
      <c r="BI24" s="140"/>
      <c r="BJ24" s="167" t="str">
        <f t="shared" si="3"/>
        <v/>
      </c>
      <c r="BK24" s="167" t="str">
        <f t="shared" si="4"/>
        <v/>
      </c>
      <c r="BL24" s="167" t="str">
        <f t="shared" si="5"/>
        <v>SI</v>
      </c>
      <c r="BM24" s="434"/>
      <c r="BN24" s="437"/>
      <c r="BO24" s="440"/>
      <c r="BP24" s="443"/>
      <c r="BQ24" s="425"/>
      <c r="BR24" s="425"/>
      <c r="BS24" s="533"/>
    </row>
    <row r="25" spans="2:71" s="113" customFormat="1" ht="96" customHeight="1" x14ac:dyDescent="0.25">
      <c r="B25" s="463"/>
      <c r="C25" s="516"/>
      <c r="D25" s="518"/>
      <c r="E25" s="518"/>
      <c r="F25" s="522"/>
      <c r="G25" s="522"/>
      <c r="H25" s="522"/>
      <c r="I25" s="522"/>
      <c r="J25" s="455"/>
      <c r="K25" s="131">
        <v>4</v>
      </c>
      <c r="L25" s="170" t="s">
        <v>115</v>
      </c>
      <c r="M25" s="527"/>
      <c r="N25" s="530"/>
      <c r="O25" s="450"/>
      <c r="P25" s="443"/>
      <c r="Q25" s="525"/>
      <c r="R25" s="525"/>
      <c r="S25" s="525"/>
      <c r="T25" s="525"/>
      <c r="U25" s="525"/>
      <c r="V25" s="525"/>
      <c r="W25" s="525"/>
      <c r="X25" s="525"/>
      <c r="Y25" s="525"/>
      <c r="Z25" s="525"/>
      <c r="AA25" s="525"/>
      <c r="AB25" s="525"/>
      <c r="AC25" s="525"/>
      <c r="AD25" s="525"/>
      <c r="AE25" s="525"/>
      <c r="AF25" s="525"/>
      <c r="AG25" s="525"/>
      <c r="AH25" s="525"/>
      <c r="AI25" s="525"/>
      <c r="AJ25" s="425"/>
      <c r="AK25" s="425"/>
      <c r="AL25" s="425"/>
      <c r="AM25" s="536"/>
      <c r="AN25" s="133">
        <v>4</v>
      </c>
      <c r="AO25" s="171" t="s">
        <v>117</v>
      </c>
      <c r="AP25" s="171"/>
      <c r="AQ25" s="171" t="s">
        <v>114</v>
      </c>
      <c r="AR25" s="171"/>
      <c r="AS25" s="171"/>
      <c r="AT25" s="171"/>
      <c r="AU25" s="171"/>
      <c r="AV25" s="171" t="s">
        <v>114</v>
      </c>
      <c r="AW25" s="172" t="s">
        <v>114</v>
      </c>
      <c r="AX25" s="172" t="s">
        <v>114</v>
      </c>
      <c r="AY25" s="172" t="s">
        <v>114</v>
      </c>
      <c r="AZ25" s="172" t="s">
        <v>114</v>
      </c>
      <c r="BA25" s="172" t="s">
        <v>114</v>
      </c>
      <c r="BB25" s="172" t="s">
        <v>114</v>
      </c>
      <c r="BC25" s="172" t="s">
        <v>114</v>
      </c>
      <c r="BD25" s="135">
        <f t="shared" si="0"/>
        <v>0</v>
      </c>
      <c r="BE25" s="135" t="str">
        <f t="shared" si="1"/>
        <v>Débil</v>
      </c>
      <c r="BF25" s="134"/>
      <c r="BG25" s="173" t="s">
        <v>114</v>
      </c>
      <c r="BH25" s="135" t="str">
        <f t="shared" si="2"/>
        <v>Casilla formulada</v>
      </c>
      <c r="BI25" s="134"/>
      <c r="BJ25" s="135" t="str">
        <f t="shared" si="3"/>
        <v/>
      </c>
      <c r="BK25" s="135" t="str">
        <f t="shared" si="4"/>
        <v/>
      </c>
      <c r="BL25" s="135" t="str">
        <f t="shared" si="5"/>
        <v>SI</v>
      </c>
      <c r="BM25" s="434"/>
      <c r="BN25" s="437"/>
      <c r="BO25" s="440"/>
      <c r="BP25" s="443"/>
      <c r="BQ25" s="425"/>
      <c r="BR25" s="425"/>
      <c r="BS25" s="533"/>
    </row>
    <row r="26" spans="2:71" s="113" customFormat="1" ht="96" customHeight="1" x14ac:dyDescent="0.25">
      <c r="B26" s="463"/>
      <c r="C26" s="516"/>
      <c r="D26" s="518"/>
      <c r="E26" s="518"/>
      <c r="F26" s="522"/>
      <c r="G26" s="522"/>
      <c r="H26" s="522"/>
      <c r="I26" s="522"/>
      <c r="J26" s="455"/>
      <c r="K26" s="137">
        <v>5</v>
      </c>
      <c r="L26" s="174" t="s">
        <v>115</v>
      </c>
      <c r="M26" s="527"/>
      <c r="N26" s="530"/>
      <c r="O26" s="450"/>
      <c r="P26" s="443"/>
      <c r="Q26" s="525"/>
      <c r="R26" s="525"/>
      <c r="S26" s="525"/>
      <c r="T26" s="525"/>
      <c r="U26" s="525"/>
      <c r="V26" s="525"/>
      <c r="W26" s="525"/>
      <c r="X26" s="525"/>
      <c r="Y26" s="525"/>
      <c r="Z26" s="525"/>
      <c r="AA26" s="525"/>
      <c r="AB26" s="525"/>
      <c r="AC26" s="525"/>
      <c r="AD26" s="525"/>
      <c r="AE26" s="525"/>
      <c r="AF26" s="525"/>
      <c r="AG26" s="525"/>
      <c r="AH26" s="525"/>
      <c r="AI26" s="525"/>
      <c r="AJ26" s="425"/>
      <c r="AK26" s="425"/>
      <c r="AL26" s="425"/>
      <c r="AM26" s="536"/>
      <c r="AN26" s="139">
        <v>5</v>
      </c>
      <c r="AO26" s="175" t="s">
        <v>117</v>
      </c>
      <c r="AP26" s="175"/>
      <c r="AQ26" s="175" t="s">
        <v>114</v>
      </c>
      <c r="AR26" s="175"/>
      <c r="AS26" s="175"/>
      <c r="AT26" s="175"/>
      <c r="AU26" s="175"/>
      <c r="AV26" s="175" t="s">
        <v>114</v>
      </c>
      <c r="AW26" s="176" t="s">
        <v>114</v>
      </c>
      <c r="AX26" s="176" t="s">
        <v>114</v>
      </c>
      <c r="AY26" s="176" t="s">
        <v>114</v>
      </c>
      <c r="AZ26" s="176" t="s">
        <v>114</v>
      </c>
      <c r="BA26" s="176" t="s">
        <v>114</v>
      </c>
      <c r="BB26" s="176" t="s">
        <v>114</v>
      </c>
      <c r="BC26" s="176" t="s">
        <v>114</v>
      </c>
      <c r="BD26" s="167">
        <f t="shared" si="0"/>
        <v>0</v>
      </c>
      <c r="BE26" s="167" t="str">
        <f t="shared" si="1"/>
        <v>Débil</v>
      </c>
      <c r="BF26" s="140"/>
      <c r="BG26" s="177" t="s">
        <v>114</v>
      </c>
      <c r="BH26" s="167" t="str">
        <f t="shared" si="2"/>
        <v>Casilla formulada</v>
      </c>
      <c r="BI26" s="140"/>
      <c r="BJ26" s="167" t="str">
        <f t="shared" si="3"/>
        <v/>
      </c>
      <c r="BK26" s="167" t="str">
        <f t="shared" si="4"/>
        <v/>
      </c>
      <c r="BL26" s="167" t="str">
        <f t="shared" si="5"/>
        <v>SI</v>
      </c>
      <c r="BM26" s="434"/>
      <c r="BN26" s="437"/>
      <c r="BO26" s="440"/>
      <c r="BP26" s="443"/>
      <c r="BQ26" s="425"/>
      <c r="BR26" s="425"/>
      <c r="BS26" s="533"/>
    </row>
    <row r="27" spans="2:71" s="113" customFormat="1" ht="96" customHeight="1" x14ac:dyDescent="0.25">
      <c r="B27" s="463"/>
      <c r="C27" s="516"/>
      <c r="D27" s="518"/>
      <c r="E27" s="518"/>
      <c r="F27" s="522"/>
      <c r="G27" s="522"/>
      <c r="H27" s="522"/>
      <c r="I27" s="522"/>
      <c r="J27" s="455"/>
      <c r="K27" s="131">
        <v>6</v>
      </c>
      <c r="L27" s="170" t="s">
        <v>115</v>
      </c>
      <c r="M27" s="527"/>
      <c r="N27" s="530"/>
      <c r="O27" s="450"/>
      <c r="P27" s="443"/>
      <c r="Q27" s="525"/>
      <c r="R27" s="525"/>
      <c r="S27" s="525"/>
      <c r="T27" s="525"/>
      <c r="U27" s="525"/>
      <c r="V27" s="525"/>
      <c r="W27" s="525"/>
      <c r="X27" s="525"/>
      <c r="Y27" s="525"/>
      <c r="Z27" s="525"/>
      <c r="AA27" s="525"/>
      <c r="AB27" s="525"/>
      <c r="AC27" s="525"/>
      <c r="AD27" s="525"/>
      <c r="AE27" s="525"/>
      <c r="AF27" s="525"/>
      <c r="AG27" s="525"/>
      <c r="AH27" s="525"/>
      <c r="AI27" s="525"/>
      <c r="AJ27" s="425"/>
      <c r="AK27" s="425"/>
      <c r="AL27" s="425"/>
      <c r="AM27" s="536"/>
      <c r="AN27" s="133">
        <v>6</v>
      </c>
      <c r="AO27" s="171" t="s">
        <v>117</v>
      </c>
      <c r="AP27" s="171"/>
      <c r="AQ27" s="171" t="s">
        <v>114</v>
      </c>
      <c r="AR27" s="171"/>
      <c r="AS27" s="171"/>
      <c r="AT27" s="171"/>
      <c r="AU27" s="171"/>
      <c r="AV27" s="171" t="s">
        <v>114</v>
      </c>
      <c r="AW27" s="172" t="s">
        <v>114</v>
      </c>
      <c r="AX27" s="172" t="s">
        <v>114</v>
      </c>
      <c r="AY27" s="172" t="s">
        <v>114</v>
      </c>
      <c r="AZ27" s="172" t="s">
        <v>114</v>
      </c>
      <c r="BA27" s="172" t="s">
        <v>114</v>
      </c>
      <c r="BB27" s="172" t="s">
        <v>114</v>
      </c>
      <c r="BC27" s="172" t="s">
        <v>114</v>
      </c>
      <c r="BD27" s="135">
        <f t="shared" si="0"/>
        <v>0</v>
      </c>
      <c r="BE27" s="135" t="str">
        <f t="shared" si="1"/>
        <v>Débil</v>
      </c>
      <c r="BF27" s="134"/>
      <c r="BG27" s="173" t="s">
        <v>114</v>
      </c>
      <c r="BH27" s="135" t="str">
        <f t="shared" si="2"/>
        <v>Casilla formulada</v>
      </c>
      <c r="BI27" s="134"/>
      <c r="BJ27" s="135" t="str">
        <f t="shared" si="3"/>
        <v/>
      </c>
      <c r="BK27" s="135" t="str">
        <f t="shared" si="4"/>
        <v/>
      </c>
      <c r="BL27" s="135" t="str">
        <f t="shared" si="5"/>
        <v>SI</v>
      </c>
      <c r="BM27" s="434"/>
      <c r="BN27" s="437"/>
      <c r="BO27" s="440"/>
      <c r="BP27" s="443"/>
      <c r="BQ27" s="425"/>
      <c r="BR27" s="425"/>
      <c r="BS27" s="533"/>
    </row>
    <row r="28" spans="2:71" s="113" customFormat="1" ht="96" customHeight="1" x14ac:dyDescent="0.25">
      <c r="B28" s="463"/>
      <c r="C28" s="516"/>
      <c r="D28" s="518"/>
      <c r="E28" s="518"/>
      <c r="F28" s="522"/>
      <c r="G28" s="522"/>
      <c r="H28" s="522"/>
      <c r="I28" s="522"/>
      <c r="J28" s="455"/>
      <c r="K28" s="137">
        <v>7</v>
      </c>
      <c r="L28" s="174" t="s">
        <v>115</v>
      </c>
      <c r="M28" s="527"/>
      <c r="N28" s="530"/>
      <c r="O28" s="450"/>
      <c r="P28" s="443"/>
      <c r="Q28" s="525"/>
      <c r="R28" s="525"/>
      <c r="S28" s="525"/>
      <c r="T28" s="525"/>
      <c r="U28" s="525"/>
      <c r="V28" s="525"/>
      <c r="W28" s="525"/>
      <c r="X28" s="525"/>
      <c r="Y28" s="525"/>
      <c r="Z28" s="525"/>
      <c r="AA28" s="525"/>
      <c r="AB28" s="525"/>
      <c r="AC28" s="525"/>
      <c r="AD28" s="525"/>
      <c r="AE28" s="525"/>
      <c r="AF28" s="525"/>
      <c r="AG28" s="525"/>
      <c r="AH28" s="525"/>
      <c r="AI28" s="525"/>
      <c r="AJ28" s="425"/>
      <c r="AK28" s="425"/>
      <c r="AL28" s="425"/>
      <c r="AM28" s="536"/>
      <c r="AN28" s="139">
        <v>7</v>
      </c>
      <c r="AO28" s="175" t="s">
        <v>117</v>
      </c>
      <c r="AP28" s="175"/>
      <c r="AQ28" s="175" t="s">
        <v>114</v>
      </c>
      <c r="AR28" s="175"/>
      <c r="AS28" s="175"/>
      <c r="AT28" s="175"/>
      <c r="AU28" s="175"/>
      <c r="AV28" s="175" t="s">
        <v>114</v>
      </c>
      <c r="AW28" s="176" t="s">
        <v>114</v>
      </c>
      <c r="AX28" s="176" t="s">
        <v>114</v>
      </c>
      <c r="AY28" s="176" t="s">
        <v>114</v>
      </c>
      <c r="AZ28" s="176" t="s">
        <v>114</v>
      </c>
      <c r="BA28" s="176" t="s">
        <v>114</v>
      </c>
      <c r="BB28" s="176" t="s">
        <v>114</v>
      </c>
      <c r="BC28" s="176" t="s">
        <v>114</v>
      </c>
      <c r="BD28" s="167">
        <f t="shared" si="0"/>
        <v>0</v>
      </c>
      <c r="BE28" s="167" t="str">
        <f t="shared" si="1"/>
        <v>Débil</v>
      </c>
      <c r="BF28" s="140"/>
      <c r="BG28" s="177" t="s">
        <v>114</v>
      </c>
      <c r="BH28" s="167" t="str">
        <f t="shared" si="2"/>
        <v>Casilla formulada</v>
      </c>
      <c r="BI28" s="140"/>
      <c r="BJ28" s="167" t="str">
        <f t="shared" si="3"/>
        <v/>
      </c>
      <c r="BK28" s="167" t="str">
        <f t="shared" si="4"/>
        <v/>
      </c>
      <c r="BL28" s="167" t="str">
        <f t="shared" si="5"/>
        <v>SI</v>
      </c>
      <c r="BM28" s="434"/>
      <c r="BN28" s="437"/>
      <c r="BO28" s="440"/>
      <c r="BP28" s="443"/>
      <c r="BQ28" s="425"/>
      <c r="BR28" s="425"/>
      <c r="BS28" s="533"/>
    </row>
    <row r="29" spans="2:71" s="113" customFormat="1" ht="96" customHeight="1" x14ac:dyDescent="0.25">
      <c r="B29" s="463"/>
      <c r="C29" s="516"/>
      <c r="D29" s="518"/>
      <c r="E29" s="518"/>
      <c r="F29" s="522"/>
      <c r="G29" s="522"/>
      <c r="H29" s="522"/>
      <c r="I29" s="522"/>
      <c r="J29" s="455"/>
      <c r="K29" s="131">
        <v>8</v>
      </c>
      <c r="L29" s="170" t="s">
        <v>115</v>
      </c>
      <c r="M29" s="527"/>
      <c r="N29" s="530"/>
      <c r="O29" s="450"/>
      <c r="P29" s="443"/>
      <c r="Q29" s="525"/>
      <c r="R29" s="525"/>
      <c r="S29" s="525"/>
      <c r="T29" s="525"/>
      <c r="U29" s="525"/>
      <c r="V29" s="525"/>
      <c r="W29" s="525"/>
      <c r="X29" s="525"/>
      <c r="Y29" s="525"/>
      <c r="Z29" s="525"/>
      <c r="AA29" s="525"/>
      <c r="AB29" s="525"/>
      <c r="AC29" s="525"/>
      <c r="AD29" s="525"/>
      <c r="AE29" s="525"/>
      <c r="AF29" s="525"/>
      <c r="AG29" s="525"/>
      <c r="AH29" s="525"/>
      <c r="AI29" s="525"/>
      <c r="AJ29" s="425"/>
      <c r="AK29" s="425"/>
      <c r="AL29" s="425"/>
      <c r="AM29" s="536"/>
      <c r="AN29" s="133">
        <v>8</v>
      </c>
      <c r="AO29" s="171" t="s">
        <v>117</v>
      </c>
      <c r="AP29" s="171"/>
      <c r="AQ29" s="171" t="s">
        <v>114</v>
      </c>
      <c r="AR29" s="171"/>
      <c r="AS29" s="171"/>
      <c r="AT29" s="171"/>
      <c r="AU29" s="171"/>
      <c r="AV29" s="171" t="s">
        <v>114</v>
      </c>
      <c r="AW29" s="172" t="s">
        <v>114</v>
      </c>
      <c r="AX29" s="172" t="s">
        <v>114</v>
      </c>
      <c r="AY29" s="172" t="s">
        <v>114</v>
      </c>
      <c r="AZ29" s="172" t="s">
        <v>114</v>
      </c>
      <c r="BA29" s="172" t="s">
        <v>114</v>
      </c>
      <c r="BB29" s="172" t="s">
        <v>114</v>
      </c>
      <c r="BC29" s="172" t="s">
        <v>114</v>
      </c>
      <c r="BD29" s="135">
        <f t="shared" si="0"/>
        <v>0</v>
      </c>
      <c r="BE29" s="135" t="str">
        <f t="shared" si="1"/>
        <v>Débil</v>
      </c>
      <c r="BF29" s="134"/>
      <c r="BG29" s="173" t="s">
        <v>114</v>
      </c>
      <c r="BH29" s="135" t="str">
        <f t="shared" si="2"/>
        <v>Casilla formulada</v>
      </c>
      <c r="BI29" s="134"/>
      <c r="BJ29" s="135" t="str">
        <f t="shared" si="3"/>
        <v/>
      </c>
      <c r="BK29" s="135" t="str">
        <f t="shared" si="4"/>
        <v/>
      </c>
      <c r="BL29" s="135" t="str">
        <f t="shared" si="5"/>
        <v>SI</v>
      </c>
      <c r="BM29" s="434"/>
      <c r="BN29" s="437"/>
      <c r="BO29" s="440"/>
      <c r="BP29" s="443"/>
      <c r="BQ29" s="425"/>
      <c r="BR29" s="425"/>
      <c r="BS29" s="533"/>
    </row>
    <row r="30" spans="2:71" s="113" customFormat="1" ht="96" customHeight="1" x14ac:dyDescent="0.25">
      <c r="B30" s="463"/>
      <c r="C30" s="516"/>
      <c r="D30" s="518"/>
      <c r="E30" s="518"/>
      <c r="F30" s="522"/>
      <c r="G30" s="522"/>
      <c r="H30" s="522"/>
      <c r="I30" s="522"/>
      <c r="J30" s="455"/>
      <c r="K30" s="137">
        <v>9</v>
      </c>
      <c r="L30" s="178" t="s">
        <v>115</v>
      </c>
      <c r="M30" s="527"/>
      <c r="N30" s="530"/>
      <c r="O30" s="450"/>
      <c r="P30" s="443"/>
      <c r="Q30" s="525"/>
      <c r="R30" s="525"/>
      <c r="S30" s="525"/>
      <c r="T30" s="525"/>
      <c r="U30" s="525"/>
      <c r="V30" s="525"/>
      <c r="W30" s="525"/>
      <c r="X30" s="525"/>
      <c r="Y30" s="525"/>
      <c r="Z30" s="525"/>
      <c r="AA30" s="525"/>
      <c r="AB30" s="525"/>
      <c r="AC30" s="525"/>
      <c r="AD30" s="525"/>
      <c r="AE30" s="525"/>
      <c r="AF30" s="525"/>
      <c r="AG30" s="525"/>
      <c r="AH30" s="525"/>
      <c r="AI30" s="525"/>
      <c r="AJ30" s="425"/>
      <c r="AK30" s="425"/>
      <c r="AL30" s="425"/>
      <c r="AM30" s="536"/>
      <c r="AN30" s="139">
        <v>9</v>
      </c>
      <c r="AO30" s="175" t="s">
        <v>117</v>
      </c>
      <c r="AP30" s="175"/>
      <c r="AQ30" s="175" t="s">
        <v>114</v>
      </c>
      <c r="AR30" s="175"/>
      <c r="AS30" s="175"/>
      <c r="AT30" s="175"/>
      <c r="AU30" s="175"/>
      <c r="AV30" s="175" t="s">
        <v>114</v>
      </c>
      <c r="AW30" s="176" t="s">
        <v>114</v>
      </c>
      <c r="AX30" s="176" t="s">
        <v>114</v>
      </c>
      <c r="AY30" s="176" t="s">
        <v>114</v>
      </c>
      <c r="AZ30" s="176" t="s">
        <v>114</v>
      </c>
      <c r="BA30" s="176" t="s">
        <v>114</v>
      </c>
      <c r="BB30" s="176" t="s">
        <v>114</v>
      </c>
      <c r="BC30" s="176" t="s">
        <v>114</v>
      </c>
      <c r="BD30" s="167">
        <f t="shared" si="0"/>
        <v>0</v>
      </c>
      <c r="BE30" s="167" t="str">
        <f t="shared" si="1"/>
        <v>Débil</v>
      </c>
      <c r="BF30" s="140"/>
      <c r="BG30" s="177" t="s">
        <v>114</v>
      </c>
      <c r="BH30" s="167" t="str">
        <f t="shared" si="2"/>
        <v>Casilla formulada</v>
      </c>
      <c r="BI30" s="140"/>
      <c r="BJ30" s="167" t="str">
        <f t="shared" si="3"/>
        <v/>
      </c>
      <c r="BK30" s="167" t="str">
        <f t="shared" si="4"/>
        <v/>
      </c>
      <c r="BL30" s="167" t="str">
        <f t="shared" si="5"/>
        <v>SI</v>
      </c>
      <c r="BM30" s="434"/>
      <c r="BN30" s="437"/>
      <c r="BO30" s="440"/>
      <c r="BP30" s="443"/>
      <c r="BQ30" s="425"/>
      <c r="BR30" s="425"/>
      <c r="BS30" s="533"/>
    </row>
    <row r="31" spans="2:71" s="113" customFormat="1" ht="96" customHeight="1" thickBot="1" x14ac:dyDescent="0.3">
      <c r="B31" s="464"/>
      <c r="C31" s="517"/>
      <c r="D31" s="519"/>
      <c r="E31" s="519"/>
      <c r="F31" s="523"/>
      <c r="G31" s="523"/>
      <c r="H31" s="523"/>
      <c r="I31" s="523"/>
      <c r="J31" s="456"/>
      <c r="K31" s="144">
        <v>10</v>
      </c>
      <c r="L31" s="179" t="s">
        <v>115</v>
      </c>
      <c r="M31" s="528"/>
      <c r="N31" s="531"/>
      <c r="O31" s="451"/>
      <c r="P31" s="444"/>
      <c r="Q31" s="526"/>
      <c r="R31" s="526"/>
      <c r="S31" s="526"/>
      <c r="T31" s="526"/>
      <c r="U31" s="526"/>
      <c r="V31" s="526"/>
      <c r="W31" s="526"/>
      <c r="X31" s="526"/>
      <c r="Y31" s="526"/>
      <c r="Z31" s="526"/>
      <c r="AA31" s="526"/>
      <c r="AB31" s="526"/>
      <c r="AC31" s="526"/>
      <c r="AD31" s="526"/>
      <c r="AE31" s="526"/>
      <c r="AF31" s="526"/>
      <c r="AG31" s="526"/>
      <c r="AH31" s="526"/>
      <c r="AI31" s="526"/>
      <c r="AJ31" s="426"/>
      <c r="AK31" s="426"/>
      <c r="AL31" s="426"/>
      <c r="AM31" s="537"/>
      <c r="AN31" s="146">
        <v>10</v>
      </c>
      <c r="AO31" s="180" t="s">
        <v>117</v>
      </c>
      <c r="AP31" s="180"/>
      <c r="AQ31" s="180" t="s">
        <v>114</v>
      </c>
      <c r="AR31" s="180"/>
      <c r="AS31" s="180"/>
      <c r="AT31" s="180"/>
      <c r="AU31" s="180"/>
      <c r="AV31" s="180" t="s">
        <v>114</v>
      </c>
      <c r="AW31" s="181" t="s">
        <v>114</v>
      </c>
      <c r="AX31" s="181" t="s">
        <v>114</v>
      </c>
      <c r="AY31" s="181" t="s">
        <v>114</v>
      </c>
      <c r="AZ31" s="181" t="s">
        <v>114</v>
      </c>
      <c r="BA31" s="181" t="s">
        <v>114</v>
      </c>
      <c r="BB31" s="181" t="s">
        <v>114</v>
      </c>
      <c r="BC31" s="181" t="s">
        <v>114</v>
      </c>
      <c r="BD31" s="148">
        <f t="shared" si="0"/>
        <v>0</v>
      </c>
      <c r="BE31" s="148" t="str">
        <f t="shared" si="1"/>
        <v>Débil</v>
      </c>
      <c r="BF31" s="147"/>
      <c r="BG31" s="182" t="s">
        <v>114</v>
      </c>
      <c r="BH31" s="148" t="str">
        <f t="shared" si="2"/>
        <v>Casilla formulada</v>
      </c>
      <c r="BI31" s="147"/>
      <c r="BJ31" s="148" t="str">
        <f t="shared" si="3"/>
        <v/>
      </c>
      <c r="BK31" s="148" t="str">
        <f t="shared" si="4"/>
        <v/>
      </c>
      <c r="BL31" s="148" t="str">
        <f t="shared" si="5"/>
        <v>SI</v>
      </c>
      <c r="BM31" s="435"/>
      <c r="BN31" s="438"/>
      <c r="BO31" s="441"/>
      <c r="BP31" s="444"/>
      <c r="BQ31" s="426"/>
      <c r="BR31" s="426"/>
      <c r="BS31" s="534"/>
    </row>
    <row r="32" spans="2:71" s="113" customFormat="1" ht="96" customHeight="1" x14ac:dyDescent="0.25">
      <c r="B32" s="462">
        <v>3</v>
      </c>
      <c r="C32" s="515" t="s">
        <v>112</v>
      </c>
      <c r="D32" s="518" t="s">
        <v>113</v>
      </c>
      <c r="E32" s="518"/>
      <c r="F32" s="522" t="s">
        <v>114</v>
      </c>
      <c r="G32" s="522" t="s">
        <v>114</v>
      </c>
      <c r="H32" s="522" t="s">
        <v>114</v>
      </c>
      <c r="I32" s="522" t="s">
        <v>114</v>
      </c>
      <c r="J32" s="455" t="str">
        <f>IF(AND((F32="SI"),(G32="SI"),(H32="SI"),(I32="SI")),"Si es Riesgo de Corrupción","No es Riesgo de Corrupción")</f>
        <v>No es Riesgo de Corrupción</v>
      </c>
      <c r="K32" s="128">
        <v>1</v>
      </c>
      <c r="L32" s="169" t="s">
        <v>115</v>
      </c>
      <c r="M32" s="527" t="s">
        <v>502</v>
      </c>
      <c r="N32" s="52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524" t="s">
        <v>114</v>
      </c>
      <c r="R32" s="524" t="s">
        <v>114</v>
      </c>
      <c r="S32" s="524" t="s">
        <v>114</v>
      </c>
      <c r="T32" s="524" t="s">
        <v>114</v>
      </c>
      <c r="U32" s="524" t="s">
        <v>114</v>
      </c>
      <c r="V32" s="524" t="s">
        <v>114</v>
      </c>
      <c r="W32" s="524" t="s">
        <v>114</v>
      </c>
      <c r="X32" s="524" t="s">
        <v>114</v>
      </c>
      <c r="Y32" s="524" t="s">
        <v>114</v>
      </c>
      <c r="Z32" s="524" t="s">
        <v>114</v>
      </c>
      <c r="AA32" s="524" t="s">
        <v>114</v>
      </c>
      <c r="AB32" s="524" t="s">
        <v>114</v>
      </c>
      <c r="AC32" s="524" t="s">
        <v>114</v>
      </c>
      <c r="AD32" s="524" t="s">
        <v>114</v>
      </c>
      <c r="AE32" s="524" t="s">
        <v>114</v>
      </c>
      <c r="AF32" s="524" t="s">
        <v>114</v>
      </c>
      <c r="AG32" s="524" t="s">
        <v>114</v>
      </c>
      <c r="AH32" s="524" t="s">
        <v>114</v>
      </c>
      <c r="AI32" s="524"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535" t="s">
        <v>116</v>
      </c>
      <c r="AN32" s="117">
        <v>1</v>
      </c>
      <c r="AO32" s="118" t="s">
        <v>117</v>
      </c>
      <c r="AP32" s="118"/>
      <c r="AQ32" s="118" t="s">
        <v>114</v>
      </c>
      <c r="AR32" s="118"/>
      <c r="AS32" s="118"/>
      <c r="AT32" s="118"/>
      <c r="AU32" s="118"/>
      <c r="AV32" s="118" t="s">
        <v>114</v>
      </c>
      <c r="AW32" s="119" t="s">
        <v>114</v>
      </c>
      <c r="AX32" s="119" t="s">
        <v>114</v>
      </c>
      <c r="AY32" s="119" t="s">
        <v>114</v>
      </c>
      <c r="AZ32" s="119" t="s">
        <v>114</v>
      </c>
      <c r="BA32" s="119" t="s">
        <v>114</v>
      </c>
      <c r="BB32" s="119" t="s">
        <v>114</v>
      </c>
      <c r="BC32" s="119" t="s">
        <v>114</v>
      </c>
      <c r="BD32" s="166">
        <f t="shared" si="0"/>
        <v>0</v>
      </c>
      <c r="BE32" s="166" t="str">
        <f t="shared" si="1"/>
        <v>Débil</v>
      </c>
      <c r="BF32" s="121"/>
      <c r="BG32" s="122" t="s">
        <v>114</v>
      </c>
      <c r="BH32" s="166" t="str">
        <f t="shared" si="2"/>
        <v>Casilla formulada</v>
      </c>
      <c r="BI32" s="121"/>
      <c r="BJ32" s="166" t="str">
        <f t="shared" si="3"/>
        <v/>
      </c>
      <c r="BK32" s="166" t="str">
        <f t="shared" si="4"/>
        <v/>
      </c>
      <c r="BL32" s="166" t="str">
        <f t="shared" si="5"/>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532"/>
    </row>
    <row r="33" spans="2:71" s="113" customFormat="1" ht="96" customHeight="1" x14ac:dyDescent="0.25">
      <c r="B33" s="463"/>
      <c r="C33" s="516"/>
      <c r="D33" s="518"/>
      <c r="E33" s="518"/>
      <c r="F33" s="522"/>
      <c r="G33" s="522"/>
      <c r="H33" s="522"/>
      <c r="I33" s="522"/>
      <c r="J33" s="455"/>
      <c r="K33" s="131">
        <v>2</v>
      </c>
      <c r="L33" s="170" t="s">
        <v>115</v>
      </c>
      <c r="M33" s="527"/>
      <c r="N33" s="530"/>
      <c r="O33" s="450"/>
      <c r="P33" s="443"/>
      <c r="Q33" s="525"/>
      <c r="R33" s="525"/>
      <c r="S33" s="525"/>
      <c r="T33" s="525"/>
      <c r="U33" s="525"/>
      <c r="V33" s="525"/>
      <c r="W33" s="525"/>
      <c r="X33" s="525"/>
      <c r="Y33" s="525"/>
      <c r="Z33" s="525"/>
      <c r="AA33" s="525"/>
      <c r="AB33" s="525"/>
      <c r="AC33" s="525"/>
      <c r="AD33" s="525"/>
      <c r="AE33" s="525"/>
      <c r="AF33" s="525"/>
      <c r="AG33" s="525"/>
      <c r="AH33" s="525"/>
      <c r="AI33" s="525"/>
      <c r="AJ33" s="425"/>
      <c r="AK33" s="425"/>
      <c r="AL33" s="425"/>
      <c r="AM33" s="536"/>
      <c r="AN33" s="133">
        <v>2</v>
      </c>
      <c r="AO33" s="171" t="s">
        <v>117</v>
      </c>
      <c r="AP33" s="171"/>
      <c r="AQ33" s="171" t="s">
        <v>114</v>
      </c>
      <c r="AR33" s="171"/>
      <c r="AS33" s="171"/>
      <c r="AT33" s="171"/>
      <c r="AU33" s="171"/>
      <c r="AV33" s="171" t="s">
        <v>114</v>
      </c>
      <c r="AW33" s="172" t="s">
        <v>114</v>
      </c>
      <c r="AX33" s="172" t="s">
        <v>114</v>
      </c>
      <c r="AY33" s="172" t="s">
        <v>114</v>
      </c>
      <c r="AZ33" s="172" t="s">
        <v>114</v>
      </c>
      <c r="BA33" s="172" t="s">
        <v>114</v>
      </c>
      <c r="BB33" s="172" t="s">
        <v>114</v>
      </c>
      <c r="BC33" s="172" t="s">
        <v>114</v>
      </c>
      <c r="BD33" s="135">
        <f t="shared" si="0"/>
        <v>0</v>
      </c>
      <c r="BE33" s="135" t="str">
        <f t="shared" si="1"/>
        <v>Débil</v>
      </c>
      <c r="BF33" s="134"/>
      <c r="BG33" s="173" t="s">
        <v>114</v>
      </c>
      <c r="BH33" s="135" t="str">
        <f t="shared" si="2"/>
        <v>Casilla formulada</v>
      </c>
      <c r="BI33" s="134"/>
      <c r="BJ33" s="135" t="str">
        <f t="shared" si="3"/>
        <v/>
      </c>
      <c r="BK33" s="135" t="str">
        <f t="shared" si="4"/>
        <v/>
      </c>
      <c r="BL33" s="135" t="str">
        <f t="shared" si="5"/>
        <v>SI</v>
      </c>
      <c r="BM33" s="434"/>
      <c r="BN33" s="437"/>
      <c r="BO33" s="440"/>
      <c r="BP33" s="443"/>
      <c r="BQ33" s="425"/>
      <c r="BR33" s="425"/>
      <c r="BS33" s="533"/>
    </row>
    <row r="34" spans="2:71" s="113" customFormat="1" ht="96" customHeight="1" x14ac:dyDescent="0.25">
      <c r="B34" s="463"/>
      <c r="C34" s="516"/>
      <c r="D34" s="518"/>
      <c r="E34" s="518"/>
      <c r="F34" s="522"/>
      <c r="G34" s="522"/>
      <c r="H34" s="522"/>
      <c r="I34" s="522"/>
      <c r="J34" s="455"/>
      <c r="K34" s="137">
        <v>3</v>
      </c>
      <c r="L34" s="174" t="s">
        <v>115</v>
      </c>
      <c r="M34" s="527"/>
      <c r="N34" s="530"/>
      <c r="O34" s="450"/>
      <c r="P34" s="443"/>
      <c r="Q34" s="525"/>
      <c r="R34" s="525"/>
      <c r="S34" s="525"/>
      <c r="T34" s="525"/>
      <c r="U34" s="525"/>
      <c r="V34" s="525"/>
      <c r="W34" s="525"/>
      <c r="X34" s="525"/>
      <c r="Y34" s="525"/>
      <c r="Z34" s="525"/>
      <c r="AA34" s="525"/>
      <c r="AB34" s="525"/>
      <c r="AC34" s="525"/>
      <c r="AD34" s="525"/>
      <c r="AE34" s="525"/>
      <c r="AF34" s="525"/>
      <c r="AG34" s="525"/>
      <c r="AH34" s="525"/>
      <c r="AI34" s="525"/>
      <c r="AJ34" s="425"/>
      <c r="AK34" s="425"/>
      <c r="AL34" s="425"/>
      <c r="AM34" s="536"/>
      <c r="AN34" s="139">
        <v>3</v>
      </c>
      <c r="AO34" s="175" t="s">
        <v>117</v>
      </c>
      <c r="AP34" s="175"/>
      <c r="AQ34" s="175" t="s">
        <v>114</v>
      </c>
      <c r="AR34" s="175"/>
      <c r="AS34" s="175"/>
      <c r="AT34" s="175"/>
      <c r="AU34" s="175"/>
      <c r="AV34" s="175" t="s">
        <v>114</v>
      </c>
      <c r="AW34" s="176" t="s">
        <v>114</v>
      </c>
      <c r="AX34" s="176" t="s">
        <v>114</v>
      </c>
      <c r="AY34" s="176" t="s">
        <v>114</v>
      </c>
      <c r="AZ34" s="176" t="s">
        <v>114</v>
      </c>
      <c r="BA34" s="176" t="s">
        <v>114</v>
      </c>
      <c r="BB34" s="176" t="s">
        <v>114</v>
      </c>
      <c r="BC34" s="176" t="s">
        <v>114</v>
      </c>
      <c r="BD34" s="167">
        <f t="shared" si="0"/>
        <v>0</v>
      </c>
      <c r="BE34" s="167" t="str">
        <f t="shared" si="1"/>
        <v>Débil</v>
      </c>
      <c r="BF34" s="140"/>
      <c r="BG34" s="177" t="s">
        <v>114</v>
      </c>
      <c r="BH34" s="167" t="str">
        <f t="shared" si="2"/>
        <v>Casilla formulada</v>
      </c>
      <c r="BI34" s="140"/>
      <c r="BJ34" s="167" t="str">
        <f t="shared" si="3"/>
        <v/>
      </c>
      <c r="BK34" s="167" t="str">
        <f t="shared" si="4"/>
        <v/>
      </c>
      <c r="BL34" s="167" t="str">
        <f t="shared" si="5"/>
        <v>SI</v>
      </c>
      <c r="BM34" s="434"/>
      <c r="BN34" s="437"/>
      <c r="BO34" s="440"/>
      <c r="BP34" s="443"/>
      <c r="BQ34" s="425"/>
      <c r="BR34" s="425"/>
      <c r="BS34" s="533"/>
    </row>
    <row r="35" spans="2:71" s="113" customFormat="1" ht="96" customHeight="1" x14ac:dyDescent="0.25">
      <c r="B35" s="463"/>
      <c r="C35" s="516"/>
      <c r="D35" s="518"/>
      <c r="E35" s="518"/>
      <c r="F35" s="522"/>
      <c r="G35" s="522"/>
      <c r="H35" s="522"/>
      <c r="I35" s="522"/>
      <c r="J35" s="455"/>
      <c r="K35" s="131">
        <v>4</v>
      </c>
      <c r="L35" s="170" t="s">
        <v>115</v>
      </c>
      <c r="M35" s="527"/>
      <c r="N35" s="530"/>
      <c r="O35" s="450"/>
      <c r="P35" s="443"/>
      <c r="Q35" s="525"/>
      <c r="R35" s="525"/>
      <c r="S35" s="525"/>
      <c r="T35" s="525"/>
      <c r="U35" s="525"/>
      <c r="V35" s="525"/>
      <c r="W35" s="525"/>
      <c r="X35" s="525"/>
      <c r="Y35" s="525"/>
      <c r="Z35" s="525"/>
      <c r="AA35" s="525"/>
      <c r="AB35" s="525"/>
      <c r="AC35" s="525"/>
      <c r="AD35" s="525"/>
      <c r="AE35" s="525"/>
      <c r="AF35" s="525"/>
      <c r="AG35" s="525"/>
      <c r="AH35" s="525"/>
      <c r="AI35" s="525"/>
      <c r="AJ35" s="425"/>
      <c r="AK35" s="425"/>
      <c r="AL35" s="425"/>
      <c r="AM35" s="536"/>
      <c r="AN35" s="133">
        <v>4</v>
      </c>
      <c r="AO35" s="171" t="s">
        <v>117</v>
      </c>
      <c r="AP35" s="171"/>
      <c r="AQ35" s="171" t="s">
        <v>114</v>
      </c>
      <c r="AR35" s="171"/>
      <c r="AS35" s="171"/>
      <c r="AT35" s="171"/>
      <c r="AU35" s="171"/>
      <c r="AV35" s="171" t="s">
        <v>114</v>
      </c>
      <c r="AW35" s="172" t="s">
        <v>114</v>
      </c>
      <c r="AX35" s="172" t="s">
        <v>114</v>
      </c>
      <c r="AY35" s="172" t="s">
        <v>114</v>
      </c>
      <c r="AZ35" s="172" t="s">
        <v>114</v>
      </c>
      <c r="BA35" s="172" t="s">
        <v>114</v>
      </c>
      <c r="BB35" s="172" t="s">
        <v>114</v>
      </c>
      <c r="BC35" s="172" t="s">
        <v>114</v>
      </c>
      <c r="BD35" s="135">
        <f t="shared" si="0"/>
        <v>0</v>
      </c>
      <c r="BE35" s="135" t="str">
        <f t="shared" si="1"/>
        <v>Débil</v>
      </c>
      <c r="BF35" s="134"/>
      <c r="BG35" s="173" t="s">
        <v>114</v>
      </c>
      <c r="BH35" s="135" t="str">
        <f t="shared" si="2"/>
        <v>Casilla formulada</v>
      </c>
      <c r="BI35" s="134"/>
      <c r="BJ35" s="135" t="str">
        <f t="shared" si="3"/>
        <v/>
      </c>
      <c r="BK35" s="135" t="str">
        <f t="shared" si="4"/>
        <v/>
      </c>
      <c r="BL35" s="135" t="str">
        <f t="shared" si="5"/>
        <v>SI</v>
      </c>
      <c r="BM35" s="434"/>
      <c r="BN35" s="437"/>
      <c r="BO35" s="440"/>
      <c r="BP35" s="443"/>
      <c r="BQ35" s="425"/>
      <c r="BR35" s="425"/>
      <c r="BS35" s="533"/>
    </row>
    <row r="36" spans="2:71" s="113" customFormat="1" ht="96" customHeight="1" x14ac:dyDescent="0.25">
      <c r="B36" s="463"/>
      <c r="C36" s="516"/>
      <c r="D36" s="518"/>
      <c r="E36" s="518"/>
      <c r="F36" s="522"/>
      <c r="G36" s="522"/>
      <c r="H36" s="522"/>
      <c r="I36" s="522"/>
      <c r="J36" s="455"/>
      <c r="K36" s="137">
        <v>5</v>
      </c>
      <c r="L36" s="174" t="s">
        <v>115</v>
      </c>
      <c r="M36" s="527"/>
      <c r="N36" s="530"/>
      <c r="O36" s="450"/>
      <c r="P36" s="443"/>
      <c r="Q36" s="525"/>
      <c r="R36" s="525"/>
      <c r="S36" s="525"/>
      <c r="T36" s="525"/>
      <c r="U36" s="525"/>
      <c r="V36" s="525"/>
      <c r="W36" s="525"/>
      <c r="X36" s="525"/>
      <c r="Y36" s="525"/>
      <c r="Z36" s="525"/>
      <c r="AA36" s="525"/>
      <c r="AB36" s="525"/>
      <c r="AC36" s="525"/>
      <c r="AD36" s="525"/>
      <c r="AE36" s="525"/>
      <c r="AF36" s="525"/>
      <c r="AG36" s="525"/>
      <c r="AH36" s="525"/>
      <c r="AI36" s="525"/>
      <c r="AJ36" s="425"/>
      <c r="AK36" s="425"/>
      <c r="AL36" s="425"/>
      <c r="AM36" s="536"/>
      <c r="AN36" s="139">
        <v>5</v>
      </c>
      <c r="AO36" s="175" t="s">
        <v>117</v>
      </c>
      <c r="AP36" s="175"/>
      <c r="AQ36" s="175" t="s">
        <v>114</v>
      </c>
      <c r="AR36" s="175"/>
      <c r="AS36" s="175"/>
      <c r="AT36" s="175"/>
      <c r="AU36" s="175"/>
      <c r="AV36" s="175" t="s">
        <v>114</v>
      </c>
      <c r="AW36" s="176" t="s">
        <v>114</v>
      </c>
      <c r="AX36" s="176" t="s">
        <v>114</v>
      </c>
      <c r="AY36" s="176" t="s">
        <v>114</v>
      </c>
      <c r="AZ36" s="176" t="s">
        <v>114</v>
      </c>
      <c r="BA36" s="176" t="s">
        <v>114</v>
      </c>
      <c r="BB36" s="176" t="s">
        <v>114</v>
      </c>
      <c r="BC36" s="176" t="s">
        <v>114</v>
      </c>
      <c r="BD36" s="167">
        <f t="shared" si="0"/>
        <v>0</v>
      </c>
      <c r="BE36" s="167" t="str">
        <f t="shared" si="1"/>
        <v>Débil</v>
      </c>
      <c r="BF36" s="140"/>
      <c r="BG36" s="177" t="s">
        <v>114</v>
      </c>
      <c r="BH36" s="167" t="str">
        <f t="shared" si="2"/>
        <v>Casilla formulada</v>
      </c>
      <c r="BI36" s="140"/>
      <c r="BJ36" s="167" t="str">
        <f t="shared" si="3"/>
        <v/>
      </c>
      <c r="BK36" s="167" t="str">
        <f t="shared" si="4"/>
        <v/>
      </c>
      <c r="BL36" s="167" t="str">
        <f t="shared" si="5"/>
        <v>SI</v>
      </c>
      <c r="BM36" s="434"/>
      <c r="BN36" s="437"/>
      <c r="BO36" s="440"/>
      <c r="BP36" s="443"/>
      <c r="BQ36" s="425"/>
      <c r="BR36" s="425"/>
      <c r="BS36" s="533"/>
    </row>
    <row r="37" spans="2:71" s="113" customFormat="1" ht="96" customHeight="1" x14ac:dyDescent="0.25">
      <c r="B37" s="463"/>
      <c r="C37" s="516"/>
      <c r="D37" s="518"/>
      <c r="E37" s="518"/>
      <c r="F37" s="522"/>
      <c r="G37" s="522"/>
      <c r="H37" s="522"/>
      <c r="I37" s="522"/>
      <c r="J37" s="455"/>
      <c r="K37" s="131">
        <v>6</v>
      </c>
      <c r="L37" s="170" t="s">
        <v>115</v>
      </c>
      <c r="M37" s="527"/>
      <c r="N37" s="530"/>
      <c r="O37" s="450"/>
      <c r="P37" s="443"/>
      <c r="Q37" s="525"/>
      <c r="R37" s="525"/>
      <c r="S37" s="525"/>
      <c r="T37" s="525"/>
      <c r="U37" s="525"/>
      <c r="V37" s="525"/>
      <c r="W37" s="525"/>
      <c r="X37" s="525"/>
      <c r="Y37" s="525"/>
      <c r="Z37" s="525"/>
      <c r="AA37" s="525"/>
      <c r="AB37" s="525"/>
      <c r="AC37" s="525"/>
      <c r="AD37" s="525"/>
      <c r="AE37" s="525"/>
      <c r="AF37" s="525"/>
      <c r="AG37" s="525"/>
      <c r="AH37" s="525"/>
      <c r="AI37" s="525"/>
      <c r="AJ37" s="425"/>
      <c r="AK37" s="425"/>
      <c r="AL37" s="425"/>
      <c r="AM37" s="536"/>
      <c r="AN37" s="133">
        <v>6</v>
      </c>
      <c r="AO37" s="171" t="s">
        <v>117</v>
      </c>
      <c r="AP37" s="171"/>
      <c r="AQ37" s="171" t="s">
        <v>114</v>
      </c>
      <c r="AR37" s="171"/>
      <c r="AS37" s="171"/>
      <c r="AT37" s="171"/>
      <c r="AU37" s="171"/>
      <c r="AV37" s="171" t="s">
        <v>114</v>
      </c>
      <c r="AW37" s="172" t="s">
        <v>114</v>
      </c>
      <c r="AX37" s="172" t="s">
        <v>114</v>
      </c>
      <c r="AY37" s="172" t="s">
        <v>114</v>
      </c>
      <c r="AZ37" s="172" t="s">
        <v>114</v>
      </c>
      <c r="BA37" s="172" t="s">
        <v>114</v>
      </c>
      <c r="BB37" s="172" t="s">
        <v>114</v>
      </c>
      <c r="BC37" s="172" t="s">
        <v>114</v>
      </c>
      <c r="BD37" s="135">
        <f t="shared" si="0"/>
        <v>0</v>
      </c>
      <c r="BE37" s="135" t="str">
        <f t="shared" si="1"/>
        <v>Débil</v>
      </c>
      <c r="BF37" s="134"/>
      <c r="BG37" s="173" t="s">
        <v>114</v>
      </c>
      <c r="BH37" s="135" t="str">
        <f t="shared" si="2"/>
        <v>Casilla formulada</v>
      </c>
      <c r="BI37" s="134"/>
      <c r="BJ37" s="135" t="str">
        <f t="shared" si="3"/>
        <v/>
      </c>
      <c r="BK37" s="135" t="str">
        <f t="shared" si="4"/>
        <v/>
      </c>
      <c r="BL37" s="135" t="str">
        <f t="shared" si="5"/>
        <v>SI</v>
      </c>
      <c r="BM37" s="434"/>
      <c r="BN37" s="437"/>
      <c r="BO37" s="440"/>
      <c r="BP37" s="443"/>
      <c r="BQ37" s="425"/>
      <c r="BR37" s="425"/>
      <c r="BS37" s="533"/>
    </row>
    <row r="38" spans="2:71" s="113" customFormat="1" ht="96" customHeight="1" x14ac:dyDescent="0.25">
      <c r="B38" s="463"/>
      <c r="C38" s="516"/>
      <c r="D38" s="518"/>
      <c r="E38" s="518"/>
      <c r="F38" s="522"/>
      <c r="G38" s="522"/>
      <c r="H38" s="522"/>
      <c r="I38" s="522"/>
      <c r="J38" s="455"/>
      <c r="K38" s="137">
        <v>7</v>
      </c>
      <c r="L38" s="174" t="s">
        <v>115</v>
      </c>
      <c r="M38" s="527"/>
      <c r="N38" s="530"/>
      <c r="O38" s="450"/>
      <c r="P38" s="443"/>
      <c r="Q38" s="525"/>
      <c r="R38" s="525"/>
      <c r="S38" s="525"/>
      <c r="T38" s="525"/>
      <c r="U38" s="525"/>
      <c r="V38" s="525"/>
      <c r="W38" s="525"/>
      <c r="X38" s="525"/>
      <c r="Y38" s="525"/>
      <c r="Z38" s="525"/>
      <c r="AA38" s="525"/>
      <c r="AB38" s="525"/>
      <c r="AC38" s="525"/>
      <c r="AD38" s="525"/>
      <c r="AE38" s="525"/>
      <c r="AF38" s="525"/>
      <c r="AG38" s="525"/>
      <c r="AH38" s="525"/>
      <c r="AI38" s="525"/>
      <c r="AJ38" s="425"/>
      <c r="AK38" s="425"/>
      <c r="AL38" s="425"/>
      <c r="AM38" s="536"/>
      <c r="AN38" s="139">
        <v>7</v>
      </c>
      <c r="AO38" s="175" t="s">
        <v>117</v>
      </c>
      <c r="AP38" s="175"/>
      <c r="AQ38" s="175" t="s">
        <v>114</v>
      </c>
      <c r="AR38" s="175"/>
      <c r="AS38" s="175"/>
      <c r="AT38" s="175"/>
      <c r="AU38" s="175"/>
      <c r="AV38" s="175" t="s">
        <v>114</v>
      </c>
      <c r="AW38" s="176" t="s">
        <v>114</v>
      </c>
      <c r="AX38" s="176" t="s">
        <v>114</v>
      </c>
      <c r="AY38" s="176" t="s">
        <v>114</v>
      </c>
      <c r="AZ38" s="176" t="s">
        <v>114</v>
      </c>
      <c r="BA38" s="176" t="s">
        <v>114</v>
      </c>
      <c r="BB38" s="176" t="s">
        <v>114</v>
      </c>
      <c r="BC38" s="176" t="s">
        <v>114</v>
      </c>
      <c r="BD38" s="167">
        <f t="shared" si="0"/>
        <v>0</v>
      </c>
      <c r="BE38" s="167" t="str">
        <f t="shared" si="1"/>
        <v>Débil</v>
      </c>
      <c r="BF38" s="140"/>
      <c r="BG38" s="177" t="s">
        <v>114</v>
      </c>
      <c r="BH38" s="167" t="str">
        <f t="shared" si="2"/>
        <v>Casilla formulada</v>
      </c>
      <c r="BI38" s="140"/>
      <c r="BJ38" s="167" t="str">
        <f t="shared" si="3"/>
        <v/>
      </c>
      <c r="BK38" s="167" t="str">
        <f t="shared" si="4"/>
        <v/>
      </c>
      <c r="BL38" s="167" t="str">
        <f t="shared" si="5"/>
        <v>SI</v>
      </c>
      <c r="BM38" s="434"/>
      <c r="BN38" s="437"/>
      <c r="BO38" s="440"/>
      <c r="BP38" s="443"/>
      <c r="BQ38" s="425"/>
      <c r="BR38" s="425"/>
      <c r="BS38" s="533"/>
    </row>
    <row r="39" spans="2:71" s="113" customFormat="1" ht="96" customHeight="1" x14ac:dyDescent="0.25">
      <c r="B39" s="463"/>
      <c r="C39" s="516"/>
      <c r="D39" s="518"/>
      <c r="E39" s="518"/>
      <c r="F39" s="522"/>
      <c r="G39" s="522"/>
      <c r="H39" s="522"/>
      <c r="I39" s="522"/>
      <c r="J39" s="455"/>
      <c r="K39" s="131">
        <v>8</v>
      </c>
      <c r="L39" s="170" t="s">
        <v>115</v>
      </c>
      <c r="M39" s="527"/>
      <c r="N39" s="530"/>
      <c r="O39" s="450"/>
      <c r="P39" s="443"/>
      <c r="Q39" s="525"/>
      <c r="R39" s="525"/>
      <c r="S39" s="525"/>
      <c r="T39" s="525"/>
      <c r="U39" s="525"/>
      <c r="V39" s="525"/>
      <c r="W39" s="525"/>
      <c r="X39" s="525"/>
      <c r="Y39" s="525"/>
      <c r="Z39" s="525"/>
      <c r="AA39" s="525"/>
      <c r="AB39" s="525"/>
      <c r="AC39" s="525"/>
      <c r="AD39" s="525"/>
      <c r="AE39" s="525"/>
      <c r="AF39" s="525"/>
      <c r="AG39" s="525"/>
      <c r="AH39" s="525"/>
      <c r="AI39" s="525"/>
      <c r="AJ39" s="425"/>
      <c r="AK39" s="425"/>
      <c r="AL39" s="425"/>
      <c r="AM39" s="536"/>
      <c r="AN39" s="133">
        <v>8</v>
      </c>
      <c r="AO39" s="171" t="s">
        <v>117</v>
      </c>
      <c r="AP39" s="171"/>
      <c r="AQ39" s="171" t="s">
        <v>114</v>
      </c>
      <c r="AR39" s="171"/>
      <c r="AS39" s="171"/>
      <c r="AT39" s="171"/>
      <c r="AU39" s="171"/>
      <c r="AV39" s="171" t="s">
        <v>114</v>
      </c>
      <c r="AW39" s="172" t="s">
        <v>114</v>
      </c>
      <c r="AX39" s="172" t="s">
        <v>114</v>
      </c>
      <c r="AY39" s="172" t="s">
        <v>114</v>
      </c>
      <c r="AZ39" s="172" t="s">
        <v>114</v>
      </c>
      <c r="BA39" s="172" t="s">
        <v>114</v>
      </c>
      <c r="BB39" s="172" t="s">
        <v>114</v>
      </c>
      <c r="BC39" s="172" t="s">
        <v>114</v>
      </c>
      <c r="BD39" s="135">
        <f t="shared" si="0"/>
        <v>0</v>
      </c>
      <c r="BE39" s="135" t="str">
        <f t="shared" si="1"/>
        <v>Débil</v>
      </c>
      <c r="BF39" s="134"/>
      <c r="BG39" s="173" t="s">
        <v>114</v>
      </c>
      <c r="BH39" s="135" t="str">
        <f t="shared" si="2"/>
        <v>Casilla formulada</v>
      </c>
      <c r="BI39" s="134"/>
      <c r="BJ39" s="135" t="str">
        <f t="shared" si="3"/>
        <v/>
      </c>
      <c r="BK39" s="135" t="str">
        <f t="shared" si="4"/>
        <v/>
      </c>
      <c r="BL39" s="135" t="str">
        <f t="shared" si="5"/>
        <v>SI</v>
      </c>
      <c r="BM39" s="434"/>
      <c r="BN39" s="437"/>
      <c r="BO39" s="440"/>
      <c r="BP39" s="443"/>
      <c r="BQ39" s="425"/>
      <c r="BR39" s="425"/>
      <c r="BS39" s="533"/>
    </row>
    <row r="40" spans="2:71" s="113" customFormat="1" ht="96" customHeight="1" x14ac:dyDescent="0.25">
      <c r="B40" s="463"/>
      <c r="C40" s="516"/>
      <c r="D40" s="518"/>
      <c r="E40" s="518"/>
      <c r="F40" s="522"/>
      <c r="G40" s="522"/>
      <c r="H40" s="522"/>
      <c r="I40" s="522"/>
      <c r="J40" s="455"/>
      <c r="K40" s="137">
        <v>9</v>
      </c>
      <c r="L40" s="178" t="s">
        <v>115</v>
      </c>
      <c r="M40" s="527"/>
      <c r="N40" s="530"/>
      <c r="O40" s="450"/>
      <c r="P40" s="443"/>
      <c r="Q40" s="525"/>
      <c r="R40" s="525"/>
      <c r="S40" s="525"/>
      <c r="T40" s="525"/>
      <c r="U40" s="525"/>
      <c r="V40" s="525"/>
      <c r="W40" s="525"/>
      <c r="X40" s="525"/>
      <c r="Y40" s="525"/>
      <c r="Z40" s="525"/>
      <c r="AA40" s="525"/>
      <c r="AB40" s="525"/>
      <c r="AC40" s="525"/>
      <c r="AD40" s="525"/>
      <c r="AE40" s="525"/>
      <c r="AF40" s="525"/>
      <c r="AG40" s="525"/>
      <c r="AH40" s="525"/>
      <c r="AI40" s="525"/>
      <c r="AJ40" s="425"/>
      <c r="AK40" s="425"/>
      <c r="AL40" s="425"/>
      <c r="AM40" s="536"/>
      <c r="AN40" s="139">
        <v>9</v>
      </c>
      <c r="AO40" s="175" t="s">
        <v>117</v>
      </c>
      <c r="AP40" s="175"/>
      <c r="AQ40" s="175" t="s">
        <v>114</v>
      </c>
      <c r="AR40" s="175"/>
      <c r="AS40" s="175"/>
      <c r="AT40" s="175"/>
      <c r="AU40" s="175"/>
      <c r="AV40" s="175" t="s">
        <v>114</v>
      </c>
      <c r="AW40" s="176" t="s">
        <v>114</v>
      </c>
      <c r="AX40" s="176" t="s">
        <v>114</v>
      </c>
      <c r="AY40" s="176" t="s">
        <v>114</v>
      </c>
      <c r="AZ40" s="176" t="s">
        <v>114</v>
      </c>
      <c r="BA40" s="176" t="s">
        <v>114</v>
      </c>
      <c r="BB40" s="176" t="s">
        <v>114</v>
      </c>
      <c r="BC40" s="176" t="s">
        <v>114</v>
      </c>
      <c r="BD40" s="167">
        <f t="shared" si="0"/>
        <v>0</v>
      </c>
      <c r="BE40" s="167" t="str">
        <f t="shared" si="1"/>
        <v>Débil</v>
      </c>
      <c r="BF40" s="140"/>
      <c r="BG40" s="177" t="s">
        <v>114</v>
      </c>
      <c r="BH40" s="167" t="str">
        <f t="shared" si="2"/>
        <v>Casilla formulada</v>
      </c>
      <c r="BI40" s="140"/>
      <c r="BJ40" s="167" t="str">
        <f t="shared" si="3"/>
        <v/>
      </c>
      <c r="BK40" s="167" t="str">
        <f t="shared" si="4"/>
        <v/>
      </c>
      <c r="BL40" s="167" t="str">
        <f t="shared" si="5"/>
        <v>SI</v>
      </c>
      <c r="BM40" s="434"/>
      <c r="BN40" s="437"/>
      <c r="BO40" s="440"/>
      <c r="BP40" s="443"/>
      <c r="BQ40" s="425"/>
      <c r="BR40" s="425"/>
      <c r="BS40" s="533"/>
    </row>
    <row r="41" spans="2:71" s="113" customFormat="1" ht="96" customHeight="1" thickBot="1" x14ac:dyDescent="0.3">
      <c r="B41" s="464"/>
      <c r="C41" s="517"/>
      <c r="D41" s="519"/>
      <c r="E41" s="519"/>
      <c r="F41" s="523"/>
      <c r="G41" s="523"/>
      <c r="H41" s="523"/>
      <c r="I41" s="523"/>
      <c r="J41" s="456"/>
      <c r="K41" s="144">
        <v>10</v>
      </c>
      <c r="L41" s="179" t="s">
        <v>115</v>
      </c>
      <c r="M41" s="528"/>
      <c r="N41" s="531"/>
      <c r="O41" s="451"/>
      <c r="P41" s="444"/>
      <c r="Q41" s="526"/>
      <c r="R41" s="526"/>
      <c r="S41" s="526"/>
      <c r="T41" s="526"/>
      <c r="U41" s="526"/>
      <c r="V41" s="526"/>
      <c r="W41" s="526"/>
      <c r="X41" s="526"/>
      <c r="Y41" s="526"/>
      <c r="Z41" s="526"/>
      <c r="AA41" s="526"/>
      <c r="AB41" s="526"/>
      <c r="AC41" s="526"/>
      <c r="AD41" s="526"/>
      <c r="AE41" s="526"/>
      <c r="AF41" s="526"/>
      <c r="AG41" s="526"/>
      <c r="AH41" s="526"/>
      <c r="AI41" s="526"/>
      <c r="AJ41" s="426"/>
      <c r="AK41" s="426"/>
      <c r="AL41" s="426"/>
      <c r="AM41" s="537"/>
      <c r="AN41" s="146">
        <v>10</v>
      </c>
      <c r="AO41" s="180" t="s">
        <v>117</v>
      </c>
      <c r="AP41" s="180"/>
      <c r="AQ41" s="180" t="s">
        <v>114</v>
      </c>
      <c r="AR41" s="180"/>
      <c r="AS41" s="180"/>
      <c r="AT41" s="180"/>
      <c r="AU41" s="180"/>
      <c r="AV41" s="180" t="s">
        <v>114</v>
      </c>
      <c r="AW41" s="181" t="s">
        <v>114</v>
      </c>
      <c r="AX41" s="181" t="s">
        <v>114</v>
      </c>
      <c r="AY41" s="181" t="s">
        <v>114</v>
      </c>
      <c r="AZ41" s="181" t="s">
        <v>114</v>
      </c>
      <c r="BA41" s="181" t="s">
        <v>114</v>
      </c>
      <c r="BB41" s="181" t="s">
        <v>114</v>
      </c>
      <c r="BC41" s="181" t="s">
        <v>114</v>
      </c>
      <c r="BD41" s="148">
        <f t="shared" si="0"/>
        <v>0</v>
      </c>
      <c r="BE41" s="148" t="str">
        <f t="shared" si="1"/>
        <v>Débil</v>
      </c>
      <c r="BF41" s="147"/>
      <c r="BG41" s="182" t="s">
        <v>114</v>
      </c>
      <c r="BH41" s="148" t="str">
        <f t="shared" si="2"/>
        <v>Casilla formulada</v>
      </c>
      <c r="BI41" s="147"/>
      <c r="BJ41" s="148" t="str">
        <f t="shared" si="3"/>
        <v/>
      </c>
      <c r="BK41" s="148" t="str">
        <f t="shared" si="4"/>
        <v/>
      </c>
      <c r="BL41" s="148" t="str">
        <f t="shared" si="5"/>
        <v>SI</v>
      </c>
      <c r="BM41" s="435"/>
      <c r="BN41" s="438"/>
      <c r="BO41" s="441"/>
      <c r="BP41" s="444"/>
      <c r="BQ41" s="426"/>
      <c r="BR41" s="426"/>
      <c r="BS41" s="534"/>
    </row>
    <row r="42" spans="2:71" s="113" customFormat="1" ht="96" customHeight="1" x14ac:dyDescent="0.25">
      <c r="B42" s="462">
        <v>4</v>
      </c>
      <c r="C42" s="515" t="s">
        <v>112</v>
      </c>
      <c r="D42" s="518" t="s">
        <v>113</v>
      </c>
      <c r="E42" s="518"/>
      <c r="F42" s="522" t="s">
        <v>114</v>
      </c>
      <c r="G42" s="522" t="s">
        <v>114</v>
      </c>
      <c r="H42" s="522" t="s">
        <v>114</v>
      </c>
      <c r="I42" s="522" t="s">
        <v>114</v>
      </c>
      <c r="J42" s="455" t="str">
        <f>IF(AND((F42="SI"),(G42="SI"),(H42="SI"),(I42="SI")),"Si es Riesgo de Corrupción","No es Riesgo de Corrupción")</f>
        <v>No es Riesgo de Corrupción</v>
      </c>
      <c r="K42" s="128">
        <v>1</v>
      </c>
      <c r="L42" s="169" t="s">
        <v>115</v>
      </c>
      <c r="M42" s="527" t="s">
        <v>502</v>
      </c>
      <c r="N42" s="52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524" t="s">
        <v>114</v>
      </c>
      <c r="R42" s="524" t="s">
        <v>114</v>
      </c>
      <c r="S42" s="524" t="s">
        <v>114</v>
      </c>
      <c r="T42" s="524" t="s">
        <v>114</v>
      </c>
      <c r="U42" s="524" t="s">
        <v>114</v>
      </c>
      <c r="V42" s="524" t="s">
        <v>114</v>
      </c>
      <c r="W42" s="524" t="s">
        <v>114</v>
      </c>
      <c r="X42" s="524" t="s">
        <v>114</v>
      </c>
      <c r="Y42" s="524" t="s">
        <v>114</v>
      </c>
      <c r="Z42" s="524" t="s">
        <v>114</v>
      </c>
      <c r="AA42" s="524" t="s">
        <v>114</v>
      </c>
      <c r="AB42" s="524" t="s">
        <v>114</v>
      </c>
      <c r="AC42" s="524" t="s">
        <v>114</v>
      </c>
      <c r="AD42" s="524" t="s">
        <v>114</v>
      </c>
      <c r="AE42" s="524" t="s">
        <v>114</v>
      </c>
      <c r="AF42" s="524" t="s">
        <v>114</v>
      </c>
      <c r="AG42" s="524" t="s">
        <v>114</v>
      </c>
      <c r="AH42" s="524" t="s">
        <v>114</v>
      </c>
      <c r="AI42" s="524"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535" t="s">
        <v>116</v>
      </c>
      <c r="AN42" s="117">
        <v>1</v>
      </c>
      <c r="AO42" s="118" t="s">
        <v>117</v>
      </c>
      <c r="AP42" s="118"/>
      <c r="AQ42" s="118" t="s">
        <v>114</v>
      </c>
      <c r="AR42" s="118"/>
      <c r="AS42" s="118"/>
      <c r="AT42" s="118"/>
      <c r="AU42" s="118"/>
      <c r="AV42" s="118" t="s">
        <v>114</v>
      </c>
      <c r="AW42" s="119" t="s">
        <v>114</v>
      </c>
      <c r="AX42" s="119" t="s">
        <v>114</v>
      </c>
      <c r="AY42" s="119" t="s">
        <v>114</v>
      </c>
      <c r="AZ42" s="119" t="s">
        <v>114</v>
      </c>
      <c r="BA42" s="119" t="s">
        <v>114</v>
      </c>
      <c r="BB42" s="119" t="s">
        <v>114</v>
      </c>
      <c r="BC42" s="119" t="s">
        <v>114</v>
      </c>
      <c r="BD42" s="166">
        <f t="shared" si="0"/>
        <v>0</v>
      </c>
      <c r="BE42" s="166" t="str">
        <f t="shared" si="1"/>
        <v>Débil</v>
      </c>
      <c r="BF42" s="121"/>
      <c r="BG42" s="122" t="s">
        <v>114</v>
      </c>
      <c r="BH42" s="166" t="str">
        <f t="shared" si="2"/>
        <v>Casilla formulada</v>
      </c>
      <c r="BI42" s="121"/>
      <c r="BJ42" s="166" t="str">
        <f t="shared" si="3"/>
        <v/>
      </c>
      <c r="BK42" s="166" t="str">
        <f t="shared" si="4"/>
        <v/>
      </c>
      <c r="BL42" s="166" t="str">
        <f t="shared" si="5"/>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532"/>
    </row>
    <row r="43" spans="2:71" s="113" customFormat="1" ht="96" customHeight="1" x14ac:dyDescent="0.25">
      <c r="B43" s="463"/>
      <c r="C43" s="516"/>
      <c r="D43" s="518"/>
      <c r="E43" s="518"/>
      <c r="F43" s="522"/>
      <c r="G43" s="522"/>
      <c r="H43" s="522"/>
      <c r="I43" s="522"/>
      <c r="J43" s="455"/>
      <c r="K43" s="131">
        <v>2</v>
      </c>
      <c r="L43" s="170" t="s">
        <v>115</v>
      </c>
      <c r="M43" s="527"/>
      <c r="N43" s="530"/>
      <c r="O43" s="450"/>
      <c r="P43" s="443"/>
      <c r="Q43" s="525"/>
      <c r="R43" s="525"/>
      <c r="S43" s="525"/>
      <c r="T43" s="525"/>
      <c r="U43" s="525"/>
      <c r="V43" s="525"/>
      <c r="W43" s="525"/>
      <c r="X43" s="525"/>
      <c r="Y43" s="525"/>
      <c r="Z43" s="525"/>
      <c r="AA43" s="525"/>
      <c r="AB43" s="525"/>
      <c r="AC43" s="525"/>
      <c r="AD43" s="525"/>
      <c r="AE43" s="525"/>
      <c r="AF43" s="525"/>
      <c r="AG43" s="525"/>
      <c r="AH43" s="525"/>
      <c r="AI43" s="525"/>
      <c r="AJ43" s="425"/>
      <c r="AK43" s="425"/>
      <c r="AL43" s="425"/>
      <c r="AM43" s="536"/>
      <c r="AN43" s="133">
        <v>2</v>
      </c>
      <c r="AO43" s="171" t="s">
        <v>117</v>
      </c>
      <c r="AP43" s="171"/>
      <c r="AQ43" s="171" t="s">
        <v>114</v>
      </c>
      <c r="AR43" s="171"/>
      <c r="AS43" s="171"/>
      <c r="AT43" s="171"/>
      <c r="AU43" s="171"/>
      <c r="AV43" s="171" t="s">
        <v>114</v>
      </c>
      <c r="AW43" s="172" t="s">
        <v>114</v>
      </c>
      <c r="AX43" s="172" t="s">
        <v>114</v>
      </c>
      <c r="AY43" s="172" t="s">
        <v>114</v>
      </c>
      <c r="AZ43" s="172" t="s">
        <v>114</v>
      </c>
      <c r="BA43" s="172" t="s">
        <v>114</v>
      </c>
      <c r="BB43" s="172" t="s">
        <v>114</v>
      </c>
      <c r="BC43" s="172" t="s">
        <v>114</v>
      </c>
      <c r="BD43" s="135">
        <f t="shared" si="0"/>
        <v>0</v>
      </c>
      <c r="BE43" s="135" t="str">
        <f t="shared" si="1"/>
        <v>Débil</v>
      </c>
      <c r="BF43" s="134"/>
      <c r="BG43" s="173" t="s">
        <v>114</v>
      </c>
      <c r="BH43" s="135" t="str">
        <f t="shared" si="2"/>
        <v>Casilla formulada</v>
      </c>
      <c r="BI43" s="134"/>
      <c r="BJ43" s="135" t="str">
        <f t="shared" si="3"/>
        <v/>
      </c>
      <c r="BK43" s="135" t="str">
        <f t="shared" si="4"/>
        <v/>
      </c>
      <c r="BL43" s="135" t="str">
        <f t="shared" si="5"/>
        <v>SI</v>
      </c>
      <c r="BM43" s="434"/>
      <c r="BN43" s="437"/>
      <c r="BO43" s="440"/>
      <c r="BP43" s="443"/>
      <c r="BQ43" s="425"/>
      <c r="BR43" s="425"/>
      <c r="BS43" s="533"/>
    </row>
    <row r="44" spans="2:71" s="113" customFormat="1" ht="96" customHeight="1" x14ac:dyDescent="0.25">
      <c r="B44" s="463"/>
      <c r="C44" s="516"/>
      <c r="D44" s="518"/>
      <c r="E44" s="518"/>
      <c r="F44" s="522"/>
      <c r="G44" s="522"/>
      <c r="H44" s="522"/>
      <c r="I44" s="522"/>
      <c r="J44" s="455"/>
      <c r="K44" s="137">
        <v>3</v>
      </c>
      <c r="L44" s="174" t="s">
        <v>115</v>
      </c>
      <c r="M44" s="527"/>
      <c r="N44" s="530"/>
      <c r="O44" s="450"/>
      <c r="P44" s="443"/>
      <c r="Q44" s="525"/>
      <c r="R44" s="525"/>
      <c r="S44" s="525"/>
      <c r="T44" s="525"/>
      <c r="U44" s="525"/>
      <c r="V44" s="525"/>
      <c r="W44" s="525"/>
      <c r="X44" s="525"/>
      <c r="Y44" s="525"/>
      <c r="Z44" s="525"/>
      <c r="AA44" s="525"/>
      <c r="AB44" s="525"/>
      <c r="AC44" s="525"/>
      <c r="AD44" s="525"/>
      <c r="AE44" s="525"/>
      <c r="AF44" s="525"/>
      <c r="AG44" s="525"/>
      <c r="AH44" s="525"/>
      <c r="AI44" s="525"/>
      <c r="AJ44" s="425"/>
      <c r="AK44" s="425"/>
      <c r="AL44" s="425"/>
      <c r="AM44" s="536"/>
      <c r="AN44" s="139">
        <v>3</v>
      </c>
      <c r="AO44" s="175" t="s">
        <v>117</v>
      </c>
      <c r="AP44" s="175"/>
      <c r="AQ44" s="175" t="s">
        <v>114</v>
      </c>
      <c r="AR44" s="175"/>
      <c r="AS44" s="175"/>
      <c r="AT44" s="175"/>
      <c r="AU44" s="175"/>
      <c r="AV44" s="175" t="s">
        <v>114</v>
      </c>
      <c r="AW44" s="176" t="s">
        <v>114</v>
      </c>
      <c r="AX44" s="176" t="s">
        <v>114</v>
      </c>
      <c r="AY44" s="176" t="s">
        <v>114</v>
      </c>
      <c r="AZ44" s="176" t="s">
        <v>114</v>
      </c>
      <c r="BA44" s="176" t="s">
        <v>114</v>
      </c>
      <c r="BB44" s="176" t="s">
        <v>114</v>
      </c>
      <c r="BC44" s="176" t="s">
        <v>114</v>
      </c>
      <c r="BD44" s="167">
        <f t="shared" si="0"/>
        <v>0</v>
      </c>
      <c r="BE44" s="167" t="str">
        <f t="shared" si="1"/>
        <v>Débil</v>
      </c>
      <c r="BF44" s="140"/>
      <c r="BG44" s="177" t="s">
        <v>114</v>
      </c>
      <c r="BH44" s="167" t="str">
        <f t="shared" si="2"/>
        <v>Casilla formulada</v>
      </c>
      <c r="BI44" s="140"/>
      <c r="BJ44" s="167" t="str">
        <f t="shared" si="3"/>
        <v/>
      </c>
      <c r="BK44" s="167" t="str">
        <f t="shared" si="4"/>
        <v/>
      </c>
      <c r="BL44" s="167" t="str">
        <f t="shared" si="5"/>
        <v>SI</v>
      </c>
      <c r="BM44" s="434"/>
      <c r="BN44" s="437"/>
      <c r="BO44" s="440"/>
      <c r="BP44" s="443"/>
      <c r="BQ44" s="425"/>
      <c r="BR44" s="425"/>
      <c r="BS44" s="533"/>
    </row>
    <row r="45" spans="2:71" s="113" customFormat="1" ht="96" customHeight="1" x14ac:dyDescent="0.25">
      <c r="B45" s="463"/>
      <c r="C45" s="516"/>
      <c r="D45" s="518"/>
      <c r="E45" s="518"/>
      <c r="F45" s="522"/>
      <c r="G45" s="522"/>
      <c r="H45" s="522"/>
      <c r="I45" s="522"/>
      <c r="J45" s="455"/>
      <c r="K45" s="131">
        <v>4</v>
      </c>
      <c r="L45" s="170" t="s">
        <v>115</v>
      </c>
      <c r="M45" s="527"/>
      <c r="N45" s="530"/>
      <c r="O45" s="450"/>
      <c r="P45" s="443"/>
      <c r="Q45" s="525"/>
      <c r="R45" s="525"/>
      <c r="S45" s="525"/>
      <c r="T45" s="525"/>
      <c r="U45" s="525"/>
      <c r="V45" s="525"/>
      <c r="W45" s="525"/>
      <c r="X45" s="525"/>
      <c r="Y45" s="525"/>
      <c r="Z45" s="525"/>
      <c r="AA45" s="525"/>
      <c r="AB45" s="525"/>
      <c r="AC45" s="525"/>
      <c r="AD45" s="525"/>
      <c r="AE45" s="525"/>
      <c r="AF45" s="525"/>
      <c r="AG45" s="525"/>
      <c r="AH45" s="525"/>
      <c r="AI45" s="525"/>
      <c r="AJ45" s="425"/>
      <c r="AK45" s="425"/>
      <c r="AL45" s="425"/>
      <c r="AM45" s="536"/>
      <c r="AN45" s="133">
        <v>4</v>
      </c>
      <c r="AO45" s="171" t="s">
        <v>117</v>
      </c>
      <c r="AP45" s="171"/>
      <c r="AQ45" s="171" t="s">
        <v>114</v>
      </c>
      <c r="AR45" s="171"/>
      <c r="AS45" s="171"/>
      <c r="AT45" s="171"/>
      <c r="AU45" s="171"/>
      <c r="AV45" s="171" t="s">
        <v>114</v>
      </c>
      <c r="AW45" s="172" t="s">
        <v>114</v>
      </c>
      <c r="AX45" s="172" t="s">
        <v>114</v>
      </c>
      <c r="AY45" s="172" t="s">
        <v>114</v>
      </c>
      <c r="AZ45" s="172" t="s">
        <v>114</v>
      </c>
      <c r="BA45" s="172" t="s">
        <v>114</v>
      </c>
      <c r="BB45" s="172" t="s">
        <v>114</v>
      </c>
      <c r="BC45" s="172" t="s">
        <v>114</v>
      </c>
      <c r="BD45" s="135">
        <f t="shared" si="0"/>
        <v>0</v>
      </c>
      <c r="BE45" s="135" t="str">
        <f t="shared" si="1"/>
        <v>Débil</v>
      </c>
      <c r="BF45" s="134"/>
      <c r="BG45" s="173" t="s">
        <v>114</v>
      </c>
      <c r="BH45" s="135" t="str">
        <f t="shared" si="2"/>
        <v>Casilla formulada</v>
      </c>
      <c r="BI45" s="134"/>
      <c r="BJ45" s="135" t="str">
        <f t="shared" si="3"/>
        <v/>
      </c>
      <c r="BK45" s="135" t="str">
        <f t="shared" si="4"/>
        <v/>
      </c>
      <c r="BL45" s="135" t="str">
        <f t="shared" si="5"/>
        <v>SI</v>
      </c>
      <c r="BM45" s="434"/>
      <c r="BN45" s="437"/>
      <c r="BO45" s="440"/>
      <c r="BP45" s="443"/>
      <c r="BQ45" s="425"/>
      <c r="BR45" s="425"/>
      <c r="BS45" s="533"/>
    </row>
    <row r="46" spans="2:71" s="113" customFormat="1" ht="96" customHeight="1" x14ac:dyDescent="0.25">
      <c r="B46" s="463"/>
      <c r="C46" s="516"/>
      <c r="D46" s="518"/>
      <c r="E46" s="518"/>
      <c r="F46" s="522"/>
      <c r="G46" s="522"/>
      <c r="H46" s="522"/>
      <c r="I46" s="522"/>
      <c r="J46" s="455"/>
      <c r="K46" s="137">
        <v>5</v>
      </c>
      <c r="L46" s="174" t="s">
        <v>115</v>
      </c>
      <c r="M46" s="527"/>
      <c r="N46" s="530"/>
      <c r="O46" s="450"/>
      <c r="P46" s="443"/>
      <c r="Q46" s="525"/>
      <c r="R46" s="525"/>
      <c r="S46" s="525"/>
      <c r="T46" s="525"/>
      <c r="U46" s="525"/>
      <c r="V46" s="525"/>
      <c r="W46" s="525"/>
      <c r="X46" s="525"/>
      <c r="Y46" s="525"/>
      <c r="Z46" s="525"/>
      <c r="AA46" s="525"/>
      <c r="AB46" s="525"/>
      <c r="AC46" s="525"/>
      <c r="AD46" s="525"/>
      <c r="AE46" s="525"/>
      <c r="AF46" s="525"/>
      <c r="AG46" s="525"/>
      <c r="AH46" s="525"/>
      <c r="AI46" s="525"/>
      <c r="AJ46" s="425"/>
      <c r="AK46" s="425"/>
      <c r="AL46" s="425"/>
      <c r="AM46" s="536"/>
      <c r="AN46" s="139">
        <v>5</v>
      </c>
      <c r="AO46" s="175" t="s">
        <v>117</v>
      </c>
      <c r="AP46" s="175"/>
      <c r="AQ46" s="175" t="s">
        <v>114</v>
      </c>
      <c r="AR46" s="175"/>
      <c r="AS46" s="175"/>
      <c r="AT46" s="175"/>
      <c r="AU46" s="175"/>
      <c r="AV46" s="175" t="s">
        <v>114</v>
      </c>
      <c r="AW46" s="176" t="s">
        <v>114</v>
      </c>
      <c r="AX46" s="176" t="s">
        <v>114</v>
      </c>
      <c r="AY46" s="176" t="s">
        <v>114</v>
      </c>
      <c r="AZ46" s="176" t="s">
        <v>114</v>
      </c>
      <c r="BA46" s="176" t="s">
        <v>114</v>
      </c>
      <c r="BB46" s="176" t="s">
        <v>114</v>
      </c>
      <c r="BC46" s="176" t="s">
        <v>114</v>
      </c>
      <c r="BD46" s="167">
        <f t="shared" si="0"/>
        <v>0</v>
      </c>
      <c r="BE46" s="167" t="str">
        <f t="shared" si="1"/>
        <v>Débil</v>
      </c>
      <c r="BF46" s="140"/>
      <c r="BG46" s="177" t="s">
        <v>114</v>
      </c>
      <c r="BH46" s="167" t="str">
        <f t="shared" si="2"/>
        <v>Casilla formulada</v>
      </c>
      <c r="BI46" s="140"/>
      <c r="BJ46" s="167" t="str">
        <f t="shared" si="3"/>
        <v/>
      </c>
      <c r="BK46" s="167" t="str">
        <f t="shared" si="4"/>
        <v/>
      </c>
      <c r="BL46" s="167" t="str">
        <f t="shared" si="5"/>
        <v>SI</v>
      </c>
      <c r="BM46" s="434"/>
      <c r="BN46" s="437"/>
      <c r="BO46" s="440"/>
      <c r="BP46" s="443"/>
      <c r="BQ46" s="425"/>
      <c r="BR46" s="425"/>
      <c r="BS46" s="533"/>
    </row>
    <row r="47" spans="2:71" s="113" customFormat="1" ht="96" customHeight="1" x14ac:dyDescent="0.25">
      <c r="B47" s="463"/>
      <c r="C47" s="516"/>
      <c r="D47" s="518"/>
      <c r="E47" s="518"/>
      <c r="F47" s="522"/>
      <c r="G47" s="522"/>
      <c r="H47" s="522"/>
      <c r="I47" s="522"/>
      <c r="J47" s="455"/>
      <c r="K47" s="131">
        <v>6</v>
      </c>
      <c r="L47" s="170" t="s">
        <v>115</v>
      </c>
      <c r="M47" s="527"/>
      <c r="N47" s="530"/>
      <c r="O47" s="450"/>
      <c r="P47" s="443"/>
      <c r="Q47" s="525"/>
      <c r="R47" s="525"/>
      <c r="S47" s="525"/>
      <c r="T47" s="525"/>
      <c r="U47" s="525"/>
      <c r="V47" s="525"/>
      <c r="W47" s="525"/>
      <c r="X47" s="525"/>
      <c r="Y47" s="525"/>
      <c r="Z47" s="525"/>
      <c r="AA47" s="525"/>
      <c r="AB47" s="525"/>
      <c r="AC47" s="525"/>
      <c r="AD47" s="525"/>
      <c r="AE47" s="525"/>
      <c r="AF47" s="525"/>
      <c r="AG47" s="525"/>
      <c r="AH47" s="525"/>
      <c r="AI47" s="525"/>
      <c r="AJ47" s="425"/>
      <c r="AK47" s="425"/>
      <c r="AL47" s="425"/>
      <c r="AM47" s="536"/>
      <c r="AN47" s="133">
        <v>6</v>
      </c>
      <c r="AO47" s="171" t="s">
        <v>117</v>
      </c>
      <c r="AP47" s="171"/>
      <c r="AQ47" s="171" t="s">
        <v>114</v>
      </c>
      <c r="AR47" s="171"/>
      <c r="AS47" s="171"/>
      <c r="AT47" s="171"/>
      <c r="AU47" s="171"/>
      <c r="AV47" s="171" t="s">
        <v>114</v>
      </c>
      <c r="AW47" s="172" t="s">
        <v>114</v>
      </c>
      <c r="AX47" s="172" t="s">
        <v>114</v>
      </c>
      <c r="AY47" s="172" t="s">
        <v>114</v>
      </c>
      <c r="AZ47" s="172" t="s">
        <v>114</v>
      </c>
      <c r="BA47" s="172" t="s">
        <v>114</v>
      </c>
      <c r="BB47" s="172" t="s">
        <v>114</v>
      </c>
      <c r="BC47" s="172" t="s">
        <v>114</v>
      </c>
      <c r="BD47" s="135">
        <f t="shared" si="0"/>
        <v>0</v>
      </c>
      <c r="BE47" s="135" t="str">
        <f t="shared" si="1"/>
        <v>Débil</v>
      </c>
      <c r="BF47" s="134"/>
      <c r="BG47" s="173" t="s">
        <v>114</v>
      </c>
      <c r="BH47" s="135" t="str">
        <f t="shared" si="2"/>
        <v>Casilla formulada</v>
      </c>
      <c r="BI47" s="134"/>
      <c r="BJ47" s="135" t="str">
        <f t="shared" si="3"/>
        <v/>
      </c>
      <c r="BK47" s="135" t="str">
        <f t="shared" si="4"/>
        <v/>
      </c>
      <c r="BL47" s="135" t="str">
        <f t="shared" si="5"/>
        <v>SI</v>
      </c>
      <c r="BM47" s="434"/>
      <c r="BN47" s="437"/>
      <c r="BO47" s="440"/>
      <c r="BP47" s="443"/>
      <c r="BQ47" s="425"/>
      <c r="BR47" s="425"/>
      <c r="BS47" s="533"/>
    </row>
    <row r="48" spans="2:71" s="113" customFormat="1" ht="96" customHeight="1" x14ac:dyDescent="0.25">
      <c r="B48" s="463"/>
      <c r="C48" s="516"/>
      <c r="D48" s="518"/>
      <c r="E48" s="518"/>
      <c r="F48" s="522"/>
      <c r="G48" s="522"/>
      <c r="H48" s="522"/>
      <c r="I48" s="522"/>
      <c r="J48" s="455"/>
      <c r="K48" s="137">
        <v>7</v>
      </c>
      <c r="L48" s="174" t="s">
        <v>115</v>
      </c>
      <c r="M48" s="527"/>
      <c r="N48" s="530"/>
      <c r="O48" s="450"/>
      <c r="P48" s="443"/>
      <c r="Q48" s="525"/>
      <c r="R48" s="525"/>
      <c r="S48" s="525"/>
      <c r="T48" s="525"/>
      <c r="U48" s="525"/>
      <c r="V48" s="525"/>
      <c r="W48" s="525"/>
      <c r="X48" s="525"/>
      <c r="Y48" s="525"/>
      <c r="Z48" s="525"/>
      <c r="AA48" s="525"/>
      <c r="AB48" s="525"/>
      <c r="AC48" s="525"/>
      <c r="AD48" s="525"/>
      <c r="AE48" s="525"/>
      <c r="AF48" s="525"/>
      <c r="AG48" s="525"/>
      <c r="AH48" s="525"/>
      <c r="AI48" s="525"/>
      <c r="AJ48" s="425"/>
      <c r="AK48" s="425"/>
      <c r="AL48" s="425"/>
      <c r="AM48" s="536"/>
      <c r="AN48" s="139">
        <v>7</v>
      </c>
      <c r="AO48" s="175" t="s">
        <v>117</v>
      </c>
      <c r="AP48" s="175"/>
      <c r="AQ48" s="175" t="s">
        <v>114</v>
      </c>
      <c r="AR48" s="175"/>
      <c r="AS48" s="175"/>
      <c r="AT48" s="175"/>
      <c r="AU48" s="175"/>
      <c r="AV48" s="175" t="s">
        <v>114</v>
      </c>
      <c r="AW48" s="176" t="s">
        <v>114</v>
      </c>
      <c r="AX48" s="176" t="s">
        <v>114</v>
      </c>
      <c r="AY48" s="176" t="s">
        <v>114</v>
      </c>
      <c r="AZ48" s="176" t="s">
        <v>114</v>
      </c>
      <c r="BA48" s="176" t="s">
        <v>114</v>
      </c>
      <c r="BB48" s="176" t="s">
        <v>114</v>
      </c>
      <c r="BC48" s="176" t="s">
        <v>114</v>
      </c>
      <c r="BD48" s="167">
        <f t="shared" si="0"/>
        <v>0</v>
      </c>
      <c r="BE48" s="167" t="str">
        <f t="shared" si="1"/>
        <v>Débil</v>
      </c>
      <c r="BF48" s="140"/>
      <c r="BG48" s="177" t="s">
        <v>114</v>
      </c>
      <c r="BH48" s="167" t="str">
        <f t="shared" si="2"/>
        <v>Casilla formulada</v>
      </c>
      <c r="BI48" s="140"/>
      <c r="BJ48" s="167" t="str">
        <f t="shared" si="3"/>
        <v/>
      </c>
      <c r="BK48" s="167" t="str">
        <f t="shared" si="4"/>
        <v/>
      </c>
      <c r="BL48" s="167" t="str">
        <f t="shared" si="5"/>
        <v>SI</v>
      </c>
      <c r="BM48" s="434"/>
      <c r="BN48" s="437"/>
      <c r="BO48" s="440"/>
      <c r="BP48" s="443"/>
      <c r="BQ48" s="425"/>
      <c r="BR48" s="425"/>
      <c r="BS48" s="533"/>
    </row>
    <row r="49" spans="2:71" s="113" customFormat="1" ht="96" customHeight="1" x14ac:dyDescent="0.25">
      <c r="B49" s="463"/>
      <c r="C49" s="516"/>
      <c r="D49" s="518"/>
      <c r="E49" s="518"/>
      <c r="F49" s="522"/>
      <c r="G49" s="522"/>
      <c r="H49" s="522"/>
      <c r="I49" s="522"/>
      <c r="J49" s="455"/>
      <c r="K49" s="131">
        <v>8</v>
      </c>
      <c r="L49" s="170" t="s">
        <v>115</v>
      </c>
      <c r="M49" s="527"/>
      <c r="N49" s="530"/>
      <c r="O49" s="450"/>
      <c r="P49" s="443"/>
      <c r="Q49" s="525"/>
      <c r="R49" s="525"/>
      <c r="S49" s="525"/>
      <c r="T49" s="525"/>
      <c r="U49" s="525"/>
      <c r="V49" s="525"/>
      <c r="W49" s="525"/>
      <c r="X49" s="525"/>
      <c r="Y49" s="525"/>
      <c r="Z49" s="525"/>
      <c r="AA49" s="525"/>
      <c r="AB49" s="525"/>
      <c r="AC49" s="525"/>
      <c r="AD49" s="525"/>
      <c r="AE49" s="525"/>
      <c r="AF49" s="525"/>
      <c r="AG49" s="525"/>
      <c r="AH49" s="525"/>
      <c r="AI49" s="525"/>
      <c r="AJ49" s="425"/>
      <c r="AK49" s="425"/>
      <c r="AL49" s="425"/>
      <c r="AM49" s="536"/>
      <c r="AN49" s="133">
        <v>8</v>
      </c>
      <c r="AO49" s="171" t="s">
        <v>117</v>
      </c>
      <c r="AP49" s="171"/>
      <c r="AQ49" s="171" t="s">
        <v>114</v>
      </c>
      <c r="AR49" s="171"/>
      <c r="AS49" s="171"/>
      <c r="AT49" s="171"/>
      <c r="AU49" s="171"/>
      <c r="AV49" s="171" t="s">
        <v>114</v>
      </c>
      <c r="AW49" s="172" t="s">
        <v>114</v>
      </c>
      <c r="AX49" s="172" t="s">
        <v>114</v>
      </c>
      <c r="AY49" s="172" t="s">
        <v>114</v>
      </c>
      <c r="AZ49" s="172" t="s">
        <v>114</v>
      </c>
      <c r="BA49" s="172" t="s">
        <v>114</v>
      </c>
      <c r="BB49" s="172" t="s">
        <v>114</v>
      </c>
      <c r="BC49" s="172" t="s">
        <v>114</v>
      </c>
      <c r="BD49" s="135">
        <f t="shared" si="0"/>
        <v>0</v>
      </c>
      <c r="BE49" s="135" t="str">
        <f t="shared" si="1"/>
        <v>Débil</v>
      </c>
      <c r="BF49" s="134"/>
      <c r="BG49" s="173" t="s">
        <v>114</v>
      </c>
      <c r="BH49" s="135" t="str">
        <f t="shared" si="2"/>
        <v>Casilla formulada</v>
      </c>
      <c r="BI49" s="134"/>
      <c r="BJ49" s="135" t="str">
        <f t="shared" si="3"/>
        <v/>
      </c>
      <c r="BK49" s="135" t="str">
        <f t="shared" si="4"/>
        <v/>
      </c>
      <c r="BL49" s="135" t="str">
        <f t="shared" si="5"/>
        <v>SI</v>
      </c>
      <c r="BM49" s="434"/>
      <c r="BN49" s="437"/>
      <c r="BO49" s="440"/>
      <c r="BP49" s="443"/>
      <c r="BQ49" s="425"/>
      <c r="BR49" s="425"/>
      <c r="BS49" s="533"/>
    </row>
    <row r="50" spans="2:71" s="113" customFormat="1" ht="96" customHeight="1" x14ac:dyDescent="0.25">
      <c r="B50" s="463"/>
      <c r="C50" s="516"/>
      <c r="D50" s="518"/>
      <c r="E50" s="518"/>
      <c r="F50" s="522"/>
      <c r="G50" s="522"/>
      <c r="H50" s="522"/>
      <c r="I50" s="522"/>
      <c r="J50" s="455"/>
      <c r="K50" s="137">
        <v>9</v>
      </c>
      <c r="L50" s="178" t="s">
        <v>115</v>
      </c>
      <c r="M50" s="527"/>
      <c r="N50" s="530"/>
      <c r="O50" s="450"/>
      <c r="P50" s="443"/>
      <c r="Q50" s="525"/>
      <c r="R50" s="525"/>
      <c r="S50" s="525"/>
      <c r="T50" s="525"/>
      <c r="U50" s="525"/>
      <c r="V50" s="525"/>
      <c r="W50" s="525"/>
      <c r="X50" s="525"/>
      <c r="Y50" s="525"/>
      <c r="Z50" s="525"/>
      <c r="AA50" s="525"/>
      <c r="AB50" s="525"/>
      <c r="AC50" s="525"/>
      <c r="AD50" s="525"/>
      <c r="AE50" s="525"/>
      <c r="AF50" s="525"/>
      <c r="AG50" s="525"/>
      <c r="AH50" s="525"/>
      <c r="AI50" s="525"/>
      <c r="AJ50" s="425"/>
      <c r="AK50" s="425"/>
      <c r="AL50" s="425"/>
      <c r="AM50" s="536"/>
      <c r="AN50" s="139">
        <v>9</v>
      </c>
      <c r="AO50" s="175" t="s">
        <v>117</v>
      </c>
      <c r="AP50" s="175"/>
      <c r="AQ50" s="175" t="s">
        <v>114</v>
      </c>
      <c r="AR50" s="175"/>
      <c r="AS50" s="175"/>
      <c r="AT50" s="175"/>
      <c r="AU50" s="175"/>
      <c r="AV50" s="175" t="s">
        <v>114</v>
      </c>
      <c r="AW50" s="176" t="s">
        <v>114</v>
      </c>
      <c r="AX50" s="176" t="s">
        <v>114</v>
      </c>
      <c r="AY50" s="176" t="s">
        <v>114</v>
      </c>
      <c r="AZ50" s="176" t="s">
        <v>114</v>
      </c>
      <c r="BA50" s="176" t="s">
        <v>114</v>
      </c>
      <c r="BB50" s="176" t="s">
        <v>114</v>
      </c>
      <c r="BC50" s="176" t="s">
        <v>114</v>
      </c>
      <c r="BD50" s="167">
        <f t="shared" si="0"/>
        <v>0</v>
      </c>
      <c r="BE50" s="167" t="str">
        <f t="shared" si="1"/>
        <v>Débil</v>
      </c>
      <c r="BF50" s="140"/>
      <c r="BG50" s="177" t="s">
        <v>114</v>
      </c>
      <c r="BH50" s="167" t="str">
        <f t="shared" si="2"/>
        <v>Casilla formulada</v>
      </c>
      <c r="BI50" s="140"/>
      <c r="BJ50" s="167" t="str">
        <f t="shared" si="3"/>
        <v/>
      </c>
      <c r="BK50" s="167" t="str">
        <f t="shared" si="4"/>
        <v/>
      </c>
      <c r="BL50" s="167" t="str">
        <f t="shared" si="5"/>
        <v>SI</v>
      </c>
      <c r="BM50" s="434"/>
      <c r="BN50" s="437"/>
      <c r="BO50" s="440"/>
      <c r="BP50" s="443"/>
      <c r="BQ50" s="425"/>
      <c r="BR50" s="425"/>
      <c r="BS50" s="533"/>
    </row>
    <row r="51" spans="2:71" s="113" customFormat="1" ht="96" customHeight="1" thickBot="1" x14ac:dyDescent="0.3">
      <c r="B51" s="464"/>
      <c r="C51" s="517"/>
      <c r="D51" s="519"/>
      <c r="E51" s="519"/>
      <c r="F51" s="523"/>
      <c r="G51" s="523"/>
      <c r="H51" s="523"/>
      <c r="I51" s="523"/>
      <c r="J51" s="456"/>
      <c r="K51" s="144">
        <v>10</v>
      </c>
      <c r="L51" s="179" t="s">
        <v>115</v>
      </c>
      <c r="M51" s="528"/>
      <c r="N51" s="531"/>
      <c r="O51" s="451"/>
      <c r="P51" s="444"/>
      <c r="Q51" s="526"/>
      <c r="R51" s="526"/>
      <c r="S51" s="526"/>
      <c r="T51" s="526"/>
      <c r="U51" s="526"/>
      <c r="V51" s="526"/>
      <c r="W51" s="526"/>
      <c r="X51" s="526"/>
      <c r="Y51" s="526"/>
      <c r="Z51" s="526"/>
      <c r="AA51" s="526"/>
      <c r="AB51" s="526"/>
      <c r="AC51" s="526"/>
      <c r="AD51" s="526"/>
      <c r="AE51" s="526"/>
      <c r="AF51" s="526"/>
      <c r="AG51" s="526"/>
      <c r="AH51" s="526"/>
      <c r="AI51" s="526"/>
      <c r="AJ51" s="426"/>
      <c r="AK51" s="426"/>
      <c r="AL51" s="426"/>
      <c r="AM51" s="537"/>
      <c r="AN51" s="146">
        <v>10</v>
      </c>
      <c r="AO51" s="180" t="s">
        <v>117</v>
      </c>
      <c r="AP51" s="180"/>
      <c r="AQ51" s="180" t="s">
        <v>114</v>
      </c>
      <c r="AR51" s="180"/>
      <c r="AS51" s="180"/>
      <c r="AT51" s="180"/>
      <c r="AU51" s="180"/>
      <c r="AV51" s="180" t="s">
        <v>114</v>
      </c>
      <c r="AW51" s="181" t="s">
        <v>114</v>
      </c>
      <c r="AX51" s="181" t="s">
        <v>114</v>
      </c>
      <c r="AY51" s="181" t="s">
        <v>114</v>
      </c>
      <c r="AZ51" s="181" t="s">
        <v>114</v>
      </c>
      <c r="BA51" s="181" t="s">
        <v>114</v>
      </c>
      <c r="BB51" s="181" t="s">
        <v>114</v>
      </c>
      <c r="BC51" s="181" t="s">
        <v>114</v>
      </c>
      <c r="BD51" s="148">
        <f t="shared" si="0"/>
        <v>0</v>
      </c>
      <c r="BE51" s="148" t="str">
        <f t="shared" si="1"/>
        <v>Débil</v>
      </c>
      <c r="BF51" s="147"/>
      <c r="BG51" s="182" t="s">
        <v>114</v>
      </c>
      <c r="BH51" s="148" t="str">
        <f t="shared" si="2"/>
        <v>Casilla formulada</v>
      </c>
      <c r="BI51" s="147"/>
      <c r="BJ51" s="148" t="str">
        <f t="shared" si="3"/>
        <v/>
      </c>
      <c r="BK51" s="148" t="str">
        <f t="shared" si="4"/>
        <v/>
      </c>
      <c r="BL51" s="148" t="str">
        <f t="shared" si="5"/>
        <v>SI</v>
      </c>
      <c r="BM51" s="435"/>
      <c r="BN51" s="438"/>
      <c r="BO51" s="441"/>
      <c r="BP51" s="444"/>
      <c r="BQ51" s="426"/>
      <c r="BR51" s="426"/>
      <c r="BS51" s="534"/>
    </row>
    <row r="52" spans="2:71" s="113" customFormat="1" ht="96" customHeight="1" x14ac:dyDescent="0.25">
      <c r="B52" s="462">
        <v>5</v>
      </c>
      <c r="C52" s="515" t="s">
        <v>112</v>
      </c>
      <c r="D52" s="518" t="s">
        <v>113</v>
      </c>
      <c r="E52" s="518"/>
      <c r="F52" s="522" t="s">
        <v>114</v>
      </c>
      <c r="G52" s="522" t="s">
        <v>114</v>
      </c>
      <c r="H52" s="522" t="s">
        <v>114</v>
      </c>
      <c r="I52" s="522" t="s">
        <v>114</v>
      </c>
      <c r="J52" s="455" t="str">
        <f>IF(AND((F52="SI"),(G52="SI"),(H52="SI"),(I52="SI")),"Si es Riesgo de Corrupción","No es Riesgo de Corrupción")</f>
        <v>No es Riesgo de Corrupción</v>
      </c>
      <c r="K52" s="128">
        <v>1</v>
      </c>
      <c r="L52" s="169" t="s">
        <v>115</v>
      </c>
      <c r="M52" s="527" t="s">
        <v>502</v>
      </c>
      <c r="N52" s="52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524" t="s">
        <v>114</v>
      </c>
      <c r="R52" s="524" t="s">
        <v>114</v>
      </c>
      <c r="S52" s="524" t="s">
        <v>114</v>
      </c>
      <c r="T52" s="524" t="s">
        <v>114</v>
      </c>
      <c r="U52" s="524" t="s">
        <v>114</v>
      </c>
      <c r="V52" s="524" t="s">
        <v>114</v>
      </c>
      <c r="W52" s="524" t="s">
        <v>114</v>
      </c>
      <c r="X52" s="524" t="s">
        <v>114</v>
      </c>
      <c r="Y52" s="524" t="s">
        <v>114</v>
      </c>
      <c r="Z52" s="524" t="s">
        <v>114</v>
      </c>
      <c r="AA52" s="524" t="s">
        <v>114</v>
      </c>
      <c r="AB52" s="524" t="s">
        <v>114</v>
      </c>
      <c r="AC52" s="524" t="s">
        <v>114</v>
      </c>
      <c r="AD52" s="524" t="s">
        <v>114</v>
      </c>
      <c r="AE52" s="524" t="s">
        <v>114</v>
      </c>
      <c r="AF52" s="524" t="s">
        <v>114</v>
      </c>
      <c r="AG52" s="524" t="s">
        <v>114</v>
      </c>
      <c r="AH52" s="524" t="s">
        <v>114</v>
      </c>
      <c r="AI52" s="524"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535" t="s">
        <v>116</v>
      </c>
      <c r="AN52" s="117">
        <v>1</v>
      </c>
      <c r="AO52" s="118" t="s">
        <v>117</v>
      </c>
      <c r="AP52" s="118"/>
      <c r="AQ52" s="118" t="s">
        <v>114</v>
      </c>
      <c r="AR52" s="118"/>
      <c r="AS52" s="118"/>
      <c r="AT52" s="118"/>
      <c r="AU52" s="118"/>
      <c r="AV52" s="118" t="s">
        <v>114</v>
      </c>
      <c r="AW52" s="119" t="s">
        <v>114</v>
      </c>
      <c r="AX52" s="119" t="s">
        <v>114</v>
      </c>
      <c r="AY52" s="119" t="s">
        <v>114</v>
      </c>
      <c r="AZ52" s="119" t="s">
        <v>114</v>
      </c>
      <c r="BA52" s="119" t="s">
        <v>114</v>
      </c>
      <c r="BB52" s="119" t="s">
        <v>114</v>
      </c>
      <c r="BC52" s="119" t="s">
        <v>114</v>
      </c>
      <c r="BD52" s="166">
        <f t="shared" si="0"/>
        <v>0</v>
      </c>
      <c r="BE52" s="166" t="str">
        <f t="shared" si="1"/>
        <v>Débil</v>
      </c>
      <c r="BF52" s="121"/>
      <c r="BG52" s="122" t="s">
        <v>114</v>
      </c>
      <c r="BH52" s="166" t="str">
        <f t="shared" si="2"/>
        <v>Casilla formulada</v>
      </c>
      <c r="BI52" s="121"/>
      <c r="BJ52" s="166" t="str">
        <f t="shared" si="3"/>
        <v/>
      </c>
      <c r="BK52" s="166" t="str">
        <f t="shared" si="4"/>
        <v/>
      </c>
      <c r="BL52" s="166" t="str">
        <f t="shared" si="5"/>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532"/>
    </row>
    <row r="53" spans="2:71" s="113" customFormat="1" ht="96" customHeight="1" x14ac:dyDescent="0.25">
      <c r="B53" s="463"/>
      <c r="C53" s="516"/>
      <c r="D53" s="518"/>
      <c r="E53" s="518"/>
      <c r="F53" s="522"/>
      <c r="G53" s="522"/>
      <c r="H53" s="522"/>
      <c r="I53" s="522"/>
      <c r="J53" s="455"/>
      <c r="K53" s="131">
        <v>2</v>
      </c>
      <c r="L53" s="170" t="s">
        <v>115</v>
      </c>
      <c r="M53" s="527"/>
      <c r="N53" s="530"/>
      <c r="O53" s="450"/>
      <c r="P53" s="443"/>
      <c r="Q53" s="525"/>
      <c r="R53" s="525"/>
      <c r="S53" s="525"/>
      <c r="T53" s="525"/>
      <c r="U53" s="525"/>
      <c r="V53" s="525"/>
      <c r="W53" s="525"/>
      <c r="X53" s="525"/>
      <c r="Y53" s="525"/>
      <c r="Z53" s="525"/>
      <c r="AA53" s="525"/>
      <c r="AB53" s="525"/>
      <c r="AC53" s="525"/>
      <c r="AD53" s="525"/>
      <c r="AE53" s="525"/>
      <c r="AF53" s="525"/>
      <c r="AG53" s="525"/>
      <c r="AH53" s="525"/>
      <c r="AI53" s="525"/>
      <c r="AJ53" s="425"/>
      <c r="AK53" s="425"/>
      <c r="AL53" s="425"/>
      <c r="AM53" s="536"/>
      <c r="AN53" s="133">
        <v>2</v>
      </c>
      <c r="AO53" s="171" t="s">
        <v>117</v>
      </c>
      <c r="AP53" s="171"/>
      <c r="AQ53" s="171" t="s">
        <v>114</v>
      </c>
      <c r="AR53" s="171"/>
      <c r="AS53" s="171"/>
      <c r="AT53" s="171"/>
      <c r="AU53" s="171"/>
      <c r="AV53" s="171" t="s">
        <v>114</v>
      </c>
      <c r="AW53" s="172" t="s">
        <v>114</v>
      </c>
      <c r="AX53" s="172" t="s">
        <v>114</v>
      </c>
      <c r="AY53" s="172" t="s">
        <v>114</v>
      </c>
      <c r="AZ53" s="172" t="s">
        <v>114</v>
      </c>
      <c r="BA53" s="172" t="s">
        <v>114</v>
      </c>
      <c r="BB53" s="172" t="s">
        <v>114</v>
      </c>
      <c r="BC53" s="172" t="s">
        <v>114</v>
      </c>
      <c r="BD53" s="135">
        <f t="shared" si="0"/>
        <v>0</v>
      </c>
      <c r="BE53" s="135" t="str">
        <f t="shared" si="1"/>
        <v>Débil</v>
      </c>
      <c r="BF53" s="134"/>
      <c r="BG53" s="173" t="s">
        <v>114</v>
      </c>
      <c r="BH53" s="135" t="str">
        <f t="shared" si="2"/>
        <v>Casilla formulada</v>
      </c>
      <c r="BI53" s="134"/>
      <c r="BJ53" s="135" t="str">
        <f t="shared" si="3"/>
        <v/>
      </c>
      <c r="BK53" s="135" t="str">
        <f t="shared" si="4"/>
        <v/>
      </c>
      <c r="BL53" s="135" t="str">
        <f t="shared" si="5"/>
        <v>SI</v>
      </c>
      <c r="BM53" s="434"/>
      <c r="BN53" s="437"/>
      <c r="BO53" s="440"/>
      <c r="BP53" s="443"/>
      <c r="BQ53" s="425"/>
      <c r="BR53" s="425"/>
      <c r="BS53" s="533"/>
    </row>
    <row r="54" spans="2:71" s="113" customFormat="1" ht="96" customHeight="1" x14ac:dyDescent="0.25">
      <c r="B54" s="463"/>
      <c r="C54" s="516"/>
      <c r="D54" s="518"/>
      <c r="E54" s="518"/>
      <c r="F54" s="522"/>
      <c r="G54" s="522"/>
      <c r="H54" s="522"/>
      <c r="I54" s="522"/>
      <c r="J54" s="455"/>
      <c r="K54" s="137">
        <v>3</v>
      </c>
      <c r="L54" s="174" t="s">
        <v>115</v>
      </c>
      <c r="M54" s="527"/>
      <c r="N54" s="530"/>
      <c r="O54" s="450"/>
      <c r="P54" s="443"/>
      <c r="Q54" s="525"/>
      <c r="R54" s="525"/>
      <c r="S54" s="525"/>
      <c r="T54" s="525"/>
      <c r="U54" s="525"/>
      <c r="V54" s="525"/>
      <c r="W54" s="525"/>
      <c r="X54" s="525"/>
      <c r="Y54" s="525"/>
      <c r="Z54" s="525"/>
      <c r="AA54" s="525"/>
      <c r="AB54" s="525"/>
      <c r="AC54" s="525"/>
      <c r="AD54" s="525"/>
      <c r="AE54" s="525"/>
      <c r="AF54" s="525"/>
      <c r="AG54" s="525"/>
      <c r="AH54" s="525"/>
      <c r="AI54" s="525"/>
      <c r="AJ54" s="425"/>
      <c r="AK54" s="425"/>
      <c r="AL54" s="425"/>
      <c r="AM54" s="536"/>
      <c r="AN54" s="139">
        <v>3</v>
      </c>
      <c r="AO54" s="175" t="s">
        <v>117</v>
      </c>
      <c r="AP54" s="175"/>
      <c r="AQ54" s="175" t="s">
        <v>114</v>
      </c>
      <c r="AR54" s="175"/>
      <c r="AS54" s="175"/>
      <c r="AT54" s="175"/>
      <c r="AU54" s="175"/>
      <c r="AV54" s="175" t="s">
        <v>114</v>
      </c>
      <c r="AW54" s="176" t="s">
        <v>114</v>
      </c>
      <c r="AX54" s="176" t="s">
        <v>114</v>
      </c>
      <c r="AY54" s="176" t="s">
        <v>114</v>
      </c>
      <c r="AZ54" s="176" t="s">
        <v>114</v>
      </c>
      <c r="BA54" s="176" t="s">
        <v>114</v>
      </c>
      <c r="BB54" s="176" t="s">
        <v>114</v>
      </c>
      <c r="BC54" s="176" t="s">
        <v>114</v>
      </c>
      <c r="BD54" s="167">
        <f t="shared" si="0"/>
        <v>0</v>
      </c>
      <c r="BE54" s="167" t="str">
        <f t="shared" si="1"/>
        <v>Débil</v>
      </c>
      <c r="BF54" s="140"/>
      <c r="BG54" s="177" t="s">
        <v>114</v>
      </c>
      <c r="BH54" s="167" t="str">
        <f t="shared" si="2"/>
        <v>Casilla formulada</v>
      </c>
      <c r="BI54" s="140"/>
      <c r="BJ54" s="167" t="str">
        <f t="shared" si="3"/>
        <v/>
      </c>
      <c r="BK54" s="167" t="str">
        <f t="shared" si="4"/>
        <v/>
      </c>
      <c r="BL54" s="167" t="str">
        <f t="shared" si="5"/>
        <v>SI</v>
      </c>
      <c r="BM54" s="434"/>
      <c r="BN54" s="437"/>
      <c r="BO54" s="440"/>
      <c r="BP54" s="443"/>
      <c r="BQ54" s="425"/>
      <c r="BR54" s="425"/>
      <c r="BS54" s="533"/>
    </row>
    <row r="55" spans="2:71" s="113" customFormat="1" ht="96" customHeight="1" x14ac:dyDescent="0.25">
      <c r="B55" s="463"/>
      <c r="C55" s="516"/>
      <c r="D55" s="518"/>
      <c r="E55" s="518"/>
      <c r="F55" s="522"/>
      <c r="G55" s="522"/>
      <c r="H55" s="522"/>
      <c r="I55" s="522"/>
      <c r="J55" s="455"/>
      <c r="K55" s="131">
        <v>4</v>
      </c>
      <c r="L55" s="170" t="s">
        <v>115</v>
      </c>
      <c r="M55" s="527"/>
      <c r="N55" s="530"/>
      <c r="O55" s="450"/>
      <c r="P55" s="443"/>
      <c r="Q55" s="525"/>
      <c r="R55" s="525"/>
      <c r="S55" s="525"/>
      <c r="T55" s="525"/>
      <c r="U55" s="525"/>
      <c r="V55" s="525"/>
      <c r="W55" s="525"/>
      <c r="X55" s="525"/>
      <c r="Y55" s="525"/>
      <c r="Z55" s="525"/>
      <c r="AA55" s="525"/>
      <c r="AB55" s="525"/>
      <c r="AC55" s="525"/>
      <c r="AD55" s="525"/>
      <c r="AE55" s="525"/>
      <c r="AF55" s="525"/>
      <c r="AG55" s="525"/>
      <c r="AH55" s="525"/>
      <c r="AI55" s="525"/>
      <c r="AJ55" s="425"/>
      <c r="AK55" s="425"/>
      <c r="AL55" s="425"/>
      <c r="AM55" s="536"/>
      <c r="AN55" s="133">
        <v>4</v>
      </c>
      <c r="AO55" s="171" t="s">
        <v>117</v>
      </c>
      <c r="AP55" s="171"/>
      <c r="AQ55" s="171" t="s">
        <v>114</v>
      </c>
      <c r="AR55" s="171"/>
      <c r="AS55" s="171"/>
      <c r="AT55" s="171"/>
      <c r="AU55" s="171"/>
      <c r="AV55" s="171" t="s">
        <v>114</v>
      </c>
      <c r="AW55" s="172" t="s">
        <v>114</v>
      </c>
      <c r="AX55" s="172" t="s">
        <v>114</v>
      </c>
      <c r="AY55" s="172" t="s">
        <v>114</v>
      </c>
      <c r="AZ55" s="172" t="s">
        <v>114</v>
      </c>
      <c r="BA55" s="172" t="s">
        <v>114</v>
      </c>
      <c r="BB55" s="172" t="s">
        <v>114</v>
      </c>
      <c r="BC55" s="172" t="s">
        <v>114</v>
      </c>
      <c r="BD55" s="135">
        <f t="shared" si="0"/>
        <v>0</v>
      </c>
      <c r="BE55" s="135" t="str">
        <f t="shared" si="1"/>
        <v>Débil</v>
      </c>
      <c r="BF55" s="134"/>
      <c r="BG55" s="173" t="s">
        <v>114</v>
      </c>
      <c r="BH55" s="135" t="str">
        <f t="shared" si="2"/>
        <v>Casilla formulada</v>
      </c>
      <c r="BI55" s="134"/>
      <c r="BJ55" s="135" t="str">
        <f t="shared" si="3"/>
        <v/>
      </c>
      <c r="BK55" s="135" t="str">
        <f t="shared" si="4"/>
        <v/>
      </c>
      <c r="BL55" s="135" t="str">
        <f t="shared" si="5"/>
        <v>SI</v>
      </c>
      <c r="BM55" s="434"/>
      <c r="BN55" s="437"/>
      <c r="BO55" s="440"/>
      <c r="BP55" s="443"/>
      <c r="BQ55" s="425"/>
      <c r="BR55" s="425"/>
      <c r="BS55" s="533"/>
    </row>
    <row r="56" spans="2:71" s="113" customFormat="1" ht="96" customHeight="1" x14ac:dyDescent="0.25">
      <c r="B56" s="463"/>
      <c r="C56" s="516"/>
      <c r="D56" s="518"/>
      <c r="E56" s="518"/>
      <c r="F56" s="522"/>
      <c r="G56" s="522"/>
      <c r="H56" s="522"/>
      <c r="I56" s="522"/>
      <c r="J56" s="455"/>
      <c r="K56" s="137">
        <v>5</v>
      </c>
      <c r="L56" s="174" t="s">
        <v>115</v>
      </c>
      <c r="M56" s="527"/>
      <c r="N56" s="530"/>
      <c r="O56" s="450"/>
      <c r="P56" s="443"/>
      <c r="Q56" s="525"/>
      <c r="R56" s="525"/>
      <c r="S56" s="525"/>
      <c r="T56" s="525"/>
      <c r="U56" s="525"/>
      <c r="V56" s="525"/>
      <c r="W56" s="525"/>
      <c r="X56" s="525"/>
      <c r="Y56" s="525"/>
      <c r="Z56" s="525"/>
      <c r="AA56" s="525"/>
      <c r="AB56" s="525"/>
      <c r="AC56" s="525"/>
      <c r="AD56" s="525"/>
      <c r="AE56" s="525"/>
      <c r="AF56" s="525"/>
      <c r="AG56" s="525"/>
      <c r="AH56" s="525"/>
      <c r="AI56" s="525"/>
      <c r="AJ56" s="425"/>
      <c r="AK56" s="425"/>
      <c r="AL56" s="425"/>
      <c r="AM56" s="536"/>
      <c r="AN56" s="139">
        <v>5</v>
      </c>
      <c r="AO56" s="175" t="s">
        <v>117</v>
      </c>
      <c r="AP56" s="175"/>
      <c r="AQ56" s="175" t="s">
        <v>114</v>
      </c>
      <c r="AR56" s="175"/>
      <c r="AS56" s="175"/>
      <c r="AT56" s="175"/>
      <c r="AU56" s="175"/>
      <c r="AV56" s="175" t="s">
        <v>114</v>
      </c>
      <c r="AW56" s="176" t="s">
        <v>114</v>
      </c>
      <c r="AX56" s="176" t="s">
        <v>114</v>
      </c>
      <c r="AY56" s="176" t="s">
        <v>114</v>
      </c>
      <c r="AZ56" s="176" t="s">
        <v>114</v>
      </c>
      <c r="BA56" s="176" t="s">
        <v>114</v>
      </c>
      <c r="BB56" s="176" t="s">
        <v>114</v>
      </c>
      <c r="BC56" s="176" t="s">
        <v>114</v>
      </c>
      <c r="BD56" s="167">
        <f t="shared" si="0"/>
        <v>0</v>
      </c>
      <c r="BE56" s="167" t="str">
        <f t="shared" si="1"/>
        <v>Débil</v>
      </c>
      <c r="BF56" s="140"/>
      <c r="BG56" s="177" t="s">
        <v>114</v>
      </c>
      <c r="BH56" s="167" t="str">
        <f t="shared" si="2"/>
        <v>Casilla formulada</v>
      </c>
      <c r="BI56" s="140"/>
      <c r="BJ56" s="167" t="str">
        <f t="shared" si="3"/>
        <v/>
      </c>
      <c r="BK56" s="167" t="str">
        <f t="shared" si="4"/>
        <v/>
      </c>
      <c r="BL56" s="167" t="str">
        <f t="shared" si="5"/>
        <v>SI</v>
      </c>
      <c r="BM56" s="434"/>
      <c r="BN56" s="437"/>
      <c r="BO56" s="440"/>
      <c r="BP56" s="443"/>
      <c r="BQ56" s="425"/>
      <c r="BR56" s="425"/>
      <c r="BS56" s="533"/>
    </row>
    <row r="57" spans="2:71" s="113" customFormat="1" ht="96" customHeight="1" x14ac:dyDescent="0.25">
      <c r="B57" s="463"/>
      <c r="C57" s="516"/>
      <c r="D57" s="518"/>
      <c r="E57" s="518"/>
      <c r="F57" s="522"/>
      <c r="G57" s="522"/>
      <c r="H57" s="522"/>
      <c r="I57" s="522"/>
      <c r="J57" s="455"/>
      <c r="K57" s="131">
        <v>6</v>
      </c>
      <c r="L57" s="170" t="s">
        <v>115</v>
      </c>
      <c r="M57" s="527"/>
      <c r="N57" s="530"/>
      <c r="O57" s="450"/>
      <c r="P57" s="443"/>
      <c r="Q57" s="525"/>
      <c r="R57" s="525"/>
      <c r="S57" s="525"/>
      <c r="T57" s="525"/>
      <c r="U57" s="525"/>
      <c r="V57" s="525"/>
      <c r="W57" s="525"/>
      <c r="X57" s="525"/>
      <c r="Y57" s="525"/>
      <c r="Z57" s="525"/>
      <c r="AA57" s="525"/>
      <c r="AB57" s="525"/>
      <c r="AC57" s="525"/>
      <c r="AD57" s="525"/>
      <c r="AE57" s="525"/>
      <c r="AF57" s="525"/>
      <c r="AG57" s="525"/>
      <c r="AH57" s="525"/>
      <c r="AI57" s="525"/>
      <c r="AJ57" s="425"/>
      <c r="AK57" s="425"/>
      <c r="AL57" s="425"/>
      <c r="AM57" s="536"/>
      <c r="AN57" s="133">
        <v>6</v>
      </c>
      <c r="AO57" s="171" t="s">
        <v>117</v>
      </c>
      <c r="AP57" s="171"/>
      <c r="AQ57" s="171" t="s">
        <v>114</v>
      </c>
      <c r="AR57" s="171"/>
      <c r="AS57" s="171"/>
      <c r="AT57" s="171"/>
      <c r="AU57" s="171"/>
      <c r="AV57" s="171" t="s">
        <v>114</v>
      </c>
      <c r="AW57" s="172" t="s">
        <v>114</v>
      </c>
      <c r="AX57" s="172" t="s">
        <v>114</v>
      </c>
      <c r="AY57" s="172" t="s">
        <v>114</v>
      </c>
      <c r="AZ57" s="172" t="s">
        <v>114</v>
      </c>
      <c r="BA57" s="172" t="s">
        <v>114</v>
      </c>
      <c r="BB57" s="172" t="s">
        <v>114</v>
      </c>
      <c r="BC57" s="172" t="s">
        <v>114</v>
      </c>
      <c r="BD57" s="135">
        <f t="shared" si="0"/>
        <v>0</v>
      </c>
      <c r="BE57" s="135" t="str">
        <f t="shared" si="1"/>
        <v>Débil</v>
      </c>
      <c r="BF57" s="134"/>
      <c r="BG57" s="173" t="s">
        <v>114</v>
      </c>
      <c r="BH57" s="135" t="str">
        <f t="shared" si="2"/>
        <v>Casilla formulada</v>
      </c>
      <c r="BI57" s="134"/>
      <c r="BJ57" s="135" t="str">
        <f t="shared" si="3"/>
        <v/>
      </c>
      <c r="BK57" s="135" t="str">
        <f t="shared" si="4"/>
        <v/>
      </c>
      <c r="BL57" s="135" t="str">
        <f t="shared" si="5"/>
        <v>SI</v>
      </c>
      <c r="BM57" s="434"/>
      <c r="BN57" s="437"/>
      <c r="BO57" s="440"/>
      <c r="BP57" s="443"/>
      <c r="BQ57" s="425"/>
      <c r="BR57" s="425"/>
      <c r="BS57" s="533"/>
    </row>
    <row r="58" spans="2:71" s="113" customFormat="1" ht="96" customHeight="1" x14ac:dyDescent="0.25">
      <c r="B58" s="463"/>
      <c r="C58" s="516"/>
      <c r="D58" s="518"/>
      <c r="E58" s="518"/>
      <c r="F58" s="522"/>
      <c r="G58" s="522"/>
      <c r="H58" s="522"/>
      <c r="I58" s="522"/>
      <c r="J58" s="455"/>
      <c r="K58" s="137">
        <v>7</v>
      </c>
      <c r="L58" s="174" t="s">
        <v>115</v>
      </c>
      <c r="M58" s="527"/>
      <c r="N58" s="530"/>
      <c r="O58" s="450"/>
      <c r="P58" s="443"/>
      <c r="Q58" s="525"/>
      <c r="R58" s="525"/>
      <c r="S58" s="525"/>
      <c r="T58" s="525"/>
      <c r="U58" s="525"/>
      <c r="V58" s="525"/>
      <c r="W58" s="525"/>
      <c r="X58" s="525"/>
      <c r="Y58" s="525"/>
      <c r="Z58" s="525"/>
      <c r="AA58" s="525"/>
      <c r="AB58" s="525"/>
      <c r="AC58" s="525"/>
      <c r="AD58" s="525"/>
      <c r="AE58" s="525"/>
      <c r="AF58" s="525"/>
      <c r="AG58" s="525"/>
      <c r="AH58" s="525"/>
      <c r="AI58" s="525"/>
      <c r="AJ58" s="425"/>
      <c r="AK58" s="425"/>
      <c r="AL58" s="425"/>
      <c r="AM58" s="536"/>
      <c r="AN58" s="139">
        <v>7</v>
      </c>
      <c r="AO58" s="175" t="s">
        <v>117</v>
      </c>
      <c r="AP58" s="175"/>
      <c r="AQ58" s="175" t="s">
        <v>114</v>
      </c>
      <c r="AR58" s="175"/>
      <c r="AS58" s="175"/>
      <c r="AT58" s="175"/>
      <c r="AU58" s="175"/>
      <c r="AV58" s="175" t="s">
        <v>114</v>
      </c>
      <c r="AW58" s="176" t="s">
        <v>114</v>
      </c>
      <c r="AX58" s="176" t="s">
        <v>114</v>
      </c>
      <c r="AY58" s="176" t="s">
        <v>114</v>
      </c>
      <c r="AZ58" s="176" t="s">
        <v>114</v>
      </c>
      <c r="BA58" s="176" t="s">
        <v>114</v>
      </c>
      <c r="BB58" s="176" t="s">
        <v>114</v>
      </c>
      <c r="BC58" s="176" t="s">
        <v>114</v>
      </c>
      <c r="BD58" s="167">
        <f t="shared" si="0"/>
        <v>0</v>
      </c>
      <c r="BE58" s="167" t="str">
        <f t="shared" si="1"/>
        <v>Débil</v>
      </c>
      <c r="BF58" s="140"/>
      <c r="BG58" s="177" t="s">
        <v>114</v>
      </c>
      <c r="BH58" s="167" t="str">
        <f t="shared" si="2"/>
        <v>Casilla formulada</v>
      </c>
      <c r="BI58" s="140"/>
      <c r="BJ58" s="167" t="str">
        <f t="shared" si="3"/>
        <v/>
      </c>
      <c r="BK58" s="167" t="str">
        <f t="shared" si="4"/>
        <v/>
      </c>
      <c r="BL58" s="167" t="str">
        <f t="shared" si="5"/>
        <v>SI</v>
      </c>
      <c r="BM58" s="434"/>
      <c r="BN58" s="437"/>
      <c r="BO58" s="440"/>
      <c r="BP58" s="443"/>
      <c r="BQ58" s="425"/>
      <c r="BR58" s="425"/>
      <c r="BS58" s="533"/>
    </row>
    <row r="59" spans="2:71" s="113" customFormat="1" ht="96" customHeight="1" x14ac:dyDescent="0.25">
      <c r="B59" s="463"/>
      <c r="C59" s="516"/>
      <c r="D59" s="518"/>
      <c r="E59" s="518"/>
      <c r="F59" s="522"/>
      <c r="G59" s="522"/>
      <c r="H59" s="522"/>
      <c r="I59" s="522"/>
      <c r="J59" s="455"/>
      <c r="K59" s="131">
        <v>8</v>
      </c>
      <c r="L59" s="170" t="s">
        <v>115</v>
      </c>
      <c r="M59" s="527"/>
      <c r="N59" s="530"/>
      <c r="O59" s="450"/>
      <c r="P59" s="443"/>
      <c r="Q59" s="525"/>
      <c r="R59" s="525"/>
      <c r="S59" s="525"/>
      <c r="T59" s="525"/>
      <c r="U59" s="525"/>
      <c r="V59" s="525"/>
      <c r="W59" s="525"/>
      <c r="X59" s="525"/>
      <c r="Y59" s="525"/>
      <c r="Z59" s="525"/>
      <c r="AA59" s="525"/>
      <c r="AB59" s="525"/>
      <c r="AC59" s="525"/>
      <c r="AD59" s="525"/>
      <c r="AE59" s="525"/>
      <c r="AF59" s="525"/>
      <c r="AG59" s="525"/>
      <c r="AH59" s="525"/>
      <c r="AI59" s="525"/>
      <c r="AJ59" s="425"/>
      <c r="AK59" s="425"/>
      <c r="AL59" s="425"/>
      <c r="AM59" s="536"/>
      <c r="AN59" s="133">
        <v>8</v>
      </c>
      <c r="AO59" s="171" t="s">
        <v>117</v>
      </c>
      <c r="AP59" s="171"/>
      <c r="AQ59" s="171" t="s">
        <v>114</v>
      </c>
      <c r="AR59" s="171"/>
      <c r="AS59" s="171"/>
      <c r="AT59" s="171"/>
      <c r="AU59" s="171"/>
      <c r="AV59" s="171" t="s">
        <v>114</v>
      </c>
      <c r="AW59" s="172" t="s">
        <v>114</v>
      </c>
      <c r="AX59" s="172" t="s">
        <v>114</v>
      </c>
      <c r="AY59" s="172" t="s">
        <v>114</v>
      </c>
      <c r="AZ59" s="172" t="s">
        <v>114</v>
      </c>
      <c r="BA59" s="172" t="s">
        <v>114</v>
      </c>
      <c r="BB59" s="172" t="s">
        <v>114</v>
      </c>
      <c r="BC59" s="172" t="s">
        <v>114</v>
      </c>
      <c r="BD59" s="135">
        <f t="shared" si="0"/>
        <v>0</v>
      </c>
      <c r="BE59" s="135" t="str">
        <f t="shared" si="1"/>
        <v>Débil</v>
      </c>
      <c r="BF59" s="134"/>
      <c r="BG59" s="173" t="s">
        <v>114</v>
      </c>
      <c r="BH59" s="135" t="str">
        <f t="shared" si="2"/>
        <v>Casilla formulada</v>
      </c>
      <c r="BI59" s="134"/>
      <c r="BJ59" s="135" t="str">
        <f t="shared" si="3"/>
        <v/>
      </c>
      <c r="BK59" s="135" t="str">
        <f t="shared" si="4"/>
        <v/>
      </c>
      <c r="BL59" s="135" t="str">
        <f t="shared" si="5"/>
        <v>SI</v>
      </c>
      <c r="BM59" s="434"/>
      <c r="BN59" s="437"/>
      <c r="BO59" s="440"/>
      <c r="BP59" s="443"/>
      <c r="BQ59" s="425"/>
      <c r="BR59" s="425"/>
      <c r="BS59" s="533"/>
    </row>
    <row r="60" spans="2:71" s="113" customFormat="1" ht="96" customHeight="1" x14ac:dyDescent="0.25">
      <c r="B60" s="463"/>
      <c r="C60" s="516"/>
      <c r="D60" s="518"/>
      <c r="E60" s="518"/>
      <c r="F60" s="522"/>
      <c r="G60" s="522"/>
      <c r="H60" s="522"/>
      <c r="I60" s="522"/>
      <c r="J60" s="455"/>
      <c r="K60" s="137">
        <v>9</v>
      </c>
      <c r="L60" s="178" t="s">
        <v>115</v>
      </c>
      <c r="M60" s="527"/>
      <c r="N60" s="530"/>
      <c r="O60" s="450"/>
      <c r="P60" s="443"/>
      <c r="Q60" s="525"/>
      <c r="R60" s="525"/>
      <c r="S60" s="525"/>
      <c r="T60" s="525"/>
      <c r="U60" s="525"/>
      <c r="V60" s="525"/>
      <c r="W60" s="525"/>
      <c r="X60" s="525"/>
      <c r="Y60" s="525"/>
      <c r="Z60" s="525"/>
      <c r="AA60" s="525"/>
      <c r="AB60" s="525"/>
      <c r="AC60" s="525"/>
      <c r="AD60" s="525"/>
      <c r="AE60" s="525"/>
      <c r="AF60" s="525"/>
      <c r="AG60" s="525"/>
      <c r="AH60" s="525"/>
      <c r="AI60" s="525"/>
      <c r="AJ60" s="425"/>
      <c r="AK60" s="425"/>
      <c r="AL60" s="425"/>
      <c r="AM60" s="536"/>
      <c r="AN60" s="139">
        <v>9</v>
      </c>
      <c r="AO60" s="175" t="s">
        <v>117</v>
      </c>
      <c r="AP60" s="175"/>
      <c r="AQ60" s="175" t="s">
        <v>114</v>
      </c>
      <c r="AR60" s="175"/>
      <c r="AS60" s="175"/>
      <c r="AT60" s="175"/>
      <c r="AU60" s="175"/>
      <c r="AV60" s="175" t="s">
        <v>114</v>
      </c>
      <c r="AW60" s="176" t="s">
        <v>114</v>
      </c>
      <c r="AX60" s="176" t="s">
        <v>114</v>
      </c>
      <c r="AY60" s="176" t="s">
        <v>114</v>
      </c>
      <c r="AZ60" s="176" t="s">
        <v>114</v>
      </c>
      <c r="BA60" s="176" t="s">
        <v>114</v>
      </c>
      <c r="BB60" s="176" t="s">
        <v>114</v>
      </c>
      <c r="BC60" s="176" t="s">
        <v>114</v>
      </c>
      <c r="BD60" s="167">
        <f t="shared" si="0"/>
        <v>0</v>
      </c>
      <c r="BE60" s="167" t="str">
        <f t="shared" si="1"/>
        <v>Débil</v>
      </c>
      <c r="BF60" s="140"/>
      <c r="BG60" s="177" t="s">
        <v>114</v>
      </c>
      <c r="BH60" s="167" t="str">
        <f t="shared" si="2"/>
        <v>Casilla formulada</v>
      </c>
      <c r="BI60" s="140"/>
      <c r="BJ60" s="167" t="str">
        <f t="shared" si="3"/>
        <v/>
      </c>
      <c r="BK60" s="167" t="str">
        <f t="shared" si="4"/>
        <v/>
      </c>
      <c r="BL60" s="167" t="str">
        <f t="shared" si="5"/>
        <v>SI</v>
      </c>
      <c r="BM60" s="434"/>
      <c r="BN60" s="437"/>
      <c r="BO60" s="440"/>
      <c r="BP60" s="443"/>
      <c r="BQ60" s="425"/>
      <c r="BR60" s="425"/>
      <c r="BS60" s="533"/>
    </row>
    <row r="61" spans="2:71" s="113" customFormat="1" ht="96" customHeight="1" thickBot="1" x14ac:dyDescent="0.3">
      <c r="B61" s="464"/>
      <c r="C61" s="517"/>
      <c r="D61" s="519"/>
      <c r="E61" s="519"/>
      <c r="F61" s="523"/>
      <c r="G61" s="523"/>
      <c r="H61" s="523"/>
      <c r="I61" s="523"/>
      <c r="J61" s="456"/>
      <c r="K61" s="144">
        <v>10</v>
      </c>
      <c r="L61" s="179" t="s">
        <v>115</v>
      </c>
      <c r="M61" s="528"/>
      <c r="N61" s="531"/>
      <c r="O61" s="451"/>
      <c r="P61" s="444"/>
      <c r="Q61" s="526"/>
      <c r="R61" s="526"/>
      <c r="S61" s="526"/>
      <c r="T61" s="526"/>
      <c r="U61" s="526"/>
      <c r="V61" s="526"/>
      <c r="W61" s="526"/>
      <c r="X61" s="526"/>
      <c r="Y61" s="526"/>
      <c r="Z61" s="526"/>
      <c r="AA61" s="526"/>
      <c r="AB61" s="526"/>
      <c r="AC61" s="526"/>
      <c r="AD61" s="526"/>
      <c r="AE61" s="526"/>
      <c r="AF61" s="526"/>
      <c r="AG61" s="526"/>
      <c r="AH61" s="526"/>
      <c r="AI61" s="526"/>
      <c r="AJ61" s="426"/>
      <c r="AK61" s="426"/>
      <c r="AL61" s="426"/>
      <c r="AM61" s="537"/>
      <c r="AN61" s="146">
        <v>10</v>
      </c>
      <c r="AO61" s="180" t="s">
        <v>117</v>
      </c>
      <c r="AP61" s="180"/>
      <c r="AQ61" s="180" t="s">
        <v>114</v>
      </c>
      <c r="AR61" s="180"/>
      <c r="AS61" s="180"/>
      <c r="AT61" s="180"/>
      <c r="AU61" s="180"/>
      <c r="AV61" s="180" t="s">
        <v>114</v>
      </c>
      <c r="AW61" s="181" t="s">
        <v>114</v>
      </c>
      <c r="AX61" s="181" t="s">
        <v>114</v>
      </c>
      <c r="AY61" s="181" t="s">
        <v>114</v>
      </c>
      <c r="AZ61" s="181" t="s">
        <v>114</v>
      </c>
      <c r="BA61" s="181" t="s">
        <v>114</v>
      </c>
      <c r="BB61" s="181" t="s">
        <v>114</v>
      </c>
      <c r="BC61" s="181" t="s">
        <v>114</v>
      </c>
      <c r="BD61" s="148">
        <f t="shared" si="0"/>
        <v>0</v>
      </c>
      <c r="BE61" s="148" t="str">
        <f t="shared" si="1"/>
        <v>Débil</v>
      </c>
      <c r="BF61" s="147"/>
      <c r="BG61" s="182" t="s">
        <v>114</v>
      </c>
      <c r="BH61" s="148" t="str">
        <f t="shared" si="2"/>
        <v>Casilla formulada</v>
      </c>
      <c r="BI61" s="147"/>
      <c r="BJ61" s="148" t="str">
        <f t="shared" si="3"/>
        <v/>
      </c>
      <c r="BK61" s="148" t="str">
        <f t="shared" si="4"/>
        <v/>
      </c>
      <c r="BL61" s="148" t="str">
        <f t="shared" si="5"/>
        <v>SI</v>
      </c>
      <c r="BM61" s="435"/>
      <c r="BN61" s="438"/>
      <c r="BO61" s="441"/>
      <c r="BP61" s="444"/>
      <c r="BQ61" s="426"/>
      <c r="BR61" s="426"/>
      <c r="BS61" s="534"/>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86" priority="23" operator="containsText" text="Si es Riesgo de Corrupción">
      <formula>NOT(ISERROR(SEARCH("Si es Riesgo de Corrupción",J12)))</formula>
    </cfRule>
    <cfRule type="containsText" dxfId="85" priority="24" operator="containsText" text="No es Riesgo de Corrupción">
      <formula>NOT(ISERROR(SEARCH("No es Riesgo de Corrupción",J12)))</formula>
    </cfRule>
  </conditionalFormatting>
  <conditionalFormatting sqref="L12:M21">
    <cfRule type="containsText" dxfId="84" priority="22" operator="containsText" text="Espacio para describir ">
      <formula>NOT(ISERROR(SEARCH("Espacio para describir ",L12)))</formula>
    </cfRule>
  </conditionalFormatting>
  <conditionalFormatting sqref="N12:N61 Q12:AI61 AQ12:AQ61 AV12:BC61 BG12:BG61 BO12:BO61">
    <cfRule type="containsText" dxfId="83" priority="21" operator="containsText" text="Escoger un dato de la lista desplegable">
      <formula>NOT(ISERROR(SEARCH("Escoger un dato de la lista desplegable",N12)))</formula>
    </cfRule>
  </conditionalFormatting>
  <conditionalFormatting sqref="AO12:AO61">
    <cfRule type="containsText" dxfId="82" priority="20" operator="containsText" text="REDACTAR CONTROL">
      <formula>NOT(ISERROR(SEARCH("REDACTAR CONTROL",AO12)))</formula>
    </cfRule>
  </conditionalFormatting>
  <conditionalFormatting sqref="AL12 BR12">
    <cfRule type="containsText" dxfId="81" priority="17" operator="containsText" text="Extremo">
      <formula>NOT(ISERROR(SEARCH("Extremo",AL12)))</formula>
    </cfRule>
    <cfRule type="containsText" dxfId="80" priority="18" operator="containsText" text="Alto">
      <formula>NOT(ISERROR(SEARCH("Alto",AL12)))</formula>
    </cfRule>
    <cfRule type="containsText" dxfId="79" priority="19" operator="containsText" text="Moderado">
      <formula>NOT(ISERROR(SEARCH("Moderado",AL12)))</formula>
    </cfRule>
  </conditionalFormatting>
  <conditionalFormatting sqref="L22:M31">
    <cfRule type="containsText" dxfId="78" priority="16" operator="containsText" text="Espacio para describir ">
      <formula>NOT(ISERROR(SEARCH("Espacio para describir ",L22)))</formula>
    </cfRule>
  </conditionalFormatting>
  <conditionalFormatting sqref="AL22 BR22">
    <cfRule type="containsText" dxfId="77" priority="13" operator="containsText" text="Extremo">
      <formula>NOT(ISERROR(SEARCH("Extremo",AL22)))</formula>
    </cfRule>
    <cfRule type="containsText" dxfId="76" priority="14" operator="containsText" text="Alto">
      <formula>NOT(ISERROR(SEARCH("Alto",AL22)))</formula>
    </cfRule>
    <cfRule type="containsText" dxfId="75" priority="15" operator="containsText" text="Moderado">
      <formula>NOT(ISERROR(SEARCH("Moderado",AL22)))</formula>
    </cfRule>
  </conditionalFormatting>
  <conditionalFormatting sqref="L32:M41">
    <cfRule type="containsText" dxfId="74" priority="12" operator="containsText" text="Espacio para describir ">
      <formula>NOT(ISERROR(SEARCH("Espacio para describir ",L32)))</formula>
    </cfRule>
  </conditionalFormatting>
  <conditionalFormatting sqref="AL32 BR32">
    <cfRule type="containsText" dxfId="73" priority="9" operator="containsText" text="Extremo">
      <formula>NOT(ISERROR(SEARCH("Extremo",AL32)))</formula>
    </cfRule>
    <cfRule type="containsText" dxfId="72" priority="10" operator="containsText" text="Alto">
      <formula>NOT(ISERROR(SEARCH("Alto",AL32)))</formula>
    </cfRule>
    <cfRule type="containsText" dxfId="71" priority="11" operator="containsText" text="Moderado">
      <formula>NOT(ISERROR(SEARCH("Moderado",AL32)))</formula>
    </cfRule>
  </conditionalFormatting>
  <conditionalFormatting sqref="L42:M51">
    <cfRule type="containsText" dxfId="70" priority="8" operator="containsText" text="Espacio para describir ">
      <formula>NOT(ISERROR(SEARCH("Espacio para describir ",L42)))</formula>
    </cfRule>
  </conditionalFormatting>
  <conditionalFormatting sqref="AL42 BR42">
    <cfRule type="containsText" dxfId="69" priority="5" operator="containsText" text="Extremo">
      <formula>NOT(ISERROR(SEARCH("Extremo",AL42)))</formula>
    </cfRule>
    <cfRule type="containsText" dxfId="68" priority="6" operator="containsText" text="Alto">
      <formula>NOT(ISERROR(SEARCH("Alto",AL42)))</formula>
    </cfRule>
    <cfRule type="containsText" dxfId="67" priority="7" operator="containsText" text="Moderado">
      <formula>NOT(ISERROR(SEARCH("Moderado",AL42)))</formula>
    </cfRule>
  </conditionalFormatting>
  <conditionalFormatting sqref="L52:M61">
    <cfRule type="containsText" dxfId="66" priority="4" operator="containsText" text="Espacio para describir ">
      <formula>NOT(ISERROR(SEARCH("Espacio para describir ",L52)))</formula>
    </cfRule>
  </conditionalFormatting>
  <conditionalFormatting sqref="AL52 BR52">
    <cfRule type="containsText" dxfId="65" priority="1" operator="containsText" text="Extremo">
      <formula>NOT(ISERROR(SEARCH("Extremo",AL52)))</formula>
    </cfRule>
    <cfRule type="containsText" dxfId="64" priority="2" operator="containsText" text="Alto">
      <formula>NOT(ISERROR(SEARCH("Alto",AL52)))</formula>
    </cfRule>
    <cfRule type="containsText" dxfId="63"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CFEF6454-21A6-4D6C-99D0-42C3726CCB4B}"/>
    <dataValidation allowBlank="1" showInputMessage="1" showErrorMessage="1" prompt="¿Se deja evidencia o rastro de la ejecución del control, que permita a cualquier tercero con la evidencia, llegar a la misma conclusión?." sqref="BC11" xr:uid="{F9BEE0D0-87D3-41F4-A5DB-CC57FA4518C9}"/>
    <dataValidation allowBlank="1" showInputMessage="1" showErrorMessage="1" prompt="¿Las observaciones, desviaciones o diferencias identificadas como resultados de la ejecución del control son investigadas y resueltas de manera oportuna?" sqref="BB11" xr:uid="{FD5DC14E-F237-4A74-ADFC-EEB16A37FAF3}"/>
    <dataValidation allowBlank="1" showInputMessage="1" showErrorMessage="1" prompt="¿La fuente de información que se utiliza en el desarrollo del control es información confiable que permita mitigar el riesgo?." sqref="BA11" xr:uid="{FD69AD55-FE38-4F77-9290-0CFE653B4101}"/>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37DD2BA-D011-4AB9-8119-21476C952AC4}"/>
    <dataValidation allowBlank="1" showInputMessage="1" showErrorMessage="1" prompt="¿La oportunidad en que se ejecuta el control ayuda a prevenir la mitigación del riesgo o a detectar la materialización del riesgo de manera oportuna?" sqref="AY11" xr:uid="{F8AA8195-DF81-4FE1-ADDA-EB6C2500A9C6}"/>
    <dataValidation allowBlank="1" showInputMessage="1" showErrorMessage="1" prompt="El responsable tiene autoridad y adecuada segregación de funciones en la ejecución del control?" sqref="AX11" xr:uid="{42445AE5-946A-47D9-B266-B113ECD207D6}"/>
    <dataValidation allowBlank="1" showInputMessage="1" showErrorMessage="1" prompt="¿Existen un responsable asignado a la ejecución del control?" sqref="AW11" xr:uid="{FA946D3A-3F84-418E-9AB5-D41FF9D3417D}"/>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EA8DB52F-3D38-4D43-BC79-9664BEA80D87}"/>
    <dataValidation type="list" allowBlank="1" showInputMessage="1" showErrorMessage="1" prompt="¿Genera Impacto ambiental?" sqref="AI12:AI61" xr:uid="{318E3D20-380B-465D-AAC7-1A69DFB91662}">
      <formula1>"SI,NO,Escoger un dato de la lista desplegable"</formula1>
    </dataValidation>
    <dataValidation allowBlank="1" showInputMessage="1" showErrorMessage="1" prompt="¿Genera Impacto ambiental?" sqref="AI11" xr:uid="{DF1F46C1-FB28-4404-96FB-03665D6FCFDF}"/>
    <dataValidation type="list" allowBlank="1" showInputMessage="1" showErrorMessage="1" prompt="¿Afectar la imagen nacional?" sqref="AH12:AH61" xr:uid="{CBB1C7D7-0280-482B-A84A-88850A2DFE86}">
      <formula1>"SI,NO,Escoger un dato de la lista desplegable"</formula1>
    </dataValidation>
    <dataValidation allowBlank="1" showInputMessage="1" showErrorMessage="1" prompt="¿Afectar la imagen nacional?" sqref="AH11" xr:uid="{D048F64F-56AC-41AD-B6D7-49B908591C76}"/>
    <dataValidation type="list" allowBlank="1" showInputMessage="1" showErrorMessage="1" prompt="¿Afectar la imagen regional?" sqref="AG12:AG61" xr:uid="{3D4ED97E-C0CB-4E08-A84C-DBF8D8A155E8}">
      <formula1>"SI,NO,Escoger un dato de la lista desplegable"</formula1>
    </dataValidation>
    <dataValidation allowBlank="1" showInputMessage="1" showErrorMessage="1" prompt="¿Afectar la imagen regional?" sqref="AG11" xr:uid="{B7234349-D9D5-4E37-A579-FCC7C3DC7A1E}"/>
    <dataValidation type="list" allowBlank="1" showInputMessage="1" showErrorMessage="1" prompt="¿Ocasionar lesiones físicas o pérdida de vidas humanas?_x000a_NOTA: si esta respuesta es afirmativa, el impacto sera considerado como catastrófico." sqref="AF12:AF61" xr:uid="{DB94B04B-E069-4B46-AA0D-B3F4EE7657F0}">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5EAD7817-071B-40F8-AF94-3F1B6ED52349}"/>
    <dataValidation type="list" allowBlank="1" showInputMessage="1" showErrorMessage="1" prompt="¿Generar pérdida de credibilidad del sector?" sqref="AE12:AE61" xr:uid="{0DB0C6FE-AC36-470A-AE74-CBAEA8B5F031}">
      <formula1>"SI,NO,Escoger un dato de la lista desplegable"</formula1>
    </dataValidation>
    <dataValidation allowBlank="1" showInputMessage="1" showErrorMessage="1" prompt="¿Generar pérdida de credibilidad del sector?" sqref="AE11" xr:uid="{7E0AE85F-AFFC-4CD6-AF91-74BA4A398533}"/>
    <dataValidation type="list" allowBlank="1" showInputMessage="1" showErrorMessage="1" prompt="¿Dar lugar a procesos penales?" sqref="AD12:AD61" xr:uid="{0BADC64B-ECCD-4A6B-87DE-4097AAF57716}">
      <formula1>"SI,NO,Escoger un dato de la lista desplegable"</formula1>
    </dataValidation>
    <dataValidation allowBlank="1" showInputMessage="1" showErrorMessage="1" prompt="¿Dar lugar a procesos penales?" sqref="AD11" xr:uid="{B53A9FD3-AAB7-49F8-8BB9-2906AE58E40E}"/>
    <dataValidation type="list" allowBlank="1" showInputMessage="1" showErrorMessage="1" prompt="¿Dar lugar a procesos fiscales?" sqref="AC12:AC61" xr:uid="{BE18AA07-3F56-4E58-A6D9-A5549C3EF704}">
      <formula1>"SI,NO,Escoger un dato de la lista desplegable"</formula1>
    </dataValidation>
    <dataValidation allowBlank="1" showInputMessage="1" showErrorMessage="1" prompt="¿Dar lugar a procesos fiscales?" sqref="AC11" xr:uid="{F39C2124-4DB9-466F-BE49-52C4E14D5047}"/>
    <dataValidation type="list" allowBlank="1" showInputMessage="1" showErrorMessage="1" prompt="¿Dar lugar a procesos disciplinarios?" sqref="AB12:AB61" xr:uid="{8DF56AAF-B00F-4B52-ADA8-6E7DC5F35C24}">
      <formula1>"SI,NO,Escoger un dato de la lista desplegable"</formula1>
    </dataValidation>
    <dataValidation allowBlank="1" showInputMessage="1" showErrorMessage="1" prompt="¿Dar lugar a procesos disciplinarios?" sqref="AB11" xr:uid="{D12C77F2-647B-4D95-816B-2B136CFC0BF8}"/>
    <dataValidation type="list" allowBlank="1" showInputMessage="1" showErrorMessage="1" prompt="¿Dar lugar a procesos sancionatorios?" sqref="AA12:AA61" xr:uid="{EC58C9F8-AD51-4CEB-80F0-7F9D816CBF6F}">
      <formula1>"SI,NO,Escoger un dato de la lista desplegable"</formula1>
    </dataValidation>
    <dataValidation allowBlank="1" showInputMessage="1" showErrorMessage="1" prompt="¿Dar lugar a procesos sancionatorios?" sqref="AA11" xr:uid="{5A8039C5-F988-4777-9970-245B9E707227}"/>
    <dataValidation type="list" allowBlank="1" showInputMessage="1" showErrorMessage="1" prompt="¿Generar intervención de los órganos de control, de la Fiscalía, u otro ente?" sqref="Z12:Z61" xr:uid="{819FF5CD-182F-4DF7-8D81-F2EF11979744}">
      <formula1>"SI,NO,Escoger un dato de la lista desplegable"</formula1>
    </dataValidation>
    <dataValidation allowBlank="1" showInputMessage="1" showErrorMessage="1" prompt="¿Generar intervención de los órganos de control, de la Fiscalía, u otro ente?" sqref="Z11" xr:uid="{43D79E81-6553-4D64-A638-DAB38A9BF5B5}"/>
    <dataValidation type="list" allowBlank="1" showInputMessage="1" showErrorMessage="1" prompt="¿Generar pérdida de información de la Entidad?" sqref="Y12:Y61" xr:uid="{E78851AF-EA34-441C-83FA-882F341A7D62}">
      <formula1>"SI,NO,Escoger un dato de la lista desplegable"</formula1>
    </dataValidation>
    <dataValidation allowBlank="1" showInputMessage="1" showErrorMessage="1" prompt="¿Generar pérdida de información de la Entidad?" sqref="Y11" xr:uid="{873A65E8-6D61-453D-B4AF-F511B4333DC3}"/>
    <dataValidation type="list" allowBlank="1" showInputMessage="1" showErrorMessage="1" prompt="¿Dar lugar al detrimento de calidad de vida de la comunidad por la pérdida del bien o servicios o los recursos públicos?" sqref="X12:X61" xr:uid="{CB570489-D4BD-4ECC-AAC0-22C3F4F5E2C6}">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3DB8C19-DB63-49B0-ACFB-1BCA3BD799C8}"/>
    <dataValidation type="list" allowBlank="1" showInputMessage="1" showErrorMessage="1" prompt="¿Afectar la generación de los productos o la prestación de servicios?" sqref="W12:W61" xr:uid="{CC5666EE-B412-4924-949F-6A98B90964AF}">
      <formula1>"SI,NO,Escoger un dato de la lista desplegable"</formula1>
    </dataValidation>
    <dataValidation allowBlank="1" showInputMessage="1" showErrorMessage="1" prompt="¿Afectar la generación de los productos o la prestación de servicios?" sqref="W11" xr:uid="{3E9A1EB2-E535-4048-9F81-937D3215058E}"/>
    <dataValidation type="list" allowBlank="1" showInputMessage="1" showErrorMessage="1" prompt="¿Generar pérdida de recursos económicos?" sqref="V12:V61" xr:uid="{76DF33BA-BF02-4CDF-9C26-A1CBC8F3FCF5}">
      <formula1>"SI,NO,Escoger un dato de la lista desplegable"</formula1>
    </dataValidation>
    <dataValidation allowBlank="1" showInputMessage="1" showErrorMessage="1" prompt="¿Generar pérdida de recursos económicos?" sqref="V11" xr:uid="{81B9DA01-CCAF-4F03-AA1A-3BA4DCF03DF9}"/>
    <dataValidation type="list" allowBlank="1" showInputMessage="1" showErrorMessage="1" prompt="¿Generar pérdida de confianza de la Entidad, afectando su reputación?" sqref="U12:U61" xr:uid="{F7F3490B-3F9C-4D16-A9A4-055EBBD92EF9}">
      <formula1>"SI,NO,Escoger un dato de la lista desplegable"</formula1>
    </dataValidation>
    <dataValidation allowBlank="1" showInputMessage="1" showErrorMessage="1" prompt="¿Generar pérdida de confianza de la Entidad, afectando su reputación?" sqref="U11" xr:uid="{393D9195-F176-4E62-8777-760A85447C2F}"/>
    <dataValidation type="list" allowBlank="1" showInputMessage="1" showErrorMessage="1" prompt="¿Afectar el cumplimiento de la misión del sector al que pertenece la Entidad?" sqref="T12:T61" xr:uid="{929695CA-0E8D-4AB4-AB04-C3B2E50B91A6}">
      <formula1>"SI,NO,Escoger un dato de la lista desplegable"</formula1>
    </dataValidation>
    <dataValidation allowBlank="1" showInputMessage="1" showErrorMessage="1" prompt="¿Afectar el cumplimiento de la misión del sector al que pertenece la Entidad?" sqref="T11" xr:uid="{DDCCAEF6-AB0F-4117-A10A-253C18FF3890}"/>
    <dataValidation type="list" allowBlank="1" showInputMessage="1" showErrorMessage="1" prompt="¿Afectar el cumplimiento de misión de la Entidad?" sqref="S12:S61" xr:uid="{C5970C0C-1CED-48B5-9AE3-EE044141BA4B}">
      <formula1>"SI,NO,Escoger un dato de la lista desplegable"</formula1>
    </dataValidation>
    <dataValidation allowBlank="1" showInputMessage="1" showErrorMessage="1" prompt="¿Afectar el cumplimiento de misión de la Entidad?" sqref="S11" xr:uid="{3483CB85-02F7-4AF0-91E8-FE6A3D94496E}"/>
    <dataValidation type="list" allowBlank="1" showInputMessage="1" showErrorMessage="1" prompt="¿Afectar el cumplimiento de metas y objetivos de la dependencia?" sqref="R12:R61" xr:uid="{EFCD8252-3A4E-4202-BA4A-BD5B79D8679C}">
      <formula1>"SI,NO,Escoger un dato de la lista desplegable"</formula1>
    </dataValidation>
    <dataValidation allowBlank="1" showInputMessage="1" showErrorMessage="1" prompt="¿Afectar el cumplimiento de metas y objetivos de la dependencia?" sqref="R11" xr:uid="{1B6CA9A7-7759-43B8-89AA-01B6BC12B0A1}"/>
    <dataValidation type="list" allowBlank="1" showInputMessage="1" showErrorMessage="1" prompt="¿Afectar al grupo de funcionarios del proceso?" sqref="Q12:Q61" xr:uid="{2558442F-D4CF-42E8-828A-F54398091F1D}">
      <formula1>"SI,NO,Escoger un dato de la lista desplegable"</formula1>
    </dataValidation>
    <dataValidation allowBlank="1" showInputMessage="1" showErrorMessage="1" prompt="¿Afectar al grupo de funcionarios del proceso?" sqref="Q11" xr:uid="{66C5C20E-765D-4C0B-A880-27B8931BF968}"/>
    <dataValidation allowBlank="1" showInputMessage="1" showErrorMessage="1" prompt="Son los efectos ocasionados por la ocurrencia de un riesgo que afecta los objetivos o procesos de la entidad. Pueden ser una pérdida, un daño, un perjuicio, un detrimento." sqref="M9:M11" xr:uid="{D09252BB-6468-4CDD-8F43-E5F9615BC28C}"/>
    <dataValidation type="list" allowBlank="1" showInputMessage="1" showErrorMessage="1" sqref="BG12:BG61" xr:uid="{AB0E1BF7-9236-45C5-8190-40611EACAF37}">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CD58283E-2181-4D59-A886-90F977234D59}">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01557AB8-9957-4EA5-9CAA-E23977FF1F3F}">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219137E8-26F8-4985-AE0B-BFA0BC02FE7C}">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67357ADB-C29C-47BC-AA37-D5DEAB2A33E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D690616D-0474-4D52-8BD7-FE41552D62EC}">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8A98591E-BE1B-425A-898E-B67A6BDC1E0E}">
      <formula1>"Adecuado,Inadecuado,Escoger un dato de la lista desplegable"</formula1>
    </dataValidation>
    <dataValidation type="list" allowBlank="1" showInputMessage="1" showErrorMessage="1" prompt="¿Existen un responsable asignado a la ejecución del control?" sqref="AW12:AW61" xr:uid="{5AD0EDFE-4838-4003-811B-4289B7EE3A86}">
      <formula1>"Asignado,No Asignado,Escoger un dato de la lista desplegable"</formula1>
    </dataValidation>
    <dataValidation type="list" allowBlank="1" showInputMessage="1" showErrorMessage="1" sqref="AV12:AV61" xr:uid="{AAC747BD-5442-4C2A-81BD-6A73EF0B5F51}">
      <formula1>"Escoger un dato de la lista desplegable,Preventivo,Detectivo"</formula1>
    </dataValidation>
    <dataValidation type="list" allowBlank="1" showInputMessage="1" showErrorMessage="1" sqref="AQ12:AQ61" xr:uid="{411787DD-78E1-46B9-9DCB-9BBAF4A7DC43}">
      <formula1>"Escoger un dato de la lista desplegable,Por Tramite, Diario, Semanal, Quincenal, Mensual, Bimestral, Trimestral, Semestral,Anual"</formula1>
    </dataValidation>
    <dataValidation type="list" allowBlank="1" showInputMessage="1" showErrorMessage="1" sqref="F12:I61" xr:uid="{B7E0B818-BF15-456D-9167-697EEAB43BFA}">
      <formula1>"SI,NO,Escoger un dato de la lista desplegable"</formula1>
    </dataValidation>
    <dataValidation type="list" allowBlank="1" showInputMessage="1" showErrorMessage="1" sqref="N12:N61" xr:uid="{46ACF204-3C96-491F-B6F9-ED949B392A02}">
      <formula1>"Escoger un dato de la lista desplegable,5,4,3,2,1"</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58EC8-F470-4BE9-86C6-7CBA1899CA87}">
  <dimension ref="B2:BS61"/>
  <sheetViews>
    <sheetView topLeftCell="A14" workbookViewId="0"/>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561">
        <v>45275</v>
      </c>
      <c r="F6" s="281"/>
      <c r="G6" s="281"/>
      <c r="H6" s="281"/>
      <c r="I6" s="281"/>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262" t="s">
        <v>71</v>
      </c>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4"/>
      <c r="AN8" s="285" t="s">
        <v>72</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262"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4"/>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374</v>
      </c>
      <c r="K10" s="258"/>
      <c r="L10" s="258"/>
      <c r="M10" s="261"/>
      <c r="N10" s="262"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233"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267"/>
      <c r="O11" s="268"/>
      <c r="P11" s="268"/>
      <c r="Q11" s="162">
        <v>1</v>
      </c>
      <c r="R11" s="162">
        <v>2</v>
      </c>
      <c r="S11" s="162">
        <v>3</v>
      </c>
      <c r="T11" s="162">
        <v>4</v>
      </c>
      <c r="U11" s="162">
        <v>5</v>
      </c>
      <c r="V11" s="162">
        <v>6</v>
      </c>
      <c r="W11" s="162">
        <v>7</v>
      </c>
      <c r="X11" s="162">
        <v>8</v>
      </c>
      <c r="Y11" s="162">
        <v>9</v>
      </c>
      <c r="Z11" s="162">
        <v>10</v>
      </c>
      <c r="AA11" s="162">
        <v>11</v>
      </c>
      <c r="AB11" s="162">
        <v>12</v>
      </c>
      <c r="AC11" s="162">
        <v>13</v>
      </c>
      <c r="AD11" s="162">
        <v>14</v>
      </c>
      <c r="AE11" s="162">
        <v>15</v>
      </c>
      <c r="AF11" s="162">
        <v>16</v>
      </c>
      <c r="AG11" s="162">
        <v>17</v>
      </c>
      <c r="AH11" s="162">
        <v>18</v>
      </c>
      <c r="AI11" s="162">
        <v>19</v>
      </c>
      <c r="AJ11" s="294"/>
      <c r="AK11" s="294"/>
      <c r="AL11" s="294"/>
      <c r="AM11" s="234"/>
      <c r="AN11" s="247"/>
      <c r="AO11" s="237"/>
      <c r="AP11" s="237"/>
      <c r="AQ11" s="237"/>
      <c r="AR11" s="237"/>
      <c r="AS11" s="237"/>
      <c r="AT11" s="237"/>
      <c r="AU11" s="237"/>
      <c r="AV11" s="237"/>
      <c r="AW11" s="163" t="s">
        <v>109</v>
      </c>
      <c r="AX11" s="163" t="s">
        <v>110</v>
      </c>
      <c r="AY11" s="163">
        <v>2</v>
      </c>
      <c r="AZ11" s="163">
        <v>3</v>
      </c>
      <c r="BA11" s="163">
        <v>4</v>
      </c>
      <c r="BB11" s="163">
        <v>5</v>
      </c>
      <c r="BC11" s="163">
        <v>6</v>
      </c>
      <c r="BD11" s="271"/>
      <c r="BE11" s="272"/>
      <c r="BF11" s="274"/>
      <c r="BG11" s="271"/>
      <c r="BH11" s="272"/>
      <c r="BI11" s="274"/>
      <c r="BJ11" s="271"/>
      <c r="BK11" s="272"/>
      <c r="BL11" s="278"/>
      <c r="BM11" s="238"/>
      <c r="BN11" s="240"/>
      <c r="BO11" s="235" t="s">
        <v>104</v>
      </c>
      <c r="BP11" s="236"/>
      <c r="BQ11" s="164" t="s">
        <v>106</v>
      </c>
      <c r="BR11" s="164" t="s">
        <v>111</v>
      </c>
      <c r="BS11" s="250"/>
    </row>
    <row r="12" spans="2:71" s="113" customFormat="1" ht="96" customHeight="1" x14ac:dyDescent="0.25">
      <c r="B12" s="462">
        <v>1</v>
      </c>
      <c r="C12" s="515" t="s">
        <v>876</v>
      </c>
      <c r="D12" s="518" t="s">
        <v>877</v>
      </c>
      <c r="E12" s="518" t="s">
        <v>878</v>
      </c>
      <c r="F12" s="522" t="s">
        <v>162</v>
      </c>
      <c r="G12" s="522" t="s">
        <v>162</v>
      </c>
      <c r="H12" s="522" t="s">
        <v>162</v>
      </c>
      <c r="I12" s="522" t="s">
        <v>162</v>
      </c>
      <c r="J12" s="455" t="str">
        <f>IF(AND((F12="SI"),(G12="SI"),(H12="SI"),(I12="SI")),"Si es Riesgo de Corrupción","No es Riesgo de Corrupción")</f>
        <v>Si es Riesgo de Corrupción</v>
      </c>
      <c r="K12" s="128">
        <v>1</v>
      </c>
      <c r="L12" s="169" t="s">
        <v>879</v>
      </c>
      <c r="M12" s="527" t="s">
        <v>880</v>
      </c>
      <c r="N12" s="529">
        <v>1</v>
      </c>
      <c r="O12" s="449" t="str">
        <f>IF(N12=1,"Rara vez",IF(N12=2,"Improbable",IF(N12=3,"Posible",IF(N12=4,"Probable",IF(N12=5,"Casi seguro","Definir el nivel de probabilidad")))))</f>
        <v>Rara vez</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524" t="s">
        <v>162</v>
      </c>
      <c r="R12" s="524" t="s">
        <v>162</v>
      </c>
      <c r="S12" s="524" t="s">
        <v>162</v>
      </c>
      <c r="T12" s="524" t="s">
        <v>165</v>
      </c>
      <c r="U12" s="524" t="s">
        <v>162</v>
      </c>
      <c r="V12" s="524" t="s">
        <v>162</v>
      </c>
      <c r="W12" s="524" t="s">
        <v>162</v>
      </c>
      <c r="X12" s="524" t="s">
        <v>162</v>
      </c>
      <c r="Y12" s="524" t="s">
        <v>165</v>
      </c>
      <c r="Z12" s="524" t="s">
        <v>162</v>
      </c>
      <c r="AA12" s="524" t="s">
        <v>162</v>
      </c>
      <c r="AB12" s="524" t="s">
        <v>162</v>
      </c>
      <c r="AC12" s="524" t="s">
        <v>162</v>
      </c>
      <c r="AD12" s="524" t="s">
        <v>162</v>
      </c>
      <c r="AE12" s="524" t="s">
        <v>165</v>
      </c>
      <c r="AF12" s="524" t="s">
        <v>165</v>
      </c>
      <c r="AG12" s="524" t="s">
        <v>165</v>
      </c>
      <c r="AH12" s="524" t="s">
        <v>165</v>
      </c>
      <c r="AI12" s="524" t="s">
        <v>165</v>
      </c>
      <c r="AJ12" s="448">
        <f>IF(AF12="SI","Impacto Catastrófico por lesoines o perdida de vidas humanas",(COUNTIF(Q12:AE21,"SI")+COUNTIF(AG12:AI21,"SI")))</f>
        <v>12</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535" t="s">
        <v>159</v>
      </c>
      <c r="AN12" s="117">
        <v>1</v>
      </c>
      <c r="AO12" s="118" t="s">
        <v>881</v>
      </c>
      <c r="AP12" s="118" t="s">
        <v>882</v>
      </c>
      <c r="AQ12" s="118" t="s">
        <v>476</v>
      </c>
      <c r="AR12" s="118" t="s">
        <v>883</v>
      </c>
      <c r="AS12" s="118" t="s">
        <v>884</v>
      </c>
      <c r="AT12" s="118" t="s">
        <v>885</v>
      </c>
      <c r="AU12" s="118" t="s">
        <v>886</v>
      </c>
      <c r="AV12" s="118" t="s">
        <v>170</v>
      </c>
      <c r="AW12" s="119" t="s">
        <v>171</v>
      </c>
      <c r="AX12" s="119" t="s">
        <v>172</v>
      </c>
      <c r="AY12" s="119" t="s">
        <v>173</v>
      </c>
      <c r="AZ12" s="119" t="s">
        <v>174</v>
      </c>
      <c r="BA12" s="119" t="s">
        <v>175</v>
      </c>
      <c r="BB12" s="119" t="s">
        <v>176</v>
      </c>
      <c r="BC12" s="119" t="s">
        <v>187</v>
      </c>
      <c r="BD12" s="166">
        <f t="shared" ref="BD12:BD61" si="0">IF(AW12="Asignado",15,0)+IF(AX12="Adecuado",15,0)+IF(AY12="Oportuna",15,0)+IF(AZ12="Prevenir",15,IF(AZ12="Detectar",10,0))+IF(BA12="Confiable",15,0)+IF(BB12="Se investigan y resuelven oportunamente",15,0)+IF(BC12="Completa",10,IF(BC12="Incompleta",5,0))</f>
        <v>100</v>
      </c>
      <c r="BE12" s="166" t="str">
        <f t="shared" ref="BE12:BE61" si="1">IF(BD12&lt;=85,"Débil",IF(AND(BD12&gt;=86,BD12&lt;=94),"Moderado","Fuerte"))</f>
        <v>Fuerte</v>
      </c>
      <c r="BF12" s="121"/>
      <c r="BG12" s="122" t="s">
        <v>178</v>
      </c>
      <c r="BH12" s="166" t="str">
        <f t="shared" ref="BH12:BH61" si="2">IF(BG12="Débil","No se ejecuta",IF(BG12="Moderado","Algunas veces se ejecuta",IF(BG12="FUERTE","Siempre se ejecuta","Casilla formulada")))</f>
        <v>Siempre se ejecuta</v>
      </c>
      <c r="BI12" s="121"/>
      <c r="BJ12" s="16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66">
        <f t="shared" ref="BK12:BK61" si="4">IF(BJ12="DÉBIL",0,IF(BJ12="MODERADO",50,IF(BJ12="FUERTE",100,"")))</f>
        <v>100</v>
      </c>
      <c r="BL12" s="166" t="str">
        <f t="shared" ref="BL12:BL61" si="5">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39">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532" t="s">
        <v>887</v>
      </c>
    </row>
    <row r="13" spans="2:71" s="113" customFormat="1" ht="96" customHeight="1" x14ac:dyDescent="0.25">
      <c r="B13" s="463"/>
      <c r="C13" s="516"/>
      <c r="D13" s="518"/>
      <c r="E13" s="518"/>
      <c r="F13" s="522"/>
      <c r="G13" s="522"/>
      <c r="H13" s="522"/>
      <c r="I13" s="522"/>
      <c r="J13" s="455"/>
      <c r="K13" s="131">
        <v>2</v>
      </c>
      <c r="L13" s="170" t="s">
        <v>879</v>
      </c>
      <c r="M13" s="527"/>
      <c r="N13" s="530"/>
      <c r="O13" s="450"/>
      <c r="P13" s="443"/>
      <c r="Q13" s="525"/>
      <c r="R13" s="525"/>
      <c r="S13" s="525"/>
      <c r="T13" s="525"/>
      <c r="U13" s="525"/>
      <c r="V13" s="525"/>
      <c r="W13" s="525"/>
      <c r="X13" s="525"/>
      <c r="Y13" s="525"/>
      <c r="Z13" s="525"/>
      <c r="AA13" s="525"/>
      <c r="AB13" s="525"/>
      <c r="AC13" s="525"/>
      <c r="AD13" s="525"/>
      <c r="AE13" s="525"/>
      <c r="AF13" s="525"/>
      <c r="AG13" s="525"/>
      <c r="AH13" s="525"/>
      <c r="AI13" s="525"/>
      <c r="AJ13" s="425"/>
      <c r="AK13" s="425"/>
      <c r="AL13" s="425"/>
      <c r="AM13" s="536"/>
      <c r="AN13" s="133">
        <v>2</v>
      </c>
      <c r="AO13" s="171" t="s">
        <v>888</v>
      </c>
      <c r="AP13" s="171" t="s">
        <v>889</v>
      </c>
      <c r="AQ13" s="171" t="s">
        <v>496</v>
      </c>
      <c r="AR13" s="171" t="s">
        <v>890</v>
      </c>
      <c r="AS13" s="171" t="s">
        <v>891</v>
      </c>
      <c r="AT13" s="171" t="s">
        <v>885</v>
      </c>
      <c r="AU13" s="171" t="s">
        <v>886</v>
      </c>
      <c r="AV13" s="171" t="s">
        <v>170</v>
      </c>
      <c r="AW13" s="172" t="s">
        <v>171</v>
      </c>
      <c r="AX13" s="172" t="s">
        <v>172</v>
      </c>
      <c r="AY13" s="172" t="s">
        <v>173</v>
      </c>
      <c r="AZ13" s="172" t="s">
        <v>174</v>
      </c>
      <c r="BA13" s="172" t="s">
        <v>175</v>
      </c>
      <c r="BB13" s="172" t="s">
        <v>176</v>
      </c>
      <c r="BC13" s="172" t="s">
        <v>187</v>
      </c>
      <c r="BD13" s="135">
        <f t="shared" si="0"/>
        <v>100</v>
      </c>
      <c r="BE13" s="135" t="str">
        <f t="shared" si="1"/>
        <v>Fuerte</v>
      </c>
      <c r="BF13" s="134"/>
      <c r="BG13" s="173" t="s">
        <v>178</v>
      </c>
      <c r="BH13" s="135" t="str">
        <f t="shared" si="2"/>
        <v>Siempre se ejecuta</v>
      </c>
      <c r="BI13" s="134"/>
      <c r="BJ13" s="135" t="str">
        <f t="shared" si="3"/>
        <v>FUERTE</v>
      </c>
      <c r="BK13" s="135">
        <f t="shared" si="4"/>
        <v>100</v>
      </c>
      <c r="BL13" s="135" t="str">
        <f t="shared" si="5"/>
        <v>NO</v>
      </c>
      <c r="BM13" s="434"/>
      <c r="BN13" s="437"/>
      <c r="BO13" s="440"/>
      <c r="BP13" s="443"/>
      <c r="BQ13" s="425"/>
      <c r="BR13" s="425"/>
      <c r="BS13" s="533"/>
    </row>
    <row r="14" spans="2:71" s="113" customFormat="1" ht="96" customHeight="1" x14ac:dyDescent="0.25">
      <c r="B14" s="463"/>
      <c r="C14" s="516"/>
      <c r="D14" s="518"/>
      <c r="E14" s="518"/>
      <c r="F14" s="522"/>
      <c r="G14" s="522"/>
      <c r="H14" s="522"/>
      <c r="I14" s="522"/>
      <c r="J14" s="455"/>
      <c r="K14" s="137">
        <v>3</v>
      </c>
      <c r="L14" s="174" t="s">
        <v>115</v>
      </c>
      <c r="M14" s="527"/>
      <c r="N14" s="530"/>
      <c r="O14" s="450"/>
      <c r="P14" s="443"/>
      <c r="Q14" s="525"/>
      <c r="R14" s="525"/>
      <c r="S14" s="525"/>
      <c r="T14" s="525"/>
      <c r="U14" s="525"/>
      <c r="V14" s="525"/>
      <c r="W14" s="525"/>
      <c r="X14" s="525"/>
      <c r="Y14" s="525"/>
      <c r="Z14" s="525"/>
      <c r="AA14" s="525"/>
      <c r="AB14" s="525"/>
      <c r="AC14" s="525"/>
      <c r="AD14" s="525"/>
      <c r="AE14" s="525"/>
      <c r="AF14" s="525"/>
      <c r="AG14" s="525"/>
      <c r="AH14" s="525"/>
      <c r="AI14" s="525"/>
      <c r="AJ14" s="425"/>
      <c r="AK14" s="425"/>
      <c r="AL14" s="425"/>
      <c r="AM14" s="536"/>
      <c r="AN14" s="139">
        <v>3</v>
      </c>
      <c r="AO14" s="175" t="s">
        <v>117</v>
      </c>
      <c r="AP14" s="175"/>
      <c r="AQ14" s="175" t="s">
        <v>114</v>
      </c>
      <c r="AR14" s="175"/>
      <c r="AS14" s="175"/>
      <c r="AT14" s="175"/>
      <c r="AU14" s="175"/>
      <c r="AV14" s="175" t="s">
        <v>114</v>
      </c>
      <c r="AW14" s="176" t="s">
        <v>114</v>
      </c>
      <c r="AX14" s="176" t="s">
        <v>114</v>
      </c>
      <c r="AY14" s="176" t="s">
        <v>114</v>
      </c>
      <c r="AZ14" s="176" t="s">
        <v>114</v>
      </c>
      <c r="BA14" s="176" t="s">
        <v>114</v>
      </c>
      <c r="BB14" s="176" t="s">
        <v>114</v>
      </c>
      <c r="BC14" s="176" t="s">
        <v>114</v>
      </c>
      <c r="BD14" s="167">
        <f t="shared" si="0"/>
        <v>0</v>
      </c>
      <c r="BE14" s="167" t="str">
        <f t="shared" si="1"/>
        <v>Débil</v>
      </c>
      <c r="BF14" s="140"/>
      <c r="BG14" s="177" t="s">
        <v>114</v>
      </c>
      <c r="BH14" s="167" t="str">
        <f t="shared" si="2"/>
        <v>Casilla formulada</v>
      </c>
      <c r="BI14" s="140"/>
      <c r="BJ14" s="167" t="str">
        <f t="shared" si="3"/>
        <v/>
      </c>
      <c r="BK14" s="167" t="str">
        <f t="shared" si="4"/>
        <v/>
      </c>
      <c r="BL14" s="167" t="str">
        <f t="shared" si="5"/>
        <v>SI</v>
      </c>
      <c r="BM14" s="434"/>
      <c r="BN14" s="437"/>
      <c r="BO14" s="440"/>
      <c r="BP14" s="443"/>
      <c r="BQ14" s="425"/>
      <c r="BR14" s="425"/>
      <c r="BS14" s="533"/>
    </row>
    <row r="15" spans="2:71" s="113" customFormat="1" ht="96" customHeight="1" x14ac:dyDescent="0.25">
      <c r="B15" s="463"/>
      <c r="C15" s="516"/>
      <c r="D15" s="518"/>
      <c r="E15" s="518"/>
      <c r="F15" s="522"/>
      <c r="G15" s="522"/>
      <c r="H15" s="522"/>
      <c r="I15" s="522"/>
      <c r="J15" s="455"/>
      <c r="K15" s="131">
        <v>4</v>
      </c>
      <c r="L15" s="170" t="s">
        <v>115</v>
      </c>
      <c r="M15" s="527"/>
      <c r="N15" s="530"/>
      <c r="O15" s="450"/>
      <c r="P15" s="443"/>
      <c r="Q15" s="525"/>
      <c r="R15" s="525"/>
      <c r="S15" s="525"/>
      <c r="T15" s="525"/>
      <c r="U15" s="525"/>
      <c r="V15" s="525"/>
      <c r="W15" s="525"/>
      <c r="X15" s="525"/>
      <c r="Y15" s="525"/>
      <c r="Z15" s="525"/>
      <c r="AA15" s="525"/>
      <c r="AB15" s="525"/>
      <c r="AC15" s="525"/>
      <c r="AD15" s="525"/>
      <c r="AE15" s="525"/>
      <c r="AF15" s="525"/>
      <c r="AG15" s="525"/>
      <c r="AH15" s="525"/>
      <c r="AI15" s="525"/>
      <c r="AJ15" s="425"/>
      <c r="AK15" s="425"/>
      <c r="AL15" s="425"/>
      <c r="AM15" s="536"/>
      <c r="AN15" s="133">
        <v>4</v>
      </c>
      <c r="AO15" s="171" t="s">
        <v>117</v>
      </c>
      <c r="AP15" s="171"/>
      <c r="AQ15" s="171" t="s">
        <v>114</v>
      </c>
      <c r="AR15" s="171"/>
      <c r="AS15" s="171"/>
      <c r="AT15" s="171"/>
      <c r="AU15" s="171"/>
      <c r="AV15" s="171" t="s">
        <v>114</v>
      </c>
      <c r="AW15" s="172" t="s">
        <v>114</v>
      </c>
      <c r="AX15" s="172" t="s">
        <v>114</v>
      </c>
      <c r="AY15" s="172" t="s">
        <v>114</v>
      </c>
      <c r="AZ15" s="172" t="s">
        <v>114</v>
      </c>
      <c r="BA15" s="172" t="s">
        <v>114</v>
      </c>
      <c r="BB15" s="172" t="s">
        <v>114</v>
      </c>
      <c r="BC15" s="172" t="s">
        <v>114</v>
      </c>
      <c r="BD15" s="135">
        <f t="shared" si="0"/>
        <v>0</v>
      </c>
      <c r="BE15" s="135" t="str">
        <f t="shared" si="1"/>
        <v>Débil</v>
      </c>
      <c r="BF15" s="134"/>
      <c r="BG15" s="173" t="s">
        <v>114</v>
      </c>
      <c r="BH15" s="135" t="str">
        <f t="shared" si="2"/>
        <v>Casilla formulada</v>
      </c>
      <c r="BI15" s="134"/>
      <c r="BJ15" s="135" t="str">
        <f t="shared" si="3"/>
        <v/>
      </c>
      <c r="BK15" s="135" t="str">
        <f t="shared" si="4"/>
        <v/>
      </c>
      <c r="BL15" s="135" t="str">
        <f t="shared" si="5"/>
        <v>SI</v>
      </c>
      <c r="BM15" s="434"/>
      <c r="BN15" s="437"/>
      <c r="BO15" s="440"/>
      <c r="BP15" s="443"/>
      <c r="BQ15" s="425"/>
      <c r="BR15" s="425"/>
      <c r="BS15" s="533"/>
    </row>
    <row r="16" spans="2:71" s="113" customFormat="1" ht="96" customHeight="1" x14ac:dyDescent="0.25">
      <c r="B16" s="463"/>
      <c r="C16" s="516"/>
      <c r="D16" s="518"/>
      <c r="E16" s="518"/>
      <c r="F16" s="522"/>
      <c r="G16" s="522"/>
      <c r="H16" s="522"/>
      <c r="I16" s="522"/>
      <c r="J16" s="455"/>
      <c r="K16" s="137">
        <v>5</v>
      </c>
      <c r="L16" s="174" t="s">
        <v>115</v>
      </c>
      <c r="M16" s="527"/>
      <c r="N16" s="530"/>
      <c r="O16" s="450"/>
      <c r="P16" s="443"/>
      <c r="Q16" s="525"/>
      <c r="R16" s="525"/>
      <c r="S16" s="525"/>
      <c r="T16" s="525"/>
      <c r="U16" s="525"/>
      <c r="V16" s="525"/>
      <c r="W16" s="525"/>
      <c r="X16" s="525"/>
      <c r="Y16" s="525"/>
      <c r="Z16" s="525"/>
      <c r="AA16" s="525"/>
      <c r="AB16" s="525"/>
      <c r="AC16" s="525"/>
      <c r="AD16" s="525"/>
      <c r="AE16" s="525"/>
      <c r="AF16" s="525"/>
      <c r="AG16" s="525"/>
      <c r="AH16" s="525"/>
      <c r="AI16" s="525"/>
      <c r="AJ16" s="425"/>
      <c r="AK16" s="425"/>
      <c r="AL16" s="425"/>
      <c r="AM16" s="536"/>
      <c r="AN16" s="139">
        <v>5</v>
      </c>
      <c r="AO16" s="175" t="s">
        <v>117</v>
      </c>
      <c r="AP16" s="175"/>
      <c r="AQ16" s="175" t="s">
        <v>114</v>
      </c>
      <c r="AR16" s="175"/>
      <c r="AS16" s="175"/>
      <c r="AT16" s="175"/>
      <c r="AU16" s="175"/>
      <c r="AV16" s="175" t="s">
        <v>114</v>
      </c>
      <c r="AW16" s="176" t="s">
        <v>114</v>
      </c>
      <c r="AX16" s="176" t="s">
        <v>114</v>
      </c>
      <c r="AY16" s="176" t="s">
        <v>114</v>
      </c>
      <c r="AZ16" s="176" t="s">
        <v>114</v>
      </c>
      <c r="BA16" s="176" t="s">
        <v>114</v>
      </c>
      <c r="BB16" s="176" t="s">
        <v>114</v>
      </c>
      <c r="BC16" s="176" t="s">
        <v>114</v>
      </c>
      <c r="BD16" s="167">
        <f t="shared" si="0"/>
        <v>0</v>
      </c>
      <c r="BE16" s="167" t="str">
        <f t="shared" si="1"/>
        <v>Débil</v>
      </c>
      <c r="BF16" s="140"/>
      <c r="BG16" s="177" t="s">
        <v>114</v>
      </c>
      <c r="BH16" s="167" t="str">
        <f t="shared" si="2"/>
        <v>Casilla formulada</v>
      </c>
      <c r="BI16" s="140"/>
      <c r="BJ16" s="167" t="str">
        <f t="shared" si="3"/>
        <v/>
      </c>
      <c r="BK16" s="167" t="str">
        <f t="shared" si="4"/>
        <v/>
      </c>
      <c r="BL16" s="167" t="str">
        <f t="shared" si="5"/>
        <v>SI</v>
      </c>
      <c r="BM16" s="434"/>
      <c r="BN16" s="437"/>
      <c r="BO16" s="440"/>
      <c r="BP16" s="443"/>
      <c r="BQ16" s="425"/>
      <c r="BR16" s="425"/>
      <c r="BS16" s="533"/>
    </row>
    <row r="17" spans="2:71" s="113" customFormat="1" ht="96" customHeight="1" x14ac:dyDescent="0.25">
      <c r="B17" s="463"/>
      <c r="C17" s="516"/>
      <c r="D17" s="518"/>
      <c r="E17" s="518"/>
      <c r="F17" s="522"/>
      <c r="G17" s="522"/>
      <c r="H17" s="522"/>
      <c r="I17" s="522"/>
      <c r="J17" s="455"/>
      <c r="K17" s="131">
        <v>6</v>
      </c>
      <c r="L17" s="170" t="s">
        <v>115</v>
      </c>
      <c r="M17" s="527"/>
      <c r="N17" s="530"/>
      <c r="O17" s="450"/>
      <c r="P17" s="443"/>
      <c r="Q17" s="525"/>
      <c r="R17" s="525"/>
      <c r="S17" s="525"/>
      <c r="T17" s="525"/>
      <c r="U17" s="525"/>
      <c r="V17" s="525"/>
      <c r="W17" s="525"/>
      <c r="X17" s="525"/>
      <c r="Y17" s="525"/>
      <c r="Z17" s="525"/>
      <c r="AA17" s="525"/>
      <c r="AB17" s="525"/>
      <c r="AC17" s="525"/>
      <c r="AD17" s="525"/>
      <c r="AE17" s="525"/>
      <c r="AF17" s="525"/>
      <c r="AG17" s="525"/>
      <c r="AH17" s="525"/>
      <c r="AI17" s="525"/>
      <c r="AJ17" s="425"/>
      <c r="AK17" s="425"/>
      <c r="AL17" s="425"/>
      <c r="AM17" s="536"/>
      <c r="AN17" s="133">
        <v>6</v>
      </c>
      <c r="AO17" s="171" t="s">
        <v>117</v>
      </c>
      <c r="AP17" s="171"/>
      <c r="AQ17" s="171" t="s">
        <v>114</v>
      </c>
      <c r="AR17" s="171"/>
      <c r="AS17" s="171"/>
      <c r="AT17" s="171"/>
      <c r="AU17" s="171"/>
      <c r="AV17" s="171" t="s">
        <v>114</v>
      </c>
      <c r="AW17" s="172" t="s">
        <v>114</v>
      </c>
      <c r="AX17" s="172" t="s">
        <v>114</v>
      </c>
      <c r="AY17" s="172" t="s">
        <v>114</v>
      </c>
      <c r="AZ17" s="172" t="s">
        <v>114</v>
      </c>
      <c r="BA17" s="172" t="s">
        <v>114</v>
      </c>
      <c r="BB17" s="172" t="s">
        <v>114</v>
      </c>
      <c r="BC17" s="172" t="s">
        <v>114</v>
      </c>
      <c r="BD17" s="135">
        <f t="shared" si="0"/>
        <v>0</v>
      </c>
      <c r="BE17" s="135" t="str">
        <f t="shared" si="1"/>
        <v>Débil</v>
      </c>
      <c r="BF17" s="134"/>
      <c r="BG17" s="173" t="s">
        <v>114</v>
      </c>
      <c r="BH17" s="135" t="str">
        <f t="shared" si="2"/>
        <v>Casilla formulada</v>
      </c>
      <c r="BI17" s="134"/>
      <c r="BJ17" s="135" t="str">
        <f t="shared" si="3"/>
        <v/>
      </c>
      <c r="BK17" s="135" t="str">
        <f t="shared" si="4"/>
        <v/>
      </c>
      <c r="BL17" s="135" t="str">
        <f t="shared" si="5"/>
        <v>SI</v>
      </c>
      <c r="BM17" s="434"/>
      <c r="BN17" s="437"/>
      <c r="BO17" s="440"/>
      <c r="BP17" s="443"/>
      <c r="BQ17" s="425"/>
      <c r="BR17" s="425"/>
      <c r="BS17" s="533"/>
    </row>
    <row r="18" spans="2:71" s="113" customFormat="1" ht="96" customHeight="1" x14ac:dyDescent="0.25">
      <c r="B18" s="463"/>
      <c r="C18" s="516"/>
      <c r="D18" s="518"/>
      <c r="E18" s="518"/>
      <c r="F18" s="522"/>
      <c r="G18" s="522"/>
      <c r="H18" s="522"/>
      <c r="I18" s="522"/>
      <c r="J18" s="455"/>
      <c r="K18" s="137">
        <v>7</v>
      </c>
      <c r="L18" s="174" t="s">
        <v>115</v>
      </c>
      <c r="M18" s="527"/>
      <c r="N18" s="530"/>
      <c r="O18" s="450"/>
      <c r="P18" s="443"/>
      <c r="Q18" s="525"/>
      <c r="R18" s="525"/>
      <c r="S18" s="525"/>
      <c r="T18" s="525"/>
      <c r="U18" s="525"/>
      <c r="V18" s="525"/>
      <c r="W18" s="525"/>
      <c r="X18" s="525"/>
      <c r="Y18" s="525"/>
      <c r="Z18" s="525"/>
      <c r="AA18" s="525"/>
      <c r="AB18" s="525"/>
      <c r="AC18" s="525"/>
      <c r="AD18" s="525"/>
      <c r="AE18" s="525"/>
      <c r="AF18" s="525"/>
      <c r="AG18" s="525"/>
      <c r="AH18" s="525"/>
      <c r="AI18" s="525"/>
      <c r="AJ18" s="425"/>
      <c r="AK18" s="425"/>
      <c r="AL18" s="425"/>
      <c r="AM18" s="536"/>
      <c r="AN18" s="139">
        <v>7</v>
      </c>
      <c r="AO18" s="175" t="s">
        <v>117</v>
      </c>
      <c r="AP18" s="175"/>
      <c r="AQ18" s="175" t="s">
        <v>114</v>
      </c>
      <c r="AR18" s="175"/>
      <c r="AS18" s="175"/>
      <c r="AT18" s="175"/>
      <c r="AU18" s="175"/>
      <c r="AV18" s="175" t="s">
        <v>114</v>
      </c>
      <c r="AW18" s="176" t="s">
        <v>114</v>
      </c>
      <c r="AX18" s="176" t="s">
        <v>114</v>
      </c>
      <c r="AY18" s="176" t="s">
        <v>114</v>
      </c>
      <c r="AZ18" s="176" t="s">
        <v>114</v>
      </c>
      <c r="BA18" s="176" t="s">
        <v>114</v>
      </c>
      <c r="BB18" s="176" t="s">
        <v>114</v>
      </c>
      <c r="BC18" s="176" t="s">
        <v>114</v>
      </c>
      <c r="BD18" s="167">
        <f t="shared" si="0"/>
        <v>0</v>
      </c>
      <c r="BE18" s="167" t="str">
        <f t="shared" si="1"/>
        <v>Débil</v>
      </c>
      <c r="BF18" s="140"/>
      <c r="BG18" s="177" t="s">
        <v>114</v>
      </c>
      <c r="BH18" s="167" t="str">
        <f t="shared" si="2"/>
        <v>Casilla formulada</v>
      </c>
      <c r="BI18" s="140"/>
      <c r="BJ18" s="167" t="str">
        <f t="shared" si="3"/>
        <v/>
      </c>
      <c r="BK18" s="167" t="str">
        <f t="shared" si="4"/>
        <v/>
      </c>
      <c r="BL18" s="167" t="str">
        <f t="shared" si="5"/>
        <v>SI</v>
      </c>
      <c r="BM18" s="434"/>
      <c r="BN18" s="437"/>
      <c r="BO18" s="440"/>
      <c r="BP18" s="443"/>
      <c r="BQ18" s="425"/>
      <c r="BR18" s="425"/>
      <c r="BS18" s="533"/>
    </row>
    <row r="19" spans="2:71" s="113" customFormat="1" ht="96" customHeight="1" x14ac:dyDescent="0.25">
      <c r="B19" s="463"/>
      <c r="C19" s="516"/>
      <c r="D19" s="518"/>
      <c r="E19" s="518"/>
      <c r="F19" s="522"/>
      <c r="G19" s="522"/>
      <c r="H19" s="522"/>
      <c r="I19" s="522"/>
      <c r="J19" s="455"/>
      <c r="K19" s="131">
        <v>8</v>
      </c>
      <c r="L19" s="170" t="s">
        <v>115</v>
      </c>
      <c r="M19" s="527"/>
      <c r="N19" s="530"/>
      <c r="O19" s="450"/>
      <c r="P19" s="443"/>
      <c r="Q19" s="525"/>
      <c r="R19" s="525"/>
      <c r="S19" s="525"/>
      <c r="T19" s="525"/>
      <c r="U19" s="525"/>
      <c r="V19" s="525"/>
      <c r="W19" s="525"/>
      <c r="X19" s="525"/>
      <c r="Y19" s="525"/>
      <c r="Z19" s="525"/>
      <c r="AA19" s="525"/>
      <c r="AB19" s="525"/>
      <c r="AC19" s="525"/>
      <c r="AD19" s="525"/>
      <c r="AE19" s="525"/>
      <c r="AF19" s="525"/>
      <c r="AG19" s="525"/>
      <c r="AH19" s="525"/>
      <c r="AI19" s="525"/>
      <c r="AJ19" s="425"/>
      <c r="AK19" s="425"/>
      <c r="AL19" s="425"/>
      <c r="AM19" s="536"/>
      <c r="AN19" s="133">
        <v>8</v>
      </c>
      <c r="AO19" s="171" t="s">
        <v>117</v>
      </c>
      <c r="AP19" s="171"/>
      <c r="AQ19" s="171" t="s">
        <v>114</v>
      </c>
      <c r="AR19" s="171"/>
      <c r="AS19" s="171"/>
      <c r="AT19" s="171"/>
      <c r="AU19" s="171"/>
      <c r="AV19" s="171" t="s">
        <v>114</v>
      </c>
      <c r="AW19" s="172" t="s">
        <v>114</v>
      </c>
      <c r="AX19" s="172" t="s">
        <v>114</v>
      </c>
      <c r="AY19" s="172" t="s">
        <v>114</v>
      </c>
      <c r="AZ19" s="172" t="s">
        <v>114</v>
      </c>
      <c r="BA19" s="172" t="s">
        <v>114</v>
      </c>
      <c r="BB19" s="172" t="s">
        <v>114</v>
      </c>
      <c r="BC19" s="172" t="s">
        <v>114</v>
      </c>
      <c r="BD19" s="135">
        <f t="shared" si="0"/>
        <v>0</v>
      </c>
      <c r="BE19" s="135" t="str">
        <f t="shared" si="1"/>
        <v>Débil</v>
      </c>
      <c r="BF19" s="134"/>
      <c r="BG19" s="173" t="s">
        <v>114</v>
      </c>
      <c r="BH19" s="135" t="str">
        <f t="shared" si="2"/>
        <v>Casilla formulada</v>
      </c>
      <c r="BI19" s="134"/>
      <c r="BJ19" s="135" t="str">
        <f t="shared" si="3"/>
        <v/>
      </c>
      <c r="BK19" s="135" t="str">
        <f t="shared" si="4"/>
        <v/>
      </c>
      <c r="BL19" s="135" t="str">
        <f t="shared" si="5"/>
        <v>SI</v>
      </c>
      <c r="BM19" s="434"/>
      <c r="BN19" s="437"/>
      <c r="BO19" s="440"/>
      <c r="BP19" s="443"/>
      <c r="BQ19" s="425"/>
      <c r="BR19" s="425"/>
      <c r="BS19" s="533"/>
    </row>
    <row r="20" spans="2:71" s="113" customFormat="1" ht="96" customHeight="1" x14ac:dyDescent="0.25">
      <c r="B20" s="463"/>
      <c r="C20" s="516"/>
      <c r="D20" s="518"/>
      <c r="E20" s="518"/>
      <c r="F20" s="522"/>
      <c r="G20" s="522"/>
      <c r="H20" s="522"/>
      <c r="I20" s="522"/>
      <c r="J20" s="455"/>
      <c r="K20" s="137">
        <v>9</v>
      </c>
      <c r="L20" s="178" t="s">
        <v>115</v>
      </c>
      <c r="M20" s="527"/>
      <c r="N20" s="530"/>
      <c r="O20" s="450"/>
      <c r="P20" s="443"/>
      <c r="Q20" s="525"/>
      <c r="R20" s="525"/>
      <c r="S20" s="525"/>
      <c r="T20" s="525"/>
      <c r="U20" s="525"/>
      <c r="V20" s="525"/>
      <c r="W20" s="525"/>
      <c r="X20" s="525"/>
      <c r="Y20" s="525"/>
      <c r="Z20" s="525"/>
      <c r="AA20" s="525"/>
      <c r="AB20" s="525"/>
      <c r="AC20" s="525"/>
      <c r="AD20" s="525"/>
      <c r="AE20" s="525"/>
      <c r="AF20" s="525"/>
      <c r="AG20" s="525"/>
      <c r="AH20" s="525"/>
      <c r="AI20" s="525"/>
      <c r="AJ20" s="425"/>
      <c r="AK20" s="425"/>
      <c r="AL20" s="425"/>
      <c r="AM20" s="536"/>
      <c r="AN20" s="139">
        <v>9</v>
      </c>
      <c r="AO20" s="175" t="s">
        <v>117</v>
      </c>
      <c r="AP20" s="175"/>
      <c r="AQ20" s="175" t="s">
        <v>114</v>
      </c>
      <c r="AR20" s="175"/>
      <c r="AS20" s="175"/>
      <c r="AT20" s="175"/>
      <c r="AU20" s="175"/>
      <c r="AV20" s="175" t="s">
        <v>114</v>
      </c>
      <c r="AW20" s="176" t="s">
        <v>114</v>
      </c>
      <c r="AX20" s="176" t="s">
        <v>114</v>
      </c>
      <c r="AY20" s="176" t="s">
        <v>114</v>
      </c>
      <c r="AZ20" s="176" t="s">
        <v>114</v>
      </c>
      <c r="BA20" s="176" t="s">
        <v>114</v>
      </c>
      <c r="BB20" s="176" t="s">
        <v>114</v>
      </c>
      <c r="BC20" s="176" t="s">
        <v>114</v>
      </c>
      <c r="BD20" s="167">
        <f t="shared" si="0"/>
        <v>0</v>
      </c>
      <c r="BE20" s="167" t="str">
        <f t="shared" si="1"/>
        <v>Débil</v>
      </c>
      <c r="BF20" s="140"/>
      <c r="BG20" s="177" t="s">
        <v>114</v>
      </c>
      <c r="BH20" s="167" t="str">
        <f t="shared" si="2"/>
        <v>Casilla formulada</v>
      </c>
      <c r="BI20" s="140"/>
      <c r="BJ20" s="167" t="str">
        <f t="shared" si="3"/>
        <v/>
      </c>
      <c r="BK20" s="167" t="str">
        <f t="shared" si="4"/>
        <v/>
      </c>
      <c r="BL20" s="167" t="str">
        <f t="shared" si="5"/>
        <v>SI</v>
      </c>
      <c r="BM20" s="434"/>
      <c r="BN20" s="437"/>
      <c r="BO20" s="440"/>
      <c r="BP20" s="443"/>
      <c r="BQ20" s="425"/>
      <c r="BR20" s="425"/>
      <c r="BS20" s="533"/>
    </row>
    <row r="21" spans="2:71" s="113" customFormat="1" ht="96" customHeight="1" thickBot="1" x14ac:dyDescent="0.3">
      <c r="B21" s="464"/>
      <c r="C21" s="517"/>
      <c r="D21" s="519"/>
      <c r="E21" s="519"/>
      <c r="F21" s="523"/>
      <c r="G21" s="523"/>
      <c r="H21" s="523"/>
      <c r="I21" s="523"/>
      <c r="J21" s="456"/>
      <c r="K21" s="144">
        <v>10</v>
      </c>
      <c r="L21" s="179" t="s">
        <v>115</v>
      </c>
      <c r="M21" s="528"/>
      <c r="N21" s="531"/>
      <c r="O21" s="451"/>
      <c r="P21" s="444"/>
      <c r="Q21" s="526"/>
      <c r="R21" s="526"/>
      <c r="S21" s="526"/>
      <c r="T21" s="526"/>
      <c r="U21" s="526"/>
      <c r="V21" s="526"/>
      <c r="W21" s="526"/>
      <c r="X21" s="526"/>
      <c r="Y21" s="526"/>
      <c r="Z21" s="526"/>
      <c r="AA21" s="526"/>
      <c r="AB21" s="526"/>
      <c r="AC21" s="526"/>
      <c r="AD21" s="526"/>
      <c r="AE21" s="526"/>
      <c r="AF21" s="526"/>
      <c r="AG21" s="526"/>
      <c r="AH21" s="526"/>
      <c r="AI21" s="526"/>
      <c r="AJ21" s="426"/>
      <c r="AK21" s="426"/>
      <c r="AL21" s="426"/>
      <c r="AM21" s="537"/>
      <c r="AN21" s="146">
        <v>10</v>
      </c>
      <c r="AO21" s="180" t="s">
        <v>117</v>
      </c>
      <c r="AP21" s="180"/>
      <c r="AQ21" s="180" t="s">
        <v>114</v>
      </c>
      <c r="AR21" s="180"/>
      <c r="AS21" s="180"/>
      <c r="AT21" s="180"/>
      <c r="AU21" s="180"/>
      <c r="AV21" s="180" t="s">
        <v>114</v>
      </c>
      <c r="AW21" s="181" t="s">
        <v>114</v>
      </c>
      <c r="AX21" s="181" t="s">
        <v>114</v>
      </c>
      <c r="AY21" s="181" t="s">
        <v>114</v>
      </c>
      <c r="AZ21" s="181" t="s">
        <v>114</v>
      </c>
      <c r="BA21" s="181" t="s">
        <v>114</v>
      </c>
      <c r="BB21" s="181" t="s">
        <v>114</v>
      </c>
      <c r="BC21" s="181" t="s">
        <v>114</v>
      </c>
      <c r="BD21" s="148">
        <f t="shared" si="0"/>
        <v>0</v>
      </c>
      <c r="BE21" s="148" t="str">
        <f t="shared" si="1"/>
        <v>Débil</v>
      </c>
      <c r="BF21" s="147"/>
      <c r="BG21" s="182" t="s">
        <v>114</v>
      </c>
      <c r="BH21" s="148" t="str">
        <f t="shared" si="2"/>
        <v>Casilla formulada</v>
      </c>
      <c r="BI21" s="147"/>
      <c r="BJ21" s="148" t="str">
        <f t="shared" si="3"/>
        <v/>
      </c>
      <c r="BK21" s="148" t="str">
        <f t="shared" si="4"/>
        <v/>
      </c>
      <c r="BL21" s="148" t="str">
        <f t="shared" si="5"/>
        <v>SI</v>
      </c>
      <c r="BM21" s="435"/>
      <c r="BN21" s="438"/>
      <c r="BO21" s="441"/>
      <c r="BP21" s="444"/>
      <c r="BQ21" s="426"/>
      <c r="BR21" s="426"/>
      <c r="BS21" s="534"/>
    </row>
    <row r="22" spans="2:71" s="113" customFormat="1" ht="96" customHeight="1" x14ac:dyDescent="0.25">
      <c r="B22" s="462">
        <v>2</v>
      </c>
      <c r="C22" s="562" t="s">
        <v>876</v>
      </c>
      <c r="D22" s="549" t="s">
        <v>877</v>
      </c>
      <c r="E22" s="565" t="s">
        <v>892</v>
      </c>
      <c r="F22" s="522" t="s">
        <v>162</v>
      </c>
      <c r="G22" s="522" t="s">
        <v>162</v>
      </c>
      <c r="H22" s="522" t="s">
        <v>162</v>
      </c>
      <c r="I22" s="522" t="s">
        <v>162</v>
      </c>
      <c r="J22" s="455" t="str">
        <f>IF(AND((F22="SI"),(G22="SI"),(H22="SI"),(I22="SI")),"Si es Riesgo de Corrupción","No es Riesgo de Corrupción")</f>
        <v>Si es Riesgo de Corrupción</v>
      </c>
      <c r="K22" s="128">
        <v>1</v>
      </c>
      <c r="L22" s="169" t="s">
        <v>893</v>
      </c>
      <c r="M22" s="527" t="s">
        <v>894</v>
      </c>
      <c r="N22" s="529">
        <v>2</v>
      </c>
      <c r="O22" s="449" t="str">
        <f>IF(N22=1,"Rara vez",IF(N22=2,"Improbable",IF(N22=3,"Posible",IF(N22=4,"Probable",IF(N22=5,"Casi seguro","Definir el nivel de probabilidad")))))</f>
        <v>Improbable</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22" s="524" t="s">
        <v>162</v>
      </c>
      <c r="R22" s="524" t="s">
        <v>162</v>
      </c>
      <c r="S22" s="524" t="s">
        <v>162</v>
      </c>
      <c r="T22" s="524" t="s">
        <v>162</v>
      </c>
      <c r="U22" s="524" t="s">
        <v>162</v>
      </c>
      <c r="V22" s="524" t="s">
        <v>162</v>
      </c>
      <c r="W22" s="524" t="s">
        <v>165</v>
      </c>
      <c r="X22" s="524" t="s">
        <v>162</v>
      </c>
      <c r="Y22" s="524" t="s">
        <v>165</v>
      </c>
      <c r="Z22" s="524" t="s">
        <v>162</v>
      </c>
      <c r="AA22" s="524" t="s">
        <v>162</v>
      </c>
      <c r="AB22" s="524" t="s">
        <v>162</v>
      </c>
      <c r="AC22" s="524" t="s">
        <v>162</v>
      </c>
      <c r="AD22" s="524" t="s">
        <v>162</v>
      </c>
      <c r="AE22" s="524" t="s">
        <v>162</v>
      </c>
      <c r="AF22" s="524" t="s">
        <v>162</v>
      </c>
      <c r="AG22" s="524" t="s">
        <v>162</v>
      </c>
      <c r="AH22" s="524" t="s">
        <v>162</v>
      </c>
      <c r="AI22" s="524" t="s">
        <v>162</v>
      </c>
      <c r="AJ22" s="448" t="str">
        <f>IF(AF22="SI","Impacto Catastrófico por lesoines o perdida de vidas humanas",(COUNTIF(Q22:AE31,"SI")+COUNTIF(AG22:AI31,"SI")))</f>
        <v>Impacto Catastrófico por lesoines o perdida de vidas humanas</v>
      </c>
      <c r="AK22" s="448" t="str">
        <f>IF(AJ22=0,"",IF(AND(AJ22&gt;0,AJ22&lt;=5),"Moderado",IF(AND(AJ22&gt;5,AJ22&lt;=11),"Mayor","Catastrófico")))</f>
        <v>Catastrófico</v>
      </c>
      <c r="AL22" s="448" t="str">
        <f>IF(AND(O22="Rara Vez",AK22="Moderado"),"Moderado",IF(AND(O22="Rara Vez",AK22="Mayor"),"Alto",IF(AND(O22="Improbable",AK22="Moderado"),"Moderado",IF(AND(O22="Improbable",AK22="Mayor"),"Alto",IF(AND(O22="Posible",AK22="Moderado"),"Alto",IF(AND(O22="Probable",AK22="Moderado"),"Alto","Extremo"))))))</f>
        <v>Extremo</v>
      </c>
      <c r="AM22" s="535" t="s">
        <v>116</v>
      </c>
      <c r="AN22" s="117">
        <v>1</v>
      </c>
      <c r="AO22" s="118" t="s">
        <v>895</v>
      </c>
      <c r="AP22" s="118" t="s">
        <v>896</v>
      </c>
      <c r="AQ22" s="118" t="s">
        <v>186</v>
      </c>
      <c r="AR22" s="118" t="s">
        <v>897</v>
      </c>
      <c r="AS22" s="118" t="s">
        <v>898</v>
      </c>
      <c r="AT22" s="118" t="s">
        <v>899</v>
      </c>
      <c r="AU22" s="118" t="s">
        <v>900</v>
      </c>
      <c r="AV22" s="118" t="s">
        <v>170</v>
      </c>
      <c r="AW22" s="119" t="s">
        <v>171</v>
      </c>
      <c r="AX22" s="119" t="s">
        <v>172</v>
      </c>
      <c r="AY22" s="119" t="s">
        <v>173</v>
      </c>
      <c r="AZ22" s="119" t="s">
        <v>174</v>
      </c>
      <c r="BA22" s="119" t="s">
        <v>175</v>
      </c>
      <c r="BB22" s="119" t="s">
        <v>176</v>
      </c>
      <c r="BC22" s="119" t="s">
        <v>187</v>
      </c>
      <c r="BD22" s="166">
        <f t="shared" si="0"/>
        <v>100</v>
      </c>
      <c r="BE22" s="166" t="str">
        <f t="shared" si="1"/>
        <v>Fuerte</v>
      </c>
      <c r="BF22" s="121"/>
      <c r="BG22" s="122" t="s">
        <v>178</v>
      </c>
      <c r="BH22" s="166" t="str">
        <f t="shared" si="2"/>
        <v>Siempre se ejecuta</v>
      </c>
      <c r="BI22" s="121"/>
      <c r="BJ22" s="166" t="str">
        <f t="shared" si="3"/>
        <v>FUERTE</v>
      </c>
      <c r="BK22" s="166">
        <f t="shared" si="4"/>
        <v>100</v>
      </c>
      <c r="BL22" s="166" t="str">
        <f t="shared" si="5"/>
        <v>NO</v>
      </c>
      <c r="BM22" s="433" t="str">
        <f>IF(AVERAGE(BK22:BK31)=100,"FUERTE",IF(AND(AVERAGE(BK22:BK31)&lt;=99,AVERAGE(BK22:BK31)&gt;=50),"MODERADA",IF(AVERAGE(BK22:BK31)&lt;50,"DÉBIL",0)))</f>
        <v>FUERTE</v>
      </c>
      <c r="BN22" s="436" t="str">
        <f>IFERROR(IF(BM22="DÉBIL","NO DISMINUYE",IF(AVERAGEIF(AV22:AV31,"Preventivo",BK22:BK31)&gt;=50,"DIRECTAMENTE","NO DISMINUYE")),"NO DISMINUYE")</f>
        <v>DIRECTAMENTE</v>
      </c>
      <c r="BO22" s="439">
        <f>IF(N22=1,1,IF(AND(N22=2,BM22="FUERTE",BN22="DIRECTAMENTE"),N22-1,IF(AND(N22&gt;2,BM22="FUERTE",BN22="DIRECTAMENTE"),N22-2,IF(AND(N22&gt;=2,BM22="MODERADA",BN22="DIRECTAMENTE"),N22-1,N22))))</f>
        <v>1</v>
      </c>
      <c r="BP22" s="442" t="str">
        <f>IF(BO22=1,"Rara vez",IF(BO22=2,"Improbable",IF(BO22=3,"Posible",IF(BO22=4,"Probable",IF(BO22=5,"Casi Seguro",0)))))</f>
        <v>Rara vez</v>
      </c>
      <c r="BQ22" s="424" t="str">
        <f>AK22</f>
        <v>Catastrófico</v>
      </c>
      <c r="BR22" s="424" t="str">
        <f>IF(AND(BP22="Rara Vez",BQ22="Moderado"),"Moderado",IF(AND(BP22="Rara Vez",BQ22="Mayor"),"Alto",IF(AND(BP22="Improbable",BQ22="Moderado"),"Moderado",IF(AND(BP22="Improbable",BQ22="Mayor"),"Alto",IF(AND(BP22="Posible",BQ22="Moderado"),"Alto",IF(AND(BP22="Probable",BQ22="Moderado"),"Alto","Extremo"))))))</f>
        <v>Extremo</v>
      </c>
      <c r="BS22" s="532" t="s">
        <v>901</v>
      </c>
    </row>
    <row r="23" spans="2:71" s="113" customFormat="1" ht="96" customHeight="1" x14ac:dyDescent="0.25">
      <c r="B23" s="463"/>
      <c r="C23" s="563"/>
      <c r="D23" s="550"/>
      <c r="E23" s="565"/>
      <c r="F23" s="522"/>
      <c r="G23" s="522"/>
      <c r="H23" s="522"/>
      <c r="I23" s="522"/>
      <c r="J23" s="455"/>
      <c r="K23" s="131">
        <v>2</v>
      </c>
      <c r="L23" s="170" t="s">
        <v>115</v>
      </c>
      <c r="M23" s="527"/>
      <c r="N23" s="530"/>
      <c r="O23" s="450"/>
      <c r="P23" s="443"/>
      <c r="Q23" s="525"/>
      <c r="R23" s="525"/>
      <c r="S23" s="525"/>
      <c r="T23" s="525"/>
      <c r="U23" s="525"/>
      <c r="V23" s="525"/>
      <c r="W23" s="525"/>
      <c r="X23" s="525"/>
      <c r="Y23" s="525"/>
      <c r="Z23" s="525"/>
      <c r="AA23" s="525"/>
      <c r="AB23" s="525"/>
      <c r="AC23" s="525"/>
      <c r="AD23" s="525"/>
      <c r="AE23" s="525"/>
      <c r="AF23" s="525"/>
      <c r="AG23" s="525"/>
      <c r="AH23" s="525"/>
      <c r="AI23" s="525"/>
      <c r="AJ23" s="425"/>
      <c r="AK23" s="425"/>
      <c r="AL23" s="425"/>
      <c r="AM23" s="536"/>
      <c r="AN23" s="133">
        <v>2</v>
      </c>
      <c r="AO23" s="171"/>
      <c r="AP23" s="171"/>
      <c r="AQ23" s="171" t="s">
        <v>114</v>
      </c>
      <c r="AR23" s="171"/>
      <c r="AS23" s="171"/>
      <c r="AT23" s="171"/>
      <c r="AU23" s="171"/>
      <c r="AV23" s="171" t="s">
        <v>114</v>
      </c>
      <c r="AW23" s="172" t="s">
        <v>114</v>
      </c>
      <c r="AX23" s="172" t="s">
        <v>114</v>
      </c>
      <c r="AY23" s="172" t="s">
        <v>114</v>
      </c>
      <c r="AZ23" s="172" t="s">
        <v>114</v>
      </c>
      <c r="BA23" s="172" t="s">
        <v>114</v>
      </c>
      <c r="BB23" s="172" t="s">
        <v>114</v>
      </c>
      <c r="BC23" s="172" t="s">
        <v>114</v>
      </c>
      <c r="BD23" s="135">
        <f t="shared" si="0"/>
        <v>0</v>
      </c>
      <c r="BE23" s="135" t="str">
        <f t="shared" si="1"/>
        <v>Débil</v>
      </c>
      <c r="BF23" s="134"/>
      <c r="BG23" s="173" t="s">
        <v>114</v>
      </c>
      <c r="BH23" s="135" t="str">
        <f t="shared" si="2"/>
        <v>Casilla formulada</v>
      </c>
      <c r="BI23" s="134"/>
      <c r="BJ23" s="135" t="str">
        <f t="shared" si="3"/>
        <v/>
      </c>
      <c r="BK23" s="135" t="str">
        <f t="shared" si="4"/>
        <v/>
      </c>
      <c r="BL23" s="135" t="str">
        <f t="shared" si="5"/>
        <v>SI</v>
      </c>
      <c r="BM23" s="434"/>
      <c r="BN23" s="437"/>
      <c r="BO23" s="440"/>
      <c r="BP23" s="443"/>
      <c r="BQ23" s="425"/>
      <c r="BR23" s="425"/>
      <c r="BS23" s="533"/>
    </row>
    <row r="24" spans="2:71" s="113" customFormat="1" ht="96" customHeight="1" x14ac:dyDescent="0.25">
      <c r="B24" s="463"/>
      <c r="C24" s="563"/>
      <c r="D24" s="550"/>
      <c r="E24" s="565"/>
      <c r="F24" s="522"/>
      <c r="G24" s="522"/>
      <c r="H24" s="522"/>
      <c r="I24" s="522"/>
      <c r="J24" s="455"/>
      <c r="K24" s="137">
        <v>3</v>
      </c>
      <c r="L24" s="174" t="s">
        <v>115</v>
      </c>
      <c r="M24" s="527"/>
      <c r="N24" s="530"/>
      <c r="O24" s="450"/>
      <c r="P24" s="443"/>
      <c r="Q24" s="525"/>
      <c r="R24" s="525"/>
      <c r="S24" s="525"/>
      <c r="T24" s="525"/>
      <c r="U24" s="525"/>
      <c r="V24" s="525"/>
      <c r="W24" s="525"/>
      <c r="X24" s="525"/>
      <c r="Y24" s="525"/>
      <c r="Z24" s="525"/>
      <c r="AA24" s="525"/>
      <c r="AB24" s="525"/>
      <c r="AC24" s="525"/>
      <c r="AD24" s="525"/>
      <c r="AE24" s="525"/>
      <c r="AF24" s="525"/>
      <c r="AG24" s="525"/>
      <c r="AH24" s="525"/>
      <c r="AI24" s="525"/>
      <c r="AJ24" s="425"/>
      <c r="AK24" s="425"/>
      <c r="AL24" s="425"/>
      <c r="AM24" s="536"/>
      <c r="AN24" s="139">
        <v>3</v>
      </c>
      <c r="AO24" s="175"/>
      <c r="AP24" s="175"/>
      <c r="AQ24" s="175" t="s">
        <v>114</v>
      </c>
      <c r="AR24" s="175"/>
      <c r="AS24" s="175"/>
      <c r="AT24" s="175"/>
      <c r="AU24" s="175"/>
      <c r="AV24" s="175" t="s">
        <v>114</v>
      </c>
      <c r="AW24" s="176" t="s">
        <v>114</v>
      </c>
      <c r="AX24" s="176" t="s">
        <v>114</v>
      </c>
      <c r="AY24" s="176" t="s">
        <v>114</v>
      </c>
      <c r="AZ24" s="176" t="s">
        <v>114</v>
      </c>
      <c r="BA24" s="176" t="s">
        <v>114</v>
      </c>
      <c r="BB24" s="176" t="s">
        <v>114</v>
      </c>
      <c r="BC24" s="176" t="s">
        <v>114</v>
      </c>
      <c r="BD24" s="167">
        <f t="shared" si="0"/>
        <v>0</v>
      </c>
      <c r="BE24" s="167" t="str">
        <f t="shared" si="1"/>
        <v>Débil</v>
      </c>
      <c r="BF24" s="140"/>
      <c r="BG24" s="177" t="s">
        <v>114</v>
      </c>
      <c r="BH24" s="167" t="str">
        <f t="shared" si="2"/>
        <v>Casilla formulada</v>
      </c>
      <c r="BI24" s="140"/>
      <c r="BJ24" s="167" t="str">
        <f t="shared" si="3"/>
        <v/>
      </c>
      <c r="BK24" s="167" t="str">
        <f t="shared" si="4"/>
        <v/>
      </c>
      <c r="BL24" s="167" t="str">
        <f t="shared" si="5"/>
        <v>SI</v>
      </c>
      <c r="BM24" s="434"/>
      <c r="BN24" s="437"/>
      <c r="BO24" s="440"/>
      <c r="BP24" s="443"/>
      <c r="BQ24" s="425"/>
      <c r="BR24" s="425"/>
      <c r="BS24" s="533"/>
    </row>
    <row r="25" spans="2:71" s="113" customFormat="1" ht="96" customHeight="1" x14ac:dyDescent="0.25">
      <c r="B25" s="463"/>
      <c r="C25" s="563"/>
      <c r="D25" s="550"/>
      <c r="E25" s="565"/>
      <c r="F25" s="522"/>
      <c r="G25" s="522"/>
      <c r="H25" s="522"/>
      <c r="I25" s="522"/>
      <c r="J25" s="455"/>
      <c r="K25" s="131">
        <v>4</v>
      </c>
      <c r="L25" s="170" t="s">
        <v>115</v>
      </c>
      <c r="M25" s="527"/>
      <c r="N25" s="530"/>
      <c r="O25" s="450"/>
      <c r="P25" s="443"/>
      <c r="Q25" s="525"/>
      <c r="R25" s="525"/>
      <c r="S25" s="525"/>
      <c r="T25" s="525"/>
      <c r="U25" s="525"/>
      <c r="V25" s="525"/>
      <c r="W25" s="525"/>
      <c r="X25" s="525"/>
      <c r="Y25" s="525"/>
      <c r="Z25" s="525"/>
      <c r="AA25" s="525"/>
      <c r="AB25" s="525"/>
      <c r="AC25" s="525"/>
      <c r="AD25" s="525"/>
      <c r="AE25" s="525"/>
      <c r="AF25" s="525"/>
      <c r="AG25" s="525"/>
      <c r="AH25" s="525"/>
      <c r="AI25" s="525"/>
      <c r="AJ25" s="425"/>
      <c r="AK25" s="425"/>
      <c r="AL25" s="425"/>
      <c r="AM25" s="536"/>
      <c r="AN25" s="133">
        <v>4</v>
      </c>
      <c r="AO25" s="171" t="s">
        <v>117</v>
      </c>
      <c r="AP25" s="171"/>
      <c r="AQ25" s="171" t="s">
        <v>114</v>
      </c>
      <c r="AR25" s="171"/>
      <c r="AS25" s="171"/>
      <c r="AT25" s="171"/>
      <c r="AU25" s="171"/>
      <c r="AV25" s="171" t="s">
        <v>114</v>
      </c>
      <c r="AW25" s="172" t="s">
        <v>114</v>
      </c>
      <c r="AX25" s="172" t="s">
        <v>114</v>
      </c>
      <c r="AY25" s="172" t="s">
        <v>114</v>
      </c>
      <c r="AZ25" s="172" t="s">
        <v>114</v>
      </c>
      <c r="BA25" s="172" t="s">
        <v>114</v>
      </c>
      <c r="BB25" s="172" t="s">
        <v>114</v>
      </c>
      <c r="BC25" s="172" t="s">
        <v>114</v>
      </c>
      <c r="BD25" s="135">
        <f t="shared" si="0"/>
        <v>0</v>
      </c>
      <c r="BE25" s="135" t="str">
        <f t="shared" si="1"/>
        <v>Débil</v>
      </c>
      <c r="BF25" s="134"/>
      <c r="BG25" s="173" t="s">
        <v>114</v>
      </c>
      <c r="BH25" s="135" t="str">
        <f t="shared" si="2"/>
        <v>Casilla formulada</v>
      </c>
      <c r="BI25" s="134"/>
      <c r="BJ25" s="135" t="str">
        <f t="shared" si="3"/>
        <v/>
      </c>
      <c r="BK25" s="135" t="str">
        <f t="shared" si="4"/>
        <v/>
      </c>
      <c r="BL25" s="135" t="str">
        <f t="shared" si="5"/>
        <v>SI</v>
      </c>
      <c r="BM25" s="434"/>
      <c r="BN25" s="437"/>
      <c r="BO25" s="440"/>
      <c r="BP25" s="443"/>
      <c r="BQ25" s="425"/>
      <c r="BR25" s="425"/>
      <c r="BS25" s="533"/>
    </row>
    <row r="26" spans="2:71" s="113" customFormat="1" ht="96" customHeight="1" x14ac:dyDescent="0.25">
      <c r="B26" s="463"/>
      <c r="C26" s="563"/>
      <c r="D26" s="550"/>
      <c r="E26" s="565"/>
      <c r="F26" s="522"/>
      <c r="G26" s="522"/>
      <c r="H26" s="522"/>
      <c r="I26" s="522"/>
      <c r="J26" s="455"/>
      <c r="K26" s="137">
        <v>5</v>
      </c>
      <c r="L26" s="174" t="s">
        <v>115</v>
      </c>
      <c r="M26" s="527"/>
      <c r="N26" s="530"/>
      <c r="O26" s="450"/>
      <c r="P26" s="443"/>
      <c r="Q26" s="525"/>
      <c r="R26" s="525"/>
      <c r="S26" s="525"/>
      <c r="T26" s="525"/>
      <c r="U26" s="525"/>
      <c r="V26" s="525"/>
      <c r="W26" s="525"/>
      <c r="X26" s="525"/>
      <c r="Y26" s="525"/>
      <c r="Z26" s="525"/>
      <c r="AA26" s="525"/>
      <c r="AB26" s="525"/>
      <c r="AC26" s="525"/>
      <c r="AD26" s="525"/>
      <c r="AE26" s="525"/>
      <c r="AF26" s="525"/>
      <c r="AG26" s="525"/>
      <c r="AH26" s="525"/>
      <c r="AI26" s="525"/>
      <c r="AJ26" s="425"/>
      <c r="AK26" s="425"/>
      <c r="AL26" s="425"/>
      <c r="AM26" s="536"/>
      <c r="AN26" s="139">
        <v>5</v>
      </c>
      <c r="AO26" s="175" t="s">
        <v>117</v>
      </c>
      <c r="AP26" s="175"/>
      <c r="AQ26" s="175" t="s">
        <v>114</v>
      </c>
      <c r="AR26" s="175"/>
      <c r="AS26" s="175"/>
      <c r="AT26" s="175"/>
      <c r="AU26" s="175"/>
      <c r="AV26" s="175" t="s">
        <v>114</v>
      </c>
      <c r="AW26" s="176" t="s">
        <v>114</v>
      </c>
      <c r="AX26" s="176" t="s">
        <v>114</v>
      </c>
      <c r="AY26" s="176" t="s">
        <v>114</v>
      </c>
      <c r="AZ26" s="176" t="s">
        <v>114</v>
      </c>
      <c r="BA26" s="176" t="s">
        <v>114</v>
      </c>
      <c r="BB26" s="176" t="s">
        <v>114</v>
      </c>
      <c r="BC26" s="176" t="s">
        <v>114</v>
      </c>
      <c r="BD26" s="167">
        <f t="shared" si="0"/>
        <v>0</v>
      </c>
      <c r="BE26" s="167" t="str">
        <f t="shared" si="1"/>
        <v>Débil</v>
      </c>
      <c r="BF26" s="140"/>
      <c r="BG26" s="177" t="s">
        <v>114</v>
      </c>
      <c r="BH26" s="167" t="str">
        <f t="shared" si="2"/>
        <v>Casilla formulada</v>
      </c>
      <c r="BI26" s="140"/>
      <c r="BJ26" s="167" t="str">
        <f t="shared" si="3"/>
        <v/>
      </c>
      <c r="BK26" s="167" t="str">
        <f t="shared" si="4"/>
        <v/>
      </c>
      <c r="BL26" s="167" t="str">
        <f t="shared" si="5"/>
        <v>SI</v>
      </c>
      <c r="BM26" s="434"/>
      <c r="BN26" s="437"/>
      <c r="BO26" s="440"/>
      <c r="BP26" s="443"/>
      <c r="BQ26" s="425"/>
      <c r="BR26" s="425"/>
      <c r="BS26" s="533"/>
    </row>
    <row r="27" spans="2:71" s="113" customFormat="1" ht="96" customHeight="1" x14ac:dyDescent="0.25">
      <c r="B27" s="463"/>
      <c r="C27" s="563"/>
      <c r="D27" s="550"/>
      <c r="E27" s="565"/>
      <c r="F27" s="522"/>
      <c r="G27" s="522"/>
      <c r="H27" s="522"/>
      <c r="I27" s="522"/>
      <c r="J27" s="455"/>
      <c r="K27" s="131">
        <v>6</v>
      </c>
      <c r="L27" s="170" t="s">
        <v>115</v>
      </c>
      <c r="M27" s="527"/>
      <c r="N27" s="530"/>
      <c r="O27" s="450"/>
      <c r="P27" s="443"/>
      <c r="Q27" s="525"/>
      <c r="R27" s="525"/>
      <c r="S27" s="525"/>
      <c r="T27" s="525"/>
      <c r="U27" s="525"/>
      <c r="V27" s="525"/>
      <c r="W27" s="525"/>
      <c r="X27" s="525"/>
      <c r="Y27" s="525"/>
      <c r="Z27" s="525"/>
      <c r="AA27" s="525"/>
      <c r="AB27" s="525"/>
      <c r="AC27" s="525"/>
      <c r="AD27" s="525"/>
      <c r="AE27" s="525"/>
      <c r="AF27" s="525"/>
      <c r="AG27" s="525"/>
      <c r="AH27" s="525"/>
      <c r="AI27" s="525"/>
      <c r="AJ27" s="425"/>
      <c r="AK27" s="425"/>
      <c r="AL27" s="425"/>
      <c r="AM27" s="536"/>
      <c r="AN27" s="133">
        <v>6</v>
      </c>
      <c r="AO27" s="171" t="s">
        <v>117</v>
      </c>
      <c r="AP27" s="171"/>
      <c r="AQ27" s="171" t="s">
        <v>114</v>
      </c>
      <c r="AR27" s="171"/>
      <c r="AS27" s="171"/>
      <c r="AT27" s="171"/>
      <c r="AU27" s="171"/>
      <c r="AV27" s="171" t="s">
        <v>114</v>
      </c>
      <c r="AW27" s="172" t="s">
        <v>114</v>
      </c>
      <c r="AX27" s="172" t="s">
        <v>114</v>
      </c>
      <c r="AY27" s="172" t="s">
        <v>114</v>
      </c>
      <c r="AZ27" s="172" t="s">
        <v>114</v>
      </c>
      <c r="BA27" s="172" t="s">
        <v>114</v>
      </c>
      <c r="BB27" s="172" t="s">
        <v>114</v>
      </c>
      <c r="BC27" s="172" t="s">
        <v>114</v>
      </c>
      <c r="BD27" s="135">
        <f t="shared" si="0"/>
        <v>0</v>
      </c>
      <c r="BE27" s="135" t="str">
        <f t="shared" si="1"/>
        <v>Débil</v>
      </c>
      <c r="BF27" s="134"/>
      <c r="BG27" s="173" t="s">
        <v>114</v>
      </c>
      <c r="BH27" s="135" t="str">
        <f t="shared" si="2"/>
        <v>Casilla formulada</v>
      </c>
      <c r="BI27" s="134"/>
      <c r="BJ27" s="135" t="str">
        <f t="shared" si="3"/>
        <v/>
      </c>
      <c r="BK27" s="135" t="str">
        <f t="shared" si="4"/>
        <v/>
      </c>
      <c r="BL27" s="135" t="str">
        <f t="shared" si="5"/>
        <v>SI</v>
      </c>
      <c r="BM27" s="434"/>
      <c r="BN27" s="437"/>
      <c r="BO27" s="440"/>
      <c r="BP27" s="443"/>
      <c r="BQ27" s="425"/>
      <c r="BR27" s="425"/>
      <c r="BS27" s="533"/>
    </row>
    <row r="28" spans="2:71" s="113" customFormat="1" ht="96" customHeight="1" x14ac:dyDescent="0.25">
      <c r="B28" s="463"/>
      <c r="C28" s="563"/>
      <c r="D28" s="550"/>
      <c r="E28" s="565"/>
      <c r="F28" s="522"/>
      <c r="G28" s="522"/>
      <c r="H28" s="522"/>
      <c r="I28" s="522"/>
      <c r="J28" s="455"/>
      <c r="K28" s="137">
        <v>7</v>
      </c>
      <c r="L28" s="174" t="s">
        <v>115</v>
      </c>
      <c r="M28" s="527"/>
      <c r="N28" s="530"/>
      <c r="O28" s="450"/>
      <c r="P28" s="443"/>
      <c r="Q28" s="525"/>
      <c r="R28" s="525"/>
      <c r="S28" s="525"/>
      <c r="T28" s="525"/>
      <c r="U28" s="525"/>
      <c r="V28" s="525"/>
      <c r="W28" s="525"/>
      <c r="X28" s="525"/>
      <c r="Y28" s="525"/>
      <c r="Z28" s="525"/>
      <c r="AA28" s="525"/>
      <c r="AB28" s="525"/>
      <c r="AC28" s="525"/>
      <c r="AD28" s="525"/>
      <c r="AE28" s="525"/>
      <c r="AF28" s="525"/>
      <c r="AG28" s="525"/>
      <c r="AH28" s="525"/>
      <c r="AI28" s="525"/>
      <c r="AJ28" s="425"/>
      <c r="AK28" s="425"/>
      <c r="AL28" s="425"/>
      <c r="AM28" s="536"/>
      <c r="AN28" s="139">
        <v>7</v>
      </c>
      <c r="AO28" s="175" t="s">
        <v>117</v>
      </c>
      <c r="AP28" s="175"/>
      <c r="AQ28" s="175" t="s">
        <v>114</v>
      </c>
      <c r="AR28" s="175"/>
      <c r="AS28" s="175"/>
      <c r="AT28" s="175"/>
      <c r="AU28" s="175"/>
      <c r="AV28" s="175" t="s">
        <v>114</v>
      </c>
      <c r="AW28" s="176" t="s">
        <v>114</v>
      </c>
      <c r="AX28" s="176" t="s">
        <v>114</v>
      </c>
      <c r="AY28" s="176" t="s">
        <v>114</v>
      </c>
      <c r="AZ28" s="176" t="s">
        <v>114</v>
      </c>
      <c r="BA28" s="176" t="s">
        <v>114</v>
      </c>
      <c r="BB28" s="176" t="s">
        <v>114</v>
      </c>
      <c r="BC28" s="176" t="s">
        <v>114</v>
      </c>
      <c r="BD28" s="167">
        <f t="shared" si="0"/>
        <v>0</v>
      </c>
      <c r="BE28" s="167" t="str">
        <f t="shared" si="1"/>
        <v>Débil</v>
      </c>
      <c r="BF28" s="140"/>
      <c r="BG28" s="177" t="s">
        <v>114</v>
      </c>
      <c r="BH28" s="167" t="str">
        <f t="shared" si="2"/>
        <v>Casilla formulada</v>
      </c>
      <c r="BI28" s="140"/>
      <c r="BJ28" s="167" t="str">
        <f t="shared" si="3"/>
        <v/>
      </c>
      <c r="BK28" s="167" t="str">
        <f t="shared" si="4"/>
        <v/>
      </c>
      <c r="BL28" s="167" t="str">
        <f t="shared" si="5"/>
        <v>SI</v>
      </c>
      <c r="BM28" s="434"/>
      <c r="BN28" s="437"/>
      <c r="BO28" s="440"/>
      <c r="BP28" s="443"/>
      <c r="BQ28" s="425"/>
      <c r="BR28" s="425"/>
      <c r="BS28" s="533"/>
    </row>
    <row r="29" spans="2:71" s="113" customFormat="1" ht="96" customHeight="1" x14ac:dyDescent="0.25">
      <c r="B29" s="463"/>
      <c r="C29" s="563"/>
      <c r="D29" s="550"/>
      <c r="E29" s="565"/>
      <c r="F29" s="522"/>
      <c r="G29" s="522"/>
      <c r="H29" s="522"/>
      <c r="I29" s="522"/>
      <c r="J29" s="455"/>
      <c r="K29" s="131">
        <v>8</v>
      </c>
      <c r="L29" s="170" t="s">
        <v>115</v>
      </c>
      <c r="M29" s="527"/>
      <c r="N29" s="530"/>
      <c r="O29" s="450"/>
      <c r="P29" s="443"/>
      <c r="Q29" s="525"/>
      <c r="R29" s="525"/>
      <c r="S29" s="525"/>
      <c r="T29" s="525"/>
      <c r="U29" s="525"/>
      <c r="V29" s="525"/>
      <c r="W29" s="525"/>
      <c r="X29" s="525"/>
      <c r="Y29" s="525"/>
      <c r="Z29" s="525"/>
      <c r="AA29" s="525"/>
      <c r="AB29" s="525"/>
      <c r="AC29" s="525"/>
      <c r="AD29" s="525"/>
      <c r="AE29" s="525"/>
      <c r="AF29" s="525"/>
      <c r="AG29" s="525"/>
      <c r="AH29" s="525"/>
      <c r="AI29" s="525"/>
      <c r="AJ29" s="425"/>
      <c r="AK29" s="425"/>
      <c r="AL29" s="425"/>
      <c r="AM29" s="536"/>
      <c r="AN29" s="133">
        <v>8</v>
      </c>
      <c r="AO29" s="171" t="s">
        <v>117</v>
      </c>
      <c r="AP29" s="171"/>
      <c r="AQ29" s="171" t="s">
        <v>114</v>
      </c>
      <c r="AR29" s="171"/>
      <c r="AS29" s="171"/>
      <c r="AT29" s="171"/>
      <c r="AU29" s="171"/>
      <c r="AV29" s="171" t="s">
        <v>114</v>
      </c>
      <c r="AW29" s="172" t="s">
        <v>114</v>
      </c>
      <c r="AX29" s="172" t="s">
        <v>114</v>
      </c>
      <c r="AY29" s="172" t="s">
        <v>114</v>
      </c>
      <c r="AZ29" s="172" t="s">
        <v>114</v>
      </c>
      <c r="BA29" s="172" t="s">
        <v>114</v>
      </c>
      <c r="BB29" s="172" t="s">
        <v>114</v>
      </c>
      <c r="BC29" s="172" t="s">
        <v>114</v>
      </c>
      <c r="BD29" s="135">
        <f t="shared" si="0"/>
        <v>0</v>
      </c>
      <c r="BE29" s="135" t="str">
        <f t="shared" si="1"/>
        <v>Débil</v>
      </c>
      <c r="BF29" s="134"/>
      <c r="BG29" s="173" t="s">
        <v>114</v>
      </c>
      <c r="BH29" s="135" t="str">
        <f t="shared" si="2"/>
        <v>Casilla formulada</v>
      </c>
      <c r="BI29" s="134"/>
      <c r="BJ29" s="135" t="str">
        <f t="shared" si="3"/>
        <v/>
      </c>
      <c r="BK29" s="135" t="str">
        <f t="shared" si="4"/>
        <v/>
      </c>
      <c r="BL29" s="135" t="str">
        <f t="shared" si="5"/>
        <v>SI</v>
      </c>
      <c r="BM29" s="434"/>
      <c r="BN29" s="437"/>
      <c r="BO29" s="440"/>
      <c r="BP29" s="443"/>
      <c r="BQ29" s="425"/>
      <c r="BR29" s="425"/>
      <c r="BS29" s="533"/>
    </row>
    <row r="30" spans="2:71" s="113" customFormat="1" ht="96" customHeight="1" x14ac:dyDescent="0.25">
      <c r="B30" s="463"/>
      <c r="C30" s="563"/>
      <c r="D30" s="550"/>
      <c r="E30" s="565"/>
      <c r="F30" s="522"/>
      <c r="G30" s="522"/>
      <c r="H30" s="522"/>
      <c r="I30" s="522"/>
      <c r="J30" s="455"/>
      <c r="K30" s="137">
        <v>9</v>
      </c>
      <c r="L30" s="178" t="s">
        <v>115</v>
      </c>
      <c r="M30" s="527"/>
      <c r="N30" s="530"/>
      <c r="O30" s="450"/>
      <c r="P30" s="443"/>
      <c r="Q30" s="525"/>
      <c r="R30" s="525"/>
      <c r="S30" s="525"/>
      <c r="T30" s="525"/>
      <c r="U30" s="525"/>
      <c r="V30" s="525"/>
      <c r="W30" s="525"/>
      <c r="X30" s="525"/>
      <c r="Y30" s="525"/>
      <c r="Z30" s="525"/>
      <c r="AA30" s="525"/>
      <c r="AB30" s="525"/>
      <c r="AC30" s="525"/>
      <c r="AD30" s="525"/>
      <c r="AE30" s="525"/>
      <c r="AF30" s="525"/>
      <c r="AG30" s="525"/>
      <c r="AH30" s="525"/>
      <c r="AI30" s="525"/>
      <c r="AJ30" s="425"/>
      <c r="AK30" s="425"/>
      <c r="AL30" s="425"/>
      <c r="AM30" s="536"/>
      <c r="AN30" s="139">
        <v>9</v>
      </c>
      <c r="AO30" s="175" t="s">
        <v>117</v>
      </c>
      <c r="AP30" s="175"/>
      <c r="AQ30" s="175" t="s">
        <v>114</v>
      </c>
      <c r="AR30" s="175"/>
      <c r="AS30" s="175"/>
      <c r="AT30" s="175"/>
      <c r="AU30" s="175"/>
      <c r="AV30" s="175" t="s">
        <v>114</v>
      </c>
      <c r="AW30" s="176" t="s">
        <v>114</v>
      </c>
      <c r="AX30" s="176" t="s">
        <v>114</v>
      </c>
      <c r="AY30" s="176" t="s">
        <v>114</v>
      </c>
      <c r="AZ30" s="176" t="s">
        <v>114</v>
      </c>
      <c r="BA30" s="176" t="s">
        <v>114</v>
      </c>
      <c r="BB30" s="176" t="s">
        <v>114</v>
      </c>
      <c r="BC30" s="176" t="s">
        <v>114</v>
      </c>
      <c r="BD30" s="167">
        <f t="shared" si="0"/>
        <v>0</v>
      </c>
      <c r="BE30" s="167" t="str">
        <f t="shared" si="1"/>
        <v>Débil</v>
      </c>
      <c r="BF30" s="140"/>
      <c r="BG30" s="177" t="s">
        <v>114</v>
      </c>
      <c r="BH30" s="167" t="str">
        <f t="shared" si="2"/>
        <v>Casilla formulada</v>
      </c>
      <c r="BI30" s="140"/>
      <c r="BJ30" s="167" t="str">
        <f t="shared" si="3"/>
        <v/>
      </c>
      <c r="BK30" s="167" t="str">
        <f t="shared" si="4"/>
        <v/>
      </c>
      <c r="BL30" s="167" t="str">
        <f t="shared" si="5"/>
        <v>SI</v>
      </c>
      <c r="BM30" s="434"/>
      <c r="BN30" s="437"/>
      <c r="BO30" s="440"/>
      <c r="BP30" s="443"/>
      <c r="BQ30" s="425"/>
      <c r="BR30" s="425"/>
      <c r="BS30" s="533"/>
    </row>
    <row r="31" spans="2:71" s="113" customFormat="1" ht="96" customHeight="1" thickBot="1" x14ac:dyDescent="0.3">
      <c r="B31" s="464"/>
      <c r="C31" s="564"/>
      <c r="D31" s="551"/>
      <c r="E31" s="566"/>
      <c r="F31" s="523"/>
      <c r="G31" s="523"/>
      <c r="H31" s="523"/>
      <c r="I31" s="523"/>
      <c r="J31" s="456"/>
      <c r="K31" s="144">
        <v>10</v>
      </c>
      <c r="L31" s="179" t="s">
        <v>115</v>
      </c>
      <c r="M31" s="528"/>
      <c r="N31" s="531"/>
      <c r="O31" s="451"/>
      <c r="P31" s="444"/>
      <c r="Q31" s="526"/>
      <c r="R31" s="526"/>
      <c r="S31" s="526"/>
      <c r="T31" s="526"/>
      <c r="U31" s="526"/>
      <c r="V31" s="526"/>
      <c r="W31" s="526"/>
      <c r="X31" s="526"/>
      <c r="Y31" s="526"/>
      <c r="Z31" s="526"/>
      <c r="AA31" s="526"/>
      <c r="AB31" s="526"/>
      <c r="AC31" s="526"/>
      <c r="AD31" s="526"/>
      <c r="AE31" s="526"/>
      <c r="AF31" s="526"/>
      <c r="AG31" s="526"/>
      <c r="AH31" s="526"/>
      <c r="AI31" s="526"/>
      <c r="AJ31" s="426"/>
      <c r="AK31" s="426"/>
      <c r="AL31" s="426"/>
      <c r="AM31" s="537"/>
      <c r="AN31" s="146">
        <v>10</v>
      </c>
      <c r="AO31" s="180" t="s">
        <v>117</v>
      </c>
      <c r="AP31" s="180"/>
      <c r="AQ31" s="180" t="s">
        <v>114</v>
      </c>
      <c r="AR31" s="180"/>
      <c r="AS31" s="180"/>
      <c r="AT31" s="180"/>
      <c r="AU31" s="180"/>
      <c r="AV31" s="180" t="s">
        <v>114</v>
      </c>
      <c r="AW31" s="181" t="s">
        <v>114</v>
      </c>
      <c r="AX31" s="181" t="s">
        <v>114</v>
      </c>
      <c r="AY31" s="181" t="s">
        <v>114</v>
      </c>
      <c r="AZ31" s="181" t="s">
        <v>114</v>
      </c>
      <c r="BA31" s="181" t="s">
        <v>114</v>
      </c>
      <c r="BB31" s="181" t="s">
        <v>114</v>
      </c>
      <c r="BC31" s="181" t="s">
        <v>114</v>
      </c>
      <c r="BD31" s="148">
        <f t="shared" si="0"/>
        <v>0</v>
      </c>
      <c r="BE31" s="148" t="str">
        <f t="shared" si="1"/>
        <v>Débil</v>
      </c>
      <c r="BF31" s="147"/>
      <c r="BG31" s="182" t="s">
        <v>114</v>
      </c>
      <c r="BH31" s="148" t="str">
        <f t="shared" si="2"/>
        <v>Casilla formulada</v>
      </c>
      <c r="BI31" s="147"/>
      <c r="BJ31" s="148" t="str">
        <f t="shared" si="3"/>
        <v/>
      </c>
      <c r="BK31" s="148" t="str">
        <f t="shared" si="4"/>
        <v/>
      </c>
      <c r="BL31" s="148" t="str">
        <f t="shared" si="5"/>
        <v>SI</v>
      </c>
      <c r="BM31" s="435"/>
      <c r="BN31" s="438"/>
      <c r="BO31" s="441"/>
      <c r="BP31" s="444"/>
      <c r="BQ31" s="426"/>
      <c r="BR31" s="426"/>
      <c r="BS31" s="534"/>
    </row>
    <row r="32" spans="2:71" s="113" customFormat="1" ht="96" customHeight="1" x14ac:dyDescent="0.25">
      <c r="B32" s="462">
        <v>3</v>
      </c>
      <c r="C32" s="515" t="s">
        <v>112</v>
      </c>
      <c r="D32" s="518" t="s">
        <v>113</v>
      </c>
      <c r="E32" s="518"/>
      <c r="F32" s="522" t="s">
        <v>114</v>
      </c>
      <c r="G32" s="522" t="s">
        <v>114</v>
      </c>
      <c r="H32" s="522" t="s">
        <v>114</v>
      </c>
      <c r="I32" s="522" t="s">
        <v>114</v>
      </c>
      <c r="J32" s="455" t="str">
        <f>IF(AND((F32="SI"),(G32="SI"),(H32="SI"),(I32="SI")),"Si es Riesgo de Corrupción","No es Riesgo de Corrupción")</f>
        <v>No es Riesgo de Corrupción</v>
      </c>
      <c r="K32" s="128">
        <v>1</v>
      </c>
      <c r="L32" s="169" t="s">
        <v>115</v>
      </c>
      <c r="M32" s="527" t="s">
        <v>502</v>
      </c>
      <c r="N32" s="52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524" t="s">
        <v>114</v>
      </c>
      <c r="R32" s="524" t="s">
        <v>114</v>
      </c>
      <c r="S32" s="524" t="s">
        <v>114</v>
      </c>
      <c r="T32" s="524" t="s">
        <v>114</v>
      </c>
      <c r="U32" s="524" t="s">
        <v>114</v>
      </c>
      <c r="V32" s="524" t="s">
        <v>114</v>
      </c>
      <c r="W32" s="524" t="s">
        <v>114</v>
      </c>
      <c r="X32" s="524" t="s">
        <v>114</v>
      </c>
      <c r="Y32" s="524" t="s">
        <v>114</v>
      </c>
      <c r="Z32" s="524" t="s">
        <v>114</v>
      </c>
      <c r="AA32" s="524" t="s">
        <v>114</v>
      </c>
      <c r="AB32" s="524" t="s">
        <v>114</v>
      </c>
      <c r="AC32" s="524" t="s">
        <v>114</v>
      </c>
      <c r="AD32" s="524" t="s">
        <v>114</v>
      </c>
      <c r="AE32" s="524" t="s">
        <v>114</v>
      </c>
      <c r="AF32" s="524" t="s">
        <v>114</v>
      </c>
      <c r="AG32" s="524" t="s">
        <v>114</v>
      </c>
      <c r="AH32" s="524" t="s">
        <v>114</v>
      </c>
      <c r="AI32" s="524"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535" t="s">
        <v>116</v>
      </c>
      <c r="AN32" s="117">
        <v>1</v>
      </c>
      <c r="AO32" s="118" t="s">
        <v>117</v>
      </c>
      <c r="AP32" s="118"/>
      <c r="AQ32" s="118" t="s">
        <v>114</v>
      </c>
      <c r="AR32" s="118"/>
      <c r="AS32" s="118"/>
      <c r="AT32" s="118"/>
      <c r="AU32" s="118"/>
      <c r="AV32" s="118" t="s">
        <v>114</v>
      </c>
      <c r="AW32" s="119" t="s">
        <v>114</v>
      </c>
      <c r="AX32" s="119" t="s">
        <v>114</v>
      </c>
      <c r="AY32" s="119" t="s">
        <v>114</v>
      </c>
      <c r="AZ32" s="119" t="s">
        <v>114</v>
      </c>
      <c r="BA32" s="119" t="s">
        <v>114</v>
      </c>
      <c r="BB32" s="119" t="s">
        <v>114</v>
      </c>
      <c r="BC32" s="119" t="s">
        <v>114</v>
      </c>
      <c r="BD32" s="166">
        <f t="shared" si="0"/>
        <v>0</v>
      </c>
      <c r="BE32" s="166" t="str">
        <f t="shared" si="1"/>
        <v>Débil</v>
      </c>
      <c r="BF32" s="121"/>
      <c r="BG32" s="122" t="s">
        <v>114</v>
      </c>
      <c r="BH32" s="166" t="str">
        <f t="shared" si="2"/>
        <v>Casilla formulada</v>
      </c>
      <c r="BI32" s="121"/>
      <c r="BJ32" s="166" t="str">
        <f t="shared" si="3"/>
        <v/>
      </c>
      <c r="BK32" s="166" t="str">
        <f t="shared" si="4"/>
        <v/>
      </c>
      <c r="BL32" s="166" t="str">
        <f t="shared" si="5"/>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532"/>
    </row>
    <row r="33" spans="2:71" s="113" customFormat="1" ht="96" customHeight="1" x14ac:dyDescent="0.25">
      <c r="B33" s="463"/>
      <c r="C33" s="516"/>
      <c r="D33" s="518"/>
      <c r="E33" s="518"/>
      <c r="F33" s="522"/>
      <c r="G33" s="522"/>
      <c r="H33" s="522"/>
      <c r="I33" s="522"/>
      <c r="J33" s="455"/>
      <c r="K33" s="131">
        <v>2</v>
      </c>
      <c r="L33" s="170" t="s">
        <v>115</v>
      </c>
      <c r="M33" s="527"/>
      <c r="N33" s="530"/>
      <c r="O33" s="450"/>
      <c r="P33" s="443"/>
      <c r="Q33" s="525"/>
      <c r="R33" s="525"/>
      <c r="S33" s="525"/>
      <c r="T33" s="525"/>
      <c r="U33" s="525"/>
      <c r="V33" s="525"/>
      <c r="W33" s="525"/>
      <c r="X33" s="525"/>
      <c r="Y33" s="525"/>
      <c r="Z33" s="525"/>
      <c r="AA33" s="525"/>
      <c r="AB33" s="525"/>
      <c r="AC33" s="525"/>
      <c r="AD33" s="525"/>
      <c r="AE33" s="525"/>
      <c r="AF33" s="525"/>
      <c r="AG33" s="525"/>
      <c r="AH33" s="525"/>
      <c r="AI33" s="525"/>
      <c r="AJ33" s="425"/>
      <c r="AK33" s="425"/>
      <c r="AL33" s="425"/>
      <c r="AM33" s="536"/>
      <c r="AN33" s="133">
        <v>2</v>
      </c>
      <c r="AO33" s="171" t="s">
        <v>117</v>
      </c>
      <c r="AP33" s="171"/>
      <c r="AQ33" s="171" t="s">
        <v>114</v>
      </c>
      <c r="AR33" s="171"/>
      <c r="AS33" s="171"/>
      <c r="AT33" s="171"/>
      <c r="AU33" s="171"/>
      <c r="AV33" s="171" t="s">
        <v>114</v>
      </c>
      <c r="AW33" s="172" t="s">
        <v>114</v>
      </c>
      <c r="AX33" s="172" t="s">
        <v>114</v>
      </c>
      <c r="AY33" s="172" t="s">
        <v>114</v>
      </c>
      <c r="AZ33" s="172" t="s">
        <v>114</v>
      </c>
      <c r="BA33" s="172" t="s">
        <v>114</v>
      </c>
      <c r="BB33" s="172" t="s">
        <v>114</v>
      </c>
      <c r="BC33" s="172" t="s">
        <v>114</v>
      </c>
      <c r="BD33" s="135">
        <f t="shared" si="0"/>
        <v>0</v>
      </c>
      <c r="BE33" s="135" t="str">
        <f t="shared" si="1"/>
        <v>Débil</v>
      </c>
      <c r="BF33" s="134"/>
      <c r="BG33" s="173" t="s">
        <v>114</v>
      </c>
      <c r="BH33" s="135" t="str">
        <f t="shared" si="2"/>
        <v>Casilla formulada</v>
      </c>
      <c r="BI33" s="134"/>
      <c r="BJ33" s="135" t="str">
        <f t="shared" si="3"/>
        <v/>
      </c>
      <c r="BK33" s="135" t="str">
        <f t="shared" si="4"/>
        <v/>
      </c>
      <c r="BL33" s="135" t="str">
        <f t="shared" si="5"/>
        <v>SI</v>
      </c>
      <c r="BM33" s="434"/>
      <c r="BN33" s="437"/>
      <c r="BO33" s="440"/>
      <c r="BP33" s="443"/>
      <c r="BQ33" s="425"/>
      <c r="BR33" s="425"/>
      <c r="BS33" s="533"/>
    </row>
    <row r="34" spans="2:71" s="113" customFormat="1" ht="96" customHeight="1" x14ac:dyDescent="0.25">
      <c r="B34" s="463"/>
      <c r="C34" s="516"/>
      <c r="D34" s="518"/>
      <c r="E34" s="518"/>
      <c r="F34" s="522"/>
      <c r="G34" s="522"/>
      <c r="H34" s="522"/>
      <c r="I34" s="522"/>
      <c r="J34" s="455"/>
      <c r="K34" s="137">
        <v>3</v>
      </c>
      <c r="L34" s="174" t="s">
        <v>115</v>
      </c>
      <c r="M34" s="527"/>
      <c r="N34" s="530"/>
      <c r="O34" s="450"/>
      <c r="P34" s="443"/>
      <c r="Q34" s="525"/>
      <c r="R34" s="525"/>
      <c r="S34" s="525"/>
      <c r="T34" s="525"/>
      <c r="U34" s="525"/>
      <c r="V34" s="525"/>
      <c r="W34" s="525"/>
      <c r="X34" s="525"/>
      <c r="Y34" s="525"/>
      <c r="Z34" s="525"/>
      <c r="AA34" s="525"/>
      <c r="AB34" s="525"/>
      <c r="AC34" s="525"/>
      <c r="AD34" s="525"/>
      <c r="AE34" s="525"/>
      <c r="AF34" s="525"/>
      <c r="AG34" s="525"/>
      <c r="AH34" s="525"/>
      <c r="AI34" s="525"/>
      <c r="AJ34" s="425"/>
      <c r="AK34" s="425"/>
      <c r="AL34" s="425"/>
      <c r="AM34" s="536"/>
      <c r="AN34" s="139">
        <v>3</v>
      </c>
      <c r="AO34" s="175" t="s">
        <v>117</v>
      </c>
      <c r="AP34" s="175"/>
      <c r="AQ34" s="175" t="s">
        <v>114</v>
      </c>
      <c r="AR34" s="175"/>
      <c r="AS34" s="175"/>
      <c r="AT34" s="175"/>
      <c r="AU34" s="175"/>
      <c r="AV34" s="175" t="s">
        <v>114</v>
      </c>
      <c r="AW34" s="176" t="s">
        <v>114</v>
      </c>
      <c r="AX34" s="176" t="s">
        <v>114</v>
      </c>
      <c r="AY34" s="176" t="s">
        <v>114</v>
      </c>
      <c r="AZ34" s="176" t="s">
        <v>114</v>
      </c>
      <c r="BA34" s="176" t="s">
        <v>114</v>
      </c>
      <c r="BB34" s="176" t="s">
        <v>114</v>
      </c>
      <c r="BC34" s="176" t="s">
        <v>114</v>
      </c>
      <c r="BD34" s="167">
        <f t="shared" si="0"/>
        <v>0</v>
      </c>
      <c r="BE34" s="167" t="str">
        <f t="shared" si="1"/>
        <v>Débil</v>
      </c>
      <c r="BF34" s="140"/>
      <c r="BG34" s="177" t="s">
        <v>114</v>
      </c>
      <c r="BH34" s="167" t="str">
        <f t="shared" si="2"/>
        <v>Casilla formulada</v>
      </c>
      <c r="BI34" s="140"/>
      <c r="BJ34" s="167" t="str">
        <f t="shared" si="3"/>
        <v/>
      </c>
      <c r="BK34" s="167" t="str">
        <f t="shared" si="4"/>
        <v/>
      </c>
      <c r="BL34" s="167" t="str">
        <f t="shared" si="5"/>
        <v>SI</v>
      </c>
      <c r="BM34" s="434"/>
      <c r="BN34" s="437"/>
      <c r="BO34" s="440"/>
      <c r="BP34" s="443"/>
      <c r="BQ34" s="425"/>
      <c r="BR34" s="425"/>
      <c r="BS34" s="533"/>
    </row>
    <row r="35" spans="2:71" s="113" customFormat="1" ht="96" customHeight="1" x14ac:dyDescent="0.25">
      <c r="B35" s="463"/>
      <c r="C35" s="516"/>
      <c r="D35" s="518"/>
      <c r="E35" s="518"/>
      <c r="F35" s="522"/>
      <c r="G35" s="522"/>
      <c r="H35" s="522"/>
      <c r="I35" s="522"/>
      <c r="J35" s="455"/>
      <c r="K35" s="131">
        <v>4</v>
      </c>
      <c r="L35" s="170" t="s">
        <v>115</v>
      </c>
      <c r="M35" s="527"/>
      <c r="N35" s="530"/>
      <c r="O35" s="450"/>
      <c r="P35" s="443"/>
      <c r="Q35" s="525"/>
      <c r="R35" s="525"/>
      <c r="S35" s="525"/>
      <c r="T35" s="525"/>
      <c r="U35" s="525"/>
      <c r="V35" s="525"/>
      <c r="W35" s="525"/>
      <c r="X35" s="525"/>
      <c r="Y35" s="525"/>
      <c r="Z35" s="525"/>
      <c r="AA35" s="525"/>
      <c r="AB35" s="525"/>
      <c r="AC35" s="525"/>
      <c r="AD35" s="525"/>
      <c r="AE35" s="525"/>
      <c r="AF35" s="525"/>
      <c r="AG35" s="525"/>
      <c r="AH35" s="525"/>
      <c r="AI35" s="525"/>
      <c r="AJ35" s="425"/>
      <c r="AK35" s="425"/>
      <c r="AL35" s="425"/>
      <c r="AM35" s="536"/>
      <c r="AN35" s="133">
        <v>4</v>
      </c>
      <c r="AO35" s="171" t="s">
        <v>117</v>
      </c>
      <c r="AP35" s="171"/>
      <c r="AQ35" s="171" t="s">
        <v>114</v>
      </c>
      <c r="AR35" s="171"/>
      <c r="AS35" s="171"/>
      <c r="AT35" s="171"/>
      <c r="AU35" s="171"/>
      <c r="AV35" s="171" t="s">
        <v>114</v>
      </c>
      <c r="AW35" s="172" t="s">
        <v>114</v>
      </c>
      <c r="AX35" s="172" t="s">
        <v>114</v>
      </c>
      <c r="AY35" s="172" t="s">
        <v>114</v>
      </c>
      <c r="AZ35" s="172" t="s">
        <v>114</v>
      </c>
      <c r="BA35" s="172" t="s">
        <v>114</v>
      </c>
      <c r="BB35" s="172" t="s">
        <v>114</v>
      </c>
      <c r="BC35" s="172" t="s">
        <v>114</v>
      </c>
      <c r="BD35" s="135">
        <f t="shared" si="0"/>
        <v>0</v>
      </c>
      <c r="BE35" s="135" t="str">
        <f t="shared" si="1"/>
        <v>Débil</v>
      </c>
      <c r="BF35" s="134"/>
      <c r="BG35" s="173" t="s">
        <v>114</v>
      </c>
      <c r="BH35" s="135" t="str">
        <f t="shared" si="2"/>
        <v>Casilla formulada</v>
      </c>
      <c r="BI35" s="134"/>
      <c r="BJ35" s="135" t="str">
        <f t="shared" si="3"/>
        <v/>
      </c>
      <c r="BK35" s="135" t="str">
        <f t="shared" si="4"/>
        <v/>
      </c>
      <c r="BL35" s="135" t="str">
        <f t="shared" si="5"/>
        <v>SI</v>
      </c>
      <c r="BM35" s="434"/>
      <c r="BN35" s="437"/>
      <c r="BO35" s="440"/>
      <c r="BP35" s="443"/>
      <c r="BQ35" s="425"/>
      <c r="BR35" s="425"/>
      <c r="BS35" s="533"/>
    </row>
    <row r="36" spans="2:71" s="113" customFormat="1" ht="96" customHeight="1" x14ac:dyDescent="0.25">
      <c r="B36" s="463"/>
      <c r="C36" s="516"/>
      <c r="D36" s="518"/>
      <c r="E36" s="518"/>
      <c r="F36" s="522"/>
      <c r="G36" s="522"/>
      <c r="H36" s="522"/>
      <c r="I36" s="522"/>
      <c r="J36" s="455"/>
      <c r="K36" s="137">
        <v>5</v>
      </c>
      <c r="L36" s="174" t="s">
        <v>115</v>
      </c>
      <c r="M36" s="527"/>
      <c r="N36" s="530"/>
      <c r="O36" s="450"/>
      <c r="P36" s="443"/>
      <c r="Q36" s="525"/>
      <c r="R36" s="525"/>
      <c r="S36" s="525"/>
      <c r="T36" s="525"/>
      <c r="U36" s="525"/>
      <c r="V36" s="525"/>
      <c r="W36" s="525"/>
      <c r="X36" s="525"/>
      <c r="Y36" s="525"/>
      <c r="Z36" s="525"/>
      <c r="AA36" s="525"/>
      <c r="AB36" s="525"/>
      <c r="AC36" s="525"/>
      <c r="AD36" s="525"/>
      <c r="AE36" s="525"/>
      <c r="AF36" s="525"/>
      <c r="AG36" s="525"/>
      <c r="AH36" s="525"/>
      <c r="AI36" s="525"/>
      <c r="AJ36" s="425"/>
      <c r="AK36" s="425"/>
      <c r="AL36" s="425"/>
      <c r="AM36" s="536"/>
      <c r="AN36" s="139">
        <v>5</v>
      </c>
      <c r="AO36" s="175" t="s">
        <v>117</v>
      </c>
      <c r="AP36" s="175"/>
      <c r="AQ36" s="175" t="s">
        <v>114</v>
      </c>
      <c r="AR36" s="175"/>
      <c r="AS36" s="175"/>
      <c r="AT36" s="175"/>
      <c r="AU36" s="175"/>
      <c r="AV36" s="175" t="s">
        <v>114</v>
      </c>
      <c r="AW36" s="176" t="s">
        <v>114</v>
      </c>
      <c r="AX36" s="176" t="s">
        <v>114</v>
      </c>
      <c r="AY36" s="176" t="s">
        <v>114</v>
      </c>
      <c r="AZ36" s="176" t="s">
        <v>114</v>
      </c>
      <c r="BA36" s="176" t="s">
        <v>114</v>
      </c>
      <c r="BB36" s="176" t="s">
        <v>114</v>
      </c>
      <c r="BC36" s="176" t="s">
        <v>114</v>
      </c>
      <c r="BD36" s="167">
        <f t="shared" si="0"/>
        <v>0</v>
      </c>
      <c r="BE36" s="167" t="str">
        <f t="shared" si="1"/>
        <v>Débil</v>
      </c>
      <c r="BF36" s="140"/>
      <c r="BG36" s="177" t="s">
        <v>114</v>
      </c>
      <c r="BH36" s="167" t="str">
        <f t="shared" si="2"/>
        <v>Casilla formulada</v>
      </c>
      <c r="BI36" s="140"/>
      <c r="BJ36" s="167" t="str">
        <f t="shared" si="3"/>
        <v/>
      </c>
      <c r="BK36" s="167" t="str">
        <f t="shared" si="4"/>
        <v/>
      </c>
      <c r="BL36" s="167" t="str">
        <f t="shared" si="5"/>
        <v>SI</v>
      </c>
      <c r="BM36" s="434"/>
      <c r="BN36" s="437"/>
      <c r="BO36" s="440"/>
      <c r="BP36" s="443"/>
      <c r="BQ36" s="425"/>
      <c r="BR36" s="425"/>
      <c r="BS36" s="533"/>
    </row>
    <row r="37" spans="2:71" s="113" customFormat="1" ht="96" customHeight="1" x14ac:dyDescent="0.25">
      <c r="B37" s="463"/>
      <c r="C37" s="516"/>
      <c r="D37" s="518"/>
      <c r="E37" s="518"/>
      <c r="F37" s="522"/>
      <c r="G37" s="522"/>
      <c r="H37" s="522"/>
      <c r="I37" s="522"/>
      <c r="J37" s="455"/>
      <c r="K37" s="131">
        <v>6</v>
      </c>
      <c r="L37" s="170" t="s">
        <v>115</v>
      </c>
      <c r="M37" s="527"/>
      <c r="N37" s="530"/>
      <c r="O37" s="450"/>
      <c r="P37" s="443"/>
      <c r="Q37" s="525"/>
      <c r="R37" s="525"/>
      <c r="S37" s="525"/>
      <c r="T37" s="525"/>
      <c r="U37" s="525"/>
      <c r="V37" s="525"/>
      <c r="W37" s="525"/>
      <c r="X37" s="525"/>
      <c r="Y37" s="525"/>
      <c r="Z37" s="525"/>
      <c r="AA37" s="525"/>
      <c r="AB37" s="525"/>
      <c r="AC37" s="525"/>
      <c r="AD37" s="525"/>
      <c r="AE37" s="525"/>
      <c r="AF37" s="525"/>
      <c r="AG37" s="525"/>
      <c r="AH37" s="525"/>
      <c r="AI37" s="525"/>
      <c r="AJ37" s="425"/>
      <c r="AK37" s="425"/>
      <c r="AL37" s="425"/>
      <c r="AM37" s="536"/>
      <c r="AN37" s="133">
        <v>6</v>
      </c>
      <c r="AO37" s="171" t="s">
        <v>117</v>
      </c>
      <c r="AP37" s="171"/>
      <c r="AQ37" s="171" t="s">
        <v>114</v>
      </c>
      <c r="AR37" s="171"/>
      <c r="AS37" s="171"/>
      <c r="AT37" s="171"/>
      <c r="AU37" s="171"/>
      <c r="AV37" s="171" t="s">
        <v>114</v>
      </c>
      <c r="AW37" s="172" t="s">
        <v>114</v>
      </c>
      <c r="AX37" s="172" t="s">
        <v>114</v>
      </c>
      <c r="AY37" s="172" t="s">
        <v>114</v>
      </c>
      <c r="AZ37" s="172" t="s">
        <v>114</v>
      </c>
      <c r="BA37" s="172" t="s">
        <v>114</v>
      </c>
      <c r="BB37" s="172" t="s">
        <v>114</v>
      </c>
      <c r="BC37" s="172" t="s">
        <v>114</v>
      </c>
      <c r="BD37" s="135">
        <f t="shared" si="0"/>
        <v>0</v>
      </c>
      <c r="BE37" s="135" t="str">
        <f t="shared" si="1"/>
        <v>Débil</v>
      </c>
      <c r="BF37" s="134"/>
      <c r="BG37" s="173" t="s">
        <v>114</v>
      </c>
      <c r="BH37" s="135" t="str">
        <f t="shared" si="2"/>
        <v>Casilla formulada</v>
      </c>
      <c r="BI37" s="134"/>
      <c r="BJ37" s="135" t="str">
        <f t="shared" si="3"/>
        <v/>
      </c>
      <c r="BK37" s="135" t="str">
        <f t="shared" si="4"/>
        <v/>
      </c>
      <c r="BL37" s="135" t="str">
        <f t="shared" si="5"/>
        <v>SI</v>
      </c>
      <c r="BM37" s="434"/>
      <c r="BN37" s="437"/>
      <c r="BO37" s="440"/>
      <c r="BP37" s="443"/>
      <c r="BQ37" s="425"/>
      <c r="BR37" s="425"/>
      <c r="BS37" s="533"/>
    </row>
    <row r="38" spans="2:71" s="113" customFormat="1" ht="96" customHeight="1" x14ac:dyDescent="0.25">
      <c r="B38" s="463"/>
      <c r="C38" s="516"/>
      <c r="D38" s="518"/>
      <c r="E38" s="518"/>
      <c r="F38" s="522"/>
      <c r="G38" s="522"/>
      <c r="H38" s="522"/>
      <c r="I38" s="522"/>
      <c r="J38" s="455"/>
      <c r="K38" s="137">
        <v>7</v>
      </c>
      <c r="L38" s="174" t="s">
        <v>115</v>
      </c>
      <c r="M38" s="527"/>
      <c r="N38" s="530"/>
      <c r="O38" s="450"/>
      <c r="P38" s="443"/>
      <c r="Q38" s="525"/>
      <c r="R38" s="525"/>
      <c r="S38" s="525"/>
      <c r="T38" s="525"/>
      <c r="U38" s="525"/>
      <c r="V38" s="525"/>
      <c r="W38" s="525"/>
      <c r="X38" s="525"/>
      <c r="Y38" s="525"/>
      <c r="Z38" s="525"/>
      <c r="AA38" s="525"/>
      <c r="AB38" s="525"/>
      <c r="AC38" s="525"/>
      <c r="AD38" s="525"/>
      <c r="AE38" s="525"/>
      <c r="AF38" s="525"/>
      <c r="AG38" s="525"/>
      <c r="AH38" s="525"/>
      <c r="AI38" s="525"/>
      <c r="AJ38" s="425"/>
      <c r="AK38" s="425"/>
      <c r="AL38" s="425"/>
      <c r="AM38" s="536"/>
      <c r="AN38" s="139">
        <v>7</v>
      </c>
      <c r="AO38" s="175" t="s">
        <v>117</v>
      </c>
      <c r="AP38" s="175"/>
      <c r="AQ38" s="175" t="s">
        <v>114</v>
      </c>
      <c r="AR38" s="175"/>
      <c r="AS38" s="175"/>
      <c r="AT38" s="175"/>
      <c r="AU38" s="175"/>
      <c r="AV38" s="175" t="s">
        <v>114</v>
      </c>
      <c r="AW38" s="176" t="s">
        <v>114</v>
      </c>
      <c r="AX38" s="176" t="s">
        <v>114</v>
      </c>
      <c r="AY38" s="176" t="s">
        <v>114</v>
      </c>
      <c r="AZ38" s="176" t="s">
        <v>114</v>
      </c>
      <c r="BA38" s="176" t="s">
        <v>114</v>
      </c>
      <c r="BB38" s="176" t="s">
        <v>114</v>
      </c>
      <c r="BC38" s="176" t="s">
        <v>114</v>
      </c>
      <c r="BD38" s="167">
        <f t="shared" si="0"/>
        <v>0</v>
      </c>
      <c r="BE38" s="167" t="str">
        <f t="shared" si="1"/>
        <v>Débil</v>
      </c>
      <c r="BF38" s="140"/>
      <c r="BG38" s="177" t="s">
        <v>114</v>
      </c>
      <c r="BH38" s="167" t="str">
        <f t="shared" si="2"/>
        <v>Casilla formulada</v>
      </c>
      <c r="BI38" s="140"/>
      <c r="BJ38" s="167" t="str">
        <f t="shared" si="3"/>
        <v/>
      </c>
      <c r="BK38" s="167" t="str">
        <f t="shared" si="4"/>
        <v/>
      </c>
      <c r="BL38" s="167" t="str">
        <f t="shared" si="5"/>
        <v>SI</v>
      </c>
      <c r="BM38" s="434"/>
      <c r="BN38" s="437"/>
      <c r="BO38" s="440"/>
      <c r="BP38" s="443"/>
      <c r="BQ38" s="425"/>
      <c r="BR38" s="425"/>
      <c r="BS38" s="533"/>
    </row>
    <row r="39" spans="2:71" s="113" customFormat="1" ht="96" customHeight="1" x14ac:dyDescent="0.25">
      <c r="B39" s="463"/>
      <c r="C39" s="516"/>
      <c r="D39" s="518"/>
      <c r="E39" s="518"/>
      <c r="F39" s="522"/>
      <c r="G39" s="522"/>
      <c r="H39" s="522"/>
      <c r="I39" s="522"/>
      <c r="J39" s="455"/>
      <c r="K39" s="131">
        <v>8</v>
      </c>
      <c r="L39" s="170" t="s">
        <v>115</v>
      </c>
      <c r="M39" s="527"/>
      <c r="N39" s="530"/>
      <c r="O39" s="450"/>
      <c r="P39" s="443"/>
      <c r="Q39" s="525"/>
      <c r="R39" s="525"/>
      <c r="S39" s="525"/>
      <c r="T39" s="525"/>
      <c r="U39" s="525"/>
      <c r="V39" s="525"/>
      <c r="W39" s="525"/>
      <c r="X39" s="525"/>
      <c r="Y39" s="525"/>
      <c r="Z39" s="525"/>
      <c r="AA39" s="525"/>
      <c r="AB39" s="525"/>
      <c r="AC39" s="525"/>
      <c r="AD39" s="525"/>
      <c r="AE39" s="525"/>
      <c r="AF39" s="525"/>
      <c r="AG39" s="525"/>
      <c r="AH39" s="525"/>
      <c r="AI39" s="525"/>
      <c r="AJ39" s="425"/>
      <c r="AK39" s="425"/>
      <c r="AL39" s="425"/>
      <c r="AM39" s="536"/>
      <c r="AN39" s="133">
        <v>8</v>
      </c>
      <c r="AO39" s="171" t="s">
        <v>117</v>
      </c>
      <c r="AP39" s="171"/>
      <c r="AQ39" s="171" t="s">
        <v>114</v>
      </c>
      <c r="AR39" s="171"/>
      <c r="AS39" s="171"/>
      <c r="AT39" s="171"/>
      <c r="AU39" s="171"/>
      <c r="AV39" s="171" t="s">
        <v>114</v>
      </c>
      <c r="AW39" s="172" t="s">
        <v>114</v>
      </c>
      <c r="AX39" s="172" t="s">
        <v>114</v>
      </c>
      <c r="AY39" s="172" t="s">
        <v>114</v>
      </c>
      <c r="AZ39" s="172" t="s">
        <v>114</v>
      </c>
      <c r="BA39" s="172" t="s">
        <v>114</v>
      </c>
      <c r="BB39" s="172" t="s">
        <v>114</v>
      </c>
      <c r="BC39" s="172" t="s">
        <v>114</v>
      </c>
      <c r="BD39" s="135">
        <f t="shared" si="0"/>
        <v>0</v>
      </c>
      <c r="BE39" s="135" t="str">
        <f t="shared" si="1"/>
        <v>Débil</v>
      </c>
      <c r="BF39" s="134"/>
      <c r="BG39" s="173" t="s">
        <v>114</v>
      </c>
      <c r="BH39" s="135" t="str">
        <f t="shared" si="2"/>
        <v>Casilla formulada</v>
      </c>
      <c r="BI39" s="134"/>
      <c r="BJ39" s="135" t="str">
        <f t="shared" si="3"/>
        <v/>
      </c>
      <c r="BK39" s="135" t="str">
        <f t="shared" si="4"/>
        <v/>
      </c>
      <c r="BL39" s="135" t="str">
        <f t="shared" si="5"/>
        <v>SI</v>
      </c>
      <c r="BM39" s="434"/>
      <c r="BN39" s="437"/>
      <c r="BO39" s="440"/>
      <c r="BP39" s="443"/>
      <c r="BQ39" s="425"/>
      <c r="BR39" s="425"/>
      <c r="BS39" s="533"/>
    </row>
    <row r="40" spans="2:71" s="113" customFormat="1" ht="96" customHeight="1" x14ac:dyDescent="0.25">
      <c r="B40" s="463"/>
      <c r="C40" s="516"/>
      <c r="D40" s="518"/>
      <c r="E40" s="518"/>
      <c r="F40" s="522"/>
      <c r="G40" s="522"/>
      <c r="H40" s="522"/>
      <c r="I40" s="522"/>
      <c r="J40" s="455"/>
      <c r="K40" s="137">
        <v>9</v>
      </c>
      <c r="L40" s="178" t="s">
        <v>115</v>
      </c>
      <c r="M40" s="527"/>
      <c r="N40" s="530"/>
      <c r="O40" s="450"/>
      <c r="P40" s="443"/>
      <c r="Q40" s="525"/>
      <c r="R40" s="525"/>
      <c r="S40" s="525"/>
      <c r="T40" s="525"/>
      <c r="U40" s="525"/>
      <c r="V40" s="525"/>
      <c r="W40" s="525"/>
      <c r="X40" s="525"/>
      <c r="Y40" s="525"/>
      <c r="Z40" s="525"/>
      <c r="AA40" s="525"/>
      <c r="AB40" s="525"/>
      <c r="AC40" s="525"/>
      <c r="AD40" s="525"/>
      <c r="AE40" s="525"/>
      <c r="AF40" s="525"/>
      <c r="AG40" s="525"/>
      <c r="AH40" s="525"/>
      <c r="AI40" s="525"/>
      <c r="AJ40" s="425"/>
      <c r="AK40" s="425"/>
      <c r="AL40" s="425"/>
      <c r="AM40" s="536"/>
      <c r="AN40" s="139">
        <v>9</v>
      </c>
      <c r="AO40" s="175" t="s">
        <v>117</v>
      </c>
      <c r="AP40" s="175"/>
      <c r="AQ40" s="175" t="s">
        <v>114</v>
      </c>
      <c r="AR40" s="175"/>
      <c r="AS40" s="175"/>
      <c r="AT40" s="175"/>
      <c r="AU40" s="175"/>
      <c r="AV40" s="175" t="s">
        <v>114</v>
      </c>
      <c r="AW40" s="176" t="s">
        <v>114</v>
      </c>
      <c r="AX40" s="176" t="s">
        <v>114</v>
      </c>
      <c r="AY40" s="176" t="s">
        <v>114</v>
      </c>
      <c r="AZ40" s="176" t="s">
        <v>114</v>
      </c>
      <c r="BA40" s="176" t="s">
        <v>114</v>
      </c>
      <c r="BB40" s="176" t="s">
        <v>114</v>
      </c>
      <c r="BC40" s="176" t="s">
        <v>114</v>
      </c>
      <c r="BD40" s="167">
        <f t="shared" si="0"/>
        <v>0</v>
      </c>
      <c r="BE40" s="167" t="str">
        <f t="shared" si="1"/>
        <v>Débil</v>
      </c>
      <c r="BF40" s="140"/>
      <c r="BG40" s="177" t="s">
        <v>114</v>
      </c>
      <c r="BH40" s="167" t="str">
        <f t="shared" si="2"/>
        <v>Casilla formulada</v>
      </c>
      <c r="BI40" s="140"/>
      <c r="BJ40" s="167" t="str">
        <f t="shared" si="3"/>
        <v/>
      </c>
      <c r="BK40" s="167" t="str">
        <f t="shared" si="4"/>
        <v/>
      </c>
      <c r="BL40" s="167" t="str">
        <f t="shared" si="5"/>
        <v>SI</v>
      </c>
      <c r="BM40" s="434"/>
      <c r="BN40" s="437"/>
      <c r="BO40" s="440"/>
      <c r="BP40" s="443"/>
      <c r="BQ40" s="425"/>
      <c r="BR40" s="425"/>
      <c r="BS40" s="533"/>
    </row>
    <row r="41" spans="2:71" s="113" customFormat="1" ht="96" customHeight="1" thickBot="1" x14ac:dyDescent="0.3">
      <c r="B41" s="464"/>
      <c r="C41" s="517"/>
      <c r="D41" s="519"/>
      <c r="E41" s="519"/>
      <c r="F41" s="523"/>
      <c r="G41" s="523"/>
      <c r="H41" s="523"/>
      <c r="I41" s="523"/>
      <c r="J41" s="456"/>
      <c r="K41" s="144">
        <v>10</v>
      </c>
      <c r="L41" s="179" t="s">
        <v>115</v>
      </c>
      <c r="M41" s="528"/>
      <c r="N41" s="531"/>
      <c r="O41" s="451"/>
      <c r="P41" s="444"/>
      <c r="Q41" s="526"/>
      <c r="R41" s="526"/>
      <c r="S41" s="526"/>
      <c r="T41" s="526"/>
      <c r="U41" s="526"/>
      <c r="V41" s="526"/>
      <c r="W41" s="526"/>
      <c r="X41" s="526"/>
      <c r="Y41" s="526"/>
      <c r="Z41" s="526"/>
      <c r="AA41" s="526"/>
      <c r="AB41" s="526"/>
      <c r="AC41" s="526"/>
      <c r="AD41" s="526"/>
      <c r="AE41" s="526"/>
      <c r="AF41" s="526"/>
      <c r="AG41" s="526"/>
      <c r="AH41" s="526"/>
      <c r="AI41" s="526"/>
      <c r="AJ41" s="426"/>
      <c r="AK41" s="426"/>
      <c r="AL41" s="426"/>
      <c r="AM41" s="537"/>
      <c r="AN41" s="146">
        <v>10</v>
      </c>
      <c r="AO41" s="180" t="s">
        <v>117</v>
      </c>
      <c r="AP41" s="180"/>
      <c r="AQ41" s="180" t="s">
        <v>114</v>
      </c>
      <c r="AR41" s="180"/>
      <c r="AS41" s="180"/>
      <c r="AT41" s="180"/>
      <c r="AU41" s="180"/>
      <c r="AV41" s="180" t="s">
        <v>114</v>
      </c>
      <c r="AW41" s="181" t="s">
        <v>114</v>
      </c>
      <c r="AX41" s="181" t="s">
        <v>114</v>
      </c>
      <c r="AY41" s="181" t="s">
        <v>114</v>
      </c>
      <c r="AZ41" s="181" t="s">
        <v>114</v>
      </c>
      <c r="BA41" s="181" t="s">
        <v>114</v>
      </c>
      <c r="BB41" s="181" t="s">
        <v>114</v>
      </c>
      <c r="BC41" s="181" t="s">
        <v>114</v>
      </c>
      <c r="BD41" s="148">
        <f t="shared" si="0"/>
        <v>0</v>
      </c>
      <c r="BE41" s="148" t="str">
        <f t="shared" si="1"/>
        <v>Débil</v>
      </c>
      <c r="BF41" s="147"/>
      <c r="BG41" s="182" t="s">
        <v>114</v>
      </c>
      <c r="BH41" s="148" t="str">
        <f t="shared" si="2"/>
        <v>Casilla formulada</v>
      </c>
      <c r="BI41" s="147"/>
      <c r="BJ41" s="148" t="str">
        <f t="shared" si="3"/>
        <v/>
      </c>
      <c r="BK41" s="148" t="str">
        <f t="shared" si="4"/>
        <v/>
      </c>
      <c r="BL41" s="148" t="str">
        <f t="shared" si="5"/>
        <v>SI</v>
      </c>
      <c r="BM41" s="435"/>
      <c r="BN41" s="438"/>
      <c r="BO41" s="441"/>
      <c r="BP41" s="444"/>
      <c r="BQ41" s="426"/>
      <c r="BR41" s="426"/>
      <c r="BS41" s="534"/>
    </row>
    <row r="42" spans="2:71" s="113" customFormat="1" ht="96" customHeight="1" x14ac:dyDescent="0.25">
      <c r="B42" s="462">
        <v>4</v>
      </c>
      <c r="C42" s="515" t="s">
        <v>112</v>
      </c>
      <c r="D42" s="518" t="s">
        <v>113</v>
      </c>
      <c r="E42" s="518"/>
      <c r="F42" s="522" t="s">
        <v>114</v>
      </c>
      <c r="G42" s="522" t="s">
        <v>114</v>
      </c>
      <c r="H42" s="522" t="s">
        <v>114</v>
      </c>
      <c r="I42" s="522" t="s">
        <v>114</v>
      </c>
      <c r="J42" s="455" t="str">
        <f>IF(AND((F42="SI"),(G42="SI"),(H42="SI"),(I42="SI")),"Si es Riesgo de Corrupción","No es Riesgo de Corrupción")</f>
        <v>No es Riesgo de Corrupción</v>
      </c>
      <c r="K42" s="128">
        <v>1</v>
      </c>
      <c r="L42" s="169" t="s">
        <v>115</v>
      </c>
      <c r="M42" s="527" t="s">
        <v>502</v>
      </c>
      <c r="N42" s="52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524" t="s">
        <v>114</v>
      </c>
      <c r="R42" s="524" t="s">
        <v>114</v>
      </c>
      <c r="S42" s="524" t="s">
        <v>114</v>
      </c>
      <c r="T42" s="524" t="s">
        <v>114</v>
      </c>
      <c r="U42" s="524" t="s">
        <v>114</v>
      </c>
      <c r="V42" s="524" t="s">
        <v>114</v>
      </c>
      <c r="W42" s="524" t="s">
        <v>114</v>
      </c>
      <c r="X42" s="524" t="s">
        <v>114</v>
      </c>
      <c r="Y42" s="524" t="s">
        <v>114</v>
      </c>
      <c r="Z42" s="524" t="s">
        <v>114</v>
      </c>
      <c r="AA42" s="524" t="s">
        <v>114</v>
      </c>
      <c r="AB42" s="524" t="s">
        <v>114</v>
      </c>
      <c r="AC42" s="524" t="s">
        <v>114</v>
      </c>
      <c r="AD42" s="524" t="s">
        <v>114</v>
      </c>
      <c r="AE42" s="524" t="s">
        <v>114</v>
      </c>
      <c r="AF42" s="524" t="s">
        <v>114</v>
      </c>
      <c r="AG42" s="524" t="s">
        <v>114</v>
      </c>
      <c r="AH42" s="524" t="s">
        <v>114</v>
      </c>
      <c r="AI42" s="524"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535" t="s">
        <v>116</v>
      </c>
      <c r="AN42" s="117">
        <v>1</v>
      </c>
      <c r="AO42" s="118" t="s">
        <v>117</v>
      </c>
      <c r="AP42" s="118"/>
      <c r="AQ42" s="118" t="s">
        <v>114</v>
      </c>
      <c r="AR42" s="118"/>
      <c r="AS42" s="118"/>
      <c r="AT42" s="118"/>
      <c r="AU42" s="118"/>
      <c r="AV42" s="118" t="s">
        <v>114</v>
      </c>
      <c r="AW42" s="119" t="s">
        <v>114</v>
      </c>
      <c r="AX42" s="119" t="s">
        <v>114</v>
      </c>
      <c r="AY42" s="119" t="s">
        <v>114</v>
      </c>
      <c r="AZ42" s="119" t="s">
        <v>114</v>
      </c>
      <c r="BA42" s="119" t="s">
        <v>114</v>
      </c>
      <c r="BB42" s="119" t="s">
        <v>114</v>
      </c>
      <c r="BC42" s="119" t="s">
        <v>114</v>
      </c>
      <c r="BD42" s="166">
        <f t="shared" si="0"/>
        <v>0</v>
      </c>
      <c r="BE42" s="166" t="str">
        <f t="shared" si="1"/>
        <v>Débil</v>
      </c>
      <c r="BF42" s="121"/>
      <c r="BG42" s="122" t="s">
        <v>114</v>
      </c>
      <c r="BH42" s="166" t="str">
        <f t="shared" si="2"/>
        <v>Casilla formulada</v>
      </c>
      <c r="BI42" s="121"/>
      <c r="BJ42" s="166" t="str">
        <f t="shared" si="3"/>
        <v/>
      </c>
      <c r="BK42" s="166" t="str">
        <f t="shared" si="4"/>
        <v/>
      </c>
      <c r="BL42" s="166" t="str">
        <f t="shared" si="5"/>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532"/>
    </row>
    <row r="43" spans="2:71" s="113" customFormat="1" ht="96" customHeight="1" x14ac:dyDescent="0.25">
      <c r="B43" s="463"/>
      <c r="C43" s="516"/>
      <c r="D43" s="518"/>
      <c r="E43" s="518"/>
      <c r="F43" s="522"/>
      <c r="G43" s="522"/>
      <c r="H43" s="522"/>
      <c r="I43" s="522"/>
      <c r="J43" s="455"/>
      <c r="K43" s="131">
        <v>2</v>
      </c>
      <c r="L43" s="170" t="s">
        <v>115</v>
      </c>
      <c r="M43" s="527"/>
      <c r="N43" s="530"/>
      <c r="O43" s="450"/>
      <c r="P43" s="443"/>
      <c r="Q43" s="525"/>
      <c r="R43" s="525"/>
      <c r="S43" s="525"/>
      <c r="T43" s="525"/>
      <c r="U43" s="525"/>
      <c r="V43" s="525"/>
      <c r="W43" s="525"/>
      <c r="X43" s="525"/>
      <c r="Y43" s="525"/>
      <c r="Z43" s="525"/>
      <c r="AA43" s="525"/>
      <c r="AB43" s="525"/>
      <c r="AC43" s="525"/>
      <c r="AD43" s="525"/>
      <c r="AE43" s="525"/>
      <c r="AF43" s="525"/>
      <c r="AG43" s="525"/>
      <c r="AH43" s="525"/>
      <c r="AI43" s="525"/>
      <c r="AJ43" s="425"/>
      <c r="AK43" s="425"/>
      <c r="AL43" s="425"/>
      <c r="AM43" s="536"/>
      <c r="AN43" s="133">
        <v>2</v>
      </c>
      <c r="AO43" s="171" t="s">
        <v>117</v>
      </c>
      <c r="AP43" s="171"/>
      <c r="AQ43" s="171" t="s">
        <v>114</v>
      </c>
      <c r="AR43" s="171"/>
      <c r="AS43" s="171"/>
      <c r="AT43" s="171"/>
      <c r="AU43" s="171"/>
      <c r="AV43" s="171" t="s">
        <v>114</v>
      </c>
      <c r="AW43" s="172" t="s">
        <v>114</v>
      </c>
      <c r="AX43" s="172" t="s">
        <v>114</v>
      </c>
      <c r="AY43" s="172" t="s">
        <v>114</v>
      </c>
      <c r="AZ43" s="172" t="s">
        <v>114</v>
      </c>
      <c r="BA43" s="172" t="s">
        <v>114</v>
      </c>
      <c r="BB43" s="172" t="s">
        <v>114</v>
      </c>
      <c r="BC43" s="172" t="s">
        <v>114</v>
      </c>
      <c r="BD43" s="135">
        <f t="shared" si="0"/>
        <v>0</v>
      </c>
      <c r="BE43" s="135" t="str">
        <f t="shared" si="1"/>
        <v>Débil</v>
      </c>
      <c r="BF43" s="134"/>
      <c r="BG43" s="173" t="s">
        <v>114</v>
      </c>
      <c r="BH43" s="135" t="str">
        <f t="shared" si="2"/>
        <v>Casilla formulada</v>
      </c>
      <c r="BI43" s="134"/>
      <c r="BJ43" s="135" t="str">
        <f t="shared" si="3"/>
        <v/>
      </c>
      <c r="BK43" s="135" t="str">
        <f t="shared" si="4"/>
        <v/>
      </c>
      <c r="BL43" s="135" t="str">
        <f t="shared" si="5"/>
        <v>SI</v>
      </c>
      <c r="BM43" s="434"/>
      <c r="BN43" s="437"/>
      <c r="BO43" s="440"/>
      <c r="BP43" s="443"/>
      <c r="BQ43" s="425"/>
      <c r="BR43" s="425"/>
      <c r="BS43" s="533"/>
    </row>
    <row r="44" spans="2:71" s="113" customFormat="1" ht="96" customHeight="1" x14ac:dyDescent="0.25">
      <c r="B44" s="463"/>
      <c r="C44" s="516"/>
      <c r="D44" s="518"/>
      <c r="E44" s="518"/>
      <c r="F44" s="522"/>
      <c r="G44" s="522"/>
      <c r="H44" s="522"/>
      <c r="I44" s="522"/>
      <c r="J44" s="455"/>
      <c r="K44" s="137">
        <v>3</v>
      </c>
      <c r="L44" s="174" t="s">
        <v>115</v>
      </c>
      <c r="M44" s="527"/>
      <c r="N44" s="530"/>
      <c r="O44" s="450"/>
      <c r="P44" s="443"/>
      <c r="Q44" s="525"/>
      <c r="R44" s="525"/>
      <c r="S44" s="525"/>
      <c r="T44" s="525"/>
      <c r="U44" s="525"/>
      <c r="V44" s="525"/>
      <c r="W44" s="525"/>
      <c r="X44" s="525"/>
      <c r="Y44" s="525"/>
      <c r="Z44" s="525"/>
      <c r="AA44" s="525"/>
      <c r="AB44" s="525"/>
      <c r="AC44" s="525"/>
      <c r="AD44" s="525"/>
      <c r="AE44" s="525"/>
      <c r="AF44" s="525"/>
      <c r="AG44" s="525"/>
      <c r="AH44" s="525"/>
      <c r="AI44" s="525"/>
      <c r="AJ44" s="425"/>
      <c r="AK44" s="425"/>
      <c r="AL44" s="425"/>
      <c r="AM44" s="536"/>
      <c r="AN44" s="139">
        <v>3</v>
      </c>
      <c r="AO44" s="175" t="s">
        <v>117</v>
      </c>
      <c r="AP44" s="175"/>
      <c r="AQ44" s="175" t="s">
        <v>114</v>
      </c>
      <c r="AR44" s="175"/>
      <c r="AS44" s="175"/>
      <c r="AT44" s="175"/>
      <c r="AU44" s="175"/>
      <c r="AV44" s="175" t="s">
        <v>114</v>
      </c>
      <c r="AW44" s="176" t="s">
        <v>114</v>
      </c>
      <c r="AX44" s="176" t="s">
        <v>114</v>
      </c>
      <c r="AY44" s="176" t="s">
        <v>114</v>
      </c>
      <c r="AZ44" s="176" t="s">
        <v>114</v>
      </c>
      <c r="BA44" s="176" t="s">
        <v>114</v>
      </c>
      <c r="BB44" s="176" t="s">
        <v>114</v>
      </c>
      <c r="BC44" s="176" t="s">
        <v>114</v>
      </c>
      <c r="BD44" s="167">
        <f t="shared" si="0"/>
        <v>0</v>
      </c>
      <c r="BE44" s="167" t="str">
        <f t="shared" si="1"/>
        <v>Débil</v>
      </c>
      <c r="BF44" s="140"/>
      <c r="BG44" s="177" t="s">
        <v>114</v>
      </c>
      <c r="BH44" s="167" t="str">
        <f t="shared" si="2"/>
        <v>Casilla formulada</v>
      </c>
      <c r="BI44" s="140"/>
      <c r="BJ44" s="167" t="str">
        <f t="shared" si="3"/>
        <v/>
      </c>
      <c r="BK44" s="167" t="str">
        <f t="shared" si="4"/>
        <v/>
      </c>
      <c r="BL44" s="167" t="str">
        <f t="shared" si="5"/>
        <v>SI</v>
      </c>
      <c r="BM44" s="434"/>
      <c r="BN44" s="437"/>
      <c r="BO44" s="440"/>
      <c r="BP44" s="443"/>
      <c r="BQ44" s="425"/>
      <c r="BR44" s="425"/>
      <c r="BS44" s="533"/>
    </row>
    <row r="45" spans="2:71" s="113" customFormat="1" ht="96" customHeight="1" x14ac:dyDescent="0.25">
      <c r="B45" s="463"/>
      <c r="C45" s="516"/>
      <c r="D45" s="518"/>
      <c r="E45" s="518"/>
      <c r="F45" s="522"/>
      <c r="G45" s="522"/>
      <c r="H45" s="522"/>
      <c r="I45" s="522"/>
      <c r="J45" s="455"/>
      <c r="K45" s="131">
        <v>4</v>
      </c>
      <c r="L45" s="170" t="s">
        <v>115</v>
      </c>
      <c r="M45" s="527"/>
      <c r="N45" s="530"/>
      <c r="O45" s="450"/>
      <c r="P45" s="443"/>
      <c r="Q45" s="525"/>
      <c r="R45" s="525"/>
      <c r="S45" s="525"/>
      <c r="T45" s="525"/>
      <c r="U45" s="525"/>
      <c r="V45" s="525"/>
      <c r="W45" s="525"/>
      <c r="X45" s="525"/>
      <c r="Y45" s="525"/>
      <c r="Z45" s="525"/>
      <c r="AA45" s="525"/>
      <c r="AB45" s="525"/>
      <c r="AC45" s="525"/>
      <c r="AD45" s="525"/>
      <c r="AE45" s="525"/>
      <c r="AF45" s="525"/>
      <c r="AG45" s="525"/>
      <c r="AH45" s="525"/>
      <c r="AI45" s="525"/>
      <c r="AJ45" s="425"/>
      <c r="AK45" s="425"/>
      <c r="AL45" s="425"/>
      <c r="AM45" s="536"/>
      <c r="AN45" s="133">
        <v>4</v>
      </c>
      <c r="AO45" s="171" t="s">
        <v>117</v>
      </c>
      <c r="AP45" s="171"/>
      <c r="AQ45" s="171" t="s">
        <v>114</v>
      </c>
      <c r="AR45" s="171"/>
      <c r="AS45" s="171"/>
      <c r="AT45" s="171"/>
      <c r="AU45" s="171"/>
      <c r="AV45" s="171" t="s">
        <v>114</v>
      </c>
      <c r="AW45" s="172" t="s">
        <v>114</v>
      </c>
      <c r="AX45" s="172" t="s">
        <v>114</v>
      </c>
      <c r="AY45" s="172" t="s">
        <v>114</v>
      </c>
      <c r="AZ45" s="172" t="s">
        <v>114</v>
      </c>
      <c r="BA45" s="172" t="s">
        <v>114</v>
      </c>
      <c r="BB45" s="172" t="s">
        <v>114</v>
      </c>
      <c r="BC45" s="172" t="s">
        <v>114</v>
      </c>
      <c r="BD45" s="135">
        <f t="shared" si="0"/>
        <v>0</v>
      </c>
      <c r="BE45" s="135" t="str">
        <f t="shared" si="1"/>
        <v>Débil</v>
      </c>
      <c r="BF45" s="134"/>
      <c r="BG45" s="173" t="s">
        <v>114</v>
      </c>
      <c r="BH45" s="135" t="str">
        <f t="shared" si="2"/>
        <v>Casilla formulada</v>
      </c>
      <c r="BI45" s="134"/>
      <c r="BJ45" s="135" t="str">
        <f t="shared" si="3"/>
        <v/>
      </c>
      <c r="BK45" s="135" t="str">
        <f t="shared" si="4"/>
        <v/>
      </c>
      <c r="BL45" s="135" t="str">
        <f t="shared" si="5"/>
        <v>SI</v>
      </c>
      <c r="BM45" s="434"/>
      <c r="BN45" s="437"/>
      <c r="BO45" s="440"/>
      <c r="BP45" s="443"/>
      <c r="BQ45" s="425"/>
      <c r="BR45" s="425"/>
      <c r="BS45" s="533"/>
    </row>
    <row r="46" spans="2:71" s="113" customFormat="1" ht="96" customHeight="1" x14ac:dyDescent="0.25">
      <c r="B46" s="463"/>
      <c r="C46" s="516"/>
      <c r="D46" s="518"/>
      <c r="E46" s="518"/>
      <c r="F46" s="522"/>
      <c r="G46" s="522"/>
      <c r="H46" s="522"/>
      <c r="I46" s="522"/>
      <c r="J46" s="455"/>
      <c r="K46" s="137">
        <v>5</v>
      </c>
      <c r="L46" s="174" t="s">
        <v>115</v>
      </c>
      <c r="M46" s="527"/>
      <c r="N46" s="530"/>
      <c r="O46" s="450"/>
      <c r="P46" s="443"/>
      <c r="Q46" s="525"/>
      <c r="R46" s="525"/>
      <c r="S46" s="525"/>
      <c r="T46" s="525"/>
      <c r="U46" s="525"/>
      <c r="V46" s="525"/>
      <c r="W46" s="525"/>
      <c r="X46" s="525"/>
      <c r="Y46" s="525"/>
      <c r="Z46" s="525"/>
      <c r="AA46" s="525"/>
      <c r="AB46" s="525"/>
      <c r="AC46" s="525"/>
      <c r="AD46" s="525"/>
      <c r="AE46" s="525"/>
      <c r="AF46" s="525"/>
      <c r="AG46" s="525"/>
      <c r="AH46" s="525"/>
      <c r="AI46" s="525"/>
      <c r="AJ46" s="425"/>
      <c r="AK46" s="425"/>
      <c r="AL46" s="425"/>
      <c r="AM46" s="536"/>
      <c r="AN46" s="139">
        <v>5</v>
      </c>
      <c r="AO46" s="175" t="s">
        <v>117</v>
      </c>
      <c r="AP46" s="175"/>
      <c r="AQ46" s="175" t="s">
        <v>114</v>
      </c>
      <c r="AR46" s="175"/>
      <c r="AS46" s="175"/>
      <c r="AT46" s="175"/>
      <c r="AU46" s="175"/>
      <c r="AV46" s="175" t="s">
        <v>114</v>
      </c>
      <c r="AW46" s="176" t="s">
        <v>114</v>
      </c>
      <c r="AX46" s="176" t="s">
        <v>114</v>
      </c>
      <c r="AY46" s="176" t="s">
        <v>114</v>
      </c>
      <c r="AZ46" s="176" t="s">
        <v>114</v>
      </c>
      <c r="BA46" s="176" t="s">
        <v>114</v>
      </c>
      <c r="BB46" s="176" t="s">
        <v>114</v>
      </c>
      <c r="BC46" s="176" t="s">
        <v>114</v>
      </c>
      <c r="BD46" s="167">
        <f t="shared" si="0"/>
        <v>0</v>
      </c>
      <c r="BE46" s="167" t="str">
        <f t="shared" si="1"/>
        <v>Débil</v>
      </c>
      <c r="BF46" s="140"/>
      <c r="BG46" s="177" t="s">
        <v>114</v>
      </c>
      <c r="BH46" s="167" t="str">
        <f t="shared" si="2"/>
        <v>Casilla formulada</v>
      </c>
      <c r="BI46" s="140"/>
      <c r="BJ46" s="167" t="str">
        <f t="shared" si="3"/>
        <v/>
      </c>
      <c r="BK46" s="167" t="str">
        <f t="shared" si="4"/>
        <v/>
      </c>
      <c r="BL46" s="167" t="str">
        <f t="shared" si="5"/>
        <v>SI</v>
      </c>
      <c r="BM46" s="434"/>
      <c r="BN46" s="437"/>
      <c r="BO46" s="440"/>
      <c r="BP46" s="443"/>
      <c r="BQ46" s="425"/>
      <c r="BR46" s="425"/>
      <c r="BS46" s="533"/>
    </row>
    <row r="47" spans="2:71" s="113" customFormat="1" ht="96" customHeight="1" x14ac:dyDescent="0.25">
      <c r="B47" s="463"/>
      <c r="C47" s="516"/>
      <c r="D47" s="518"/>
      <c r="E47" s="518"/>
      <c r="F47" s="522"/>
      <c r="G47" s="522"/>
      <c r="H47" s="522"/>
      <c r="I47" s="522"/>
      <c r="J47" s="455"/>
      <c r="K47" s="131">
        <v>6</v>
      </c>
      <c r="L47" s="170" t="s">
        <v>115</v>
      </c>
      <c r="M47" s="527"/>
      <c r="N47" s="530"/>
      <c r="O47" s="450"/>
      <c r="P47" s="443"/>
      <c r="Q47" s="525"/>
      <c r="R47" s="525"/>
      <c r="S47" s="525"/>
      <c r="T47" s="525"/>
      <c r="U47" s="525"/>
      <c r="V47" s="525"/>
      <c r="W47" s="525"/>
      <c r="X47" s="525"/>
      <c r="Y47" s="525"/>
      <c r="Z47" s="525"/>
      <c r="AA47" s="525"/>
      <c r="AB47" s="525"/>
      <c r="AC47" s="525"/>
      <c r="AD47" s="525"/>
      <c r="AE47" s="525"/>
      <c r="AF47" s="525"/>
      <c r="AG47" s="525"/>
      <c r="AH47" s="525"/>
      <c r="AI47" s="525"/>
      <c r="AJ47" s="425"/>
      <c r="AK47" s="425"/>
      <c r="AL47" s="425"/>
      <c r="AM47" s="536"/>
      <c r="AN47" s="133">
        <v>6</v>
      </c>
      <c r="AO47" s="171" t="s">
        <v>117</v>
      </c>
      <c r="AP47" s="171"/>
      <c r="AQ47" s="171" t="s">
        <v>114</v>
      </c>
      <c r="AR47" s="171"/>
      <c r="AS47" s="171"/>
      <c r="AT47" s="171"/>
      <c r="AU47" s="171"/>
      <c r="AV47" s="171" t="s">
        <v>114</v>
      </c>
      <c r="AW47" s="172" t="s">
        <v>114</v>
      </c>
      <c r="AX47" s="172" t="s">
        <v>114</v>
      </c>
      <c r="AY47" s="172" t="s">
        <v>114</v>
      </c>
      <c r="AZ47" s="172" t="s">
        <v>114</v>
      </c>
      <c r="BA47" s="172" t="s">
        <v>114</v>
      </c>
      <c r="BB47" s="172" t="s">
        <v>114</v>
      </c>
      <c r="BC47" s="172" t="s">
        <v>114</v>
      </c>
      <c r="BD47" s="135">
        <f t="shared" si="0"/>
        <v>0</v>
      </c>
      <c r="BE47" s="135" t="str">
        <f t="shared" si="1"/>
        <v>Débil</v>
      </c>
      <c r="BF47" s="134"/>
      <c r="BG47" s="173" t="s">
        <v>114</v>
      </c>
      <c r="BH47" s="135" t="str">
        <f t="shared" si="2"/>
        <v>Casilla formulada</v>
      </c>
      <c r="BI47" s="134"/>
      <c r="BJ47" s="135" t="str">
        <f t="shared" si="3"/>
        <v/>
      </c>
      <c r="BK47" s="135" t="str">
        <f t="shared" si="4"/>
        <v/>
      </c>
      <c r="BL47" s="135" t="str">
        <f t="shared" si="5"/>
        <v>SI</v>
      </c>
      <c r="BM47" s="434"/>
      <c r="BN47" s="437"/>
      <c r="BO47" s="440"/>
      <c r="BP47" s="443"/>
      <c r="BQ47" s="425"/>
      <c r="BR47" s="425"/>
      <c r="BS47" s="533"/>
    </row>
    <row r="48" spans="2:71" s="113" customFormat="1" ht="96" customHeight="1" x14ac:dyDescent="0.25">
      <c r="B48" s="463"/>
      <c r="C48" s="516"/>
      <c r="D48" s="518"/>
      <c r="E48" s="518"/>
      <c r="F48" s="522"/>
      <c r="G48" s="522"/>
      <c r="H48" s="522"/>
      <c r="I48" s="522"/>
      <c r="J48" s="455"/>
      <c r="K48" s="137">
        <v>7</v>
      </c>
      <c r="L48" s="174" t="s">
        <v>115</v>
      </c>
      <c r="M48" s="527"/>
      <c r="N48" s="530"/>
      <c r="O48" s="450"/>
      <c r="P48" s="443"/>
      <c r="Q48" s="525"/>
      <c r="R48" s="525"/>
      <c r="S48" s="525"/>
      <c r="T48" s="525"/>
      <c r="U48" s="525"/>
      <c r="V48" s="525"/>
      <c r="W48" s="525"/>
      <c r="X48" s="525"/>
      <c r="Y48" s="525"/>
      <c r="Z48" s="525"/>
      <c r="AA48" s="525"/>
      <c r="AB48" s="525"/>
      <c r="AC48" s="525"/>
      <c r="AD48" s="525"/>
      <c r="AE48" s="525"/>
      <c r="AF48" s="525"/>
      <c r="AG48" s="525"/>
      <c r="AH48" s="525"/>
      <c r="AI48" s="525"/>
      <c r="AJ48" s="425"/>
      <c r="AK48" s="425"/>
      <c r="AL48" s="425"/>
      <c r="AM48" s="536"/>
      <c r="AN48" s="139">
        <v>7</v>
      </c>
      <c r="AO48" s="175" t="s">
        <v>117</v>
      </c>
      <c r="AP48" s="175"/>
      <c r="AQ48" s="175" t="s">
        <v>114</v>
      </c>
      <c r="AR48" s="175"/>
      <c r="AS48" s="175"/>
      <c r="AT48" s="175"/>
      <c r="AU48" s="175"/>
      <c r="AV48" s="175" t="s">
        <v>114</v>
      </c>
      <c r="AW48" s="176" t="s">
        <v>114</v>
      </c>
      <c r="AX48" s="176" t="s">
        <v>114</v>
      </c>
      <c r="AY48" s="176" t="s">
        <v>114</v>
      </c>
      <c r="AZ48" s="176" t="s">
        <v>114</v>
      </c>
      <c r="BA48" s="176" t="s">
        <v>114</v>
      </c>
      <c r="BB48" s="176" t="s">
        <v>114</v>
      </c>
      <c r="BC48" s="176" t="s">
        <v>114</v>
      </c>
      <c r="BD48" s="167">
        <f t="shared" si="0"/>
        <v>0</v>
      </c>
      <c r="BE48" s="167" t="str">
        <f t="shared" si="1"/>
        <v>Débil</v>
      </c>
      <c r="BF48" s="140"/>
      <c r="BG48" s="177" t="s">
        <v>114</v>
      </c>
      <c r="BH48" s="167" t="str">
        <f t="shared" si="2"/>
        <v>Casilla formulada</v>
      </c>
      <c r="BI48" s="140"/>
      <c r="BJ48" s="167" t="str">
        <f t="shared" si="3"/>
        <v/>
      </c>
      <c r="BK48" s="167" t="str">
        <f t="shared" si="4"/>
        <v/>
      </c>
      <c r="BL48" s="167" t="str">
        <f t="shared" si="5"/>
        <v>SI</v>
      </c>
      <c r="BM48" s="434"/>
      <c r="BN48" s="437"/>
      <c r="BO48" s="440"/>
      <c r="BP48" s="443"/>
      <c r="BQ48" s="425"/>
      <c r="BR48" s="425"/>
      <c r="BS48" s="533"/>
    </row>
    <row r="49" spans="2:71" s="113" customFormat="1" ht="96" customHeight="1" x14ac:dyDescent="0.25">
      <c r="B49" s="463"/>
      <c r="C49" s="516"/>
      <c r="D49" s="518"/>
      <c r="E49" s="518"/>
      <c r="F49" s="522"/>
      <c r="G49" s="522"/>
      <c r="H49" s="522"/>
      <c r="I49" s="522"/>
      <c r="J49" s="455"/>
      <c r="K49" s="131">
        <v>8</v>
      </c>
      <c r="L49" s="170" t="s">
        <v>115</v>
      </c>
      <c r="M49" s="527"/>
      <c r="N49" s="530"/>
      <c r="O49" s="450"/>
      <c r="P49" s="443"/>
      <c r="Q49" s="525"/>
      <c r="R49" s="525"/>
      <c r="S49" s="525"/>
      <c r="T49" s="525"/>
      <c r="U49" s="525"/>
      <c r="V49" s="525"/>
      <c r="W49" s="525"/>
      <c r="X49" s="525"/>
      <c r="Y49" s="525"/>
      <c r="Z49" s="525"/>
      <c r="AA49" s="525"/>
      <c r="AB49" s="525"/>
      <c r="AC49" s="525"/>
      <c r="AD49" s="525"/>
      <c r="AE49" s="525"/>
      <c r="AF49" s="525"/>
      <c r="AG49" s="525"/>
      <c r="AH49" s="525"/>
      <c r="AI49" s="525"/>
      <c r="AJ49" s="425"/>
      <c r="AK49" s="425"/>
      <c r="AL49" s="425"/>
      <c r="AM49" s="536"/>
      <c r="AN49" s="133">
        <v>8</v>
      </c>
      <c r="AO49" s="171" t="s">
        <v>117</v>
      </c>
      <c r="AP49" s="171"/>
      <c r="AQ49" s="171" t="s">
        <v>114</v>
      </c>
      <c r="AR49" s="171"/>
      <c r="AS49" s="171"/>
      <c r="AT49" s="171"/>
      <c r="AU49" s="171"/>
      <c r="AV49" s="171" t="s">
        <v>114</v>
      </c>
      <c r="AW49" s="172" t="s">
        <v>114</v>
      </c>
      <c r="AX49" s="172" t="s">
        <v>114</v>
      </c>
      <c r="AY49" s="172" t="s">
        <v>114</v>
      </c>
      <c r="AZ49" s="172" t="s">
        <v>114</v>
      </c>
      <c r="BA49" s="172" t="s">
        <v>114</v>
      </c>
      <c r="BB49" s="172" t="s">
        <v>114</v>
      </c>
      <c r="BC49" s="172" t="s">
        <v>114</v>
      </c>
      <c r="BD49" s="135">
        <f t="shared" si="0"/>
        <v>0</v>
      </c>
      <c r="BE49" s="135" t="str">
        <f t="shared" si="1"/>
        <v>Débil</v>
      </c>
      <c r="BF49" s="134"/>
      <c r="BG49" s="173" t="s">
        <v>114</v>
      </c>
      <c r="BH49" s="135" t="str">
        <f t="shared" si="2"/>
        <v>Casilla formulada</v>
      </c>
      <c r="BI49" s="134"/>
      <c r="BJ49" s="135" t="str">
        <f t="shared" si="3"/>
        <v/>
      </c>
      <c r="BK49" s="135" t="str">
        <f t="shared" si="4"/>
        <v/>
      </c>
      <c r="BL49" s="135" t="str">
        <f t="shared" si="5"/>
        <v>SI</v>
      </c>
      <c r="BM49" s="434"/>
      <c r="BN49" s="437"/>
      <c r="BO49" s="440"/>
      <c r="BP49" s="443"/>
      <c r="BQ49" s="425"/>
      <c r="BR49" s="425"/>
      <c r="BS49" s="533"/>
    </row>
    <row r="50" spans="2:71" s="113" customFormat="1" ht="96" customHeight="1" x14ac:dyDescent="0.25">
      <c r="B50" s="463"/>
      <c r="C50" s="516"/>
      <c r="D50" s="518"/>
      <c r="E50" s="518"/>
      <c r="F50" s="522"/>
      <c r="G50" s="522"/>
      <c r="H50" s="522"/>
      <c r="I50" s="522"/>
      <c r="J50" s="455"/>
      <c r="K50" s="137">
        <v>9</v>
      </c>
      <c r="L50" s="178" t="s">
        <v>115</v>
      </c>
      <c r="M50" s="527"/>
      <c r="N50" s="530"/>
      <c r="O50" s="450"/>
      <c r="P50" s="443"/>
      <c r="Q50" s="525"/>
      <c r="R50" s="525"/>
      <c r="S50" s="525"/>
      <c r="T50" s="525"/>
      <c r="U50" s="525"/>
      <c r="V50" s="525"/>
      <c r="W50" s="525"/>
      <c r="X50" s="525"/>
      <c r="Y50" s="525"/>
      <c r="Z50" s="525"/>
      <c r="AA50" s="525"/>
      <c r="AB50" s="525"/>
      <c r="AC50" s="525"/>
      <c r="AD50" s="525"/>
      <c r="AE50" s="525"/>
      <c r="AF50" s="525"/>
      <c r="AG50" s="525"/>
      <c r="AH50" s="525"/>
      <c r="AI50" s="525"/>
      <c r="AJ50" s="425"/>
      <c r="AK50" s="425"/>
      <c r="AL50" s="425"/>
      <c r="AM50" s="536"/>
      <c r="AN50" s="139">
        <v>9</v>
      </c>
      <c r="AO50" s="175" t="s">
        <v>117</v>
      </c>
      <c r="AP50" s="175"/>
      <c r="AQ50" s="175" t="s">
        <v>114</v>
      </c>
      <c r="AR50" s="175"/>
      <c r="AS50" s="175"/>
      <c r="AT50" s="175"/>
      <c r="AU50" s="175"/>
      <c r="AV50" s="175" t="s">
        <v>114</v>
      </c>
      <c r="AW50" s="176" t="s">
        <v>114</v>
      </c>
      <c r="AX50" s="176" t="s">
        <v>114</v>
      </c>
      <c r="AY50" s="176" t="s">
        <v>114</v>
      </c>
      <c r="AZ50" s="176" t="s">
        <v>114</v>
      </c>
      <c r="BA50" s="176" t="s">
        <v>114</v>
      </c>
      <c r="BB50" s="176" t="s">
        <v>114</v>
      </c>
      <c r="BC50" s="176" t="s">
        <v>114</v>
      </c>
      <c r="BD50" s="167">
        <f t="shared" si="0"/>
        <v>0</v>
      </c>
      <c r="BE50" s="167" t="str">
        <f t="shared" si="1"/>
        <v>Débil</v>
      </c>
      <c r="BF50" s="140"/>
      <c r="BG50" s="177" t="s">
        <v>114</v>
      </c>
      <c r="BH50" s="167" t="str">
        <f t="shared" si="2"/>
        <v>Casilla formulada</v>
      </c>
      <c r="BI50" s="140"/>
      <c r="BJ50" s="167" t="str">
        <f t="shared" si="3"/>
        <v/>
      </c>
      <c r="BK50" s="167" t="str">
        <f t="shared" si="4"/>
        <v/>
      </c>
      <c r="BL50" s="167" t="str">
        <f t="shared" si="5"/>
        <v>SI</v>
      </c>
      <c r="BM50" s="434"/>
      <c r="BN50" s="437"/>
      <c r="BO50" s="440"/>
      <c r="BP50" s="443"/>
      <c r="BQ50" s="425"/>
      <c r="BR50" s="425"/>
      <c r="BS50" s="533"/>
    </row>
    <row r="51" spans="2:71" s="113" customFormat="1" ht="96" customHeight="1" thickBot="1" x14ac:dyDescent="0.3">
      <c r="B51" s="464"/>
      <c r="C51" s="517"/>
      <c r="D51" s="519"/>
      <c r="E51" s="519"/>
      <c r="F51" s="523"/>
      <c r="G51" s="523"/>
      <c r="H51" s="523"/>
      <c r="I51" s="523"/>
      <c r="J51" s="456"/>
      <c r="K51" s="144">
        <v>10</v>
      </c>
      <c r="L51" s="179" t="s">
        <v>115</v>
      </c>
      <c r="M51" s="528"/>
      <c r="N51" s="531"/>
      <c r="O51" s="451"/>
      <c r="P51" s="444"/>
      <c r="Q51" s="526"/>
      <c r="R51" s="526"/>
      <c r="S51" s="526"/>
      <c r="T51" s="526"/>
      <c r="U51" s="526"/>
      <c r="V51" s="526"/>
      <c r="W51" s="526"/>
      <c r="X51" s="526"/>
      <c r="Y51" s="526"/>
      <c r="Z51" s="526"/>
      <c r="AA51" s="526"/>
      <c r="AB51" s="526"/>
      <c r="AC51" s="526"/>
      <c r="AD51" s="526"/>
      <c r="AE51" s="526"/>
      <c r="AF51" s="526"/>
      <c r="AG51" s="526"/>
      <c r="AH51" s="526"/>
      <c r="AI51" s="526"/>
      <c r="AJ51" s="426"/>
      <c r="AK51" s="426"/>
      <c r="AL51" s="426"/>
      <c r="AM51" s="537"/>
      <c r="AN51" s="146">
        <v>10</v>
      </c>
      <c r="AO51" s="180" t="s">
        <v>117</v>
      </c>
      <c r="AP51" s="180"/>
      <c r="AQ51" s="180" t="s">
        <v>114</v>
      </c>
      <c r="AR51" s="180"/>
      <c r="AS51" s="180"/>
      <c r="AT51" s="180"/>
      <c r="AU51" s="180"/>
      <c r="AV51" s="180" t="s">
        <v>114</v>
      </c>
      <c r="AW51" s="181" t="s">
        <v>114</v>
      </c>
      <c r="AX51" s="181" t="s">
        <v>114</v>
      </c>
      <c r="AY51" s="181" t="s">
        <v>114</v>
      </c>
      <c r="AZ51" s="181" t="s">
        <v>114</v>
      </c>
      <c r="BA51" s="181" t="s">
        <v>114</v>
      </c>
      <c r="BB51" s="181" t="s">
        <v>114</v>
      </c>
      <c r="BC51" s="181" t="s">
        <v>114</v>
      </c>
      <c r="BD51" s="148">
        <f t="shared" si="0"/>
        <v>0</v>
      </c>
      <c r="BE51" s="148" t="str">
        <f t="shared" si="1"/>
        <v>Débil</v>
      </c>
      <c r="BF51" s="147"/>
      <c r="BG51" s="182" t="s">
        <v>114</v>
      </c>
      <c r="BH51" s="148" t="str">
        <f t="shared" si="2"/>
        <v>Casilla formulada</v>
      </c>
      <c r="BI51" s="147"/>
      <c r="BJ51" s="148" t="str">
        <f t="shared" si="3"/>
        <v/>
      </c>
      <c r="BK51" s="148" t="str">
        <f t="shared" si="4"/>
        <v/>
      </c>
      <c r="BL51" s="148" t="str">
        <f t="shared" si="5"/>
        <v>SI</v>
      </c>
      <c r="BM51" s="435"/>
      <c r="BN51" s="438"/>
      <c r="BO51" s="441"/>
      <c r="BP51" s="444"/>
      <c r="BQ51" s="426"/>
      <c r="BR51" s="426"/>
      <c r="BS51" s="534"/>
    </row>
    <row r="52" spans="2:71" s="113" customFormat="1" ht="96" customHeight="1" x14ac:dyDescent="0.25">
      <c r="B52" s="462">
        <v>5</v>
      </c>
      <c r="C52" s="515" t="s">
        <v>112</v>
      </c>
      <c r="D52" s="518" t="s">
        <v>113</v>
      </c>
      <c r="E52" s="518"/>
      <c r="F52" s="522" t="s">
        <v>114</v>
      </c>
      <c r="G52" s="522" t="s">
        <v>114</v>
      </c>
      <c r="H52" s="522" t="s">
        <v>114</v>
      </c>
      <c r="I52" s="522" t="s">
        <v>114</v>
      </c>
      <c r="J52" s="455" t="str">
        <f>IF(AND((F52="SI"),(G52="SI"),(H52="SI"),(I52="SI")),"Si es Riesgo de Corrupción","No es Riesgo de Corrupción")</f>
        <v>No es Riesgo de Corrupción</v>
      </c>
      <c r="K52" s="128">
        <v>1</v>
      </c>
      <c r="L52" s="169" t="s">
        <v>115</v>
      </c>
      <c r="M52" s="527" t="s">
        <v>502</v>
      </c>
      <c r="N52" s="52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524" t="s">
        <v>114</v>
      </c>
      <c r="R52" s="524" t="s">
        <v>114</v>
      </c>
      <c r="S52" s="524" t="s">
        <v>114</v>
      </c>
      <c r="T52" s="524" t="s">
        <v>114</v>
      </c>
      <c r="U52" s="524" t="s">
        <v>114</v>
      </c>
      <c r="V52" s="524" t="s">
        <v>114</v>
      </c>
      <c r="W52" s="524" t="s">
        <v>114</v>
      </c>
      <c r="X52" s="524" t="s">
        <v>114</v>
      </c>
      <c r="Y52" s="524" t="s">
        <v>114</v>
      </c>
      <c r="Z52" s="524" t="s">
        <v>114</v>
      </c>
      <c r="AA52" s="524" t="s">
        <v>114</v>
      </c>
      <c r="AB52" s="524" t="s">
        <v>114</v>
      </c>
      <c r="AC52" s="524" t="s">
        <v>114</v>
      </c>
      <c r="AD52" s="524" t="s">
        <v>114</v>
      </c>
      <c r="AE52" s="524" t="s">
        <v>114</v>
      </c>
      <c r="AF52" s="524" t="s">
        <v>114</v>
      </c>
      <c r="AG52" s="524" t="s">
        <v>114</v>
      </c>
      <c r="AH52" s="524" t="s">
        <v>114</v>
      </c>
      <c r="AI52" s="524"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535" t="s">
        <v>116</v>
      </c>
      <c r="AN52" s="117">
        <v>1</v>
      </c>
      <c r="AO52" s="118" t="s">
        <v>117</v>
      </c>
      <c r="AP52" s="118"/>
      <c r="AQ52" s="118" t="s">
        <v>114</v>
      </c>
      <c r="AR52" s="118"/>
      <c r="AS52" s="118"/>
      <c r="AT52" s="118"/>
      <c r="AU52" s="118"/>
      <c r="AV52" s="118" t="s">
        <v>114</v>
      </c>
      <c r="AW52" s="119" t="s">
        <v>114</v>
      </c>
      <c r="AX52" s="119" t="s">
        <v>114</v>
      </c>
      <c r="AY52" s="119" t="s">
        <v>114</v>
      </c>
      <c r="AZ52" s="119" t="s">
        <v>114</v>
      </c>
      <c r="BA52" s="119" t="s">
        <v>114</v>
      </c>
      <c r="BB52" s="119" t="s">
        <v>114</v>
      </c>
      <c r="BC52" s="119" t="s">
        <v>114</v>
      </c>
      <c r="BD52" s="166">
        <f t="shared" si="0"/>
        <v>0</v>
      </c>
      <c r="BE52" s="166" t="str">
        <f t="shared" si="1"/>
        <v>Débil</v>
      </c>
      <c r="BF52" s="121"/>
      <c r="BG52" s="122" t="s">
        <v>114</v>
      </c>
      <c r="BH52" s="166" t="str">
        <f t="shared" si="2"/>
        <v>Casilla formulada</v>
      </c>
      <c r="BI52" s="121"/>
      <c r="BJ52" s="166" t="str">
        <f t="shared" si="3"/>
        <v/>
      </c>
      <c r="BK52" s="166" t="str">
        <f t="shared" si="4"/>
        <v/>
      </c>
      <c r="BL52" s="166" t="str">
        <f t="shared" si="5"/>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532"/>
    </row>
    <row r="53" spans="2:71" s="113" customFormat="1" ht="96" customHeight="1" x14ac:dyDescent="0.25">
      <c r="B53" s="463"/>
      <c r="C53" s="516"/>
      <c r="D53" s="518"/>
      <c r="E53" s="518"/>
      <c r="F53" s="522"/>
      <c r="G53" s="522"/>
      <c r="H53" s="522"/>
      <c r="I53" s="522"/>
      <c r="J53" s="455"/>
      <c r="K53" s="131">
        <v>2</v>
      </c>
      <c r="L53" s="170" t="s">
        <v>115</v>
      </c>
      <c r="M53" s="527"/>
      <c r="N53" s="530"/>
      <c r="O53" s="450"/>
      <c r="P53" s="443"/>
      <c r="Q53" s="525"/>
      <c r="R53" s="525"/>
      <c r="S53" s="525"/>
      <c r="T53" s="525"/>
      <c r="U53" s="525"/>
      <c r="V53" s="525"/>
      <c r="W53" s="525"/>
      <c r="X53" s="525"/>
      <c r="Y53" s="525"/>
      <c r="Z53" s="525"/>
      <c r="AA53" s="525"/>
      <c r="AB53" s="525"/>
      <c r="AC53" s="525"/>
      <c r="AD53" s="525"/>
      <c r="AE53" s="525"/>
      <c r="AF53" s="525"/>
      <c r="AG53" s="525"/>
      <c r="AH53" s="525"/>
      <c r="AI53" s="525"/>
      <c r="AJ53" s="425"/>
      <c r="AK53" s="425"/>
      <c r="AL53" s="425"/>
      <c r="AM53" s="536"/>
      <c r="AN53" s="133">
        <v>2</v>
      </c>
      <c r="AO53" s="171" t="s">
        <v>117</v>
      </c>
      <c r="AP53" s="171"/>
      <c r="AQ53" s="171" t="s">
        <v>114</v>
      </c>
      <c r="AR53" s="171"/>
      <c r="AS53" s="171"/>
      <c r="AT53" s="171"/>
      <c r="AU53" s="171"/>
      <c r="AV53" s="171" t="s">
        <v>114</v>
      </c>
      <c r="AW53" s="172" t="s">
        <v>114</v>
      </c>
      <c r="AX53" s="172" t="s">
        <v>114</v>
      </c>
      <c r="AY53" s="172" t="s">
        <v>114</v>
      </c>
      <c r="AZ53" s="172" t="s">
        <v>114</v>
      </c>
      <c r="BA53" s="172" t="s">
        <v>114</v>
      </c>
      <c r="BB53" s="172" t="s">
        <v>114</v>
      </c>
      <c r="BC53" s="172" t="s">
        <v>114</v>
      </c>
      <c r="BD53" s="135">
        <f t="shared" si="0"/>
        <v>0</v>
      </c>
      <c r="BE53" s="135" t="str">
        <f t="shared" si="1"/>
        <v>Débil</v>
      </c>
      <c r="BF53" s="134"/>
      <c r="BG53" s="173" t="s">
        <v>114</v>
      </c>
      <c r="BH53" s="135" t="str">
        <f t="shared" si="2"/>
        <v>Casilla formulada</v>
      </c>
      <c r="BI53" s="134"/>
      <c r="BJ53" s="135" t="str">
        <f t="shared" si="3"/>
        <v/>
      </c>
      <c r="BK53" s="135" t="str">
        <f t="shared" si="4"/>
        <v/>
      </c>
      <c r="BL53" s="135" t="str">
        <f t="shared" si="5"/>
        <v>SI</v>
      </c>
      <c r="BM53" s="434"/>
      <c r="BN53" s="437"/>
      <c r="BO53" s="440"/>
      <c r="BP53" s="443"/>
      <c r="BQ53" s="425"/>
      <c r="BR53" s="425"/>
      <c r="BS53" s="533"/>
    </row>
    <row r="54" spans="2:71" s="113" customFormat="1" ht="96" customHeight="1" x14ac:dyDescent="0.25">
      <c r="B54" s="463"/>
      <c r="C54" s="516"/>
      <c r="D54" s="518"/>
      <c r="E54" s="518"/>
      <c r="F54" s="522"/>
      <c r="G54" s="522"/>
      <c r="H54" s="522"/>
      <c r="I54" s="522"/>
      <c r="J54" s="455"/>
      <c r="K54" s="137">
        <v>3</v>
      </c>
      <c r="L54" s="174" t="s">
        <v>115</v>
      </c>
      <c r="M54" s="527"/>
      <c r="N54" s="530"/>
      <c r="O54" s="450"/>
      <c r="P54" s="443"/>
      <c r="Q54" s="525"/>
      <c r="R54" s="525"/>
      <c r="S54" s="525"/>
      <c r="T54" s="525"/>
      <c r="U54" s="525"/>
      <c r="V54" s="525"/>
      <c r="W54" s="525"/>
      <c r="X54" s="525"/>
      <c r="Y54" s="525"/>
      <c r="Z54" s="525"/>
      <c r="AA54" s="525"/>
      <c r="AB54" s="525"/>
      <c r="AC54" s="525"/>
      <c r="AD54" s="525"/>
      <c r="AE54" s="525"/>
      <c r="AF54" s="525"/>
      <c r="AG54" s="525"/>
      <c r="AH54" s="525"/>
      <c r="AI54" s="525"/>
      <c r="AJ54" s="425"/>
      <c r="AK54" s="425"/>
      <c r="AL54" s="425"/>
      <c r="AM54" s="536"/>
      <c r="AN54" s="139">
        <v>3</v>
      </c>
      <c r="AO54" s="175" t="s">
        <v>117</v>
      </c>
      <c r="AP54" s="175"/>
      <c r="AQ54" s="175" t="s">
        <v>114</v>
      </c>
      <c r="AR54" s="175"/>
      <c r="AS54" s="175"/>
      <c r="AT54" s="175"/>
      <c r="AU54" s="175"/>
      <c r="AV54" s="175" t="s">
        <v>114</v>
      </c>
      <c r="AW54" s="176" t="s">
        <v>114</v>
      </c>
      <c r="AX54" s="176" t="s">
        <v>114</v>
      </c>
      <c r="AY54" s="176" t="s">
        <v>114</v>
      </c>
      <c r="AZ54" s="176" t="s">
        <v>114</v>
      </c>
      <c r="BA54" s="176" t="s">
        <v>114</v>
      </c>
      <c r="BB54" s="176" t="s">
        <v>114</v>
      </c>
      <c r="BC54" s="176" t="s">
        <v>114</v>
      </c>
      <c r="BD54" s="167">
        <f t="shared" si="0"/>
        <v>0</v>
      </c>
      <c r="BE54" s="167" t="str">
        <f t="shared" si="1"/>
        <v>Débil</v>
      </c>
      <c r="BF54" s="140"/>
      <c r="BG54" s="177" t="s">
        <v>114</v>
      </c>
      <c r="BH54" s="167" t="str">
        <f t="shared" si="2"/>
        <v>Casilla formulada</v>
      </c>
      <c r="BI54" s="140"/>
      <c r="BJ54" s="167" t="str">
        <f t="shared" si="3"/>
        <v/>
      </c>
      <c r="BK54" s="167" t="str">
        <f t="shared" si="4"/>
        <v/>
      </c>
      <c r="BL54" s="167" t="str">
        <f t="shared" si="5"/>
        <v>SI</v>
      </c>
      <c r="BM54" s="434"/>
      <c r="BN54" s="437"/>
      <c r="BO54" s="440"/>
      <c r="BP54" s="443"/>
      <c r="BQ54" s="425"/>
      <c r="BR54" s="425"/>
      <c r="BS54" s="533"/>
    </row>
    <row r="55" spans="2:71" s="113" customFormat="1" ht="96" customHeight="1" x14ac:dyDescent="0.25">
      <c r="B55" s="463"/>
      <c r="C55" s="516"/>
      <c r="D55" s="518"/>
      <c r="E55" s="518"/>
      <c r="F55" s="522"/>
      <c r="G55" s="522"/>
      <c r="H55" s="522"/>
      <c r="I55" s="522"/>
      <c r="J55" s="455"/>
      <c r="K55" s="131">
        <v>4</v>
      </c>
      <c r="L55" s="170" t="s">
        <v>115</v>
      </c>
      <c r="M55" s="527"/>
      <c r="N55" s="530"/>
      <c r="O55" s="450"/>
      <c r="P55" s="443"/>
      <c r="Q55" s="525"/>
      <c r="R55" s="525"/>
      <c r="S55" s="525"/>
      <c r="T55" s="525"/>
      <c r="U55" s="525"/>
      <c r="V55" s="525"/>
      <c r="W55" s="525"/>
      <c r="X55" s="525"/>
      <c r="Y55" s="525"/>
      <c r="Z55" s="525"/>
      <c r="AA55" s="525"/>
      <c r="AB55" s="525"/>
      <c r="AC55" s="525"/>
      <c r="AD55" s="525"/>
      <c r="AE55" s="525"/>
      <c r="AF55" s="525"/>
      <c r="AG55" s="525"/>
      <c r="AH55" s="525"/>
      <c r="AI55" s="525"/>
      <c r="AJ55" s="425"/>
      <c r="AK55" s="425"/>
      <c r="AL55" s="425"/>
      <c r="AM55" s="536"/>
      <c r="AN55" s="133">
        <v>4</v>
      </c>
      <c r="AO55" s="171" t="s">
        <v>117</v>
      </c>
      <c r="AP55" s="171"/>
      <c r="AQ55" s="171" t="s">
        <v>114</v>
      </c>
      <c r="AR55" s="171"/>
      <c r="AS55" s="171"/>
      <c r="AT55" s="171"/>
      <c r="AU55" s="171"/>
      <c r="AV55" s="171" t="s">
        <v>114</v>
      </c>
      <c r="AW55" s="172" t="s">
        <v>114</v>
      </c>
      <c r="AX55" s="172" t="s">
        <v>114</v>
      </c>
      <c r="AY55" s="172" t="s">
        <v>114</v>
      </c>
      <c r="AZ55" s="172" t="s">
        <v>114</v>
      </c>
      <c r="BA55" s="172" t="s">
        <v>114</v>
      </c>
      <c r="BB55" s="172" t="s">
        <v>114</v>
      </c>
      <c r="BC55" s="172" t="s">
        <v>114</v>
      </c>
      <c r="BD55" s="135">
        <f t="shared" si="0"/>
        <v>0</v>
      </c>
      <c r="BE55" s="135" t="str">
        <f t="shared" si="1"/>
        <v>Débil</v>
      </c>
      <c r="BF55" s="134"/>
      <c r="BG55" s="173" t="s">
        <v>114</v>
      </c>
      <c r="BH55" s="135" t="str">
        <f t="shared" si="2"/>
        <v>Casilla formulada</v>
      </c>
      <c r="BI55" s="134"/>
      <c r="BJ55" s="135" t="str">
        <f t="shared" si="3"/>
        <v/>
      </c>
      <c r="BK55" s="135" t="str">
        <f t="shared" si="4"/>
        <v/>
      </c>
      <c r="BL55" s="135" t="str">
        <f t="shared" si="5"/>
        <v>SI</v>
      </c>
      <c r="BM55" s="434"/>
      <c r="BN55" s="437"/>
      <c r="BO55" s="440"/>
      <c r="BP55" s="443"/>
      <c r="BQ55" s="425"/>
      <c r="BR55" s="425"/>
      <c r="BS55" s="533"/>
    </row>
    <row r="56" spans="2:71" s="113" customFormat="1" ht="96" customHeight="1" x14ac:dyDescent="0.25">
      <c r="B56" s="463"/>
      <c r="C56" s="516"/>
      <c r="D56" s="518"/>
      <c r="E56" s="518"/>
      <c r="F56" s="522"/>
      <c r="G56" s="522"/>
      <c r="H56" s="522"/>
      <c r="I56" s="522"/>
      <c r="J56" s="455"/>
      <c r="K56" s="137">
        <v>5</v>
      </c>
      <c r="L56" s="174" t="s">
        <v>115</v>
      </c>
      <c r="M56" s="527"/>
      <c r="N56" s="530"/>
      <c r="O56" s="450"/>
      <c r="P56" s="443"/>
      <c r="Q56" s="525"/>
      <c r="R56" s="525"/>
      <c r="S56" s="525"/>
      <c r="T56" s="525"/>
      <c r="U56" s="525"/>
      <c r="V56" s="525"/>
      <c r="W56" s="525"/>
      <c r="X56" s="525"/>
      <c r="Y56" s="525"/>
      <c r="Z56" s="525"/>
      <c r="AA56" s="525"/>
      <c r="AB56" s="525"/>
      <c r="AC56" s="525"/>
      <c r="AD56" s="525"/>
      <c r="AE56" s="525"/>
      <c r="AF56" s="525"/>
      <c r="AG56" s="525"/>
      <c r="AH56" s="525"/>
      <c r="AI56" s="525"/>
      <c r="AJ56" s="425"/>
      <c r="AK56" s="425"/>
      <c r="AL56" s="425"/>
      <c r="AM56" s="536"/>
      <c r="AN56" s="139">
        <v>5</v>
      </c>
      <c r="AO56" s="175" t="s">
        <v>117</v>
      </c>
      <c r="AP56" s="175"/>
      <c r="AQ56" s="175" t="s">
        <v>114</v>
      </c>
      <c r="AR56" s="175"/>
      <c r="AS56" s="175"/>
      <c r="AT56" s="175"/>
      <c r="AU56" s="175"/>
      <c r="AV56" s="175" t="s">
        <v>114</v>
      </c>
      <c r="AW56" s="176" t="s">
        <v>114</v>
      </c>
      <c r="AX56" s="176" t="s">
        <v>114</v>
      </c>
      <c r="AY56" s="176" t="s">
        <v>114</v>
      </c>
      <c r="AZ56" s="176" t="s">
        <v>114</v>
      </c>
      <c r="BA56" s="176" t="s">
        <v>114</v>
      </c>
      <c r="BB56" s="176" t="s">
        <v>114</v>
      </c>
      <c r="BC56" s="176" t="s">
        <v>114</v>
      </c>
      <c r="BD56" s="167">
        <f t="shared" si="0"/>
        <v>0</v>
      </c>
      <c r="BE56" s="167" t="str">
        <f t="shared" si="1"/>
        <v>Débil</v>
      </c>
      <c r="BF56" s="140"/>
      <c r="BG56" s="177" t="s">
        <v>114</v>
      </c>
      <c r="BH56" s="167" t="str">
        <f t="shared" si="2"/>
        <v>Casilla formulada</v>
      </c>
      <c r="BI56" s="140"/>
      <c r="BJ56" s="167" t="str">
        <f t="shared" si="3"/>
        <v/>
      </c>
      <c r="BK56" s="167" t="str">
        <f t="shared" si="4"/>
        <v/>
      </c>
      <c r="BL56" s="167" t="str">
        <f t="shared" si="5"/>
        <v>SI</v>
      </c>
      <c r="BM56" s="434"/>
      <c r="BN56" s="437"/>
      <c r="BO56" s="440"/>
      <c r="BP56" s="443"/>
      <c r="BQ56" s="425"/>
      <c r="BR56" s="425"/>
      <c r="BS56" s="533"/>
    </row>
    <row r="57" spans="2:71" s="113" customFormat="1" ht="96" customHeight="1" x14ac:dyDescent="0.25">
      <c r="B57" s="463"/>
      <c r="C57" s="516"/>
      <c r="D57" s="518"/>
      <c r="E57" s="518"/>
      <c r="F57" s="522"/>
      <c r="G57" s="522"/>
      <c r="H57" s="522"/>
      <c r="I57" s="522"/>
      <c r="J57" s="455"/>
      <c r="K57" s="131">
        <v>6</v>
      </c>
      <c r="L57" s="170" t="s">
        <v>115</v>
      </c>
      <c r="M57" s="527"/>
      <c r="N57" s="530"/>
      <c r="O57" s="450"/>
      <c r="P57" s="443"/>
      <c r="Q57" s="525"/>
      <c r="R57" s="525"/>
      <c r="S57" s="525"/>
      <c r="T57" s="525"/>
      <c r="U57" s="525"/>
      <c r="V57" s="525"/>
      <c r="W57" s="525"/>
      <c r="X57" s="525"/>
      <c r="Y57" s="525"/>
      <c r="Z57" s="525"/>
      <c r="AA57" s="525"/>
      <c r="AB57" s="525"/>
      <c r="AC57" s="525"/>
      <c r="AD57" s="525"/>
      <c r="AE57" s="525"/>
      <c r="AF57" s="525"/>
      <c r="AG57" s="525"/>
      <c r="AH57" s="525"/>
      <c r="AI57" s="525"/>
      <c r="AJ57" s="425"/>
      <c r="AK57" s="425"/>
      <c r="AL57" s="425"/>
      <c r="AM57" s="536"/>
      <c r="AN57" s="133">
        <v>6</v>
      </c>
      <c r="AO57" s="171" t="s">
        <v>117</v>
      </c>
      <c r="AP57" s="171"/>
      <c r="AQ57" s="171" t="s">
        <v>114</v>
      </c>
      <c r="AR57" s="171"/>
      <c r="AS57" s="171"/>
      <c r="AT57" s="171"/>
      <c r="AU57" s="171"/>
      <c r="AV57" s="171" t="s">
        <v>114</v>
      </c>
      <c r="AW57" s="172" t="s">
        <v>114</v>
      </c>
      <c r="AX57" s="172" t="s">
        <v>114</v>
      </c>
      <c r="AY57" s="172" t="s">
        <v>114</v>
      </c>
      <c r="AZ57" s="172" t="s">
        <v>114</v>
      </c>
      <c r="BA57" s="172" t="s">
        <v>114</v>
      </c>
      <c r="BB57" s="172" t="s">
        <v>114</v>
      </c>
      <c r="BC57" s="172" t="s">
        <v>114</v>
      </c>
      <c r="BD57" s="135">
        <f t="shared" si="0"/>
        <v>0</v>
      </c>
      <c r="BE57" s="135" t="str">
        <f t="shared" si="1"/>
        <v>Débil</v>
      </c>
      <c r="BF57" s="134"/>
      <c r="BG57" s="173" t="s">
        <v>114</v>
      </c>
      <c r="BH57" s="135" t="str">
        <f t="shared" si="2"/>
        <v>Casilla formulada</v>
      </c>
      <c r="BI57" s="134"/>
      <c r="BJ57" s="135" t="str">
        <f t="shared" si="3"/>
        <v/>
      </c>
      <c r="BK57" s="135" t="str">
        <f t="shared" si="4"/>
        <v/>
      </c>
      <c r="BL57" s="135" t="str">
        <f t="shared" si="5"/>
        <v>SI</v>
      </c>
      <c r="BM57" s="434"/>
      <c r="BN57" s="437"/>
      <c r="BO57" s="440"/>
      <c r="BP57" s="443"/>
      <c r="BQ57" s="425"/>
      <c r="BR57" s="425"/>
      <c r="BS57" s="533"/>
    </row>
    <row r="58" spans="2:71" s="113" customFormat="1" ht="96" customHeight="1" x14ac:dyDescent="0.25">
      <c r="B58" s="463"/>
      <c r="C58" s="516"/>
      <c r="D58" s="518"/>
      <c r="E58" s="518"/>
      <c r="F58" s="522"/>
      <c r="G58" s="522"/>
      <c r="H58" s="522"/>
      <c r="I58" s="522"/>
      <c r="J58" s="455"/>
      <c r="K58" s="137">
        <v>7</v>
      </c>
      <c r="L58" s="174" t="s">
        <v>115</v>
      </c>
      <c r="M58" s="527"/>
      <c r="N58" s="530"/>
      <c r="O58" s="450"/>
      <c r="P58" s="443"/>
      <c r="Q58" s="525"/>
      <c r="R58" s="525"/>
      <c r="S58" s="525"/>
      <c r="T58" s="525"/>
      <c r="U58" s="525"/>
      <c r="V58" s="525"/>
      <c r="W58" s="525"/>
      <c r="X58" s="525"/>
      <c r="Y58" s="525"/>
      <c r="Z58" s="525"/>
      <c r="AA58" s="525"/>
      <c r="AB58" s="525"/>
      <c r="AC58" s="525"/>
      <c r="AD58" s="525"/>
      <c r="AE58" s="525"/>
      <c r="AF58" s="525"/>
      <c r="AG58" s="525"/>
      <c r="AH58" s="525"/>
      <c r="AI58" s="525"/>
      <c r="AJ58" s="425"/>
      <c r="AK58" s="425"/>
      <c r="AL58" s="425"/>
      <c r="AM58" s="536"/>
      <c r="AN58" s="139">
        <v>7</v>
      </c>
      <c r="AO58" s="175" t="s">
        <v>117</v>
      </c>
      <c r="AP58" s="175"/>
      <c r="AQ58" s="175" t="s">
        <v>114</v>
      </c>
      <c r="AR58" s="175"/>
      <c r="AS58" s="175"/>
      <c r="AT58" s="175"/>
      <c r="AU58" s="175"/>
      <c r="AV58" s="175" t="s">
        <v>114</v>
      </c>
      <c r="AW58" s="176" t="s">
        <v>114</v>
      </c>
      <c r="AX58" s="176" t="s">
        <v>114</v>
      </c>
      <c r="AY58" s="176" t="s">
        <v>114</v>
      </c>
      <c r="AZ58" s="176" t="s">
        <v>114</v>
      </c>
      <c r="BA58" s="176" t="s">
        <v>114</v>
      </c>
      <c r="BB58" s="176" t="s">
        <v>114</v>
      </c>
      <c r="BC58" s="176" t="s">
        <v>114</v>
      </c>
      <c r="BD58" s="167">
        <f t="shared" si="0"/>
        <v>0</v>
      </c>
      <c r="BE58" s="167" t="str">
        <f t="shared" si="1"/>
        <v>Débil</v>
      </c>
      <c r="BF58" s="140"/>
      <c r="BG58" s="177" t="s">
        <v>114</v>
      </c>
      <c r="BH58" s="167" t="str">
        <f t="shared" si="2"/>
        <v>Casilla formulada</v>
      </c>
      <c r="BI58" s="140"/>
      <c r="BJ58" s="167" t="str">
        <f t="shared" si="3"/>
        <v/>
      </c>
      <c r="BK58" s="167" t="str">
        <f t="shared" si="4"/>
        <v/>
      </c>
      <c r="BL58" s="167" t="str">
        <f t="shared" si="5"/>
        <v>SI</v>
      </c>
      <c r="BM58" s="434"/>
      <c r="BN58" s="437"/>
      <c r="BO58" s="440"/>
      <c r="BP58" s="443"/>
      <c r="BQ58" s="425"/>
      <c r="BR58" s="425"/>
      <c r="BS58" s="533"/>
    </row>
    <row r="59" spans="2:71" s="113" customFormat="1" ht="96" customHeight="1" x14ac:dyDescent="0.25">
      <c r="B59" s="463"/>
      <c r="C59" s="516"/>
      <c r="D59" s="518"/>
      <c r="E59" s="518"/>
      <c r="F59" s="522"/>
      <c r="G59" s="522"/>
      <c r="H59" s="522"/>
      <c r="I59" s="522"/>
      <c r="J59" s="455"/>
      <c r="K59" s="131">
        <v>8</v>
      </c>
      <c r="L59" s="170" t="s">
        <v>115</v>
      </c>
      <c r="M59" s="527"/>
      <c r="N59" s="530"/>
      <c r="O59" s="450"/>
      <c r="P59" s="443"/>
      <c r="Q59" s="525"/>
      <c r="R59" s="525"/>
      <c r="S59" s="525"/>
      <c r="T59" s="525"/>
      <c r="U59" s="525"/>
      <c r="V59" s="525"/>
      <c r="W59" s="525"/>
      <c r="X59" s="525"/>
      <c r="Y59" s="525"/>
      <c r="Z59" s="525"/>
      <c r="AA59" s="525"/>
      <c r="AB59" s="525"/>
      <c r="AC59" s="525"/>
      <c r="AD59" s="525"/>
      <c r="AE59" s="525"/>
      <c r="AF59" s="525"/>
      <c r="AG59" s="525"/>
      <c r="AH59" s="525"/>
      <c r="AI59" s="525"/>
      <c r="AJ59" s="425"/>
      <c r="AK59" s="425"/>
      <c r="AL59" s="425"/>
      <c r="AM59" s="536"/>
      <c r="AN59" s="133">
        <v>8</v>
      </c>
      <c r="AO59" s="171" t="s">
        <v>117</v>
      </c>
      <c r="AP59" s="171"/>
      <c r="AQ59" s="171" t="s">
        <v>114</v>
      </c>
      <c r="AR59" s="171"/>
      <c r="AS59" s="171"/>
      <c r="AT59" s="171"/>
      <c r="AU59" s="171"/>
      <c r="AV59" s="171" t="s">
        <v>114</v>
      </c>
      <c r="AW59" s="172" t="s">
        <v>114</v>
      </c>
      <c r="AX59" s="172" t="s">
        <v>114</v>
      </c>
      <c r="AY59" s="172" t="s">
        <v>114</v>
      </c>
      <c r="AZ59" s="172" t="s">
        <v>114</v>
      </c>
      <c r="BA59" s="172" t="s">
        <v>114</v>
      </c>
      <c r="BB59" s="172" t="s">
        <v>114</v>
      </c>
      <c r="BC59" s="172" t="s">
        <v>114</v>
      </c>
      <c r="BD59" s="135">
        <f t="shared" si="0"/>
        <v>0</v>
      </c>
      <c r="BE59" s="135" t="str">
        <f t="shared" si="1"/>
        <v>Débil</v>
      </c>
      <c r="BF59" s="134"/>
      <c r="BG59" s="173" t="s">
        <v>114</v>
      </c>
      <c r="BH59" s="135" t="str">
        <f t="shared" si="2"/>
        <v>Casilla formulada</v>
      </c>
      <c r="BI59" s="134"/>
      <c r="BJ59" s="135" t="str">
        <f t="shared" si="3"/>
        <v/>
      </c>
      <c r="BK59" s="135" t="str">
        <f t="shared" si="4"/>
        <v/>
      </c>
      <c r="BL59" s="135" t="str">
        <f t="shared" si="5"/>
        <v>SI</v>
      </c>
      <c r="BM59" s="434"/>
      <c r="BN59" s="437"/>
      <c r="BO59" s="440"/>
      <c r="BP59" s="443"/>
      <c r="BQ59" s="425"/>
      <c r="BR59" s="425"/>
      <c r="BS59" s="533"/>
    </row>
    <row r="60" spans="2:71" s="113" customFormat="1" ht="96" customHeight="1" x14ac:dyDescent="0.25">
      <c r="B60" s="463"/>
      <c r="C60" s="516"/>
      <c r="D60" s="518"/>
      <c r="E60" s="518"/>
      <c r="F60" s="522"/>
      <c r="G60" s="522"/>
      <c r="H60" s="522"/>
      <c r="I60" s="522"/>
      <c r="J60" s="455"/>
      <c r="K60" s="137">
        <v>9</v>
      </c>
      <c r="L60" s="178" t="s">
        <v>115</v>
      </c>
      <c r="M60" s="527"/>
      <c r="N60" s="530"/>
      <c r="O60" s="450"/>
      <c r="P60" s="443"/>
      <c r="Q60" s="525"/>
      <c r="R60" s="525"/>
      <c r="S60" s="525"/>
      <c r="T60" s="525"/>
      <c r="U60" s="525"/>
      <c r="V60" s="525"/>
      <c r="W60" s="525"/>
      <c r="X60" s="525"/>
      <c r="Y60" s="525"/>
      <c r="Z60" s="525"/>
      <c r="AA60" s="525"/>
      <c r="AB60" s="525"/>
      <c r="AC60" s="525"/>
      <c r="AD60" s="525"/>
      <c r="AE60" s="525"/>
      <c r="AF60" s="525"/>
      <c r="AG60" s="525"/>
      <c r="AH60" s="525"/>
      <c r="AI60" s="525"/>
      <c r="AJ60" s="425"/>
      <c r="AK60" s="425"/>
      <c r="AL60" s="425"/>
      <c r="AM60" s="536"/>
      <c r="AN60" s="139">
        <v>9</v>
      </c>
      <c r="AO60" s="175" t="s">
        <v>117</v>
      </c>
      <c r="AP60" s="175"/>
      <c r="AQ60" s="175" t="s">
        <v>114</v>
      </c>
      <c r="AR60" s="175"/>
      <c r="AS60" s="175"/>
      <c r="AT60" s="175"/>
      <c r="AU60" s="175"/>
      <c r="AV60" s="175" t="s">
        <v>114</v>
      </c>
      <c r="AW60" s="176" t="s">
        <v>114</v>
      </c>
      <c r="AX60" s="176" t="s">
        <v>114</v>
      </c>
      <c r="AY60" s="176" t="s">
        <v>114</v>
      </c>
      <c r="AZ60" s="176" t="s">
        <v>114</v>
      </c>
      <c r="BA60" s="176" t="s">
        <v>114</v>
      </c>
      <c r="BB60" s="176" t="s">
        <v>114</v>
      </c>
      <c r="BC60" s="176" t="s">
        <v>114</v>
      </c>
      <c r="BD60" s="167">
        <f t="shared" si="0"/>
        <v>0</v>
      </c>
      <c r="BE60" s="167" t="str">
        <f t="shared" si="1"/>
        <v>Débil</v>
      </c>
      <c r="BF60" s="140"/>
      <c r="BG60" s="177" t="s">
        <v>114</v>
      </c>
      <c r="BH60" s="167" t="str">
        <f t="shared" si="2"/>
        <v>Casilla formulada</v>
      </c>
      <c r="BI60" s="140"/>
      <c r="BJ60" s="167" t="str">
        <f t="shared" si="3"/>
        <v/>
      </c>
      <c r="BK60" s="167" t="str">
        <f t="shared" si="4"/>
        <v/>
      </c>
      <c r="BL60" s="167" t="str">
        <f t="shared" si="5"/>
        <v>SI</v>
      </c>
      <c r="BM60" s="434"/>
      <c r="BN60" s="437"/>
      <c r="BO60" s="440"/>
      <c r="BP60" s="443"/>
      <c r="BQ60" s="425"/>
      <c r="BR60" s="425"/>
      <c r="BS60" s="533"/>
    </row>
    <row r="61" spans="2:71" s="113" customFormat="1" ht="96" customHeight="1" thickBot="1" x14ac:dyDescent="0.3">
      <c r="B61" s="464"/>
      <c r="C61" s="517"/>
      <c r="D61" s="519"/>
      <c r="E61" s="519"/>
      <c r="F61" s="523"/>
      <c r="G61" s="523"/>
      <c r="H61" s="523"/>
      <c r="I61" s="523"/>
      <c r="J61" s="456"/>
      <c r="K61" s="144">
        <v>10</v>
      </c>
      <c r="L61" s="179" t="s">
        <v>115</v>
      </c>
      <c r="M61" s="528"/>
      <c r="N61" s="531"/>
      <c r="O61" s="451"/>
      <c r="P61" s="444"/>
      <c r="Q61" s="526"/>
      <c r="R61" s="526"/>
      <c r="S61" s="526"/>
      <c r="T61" s="526"/>
      <c r="U61" s="526"/>
      <c r="V61" s="526"/>
      <c r="W61" s="526"/>
      <c r="X61" s="526"/>
      <c r="Y61" s="526"/>
      <c r="Z61" s="526"/>
      <c r="AA61" s="526"/>
      <c r="AB61" s="526"/>
      <c r="AC61" s="526"/>
      <c r="AD61" s="526"/>
      <c r="AE61" s="526"/>
      <c r="AF61" s="526"/>
      <c r="AG61" s="526"/>
      <c r="AH61" s="526"/>
      <c r="AI61" s="526"/>
      <c r="AJ61" s="426"/>
      <c r="AK61" s="426"/>
      <c r="AL61" s="426"/>
      <c r="AM61" s="537"/>
      <c r="AN61" s="146">
        <v>10</v>
      </c>
      <c r="AO61" s="180" t="s">
        <v>117</v>
      </c>
      <c r="AP61" s="180"/>
      <c r="AQ61" s="180" t="s">
        <v>114</v>
      </c>
      <c r="AR61" s="180"/>
      <c r="AS61" s="180"/>
      <c r="AT61" s="180"/>
      <c r="AU61" s="180"/>
      <c r="AV61" s="180" t="s">
        <v>114</v>
      </c>
      <c r="AW61" s="181" t="s">
        <v>114</v>
      </c>
      <c r="AX61" s="181" t="s">
        <v>114</v>
      </c>
      <c r="AY61" s="181" t="s">
        <v>114</v>
      </c>
      <c r="AZ61" s="181" t="s">
        <v>114</v>
      </c>
      <c r="BA61" s="181" t="s">
        <v>114</v>
      </c>
      <c r="BB61" s="181" t="s">
        <v>114</v>
      </c>
      <c r="BC61" s="181" t="s">
        <v>114</v>
      </c>
      <c r="BD61" s="148">
        <f t="shared" si="0"/>
        <v>0</v>
      </c>
      <c r="BE61" s="148" t="str">
        <f t="shared" si="1"/>
        <v>Débil</v>
      </c>
      <c r="BF61" s="147"/>
      <c r="BG61" s="182" t="s">
        <v>114</v>
      </c>
      <c r="BH61" s="148" t="str">
        <f t="shared" si="2"/>
        <v>Casilla formulada</v>
      </c>
      <c r="BI61" s="147"/>
      <c r="BJ61" s="148" t="str">
        <f t="shared" si="3"/>
        <v/>
      </c>
      <c r="BK61" s="148" t="str">
        <f t="shared" si="4"/>
        <v/>
      </c>
      <c r="BL61" s="148" t="str">
        <f t="shared" si="5"/>
        <v>SI</v>
      </c>
      <c r="BM61" s="435"/>
      <c r="BN61" s="438"/>
      <c r="BO61" s="441"/>
      <c r="BP61" s="444"/>
      <c r="BQ61" s="426"/>
      <c r="BR61" s="426"/>
      <c r="BS61" s="534"/>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62" priority="38" operator="containsText" text="Si es Riesgo de Corrupción">
      <formula>NOT(ISERROR(SEARCH("Si es Riesgo de Corrupción",J12)))</formula>
    </cfRule>
    <cfRule type="containsText" dxfId="61" priority="39" operator="containsText" text="No es Riesgo de Corrupción">
      <formula>NOT(ISERROR(SEARCH("No es Riesgo de Corrupción",J12)))</formula>
    </cfRule>
  </conditionalFormatting>
  <conditionalFormatting sqref="L12:M21">
    <cfRule type="containsText" dxfId="60" priority="37" operator="containsText" text="Espacio para describir ">
      <formula>NOT(ISERROR(SEARCH("Espacio para describir ",L12)))</formula>
    </cfRule>
  </conditionalFormatting>
  <conditionalFormatting sqref="N12:N61 Q12:AI61 AQ12:AQ61 AV12:BC61 BG12:BG61 BO12:BO61">
    <cfRule type="containsText" dxfId="59" priority="36" operator="containsText" text="Escoger un dato de la lista desplegable">
      <formula>NOT(ISERROR(SEARCH("Escoger un dato de la lista desplegable",N12)))</formula>
    </cfRule>
  </conditionalFormatting>
  <conditionalFormatting sqref="AO12:AO61">
    <cfRule type="containsText" dxfId="58" priority="35" operator="containsText" text="REDACTAR CONTROL">
      <formula>NOT(ISERROR(SEARCH("REDACTAR CONTROL",AO12)))</formula>
    </cfRule>
  </conditionalFormatting>
  <conditionalFormatting sqref="AL12 BR12">
    <cfRule type="containsText" dxfId="57" priority="32" operator="containsText" text="Extremo">
      <formula>NOT(ISERROR(SEARCH("Extremo",AL12)))</formula>
    </cfRule>
    <cfRule type="containsText" dxfId="56" priority="33" operator="containsText" text="Alto">
      <formula>NOT(ISERROR(SEARCH("Alto",AL12)))</formula>
    </cfRule>
    <cfRule type="containsText" dxfId="55" priority="34" operator="containsText" text="Moderado">
      <formula>NOT(ISERROR(SEARCH("Moderado",AL12)))</formula>
    </cfRule>
  </conditionalFormatting>
  <conditionalFormatting sqref="L22:M31">
    <cfRule type="containsText" dxfId="54" priority="31" operator="containsText" text="Espacio para describir ">
      <formula>NOT(ISERROR(SEARCH("Espacio para describir ",L22)))</formula>
    </cfRule>
  </conditionalFormatting>
  <conditionalFormatting sqref="AL22 BR22">
    <cfRule type="containsText" dxfId="53" priority="28" operator="containsText" text="Extremo">
      <formula>NOT(ISERROR(SEARCH("Extremo",AL22)))</formula>
    </cfRule>
    <cfRule type="containsText" dxfId="52" priority="29" operator="containsText" text="Alto">
      <formula>NOT(ISERROR(SEARCH("Alto",AL22)))</formula>
    </cfRule>
    <cfRule type="containsText" dxfId="51" priority="30" operator="containsText" text="Moderado">
      <formula>NOT(ISERROR(SEARCH("Moderado",AL22)))</formula>
    </cfRule>
  </conditionalFormatting>
  <conditionalFormatting sqref="L32:M41">
    <cfRule type="containsText" dxfId="50" priority="27" operator="containsText" text="Espacio para describir ">
      <formula>NOT(ISERROR(SEARCH("Espacio para describir ",L32)))</formula>
    </cfRule>
  </conditionalFormatting>
  <conditionalFormatting sqref="AL32 BR32">
    <cfRule type="containsText" dxfId="49" priority="24" operator="containsText" text="Extremo">
      <formula>NOT(ISERROR(SEARCH("Extremo",AL32)))</formula>
    </cfRule>
    <cfRule type="containsText" dxfId="48" priority="25" operator="containsText" text="Alto">
      <formula>NOT(ISERROR(SEARCH("Alto",AL32)))</formula>
    </cfRule>
    <cfRule type="containsText" dxfId="47" priority="26" operator="containsText" text="Moderado">
      <formula>NOT(ISERROR(SEARCH("Moderado",AL32)))</formula>
    </cfRule>
  </conditionalFormatting>
  <conditionalFormatting sqref="L42:M51">
    <cfRule type="containsText" dxfId="46" priority="23" operator="containsText" text="Espacio para describir ">
      <formula>NOT(ISERROR(SEARCH("Espacio para describir ",L42)))</formula>
    </cfRule>
  </conditionalFormatting>
  <conditionalFormatting sqref="AL42 BR42">
    <cfRule type="containsText" dxfId="45" priority="20" operator="containsText" text="Extremo">
      <formula>NOT(ISERROR(SEARCH("Extremo",AL42)))</formula>
    </cfRule>
    <cfRule type="containsText" dxfId="44" priority="21" operator="containsText" text="Alto">
      <formula>NOT(ISERROR(SEARCH("Alto",AL42)))</formula>
    </cfRule>
    <cfRule type="containsText" dxfId="43" priority="22" operator="containsText" text="Moderado">
      <formula>NOT(ISERROR(SEARCH("Moderado",AL42)))</formula>
    </cfRule>
  </conditionalFormatting>
  <conditionalFormatting sqref="L52:M61">
    <cfRule type="containsText" dxfId="42" priority="19" operator="containsText" text="Espacio para describir ">
      <formula>NOT(ISERROR(SEARCH("Espacio para describir ",L52)))</formula>
    </cfRule>
  </conditionalFormatting>
  <conditionalFormatting sqref="AL52 BR52">
    <cfRule type="containsText" dxfId="41" priority="16" operator="containsText" text="Extremo">
      <formula>NOT(ISERROR(SEARCH("Extremo",AL52)))</formula>
    </cfRule>
    <cfRule type="containsText" dxfId="40" priority="17" operator="containsText" text="Alto">
      <formula>NOT(ISERROR(SEARCH("Alto",AL52)))</formula>
    </cfRule>
    <cfRule type="containsText" dxfId="39" priority="18" operator="containsText" text="Moderado">
      <formula>NOT(ISERROR(SEARCH("Moderado",AL52)))</formula>
    </cfRule>
  </conditionalFormatting>
  <conditionalFormatting sqref="C22:C31">
    <cfRule type="containsText" dxfId="38" priority="11" operator="containsText" text="REDACTAR CONTROL">
      <formula>NOT(ISERROR(SEARCH("REDACTAR CONTROL",C22)))</formula>
    </cfRule>
    <cfRule type="containsText" dxfId="37" priority="12" operator="containsText" text="Espacio para">
      <formula>NOT(ISERROR(SEARCH("Espacio para",C22)))</formula>
    </cfRule>
    <cfRule type="containsText" dxfId="36" priority="13" operator="containsText" text="Definir el">
      <formula>NOT(ISERROR(SEARCH("Definir el",C22)))</formula>
    </cfRule>
    <cfRule type="containsText" dxfId="35" priority="14" operator="containsText" text="lista desplegable">
      <formula>NOT(ISERROR(SEARCH("lista desplegable",C22)))</formula>
    </cfRule>
    <cfRule type="containsText" dxfId="34" priority="15" operator="containsText" text="Casilla formulada">
      <formula>NOT(ISERROR(SEARCH("Casilla formulada",C22)))</formula>
    </cfRule>
  </conditionalFormatting>
  <conditionalFormatting sqref="D22:D31">
    <cfRule type="containsText" dxfId="33" priority="6" operator="containsText" text="REDACTAR CONTROL">
      <formula>NOT(ISERROR(SEARCH("REDACTAR CONTROL",D22)))</formula>
    </cfRule>
    <cfRule type="containsText" dxfId="32" priority="7" operator="containsText" text="Espacio para">
      <formula>NOT(ISERROR(SEARCH("Espacio para",D22)))</formula>
    </cfRule>
    <cfRule type="containsText" dxfId="31" priority="8" operator="containsText" text="Definir el">
      <formula>NOT(ISERROR(SEARCH("Definir el",D22)))</formula>
    </cfRule>
    <cfRule type="containsText" dxfId="30" priority="9" operator="containsText" text="lista desplegable">
      <formula>NOT(ISERROR(SEARCH("lista desplegable",D22)))</formula>
    </cfRule>
    <cfRule type="containsText" dxfId="29" priority="10" operator="containsText" text="Casilla formulada">
      <formula>NOT(ISERROR(SEARCH("Casilla formulada",D22)))</formula>
    </cfRule>
  </conditionalFormatting>
  <conditionalFormatting sqref="E22:E31">
    <cfRule type="containsText" dxfId="28" priority="1" operator="containsText" text="REDACTAR CONTROL">
      <formula>NOT(ISERROR(SEARCH("REDACTAR CONTROL",E22)))</formula>
    </cfRule>
    <cfRule type="containsText" dxfId="27" priority="2" operator="containsText" text="Espacio para">
      <formula>NOT(ISERROR(SEARCH("Espacio para",E22)))</formula>
    </cfRule>
    <cfRule type="containsText" dxfId="26" priority="3" operator="containsText" text="Definir el">
      <formula>NOT(ISERROR(SEARCH("Definir el",E22)))</formula>
    </cfRule>
    <cfRule type="containsText" dxfId="25" priority="4" operator="containsText" text="lista desplegable">
      <formula>NOT(ISERROR(SEARCH("lista desplegable",E22)))</formula>
    </cfRule>
    <cfRule type="containsText" dxfId="24" priority="5" operator="containsText" text="Casilla formulada">
      <formula>NOT(ISERROR(SEARCH("Casilla formulada",E22)))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FD62F536-FD1B-403C-90ED-9D0981D2BA3F}"/>
    <dataValidation allowBlank="1" showInputMessage="1" showErrorMessage="1" prompt="¿Se deja evidencia o rastro de la ejecución del control, que permita a cualquier tercero con la evidencia, llegar a la misma conclusión?." sqref="BC11" xr:uid="{ECACB780-8170-4728-B690-392D8C887BB6}"/>
    <dataValidation allowBlank="1" showInputMessage="1" showErrorMessage="1" prompt="¿Las observaciones, desviaciones o diferencias identificadas como resultados de la ejecución del control son investigadas y resueltas de manera oportuna?" sqref="BB11" xr:uid="{358244C0-E48E-49FC-84AC-937BA3A0A903}"/>
    <dataValidation allowBlank="1" showInputMessage="1" showErrorMessage="1" prompt="¿La fuente de información que se utiliza en el desarrollo del control es información confiable que permita mitigar el riesgo?." sqref="BA11" xr:uid="{6999625D-32F8-4C42-8925-23EE6E5886C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BFA25722-B2E4-491F-A8BB-F867A0E5702A}"/>
    <dataValidation allowBlank="1" showInputMessage="1" showErrorMessage="1" prompt="¿La oportunidad en que se ejecuta el control ayuda a prevenir la mitigación del riesgo o a detectar la materialización del riesgo de manera oportuna?" sqref="AY11" xr:uid="{BE5DEE41-D9A4-41FB-9B32-D0FFA0844AB2}"/>
    <dataValidation allowBlank="1" showInputMessage="1" showErrorMessage="1" prompt="El responsable tiene autoridad y adecuada segregación de funciones en la ejecución del control?" sqref="AX11" xr:uid="{F7FEC975-1E3B-40BD-9946-F4D02A8DA783}"/>
    <dataValidation allowBlank="1" showInputMessage="1" showErrorMessage="1" prompt="¿Existen un responsable asignado a la ejecución del control?" sqref="AW11" xr:uid="{F6F24704-35C7-4BC0-965F-1EEAEDFACD38}"/>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A6FDA5F-47E1-4357-9E77-17F5B0D46E3A}"/>
    <dataValidation type="list" allowBlank="1" showInputMessage="1" showErrorMessage="1" prompt="¿Genera Impacto ambiental?" sqref="AI12:AI61" xr:uid="{FC97365D-82BD-492E-BC75-67B2A3D6BA1A}">
      <formula1>"SI,NO,Escoger un dato de la lista desplegable"</formula1>
    </dataValidation>
    <dataValidation allowBlank="1" showInputMessage="1" showErrorMessage="1" prompt="¿Genera Impacto ambiental?" sqref="AI11" xr:uid="{195B47F8-A365-4B55-8EFD-9CF947C81301}"/>
    <dataValidation type="list" allowBlank="1" showInputMessage="1" showErrorMessage="1" prompt="¿Afectar la imagen nacional?" sqref="AH12:AH61" xr:uid="{CE52CDE2-FA1B-4807-9688-4BF8F2F22863}">
      <formula1>"SI,NO,Escoger un dato de la lista desplegable"</formula1>
    </dataValidation>
    <dataValidation allowBlank="1" showInputMessage="1" showErrorMessage="1" prompt="¿Afectar la imagen nacional?" sqref="AH11" xr:uid="{174BC80C-C7C4-4C7B-8116-A9627F605266}"/>
    <dataValidation type="list" allowBlank="1" showInputMessage="1" showErrorMessage="1" prompt="¿Afectar la imagen regional?" sqref="AG12:AG61" xr:uid="{16458341-BF5D-4D55-88A4-7A896474B7D4}">
      <formula1>"SI,NO,Escoger un dato de la lista desplegable"</formula1>
    </dataValidation>
    <dataValidation allowBlank="1" showInputMessage="1" showErrorMessage="1" prompt="¿Afectar la imagen regional?" sqref="AG11" xr:uid="{19F26CE3-ABF0-4678-8477-C7A3467494F1}"/>
    <dataValidation type="list" allowBlank="1" showInputMessage="1" showErrorMessage="1" prompt="¿Ocasionar lesiones físicas o pérdida de vidas humanas?_x000a_NOTA: si esta respuesta es afirmativa, el impacto sera considerado como catastrófico." sqref="AF12:AF61" xr:uid="{99835027-0FD7-40A9-A9BF-643EB851DB8A}">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A2A9161-FDC6-4B11-B4C6-51E1511C9F46}"/>
    <dataValidation type="list" allowBlank="1" showInputMessage="1" showErrorMessage="1" prompt="¿Generar pérdida de credibilidad del sector?" sqref="AE12:AE61" xr:uid="{3E947C08-FD70-4132-8625-CBB3145F1214}">
      <formula1>"SI,NO,Escoger un dato de la lista desplegable"</formula1>
    </dataValidation>
    <dataValidation allowBlank="1" showInputMessage="1" showErrorMessage="1" prompt="¿Generar pérdida de credibilidad del sector?" sqref="AE11" xr:uid="{9C5B1D5B-CB14-4F4C-AF5F-6B6625A148CF}"/>
    <dataValidation type="list" allowBlank="1" showInputMessage="1" showErrorMessage="1" prompt="¿Dar lugar a procesos penales?" sqref="AD12:AD61" xr:uid="{439EA6FC-EE9C-42AF-AC6F-52D257F72D9A}">
      <formula1>"SI,NO,Escoger un dato de la lista desplegable"</formula1>
    </dataValidation>
    <dataValidation allowBlank="1" showInputMessage="1" showErrorMessage="1" prompt="¿Dar lugar a procesos penales?" sqref="AD11" xr:uid="{8E7AA410-7259-4549-BD32-0CA2D9385CCF}"/>
    <dataValidation type="list" allowBlank="1" showInputMessage="1" showErrorMessage="1" prompt="¿Dar lugar a procesos fiscales?" sqref="AC12:AC61" xr:uid="{E2EEC093-CB78-4528-9779-28308964E317}">
      <formula1>"SI,NO,Escoger un dato de la lista desplegable"</formula1>
    </dataValidation>
    <dataValidation allowBlank="1" showInputMessage="1" showErrorMessage="1" prompt="¿Dar lugar a procesos fiscales?" sqref="AC11" xr:uid="{3CF1EFD3-578F-45A8-9BF6-6B0068B3E4AC}"/>
    <dataValidation type="list" allowBlank="1" showInputMessage="1" showErrorMessage="1" prompt="¿Dar lugar a procesos disciplinarios?" sqref="AB12:AB61" xr:uid="{AEC948DF-6F7C-4501-BC5D-8345F215D6AF}">
      <formula1>"SI,NO,Escoger un dato de la lista desplegable"</formula1>
    </dataValidation>
    <dataValidation allowBlank="1" showInputMessage="1" showErrorMessage="1" prompt="¿Dar lugar a procesos disciplinarios?" sqref="AB11" xr:uid="{9E12E214-0B2D-49C5-AC42-26B718972BDA}"/>
    <dataValidation type="list" allowBlank="1" showInputMessage="1" showErrorMessage="1" prompt="¿Dar lugar a procesos sancionatorios?" sqref="AA12:AA61" xr:uid="{B68403BF-57A5-4927-A08F-6670B0EA29CA}">
      <formula1>"SI,NO,Escoger un dato de la lista desplegable"</formula1>
    </dataValidation>
    <dataValidation allowBlank="1" showInputMessage="1" showErrorMessage="1" prompt="¿Dar lugar a procesos sancionatorios?" sqref="AA11" xr:uid="{893B51FB-31B9-44E4-A129-F4794F3C2B5B}"/>
    <dataValidation type="list" allowBlank="1" showInputMessage="1" showErrorMessage="1" prompt="¿Generar intervención de los órganos de control, de la Fiscalía, u otro ente?" sqref="Z12:Z61" xr:uid="{6D061EA7-EA1D-42E7-AE2D-444ECE3E0939}">
      <formula1>"SI,NO,Escoger un dato de la lista desplegable"</formula1>
    </dataValidation>
    <dataValidation allowBlank="1" showInputMessage="1" showErrorMessage="1" prompt="¿Generar intervención de los órganos de control, de la Fiscalía, u otro ente?" sqref="Z11" xr:uid="{274E2E65-2B95-4319-A888-993A44B46B6F}"/>
    <dataValidation type="list" allowBlank="1" showInputMessage="1" showErrorMessage="1" prompt="¿Generar pérdida de información de la Entidad?" sqref="Y12:Y61" xr:uid="{A5DAC79C-FAC3-4EE0-8FC7-32F323B1C74F}">
      <formula1>"SI,NO,Escoger un dato de la lista desplegable"</formula1>
    </dataValidation>
    <dataValidation allowBlank="1" showInputMessage="1" showErrorMessage="1" prompt="¿Generar pérdida de información de la Entidad?" sqref="Y11" xr:uid="{CFE1E9CB-B067-4778-90A4-83446CB628DD}"/>
    <dataValidation type="list" allowBlank="1" showInputMessage="1" showErrorMessage="1" prompt="¿Dar lugar al detrimento de calidad de vida de la comunidad por la pérdida del bien o servicios o los recursos públicos?" sqref="X12:X61" xr:uid="{4F176803-C0D3-4755-B88A-88030D68FDF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B69F28D3-F529-4EF6-81FE-D6FABF49FDFD}"/>
    <dataValidation type="list" allowBlank="1" showInputMessage="1" showErrorMessage="1" prompt="¿Afectar la generación de los productos o la prestación de servicios?" sqref="W12:W61" xr:uid="{145DD1A1-C4E4-4702-A348-A28ABDC83BBF}">
      <formula1>"SI,NO,Escoger un dato de la lista desplegable"</formula1>
    </dataValidation>
    <dataValidation allowBlank="1" showInputMessage="1" showErrorMessage="1" prompt="¿Afectar la generación de los productos o la prestación de servicios?" sqref="W11" xr:uid="{775F13C1-32BE-4268-85A0-C871D6E28FDC}"/>
    <dataValidation type="list" allowBlank="1" showInputMessage="1" showErrorMessage="1" prompt="¿Generar pérdida de recursos económicos?" sqref="V12:V61" xr:uid="{540201D2-5C90-44A3-97C9-269A089465AE}">
      <formula1>"SI,NO,Escoger un dato de la lista desplegable"</formula1>
    </dataValidation>
    <dataValidation allowBlank="1" showInputMessage="1" showErrorMessage="1" prompt="¿Generar pérdida de recursos económicos?" sqref="V11" xr:uid="{5B6686E3-C7B1-41E6-867D-4CB53889DC71}"/>
    <dataValidation type="list" allowBlank="1" showInputMessage="1" showErrorMessage="1" prompt="¿Generar pérdida de confianza de la Entidad, afectando su reputación?" sqref="U12:U61" xr:uid="{911C1499-9766-4E76-9364-5B4F567D6044}">
      <formula1>"SI,NO,Escoger un dato de la lista desplegable"</formula1>
    </dataValidation>
    <dataValidation allowBlank="1" showInputMessage="1" showErrorMessage="1" prompt="¿Generar pérdida de confianza de la Entidad, afectando su reputación?" sqref="U11" xr:uid="{A6FEDCF9-7857-444A-A421-EB685974C4A4}"/>
    <dataValidation type="list" allowBlank="1" showInputMessage="1" showErrorMessage="1" prompt="¿Afectar el cumplimiento de la misión del sector al que pertenece la Entidad?" sqref="T12:T61" xr:uid="{132A2B1D-EEEB-4DF4-B174-6D5812338604}">
      <formula1>"SI,NO,Escoger un dato de la lista desplegable"</formula1>
    </dataValidation>
    <dataValidation allowBlank="1" showInputMessage="1" showErrorMessage="1" prompt="¿Afectar el cumplimiento de la misión del sector al que pertenece la Entidad?" sqref="T11" xr:uid="{9A94D50F-3F80-40A7-A99E-6022E24A6E55}"/>
    <dataValidation type="list" allowBlank="1" showInputMessage="1" showErrorMessage="1" prompt="¿Afectar el cumplimiento de misión de la Entidad?" sqref="S12:S61" xr:uid="{6C4CC22B-50E6-4F6B-8F07-F8AFEF44CD8B}">
      <formula1>"SI,NO,Escoger un dato de la lista desplegable"</formula1>
    </dataValidation>
    <dataValidation allowBlank="1" showInputMessage="1" showErrorMessage="1" prompt="¿Afectar el cumplimiento de misión de la Entidad?" sqref="S11" xr:uid="{577842CB-C8FB-405A-9622-C3C9E7AE27B7}"/>
    <dataValidation type="list" allowBlank="1" showInputMessage="1" showErrorMessage="1" prompt="¿Afectar el cumplimiento de metas y objetivos de la dependencia?" sqref="R12:R61" xr:uid="{5DEF88E1-5090-49F4-9DCA-49CD1D396584}">
      <formula1>"SI,NO,Escoger un dato de la lista desplegable"</formula1>
    </dataValidation>
    <dataValidation allowBlank="1" showInputMessage="1" showErrorMessage="1" prompt="¿Afectar el cumplimiento de metas y objetivos de la dependencia?" sqref="R11" xr:uid="{5036AAB5-7E30-4FE4-BFC3-A330E3F950B5}"/>
    <dataValidation type="list" allowBlank="1" showInputMessage="1" showErrorMessage="1" prompt="¿Afectar al grupo de funcionarios del proceso?" sqref="Q12:Q61" xr:uid="{9C021F2A-34B8-4DE5-895B-A145CAF16290}">
      <formula1>"SI,NO,Escoger un dato de la lista desplegable"</formula1>
    </dataValidation>
    <dataValidation allowBlank="1" showInputMessage="1" showErrorMessage="1" prompt="¿Afectar al grupo de funcionarios del proceso?" sqref="Q11" xr:uid="{198E26A7-4764-4ABA-A0DA-B7AA6789CC2B}"/>
    <dataValidation allowBlank="1" showInputMessage="1" showErrorMessage="1" prompt="Son los efectos ocasionados por la ocurrencia de un riesgo que afecta los objetivos o procesos de la entidad. Pueden ser una pérdida, un daño, un perjuicio, un detrimento." sqref="M9:M11" xr:uid="{07515222-7EE6-4D36-969C-4352AE4B8E69}"/>
    <dataValidation type="list" allowBlank="1" showInputMessage="1" showErrorMessage="1" sqref="BG12:BG61" xr:uid="{8B28A4E2-3981-4BCE-8BDE-908BD77A5CEF}">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48C46425-CCFB-45D2-B9D8-BE85FAF22428}">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DA77A2F4-CF50-4AD6-A4C5-22241AFAA2BC}">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E1FD0FCF-A3DD-4C6F-801B-C40ACD6A2097}">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BA82EE37-43ED-46EB-9F22-7E8E365B704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5FA6AFB3-B545-4747-82A4-39C4FD8C6D24}">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FCBB2A3D-FD37-4541-9ED9-B67175BB46AD}">
      <formula1>"Adecuado,Inadecuado,Escoger un dato de la lista desplegable"</formula1>
    </dataValidation>
    <dataValidation type="list" allowBlank="1" showInputMessage="1" showErrorMessage="1" prompt="¿Existen un responsable asignado a la ejecución del control?" sqref="AW12:AW61" xr:uid="{BD9ED829-E2F9-4F75-9ABB-49E7685EC667}">
      <formula1>"Asignado,No Asignado,Escoger un dato de la lista desplegable"</formula1>
    </dataValidation>
    <dataValidation type="list" allowBlank="1" showInputMessage="1" showErrorMessage="1" sqref="AV12:AV61" xr:uid="{BFBCEE81-8284-4163-8081-04F3AEFD1E47}">
      <formula1>"Escoger un dato de la lista desplegable,Preventivo,Detectivo"</formula1>
    </dataValidation>
    <dataValidation type="list" allowBlank="1" showInputMessage="1" showErrorMessage="1" sqref="AQ12:AQ61" xr:uid="{0AF6E0F3-DFDA-4D86-9D1F-66E42F00A5AF}">
      <formula1>"Escoger un dato de la lista desplegable,Por Tramite, Diario, Semanal, Quincenal, Mensual, Bimestral, Trimestral, Semestral,Anual"</formula1>
    </dataValidation>
    <dataValidation type="list" allowBlank="1" showInputMessage="1" showErrorMessage="1" sqref="F12:I61" xr:uid="{E66929D5-4CB2-4EA7-9829-D02BE894AA1A}">
      <formula1>"SI,NO,Escoger un dato de la lista desplegable"</formula1>
    </dataValidation>
    <dataValidation type="list" allowBlank="1" showInputMessage="1" showErrorMessage="1" sqref="N12:N61" xr:uid="{928913DD-A224-4BAA-B4C1-CF65CCEDF677}">
      <formula1>"Escoger un dato de la lista desplegable,5,4,3,2,1"</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BD29C-0C5A-49F3-BB3E-118778D29FF9}">
  <sheetPr codeName="Hoja34">
    <pageSetUpPr fitToPage="1"/>
  </sheetPr>
  <dimension ref="B1:BJ19"/>
  <sheetViews>
    <sheetView view="pageBreakPreview" zoomScale="60" zoomScaleNormal="80" workbookViewId="0"/>
  </sheetViews>
  <sheetFormatPr baseColWidth="10" defaultColWidth="11.5703125" defaultRowHeight="12" x14ac:dyDescent="0.2"/>
  <cols>
    <col min="1" max="1" width="2.28515625" style="34" customWidth="1"/>
    <col min="2" max="3" width="11.5703125" style="37"/>
    <col min="4" max="4" width="16" style="34" customWidth="1"/>
    <col min="5" max="5" width="12.85546875" style="34" customWidth="1"/>
    <col min="6" max="6" width="2.28515625" style="34" customWidth="1"/>
    <col min="7" max="8" width="9.85546875" style="37" customWidth="1"/>
    <col min="9" max="10" width="47.28515625" style="34" customWidth="1"/>
    <col min="11" max="16384" width="11.5703125" style="34"/>
  </cols>
  <sheetData>
    <row r="1" spans="2:62" s="27" customFormat="1" ht="14.25" x14ac:dyDescent="0.2">
      <c r="BG1" s="28"/>
      <c r="BI1" s="28"/>
      <c r="BJ1" s="28"/>
    </row>
    <row r="2" spans="2:62" s="24" customFormat="1" ht="19.5" customHeight="1" x14ac:dyDescent="0.25">
      <c r="B2" s="295"/>
      <c r="C2" s="297"/>
      <c r="D2" s="567" t="s">
        <v>65</v>
      </c>
      <c r="E2" s="568"/>
      <c r="F2" s="568"/>
      <c r="G2" s="568"/>
      <c r="H2" s="568"/>
      <c r="I2" s="568"/>
      <c r="J2" s="569"/>
    </row>
    <row r="3" spans="2:62" s="24" customFormat="1" ht="45" customHeight="1" x14ac:dyDescent="0.25">
      <c r="B3" s="298"/>
      <c r="C3" s="300"/>
      <c r="D3" s="570" t="s">
        <v>64</v>
      </c>
      <c r="E3" s="571"/>
      <c r="F3" s="571"/>
      <c r="G3" s="571"/>
      <c r="H3" s="571"/>
      <c r="I3" s="571"/>
      <c r="J3" s="572"/>
    </row>
    <row r="4" spans="2:62" s="26" customFormat="1" ht="24.75" customHeight="1" x14ac:dyDescent="0.25">
      <c r="B4" s="301"/>
      <c r="C4" s="303"/>
      <c r="D4" s="573" t="s">
        <v>118</v>
      </c>
      <c r="E4" s="573"/>
      <c r="F4" s="573"/>
      <c r="G4" s="573"/>
      <c r="H4" s="573"/>
      <c r="I4" s="29" t="s">
        <v>119</v>
      </c>
      <c r="J4" s="29" t="s">
        <v>120</v>
      </c>
    </row>
    <row r="5" spans="2:62" s="25" customFormat="1" ht="12.75" x14ac:dyDescent="0.2"/>
    <row r="6" spans="2:62" s="25" customFormat="1" ht="12.75" x14ac:dyDescent="0.2">
      <c r="B6" s="574" t="s">
        <v>104</v>
      </c>
      <c r="C6" s="574"/>
      <c r="D6" s="574"/>
      <c r="E6" s="574"/>
      <c r="G6" s="574" t="s">
        <v>106</v>
      </c>
      <c r="H6" s="574"/>
      <c r="I6" s="574"/>
      <c r="J6" s="574"/>
    </row>
    <row r="7" spans="2:62" s="25" customFormat="1" ht="12.75" x14ac:dyDescent="0.2">
      <c r="B7" s="30" t="s">
        <v>121</v>
      </c>
      <c r="C7" s="31" t="s">
        <v>122</v>
      </c>
      <c r="D7" s="31" t="s">
        <v>123</v>
      </c>
      <c r="E7" s="31" t="s">
        <v>124</v>
      </c>
      <c r="G7" s="30" t="s">
        <v>121</v>
      </c>
      <c r="H7" s="31" t="s">
        <v>121</v>
      </c>
      <c r="I7" s="31" t="s">
        <v>125</v>
      </c>
      <c r="J7" s="31" t="s">
        <v>126</v>
      </c>
    </row>
    <row r="8" spans="2:62" s="25" customFormat="1" ht="132" x14ac:dyDescent="0.2">
      <c r="B8" s="32">
        <v>5</v>
      </c>
      <c r="C8" s="33" t="s">
        <v>127</v>
      </c>
      <c r="D8" s="33" t="s">
        <v>128</v>
      </c>
      <c r="E8" s="33" t="s">
        <v>129</v>
      </c>
      <c r="F8" s="34"/>
      <c r="G8" s="32">
        <v>5</v>
      </c>
      <c r="H8" s="33" t="s">
        <v>130</v>
      </c>
      <c r="I8" s="33" t="s">
        <v>131</v>
      </c>
      <c r="J8" s="33" t="s">
        <v>132</v>
      </c>
    </row>
    <row r="9" spans="2:62" s="25" customFormat="1" ht="132" x14ac:dyDescent="0.2">
      <c r="B9" s="32">
        <v>4</v>
      </c>
      <c r="C9" s="33" t="s">
        <v>133</v>
      </c>
      <c r="D9" s="33" t="s">
        <v>134</v>
      </c>
      <c r="E9" s="33" t="s">
        <v>135</v>
      </c>
      <c r="F9" s="34"/>
      <c r="G9" s="32">
        <v>4</v>
      </c>
      <c r="H9" s="33" t="s">
        <v>136</v>
      </c>
      <c r="I9" s="33" t="s">
        <v>137</v>
      </c>
      <c r="J9" s="33" t="s">
        <v>138</v>
      </c>
    </row>
    <row r="10" spans="2:62" s="35" customFormat="1" ht="116.45" customHeight="1" x14ac:dyDescent="0.2">
      <c r="B10" s="32">
        <v>3</v>
      </c>
      <c r="C10" s="32" t="s">
        <v>139</v>
      </c>
      <c r="D10" s="33" t="s">
        <v>140</v>
      </c>
      <c r="E10" s="33" t="s">
        <v>141</v>
      </c>
      <c r="G10" s="32">
        <v>3</v>
      </c>
      <c r="H10" s="32" t="s">
        <v>142</v>
      </c>
      <c r="I10" s="33" t="s">
        <v>143</v>
      </c>
      <c r="J10" s="33" t="s">
        <v>144</v>
      </c>
    </row>
    <row r="11" spans="2:62" s="35" customFormat="1" ht="116.45" customHeight="1" x14ac:dyDescent="0.2">
      <c r="B11" s="32">
        <v>2</v>
      </c>
      <c r="C11" s="32" t="s">
        <v>145</v>
      </c>
      <c r="D11" s="33" t="s">
        <v>146</v>
      </c>
      <c r="E11" s="33" t="s">
        <v>147</v>
      </c>
      <c r="G11" s="32">
        <v>2</v>
      </c>
      <c r="H11" s="32" t="s">
        <v>148</v>
      </c>
      <c r="I11" s="33" t="s">
        <v>149</v>
      </c>
      <c r="J11" s="33" t="s">
        <v>150</v>
      </c>
    </row>
    <row r="12" spans="2:62" s="35" customFormat="1" ht="116.45" customHeight="1" x14ac:dyDescent="0.2">
      <c r="B12" s="32">
        <v>1</v>
      </c>
      <c r="C12" s="32" t="s">
        <v>151</v>
      </c>
      <c r="D12" s="33" t="s">
        <v>152</v>
      </c>
      <c r="E12" s="33" t="s">
        <v>153</v>
      </c>
      <c r="G12" s="32">
        <v>1</v>
      </c>
      <c r="H12" s="32" t="s">
        <v>154</v>
      </c>
      <c r="I12" s="33" t="s">
        <v>155</v>
      </c>
      <c r="J12" s="33" t="s">
        <v>156</v>
      </c>
    </row>
    <row r="13" spans="2:62" s="35" customFormat="1" x14ac:dyDescent="0.2">
      <c r="B13" s="36"/>
      <c r="C13" s="36"/>
      <c r="G13" s="36"/>
      <c r="H13" s="36"/>
    </row>
    <row r="15" spans="2:62" s="35" customFormat="1" x14ac:dyDescent="0.2">
      <c r="B15" s="36"/>
      <c r="C15" s="36"/>
      <c r="G15" s="36"/>
      <c r="H15" s="36"/>
      <c r="J15" s="35" t="s">
        <v>116</v>
      </c>
    </row>
    <row r="16" spans="2:62" s="35" customFormat="1" ht="60" x14ac:dyDescent="0.2">
      <c r="B16" s="36"/>
      <c r="C16" s="36"/>
      <c r="G16" s="36"/>
      <c r="H16" s="36"/>
      <c r="J16" s="35" t="s">
        <v>157</v>
      </c>
    </row>
    <row r="17" spans="2:10" s="35" customFormat="1" ht="60" x14ac:dyDescent="0.2">
      <c r="B17" s="36"/>
      <c r="C17" s="36"/>
      <c r="G17" s="36"/>
      <c r="H17" s="36"/>
      <c r="J17" s="35" t="s">
        <v>158</v>
      </c>
    </row>
    <row r="18" spans="2:10" s="35" customFormat="1" ht="60" x14ac:dyDescent="0.2">
      <c r="B18" s="36"/>
      <c r="C18" s="36"/>
      <c r="G18" s="36"/>
      <c r="H18" s="36"/>
      <c r="J18" s="35" t="s">
        <v>159</v>
      </c>
    </row>
    <row r="19" spans="2:10" s="35" customFormat="1" ht="72" x14ac:dyDescent="0.2">
      <c r="B19" s="36"/>
      <c r="C19" s="36"/>
      <c r="G19" s="36"/>
      <c r="H19" s="36"/>
      <c r="J19" s="35" t="s">
        <v>160</v>
      </c>
    </row>
  </sheetData>
  <sheetProtection sheet="1" objects="1" scenarios="1"/>
  <mergeCells count="6">
    <mergeCell ref="B2:C4"/>
    <mergeCell ref="D2:J2"/>
    <mergeCell ref="D3:J3"/>
    <mergeCell ref="D4:H4"/>
    <mergeCell ref="B6:E6"/>
    <mergeCell ref="G6:J6"/>
  </mergeCells>
  <pageMargins left="0.7" right="0.7" top="0.75" bottom="0.75" header="0.3" footer="0.3"/>
  <pageSetup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0FE36-A873-44FA-8AD1-FD6DB7BA3DD8}">
  <sheetPr codeName="Hoja7">
    <pageSetUpPr fitToPage="1"/>
  </sheetPr>
  <dimension ref="B2:BS21"/>
  <sheetViews>
    <sheetView topLeftCell="A8" zoomScaleNormal="100" workbookViewId="0"/>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44.42578125" style="73" customWidth="1"/>
    <col min="46"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07"/>
      <c r="C2" s="308"/>
      <c r="D2" s="309"/>
      <c r="E2" s="316" t="s">
        <v>65</v>
      </c>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row>
    <row r="3" spans="2:71" s="38" customFormat="1" ht="60" customHeight="1" x14ac:dyDescent="0.25">
      <c r="B3" s="310"/>
      <c r="C3" s="311"/>
      <c r="D3" s="312"/>
      <c r="E3" s="317" t="s">
        <v>64</v>
      </c>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row>
    <row r="4" spans="2:71" s="39" customFormat="1" ht="38.25" customHeight="1" x14ac:dyDescent="0.25">
      <c r="B4" s="313"/>
      <c r="C4" s="314"/>
      <c r="D4" s="315"/>
      <c r="E4" s="318" t="s">
        <v>66</v>
      </c>
      <c r="F4" s="318"/>
      <c r="G4" s="318"/>
      <c r="H4" s="318"/>
      <c r="I4" s="318"/>
      <c r="J4" s="318"/>
      <c r="K4" s="318"/>
      <c r="L4" s="318"/>
      <c r="M4" s="318"/>
      <c r="N4" s="318"/>
      <c r="O4" s="318"/>
      <c r="P4" s="318"/>
      <c r="Q4" s="318"/>
      <c r="R4" s="318"/>
      <c r="S4" s="318" t="s">
        <v>67</v>
      </c>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t="s">
        <v>68</v>
      </c>
      <c r="AV4" s="318"/>
      <c r="AW4" s="318"/>
      <c r="AX4" s="318"/>
      <c r="AY4" s="318"/>
      <c r="AZ4" s="318"/>
      <c r="BA4" s="318"/>
      <c r="BB4" s="318"/>
      <c r="BC4" s="318"/>
      <c r="BD4" s="318"/>
      <c r="BE4" s="318"/>
      <c r="BF4" s="318"/>
      <c r="BG4" s="318"/>
      <c r="BH4" s="318"/>
      <c r="BI4" s="318"/>
      <c r="BJ4" s="318"/>
      <c r="BK4" s="318"/>
      <c r="BL4" s="318"/>
      <c r="BM4" s="318"/>
      <c r="BN4" s="318"/>
      <c r="BO4" s="318"/>
      <c r="BP4" s="318"/>
      <c r="BQ4" s="318"/>
      <c r="BR4" s="318"/>
      <c r="BS4" s="318"/>
    </row>
    <row r="5" spans="2:71" s="40" customFormat="1" ht="12.75" x14ac:dyDescent="0.2">
      <c r="BH5" s="41"/>
      <c r="BJ5" s="41"/>
      <c r="BK5" s="41"/>
    </row>
    <row r="6" spans="2:71" s="42" customFormat="1" ht="23.25" customHeight="1" x14ac:dyDescent="0.25">
      <c r="C6" s="319" t="s">
        <v>69</v>
      </c>
      <c r="D6" s="319"/>
      <c r="E6" s="320">
        <v>45278</v>
      </c>
      <c r="F6" s="321"/>
      <c r="G6" s="321"/>
      <c r="H6" s="321"/>
      <c r="I6" s="321"/>
      <c r="BH6" s="43"/>
      <c r="BJ6" s="43"/>
      <c r="BK6" s="43"/>
    </row>
    <row r="7" spans="2:71" s="40" customFormat="1" ht="13.5" thickBot="1" x14ac:dyDescent="0.25">
      <c r="BH7" s="41"/>
      <c r="BJ7" s="41"/>
      <c r="BK7" s="41"/>
    </row>
    <row r="8" spans="2:71" s="42" customFormat="1" ht="21.75" customHeight="1" x14ac:dyDescent="0.25">
      <c r="B8" s="322" t="s">
        <v>70</v>
      </c>
      <c r="C8" s="323"/>
      <c r="D8" s="323"/>
      <c r="E8" s="323"/>
      <c r="F8" s="323"/>
      <c r="G8" s="323"/>
      <c r="H8" s="323"/>
      <c r="I8" s="323"/>
      <c r="J8" s="323"/>
      <c r="K8" s="323"/>
      <c r="L8" s="323"/>
      <c r="M8" s="324"/>
      <c r="N8" s="325" t="s">
        <v>71</v>
      </c>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7"/>
      <c r="AN8" s="328" t="s">
        <v>365</v>
      </c>
      <c r="AO8" s="329"/>
      <c r="AP8" s="329"/>
      <c r="AQ8" s="329"/>
      <c r="AR8" s="329"/>
      <c r="AS8" s="329"/>
      <c r="AT8" s="329"/>
      <c r="AU8" s="329"/>
      <c r="AV8" s="329"/>
      <c r="AW8" s="352" t="s">
        <v>73</v>
      </c>
      <c r="AX8" s="353"/>
      <c r="AY8" s="353"/>
      <c r="AZ8" s="353"/>
      <c r="BA8" s="353"/>
      <c r="BB8" s="353"/>
      <c r="BC8" s="353"/>
      <c r="BD8" s="353"/>
      <c r="BE8" s="353"/>
      <c r="BF8" s="353"/>
      <c r="BG8" s="353"/>
      <c r="BH8" s="353"/>
      <c r="BI8" s="353"/>
      <c r="BJ8" s="353"/>
      <c r="BK8" s="353"/>
      <c r="BL8" s="353"/>
      <c r="BM8" s="353"/>
      <c r="BN8" s="353"/>
      <c r="BO8" s="330" t="s">
        <v>74</v>
      </c>
      <c r="BP8" s="331"/>
      <c r="BQ8" s="331"/>
      <c r="BR8" s="331"/>
      <c r="BS8" s="334" t="s">
        <v>75</v>
      </c>
    </row>
    <row r="9" spans="2:71" s="42" customFormat="1" ht="15" customHeight="1" x14ac:dyDescent="0.25">
      <c r="B9" s="337" t="s">
        <v>76</v>
      </c>
      <c r="C9" s="339" t="s">
        <v>77</v>
      </c>
      <c r="D9" s="341" t="s">
        <v>78</v>
      </c>
      <c r="E9" s="341" t="s">
        <v>79</v>
      </c>
      <c r="F9" s="341" t="s">
        <v>80</v>
      </c>
      <c r="G9" s="341"/>
      <c r="H9" s="341"/>
      <c r="I9" s="341"/>
      <c r="J9" s="341"/>
      <c r="K9" s="343" t="s">
        <v>81</v>
      </c>
      <c r="L9" s="344"/>
      <c r="M9" s="346" t="s">
        <v>82</v>
      </c>
      <c r="N9" s="349" t="s">
        <v>83</v>
      </c>
      <c r="O9" s="350"/>
      <c r="P9" s="350"/>
      <c r="Q9" s="350"/>
      <c r="R9" s="350"/>
      <c r="S9" s="350"/>
      <c r="T9" s="350"/>
      <c r="U9" s="350"/>
      <c r="V9" s="350"/>
      <c r="W9" s="350"/>
      <c r="X9" s="350"/>
      <c r="Y9" s="350"/>
      <c r="Z9" s="350"/>
      <c r="AA9" s="350"/>
      <c r="AB9" s="350"/>
      <c r="AC9" s="350"/>
      <c r="AD9" s="350"/>
      <c r="AE9" s="350"/>
      <c r="AF9" s="350"/>
      <c r="AG9" s="350"/>
      <c r="AH9" s="350"/>
      <c r="AI9" s="350"/>
      <c r="AJ9" s="350"/>
      <c r="AK9" s="350"/>
      <c r="AL9" s="350"/>
      <c r="AM9" s="351"/>
      <c r="AN9" s="354" t="s">
        <v>84</v>
      </c>
      <c r="AO9" s="356" t="s">
        <v>85</v>
      </c>
      <c r="AP9" s="356" t="s">
        <v>86</v>
      </c>
      <c r="AQ9" s="356" t="s">
        <v>87</v>
      </c>
      <c r="AR9" s="356" t="s">
        <v>88</v>
      </c>
      <c r="AS9" s="356" t="s">
        <v>89</v>
      </c>
      <c r="AT9" s="356" t="s">
        <v>90</v>
      </c>
      <c r="AU9" s="356" t="s">
        <v>91</v>
      </c>
      <c r="AV9" s="356" t="s">
        <v>92</v>
      </c>
      <c r="AW9" s="361" t="s">
        <v>93</v>
      </c>
      <c r="AX9" s="362"/>
      <c r="AY9" s="362"/>
      <c r="AZ9" s="362"/>
      <c r="BA9" s="362"/>
      <c r="BB9" s="362"/>
      <c r="BC9" s="363"/>
      <c r="BD9" s="367" t="s">
        <v>94</v>
      </c>
      <c r="BE9" s="368"/>
      <c r="BF9" s="371"/>
      <c r="BG9" s="367" t="s">
        <v>95</v>
      </c>
      <c r="BH9" s="368"/>
      <c r="BI9" s="371"/>
      <c r="BJ9" s="367" t="s">
        <v>96</v>
      </c>
      <c r="BK9" s="368"/>
      <c r="BL9" s="373" t="s">
        <v>97</v>
      </c>
      <c r="BM9" s="357" t="s">
        <v>98</v>
      </c>
      <c r="BN9" s="359" t="s">
        <v>99</v>
      </c>
      <c r="BO9" s="332"/>
      <c r="BP9" s="333"/>
      <c r="BQ9" s="333"/>
      <c r="BR9" s="333"/>
      <c r="BS9" s="335"/>
    </row>
    <row r="10" spans="2:71" s="42" customFormat="1" ht="15" customHeight="1" x14ac:dyDescent="0.25">
      <c r="B10" s="337"/>
      <c r="C10" s="339"/>
      <c r="D10" s="341"/>
      <c r="E10" s="341"/>
      <c r="F10" s="385" t="s">
        <v>100</v>
      </c>
      <c r="G10" s="385" t="s">
        <v>101</v>
      </c>
      <c r="H10" s="385" t="s">
        <v>102</v>
      </c>
      <c r="I10" s="385" t="s">
        <v>103</v>
      </c>
      <c r="J10" s="385" t="s">
        <v>184</v>
      </c>
      <c r="K10" s="344"/>
      <c r="L10" s="344"/>
      <c r="M10" s="347"/>
      <c r="N10" s="349" t="s">
        <v>104</v>
      </c>
      <c r="O10" s="350"/>
      <c r="P10" s="350"/>
      <c r="Q10" s="350" t="s">
        <v>105</v>
      </c>
      <c r="R10" s="350"/>
      <c r="S10" s="350"/>
      <c r="T10" s="350"/>
      <c r="U10" s="350"/>
      <c r="V10" s="350"/>
      <c r="W10" s="350"/>
      <c r="X10" s="350"/>
      <c r="Y10" s="350"/>
      <c r="Z10" s="350"/>
      <c r="AA10" s="350"/>
      <c r="AB10" s="350"/>
      <c r="AC10" s="350"/>
      <c r="AD10" s="350"/>
      <c r="AE10" s="350"/>
      <c r="AF10" s="350"/>
      <c r="AG10" s="350"/>
      <c r="AH10" s="350"/>
      <c r="AI10" s="350"/>
      <c r="AJ10" s="392" t="s">
        <v>106</v>
      </c>
      <c r="AK10" s="392"/>
      <c r="AL10" s="392" t="s">
        <v>107</v>
      </c>
      <c r="AM10" s="394" t="s">
        <v>108</v>
      </c>
      <c r="AN10" s="354"/>
      <c r="AO10" s="356"/>
      <c r="AP10" s="356"/>
      <c r="AQ10" s="356"/>
      <c r="AR10" s="356"/>
      <c r="AS10" s="356"/>
      <c r="AT10" s="356"/>
      <c r="AU10" s="356"/>
      <c r="AV10" s="356"/>
      <c r="AW10" s="364"/>
      <c r="AX10" s="365"/>
      <c r="AY10" s="365"/>
      <c r="AZ10" s="365"/>
      <c r="BA10" s="365"/>
      <c r="BB10" s="365"/>
      <c r="BC10" s="366"/>
      <c r="BD10" s="369"/>
      <c r="BE10" s="370"/>
      <c r="BF10" s="372"/>
      <c r="BG10" s="369"/>
      <c r="BH10" s="370"/>
      <c r="BI10" s="372"/>
      <c r="BJ10" s="369"/>
      <c r="BK10" s="370"/>
      <c r="BL10" s="374"/>
      <c r="BM10" s="358"/>
      <c r="BN10" s="360"/>
      <c r="BO10" s="332"/>
      <c r="BP10" s="333"/>
      <c r="BQ10" s="333"/>
      <c r="BR10" s="333"/>
      <c r="BS10" s="335"/>
    </row>
    <row r="11" spans="2:71" s="42" customFormat="1" ht="33.75" customHeight="1" thickBot="1" x14ac:dyDescent="0.3">
      <c r="B11" s="338"/>
      <c r="C11" s="340"/>
      <c r="D11" s="342"/>
      <c r="E11" s="342"/>
      <c r="F11" s="386"/>
      <c r="G11" s="386"/>
      <c r="H11" s="386"/>
      <c r="I11" s="386"/>
      <c r="J11" s="386"/>
      <c r="K11" s="345"/>
      <c r="L11" s="345"/>
      <c r="M11" s="348"/>
      <c r="N11" s="387"/>
      <c r="O11" s="388"/>
      <c r="P11" s="388"/>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393"/>
      <c r="AK11" s="393"/>
      <c r="AL11" s="393"/>
      <c r="AM11" s="395"/>
      <c r="AN11" s="355"/>
      <c r="AO11" s="357"/>
      <c r="AP11" s="357"/>
      <c r="AQ11" s="357"/>
      <c r="AR11" s="357"/>
      <c r="AS11" s="357"/>
      <c r="AT11" s="357"/>
      <c r="AU11" s="357"/>
      <c r="AV11" s="357"/>
      <c r="AW11" s="79" t="s">
        <v>109</v>
      </c>
      <c r="AX11" s="79" t="s">
        <v>110</v>
      </c>
      <c r="AY11" s="79">
        <v>2</v>
      </c>
      <c r="AZ11" s="79">
        <v>3</v>
      </c>
      <c r="BA11" s="79">
        <v>4</v>
      </c>
      <c r="BB11" s="79">
        <v>5</v>
      </c>
      <c r="BC11" s="79">
        <v>6</v>
      </c>
      <c r="BD11" s="369"/>
      <c r="BE11" s="370"/>
      <c r="BF11" s="372"/>
      <c r="BG11" s="369"/>
      <c r="BH11" s="370"/>
      <c r="BI11" s="372"/>
      <c r="BJ11" s="369"/>
      <c r="BK11" s="370"/>
      <c r="BL11" s="374"/>
      <c r="BM11" s="358"/>
      <c r="BN11" s="360"/>
      <c r="BO11" s="375" t="s">
        <v>104</v>
      </c>
      <c r="BP11" s="376"/>
      <c r="BQ11" s="80" t="s">
        <v>106</v>
      </c>
      <c r="BR11" s="80" t="s">
        <v>111</v>
      </c>
      <c r="BS11" s="336"/>
    </row>
    <row r="12" spans="2:71" s="53" customFormat="1" ht="142.9" customHeight="1" x14ac:dyDescent="0.25">
      <c r="B12" s="377">
        <v>1</v>
      </c>
      <c r="C12" s="380" t="s">
        <v>25</v>
      </c>
      <c r="D12" s="383" t="s">
        <v>222</v>
      </c>
      <c r="E12" s="383" t="s">
        <v>223</v>
      </c>
      <c r="F12" s="383" t="s">
        <v>162</v>
      </c>
      <c r="G12" s="383" t="s">
        <v>162</v>
      </c>
      <c r="H12" s="383" t="s">
        <v>162</v>
      </c>
      <c r="I12" s="383" t="s">
        <v>162</v>
      </c>
      <c r="J12" s="383" t="str">
        <f>IF(AND((F12="SI"),(G12="SI"),(H12="SI"),(I12="SI")),"Si es Riesgo de Corrupción","No es Riesgo de Corrupción")</f>
        <v>Si es Riesgo de Corrupción</v>
      </c>
      <c r="K12" s="47">
        <v>1</v>
      </c>
      <c r="L12" s="48" t="s">
        <v>224</v>
      </c>
      <c r="M12" s="405" t="s">
        <v>226</v>
      </c>
      <c r="N12" s="389">
        <v>1</v>
      </c>
      <c r="O12" s="399" t="str">
        <f>IF(N12=1,"Rara vez",IF(N12=2,"Improbable",IF(N12=3,"Posible",IF(N12=4,"Probable",IF(N12=5,"Casi seguro","Definir el nivel de probabilidad")))))</f>
        <v>Rara vez</v>
      </c>
      <c r="P12" s="40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396" t="s">
        <v>162</v>
      </c>
      <c r="R12" s="396" t="s">
        <v>162</v>
      </c>
      <c r="S12" s="396" t="s">
        <v>162</v>
      </c>
      <c r="T12" s="396" t="s">
        <v>162</v>
      </c>
      <c r="U12" s="396" t="s">
        <v>162</v>
      </c>
      <c r="V12" s="396" t="s">
        <v>162</v>
      </c>
      <c r="W12" s="396" t="s">
        <v>165</v>
      </c>
      <c r="X12" s="396" t="s">
        <v>165</v>
      </c>
      <c r="Y12" s="396" t="s">
        <v>165</v>
      </c>
      <c r="Z12" s="396" t="s">
        <v>162</v>
      </c>
      <c r="AA12" s="396" t="s">
        <v>162</v>
      </c>
      <c r="AB12" s="396" t="s">
        <v>162</v>
      </c>
      <c r="AC12" s="396" t="s">
        <v>162</v>
      </c>
      <c r="AD12" s="396" t="s">
        <v>162</v>
      </c>
      <c r="AE12" s="396" t="s">
        <v>162</v>
      </c>
      <c r="AF12" s="396" t="s">
        <v>165</v>
      </c>
      <c r="AG12" s="396" t="s">
        <v>165</v>
      </c>
      <c r="AH12" s="396" t="s">
        <v>162</v>
      </c>
      <c r="AI12" s="396" t="s">
        <v>165</v>
      </c>
      <c r="AJ12" s="396">
        <f t="shared" ref="AJ12" si="0">IF(AF12="SI","Impacto Catastrófico por lesoines o perdida de vidas humanas",(COUNTIF(Q12:AE21,"SI")+COUNTIF(AG12:AI21,"SI")))</f>
        <v>13</v>
      </c>
      <c r="AK12" s="396" t="str">
        <f>IF(AJ12=0,"",IF(AND(AJ12&gt;0,AJ12&lt;=5),"Moderado",IF(AND(AJ12&gt;5,AJ12&lt;=11),"Mayor","Catastrófico")))</f>
        <v>Catastrófico</v>
      </c>
      <c r="AL12" s="396" t="str">
        <f>IF(AND(O12="Rara Vez",AK12="Moderado"),"Moderado",IF(AND(O12="Rara Vez",AK12="Mayor"),"Alto",IF(AND(O12="Improbable",AK12="Moderado"),"Moderado",IF(AND(O12="Improbable",AK12="Mayor"),"Alto",IF(AND(O12="Posible",AK12="Moderado"),"Alto",IF(AND(O12="Probable",AK12="Moderado"),"Alto","Extremo"))))))</f>
        <v>Extremo</v>
      </c>
      <c r="AM12" s="411" t="s">
        <v>159</v>
      </c>
      <c r="AN12" s="49">
        <v>1</v>
      </c>
      <c r="AO12" s="50" t="s">
        <v>227</v>
      </c>
      <c r="AP12" s="50" t="s">
        <v>228</v>
      </c>
      <c r="AQ12" s="50" t="s">
        <v>186</v>
      </c>
      <c r="AR12" s="50" t="s">
        <v>229</v>
      </c>
      <c r="AS12" s="50" t="s">
        <v>230</v>
      </c>
      <c r="AT12" s="50" t="s">
        <v>231</v>
      </c>
      <c r="AU12" s="50" t="s">
        <v>232</v>
      </c>
      <c r="AV12" s="50" t="s">
        <v>170</v>
      </c>
      <c r="AW12" s="81" t="s">
        <v>171</v>
      </c>
      <c r="AX12" s="81" t="s">
        <v>172</v>
      </c>
      <c r="AY12" s="81" t="s">
        <v>173</v>
      </c>
      <c r="AZ12" s="81" t="s">
        <v>174</v>
      </c>
      <c r="BA12" s="81" t="s">
        <v>175</v>
      </c>
      <c r="BB12" s="81" t="s">
        <v>176</v>
      </c>
      <c r="BC12" s="81" t="s">
        <v>187</v>
      </c>
      <c r="BD12" s="81">
        <f t="shared" ref="BD12:BD21" si="1">IF(AW12="Asignado",15,0)+IF(AX12="Adecuado",15,0)+IF(AY12="Oportuna",15,0)+IF(AZ12="Prevenir",15,IF(AZ12="Detectar",10,0))+IF(BA12="Confiable",15,0)+IF(BB12="Se investigan y resuelven oportunamente",15,0)+IF(BC12="Completa",10,IF(BC12="Incompleta",5,0))</f>
        <v>100</v>
      </c>
      <c r="BE12" s="81" t="str">
        <f t="shared" ref="BE12:BE21" si="2">IF(BD12&lt;=85,"Débil",IF(AND(BD12&gt;=86,BD12&lt;=94),"Moderado","Fuerte"))</f>
        <v>Fuerte</v>
      </c>
      <c r="BF12" s="50"/>
      <c r="BG12" s="52" t="s">
        <v>178</v>
      </c>
      <c r="BH12" s="81" t="str">
        <f t="shared" ref="BH12:BH21" si="3">IF(BG12="Débil","No se ejecuta",IF(BG12="Moderado","Algunas veces se ejecuta",IF(BG12="FUERTE","Siempre se ejecuta","Casilla formulada")))</f>
        <v>Siempre se ejecuta</v>
      </c>
      <c r="BI12" s="50"/>
      <c r="BJ12" s="81"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1">
        <f t="shared" ref="BK12:BK21" si="5">IF(BJ12="DÉBIL",0,IF(BJ12="MODERADO",50,IF(BJ12="FUERTE",100,"")))</f>
        <v>100</v>
      </c>
      <c r="BL12" s="81" t="str">
        <f t="shared" ref="BL12:BL21" si="6">IF(AND(BG12="Fuerte",BE12="Fuerte"),"NO","SI")</f>
        <v>NO</v>
      </c>
      <c r="BM12" s="414" t="str">
        <f>IF(AVERAGE(BK12:BK21)=100,"FUERTE",IF(AND(AVERAGE(BK12:BK21)&lt;=99,AVERAGE(BK12:BK21)&gt;=50),"MODERADA",IF(AVERAGE(BK12:BK21)&lt;50,"DÉBIL",0)))</f>
        <v>FUERTE</v>
      </c>
      <c r="BN12" s="417" t="str">
        <f>IFERROR(IF(BM12="DÉBIL","NO DISMINUYE",IF(AVERAGEIF(AV12:AV21,"Preventivo",BK12:BK21)&gt;=50,"DIRECTAMENTE","NO DISMINUYE")),"NO DISMINUYE")</f>
        <v>DIRECTAMENTE</v>
      </c>
      <c r="BO12" s="420">
        <f>IF(N12=1,1,IF(AND(N12=2,BM12="FUERTE",BN12="DIRECTAMENTE"),N12-1,IF(AND(N12&gt;2,BM12="FUERTE",BN12="DIRECTAMENTE"),N12-2,IF(AND(N12&gt;=2,BM12="MODERADA",BN12="DIRECTAMENTE"),N12-1,N12))))</f>
        <v>1</v>
      </c>
      <c r="BP12" s="423" t="str">
        <f>IF(BO12=1,"Rara vez",IF(BO12=2,"Improbable",IF(BO12=3,"Posible",IF(BO12=4,"Probable",IF(BO12=5,"Casi Seguro",0)))))</f>
        <v>Rara vez</v>
      </c>
      <c r="BQ12" s="407" t="str">
        <f>AK12</f>
        <v>Catastrófico</v>
      </c>
      <c r="BR12" s="407" t="str">
        <f>IF(AND(BP12="Rara Vez",BQ12="Moderado"),"Moderado",IF(AND(BP12="Rara Vez",BQ12="Mayor"),"Alto",IF(AND(BP12="Improbable",BQ12="Moderado"),"Moderado",IF(AND(BP12="Improbable",BQ12="Mayor"),"Alto",IF(AND(BP12="Posible",BQ12="Moderado"),"Alto",IF(AND(BP12="Probable",BQ12="Moderado"),"Alto","Extremo"))))))</f>
        <v>Extremo</v>
      </c>
      <c r="BS12" s="408" t="s">
        <v>238</v>
      </c>
    </row>
    <row r="13" spans="2:71" s="53" customFormat="1" ht="409.5" x14ac:dyDescent="0.25">
      <c r="B13" s="378"/>
      <c r="C13" s="381"/>
      <c r="D13" s="383"/>
      <c r="E13" s="383"/>
      <c r="F13" s="383"/>
      <c r="G13" s="383"/>
      <c r="H13" s="383"/>
      <c r="I13" s="383"/>
      <c r="J13" s="383"/>
      <c r="K13" s="54">
        <v>2</v>
      </c>
      <c r="L13" s="55" t="s">
        <v>225</v>
      </c>
      <c r="M13" s="405"/>
      <c r="N13" s="390"/>
      <c r="O13" s="400"/>
      <c r="P13" s="403"/>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412"/>
      <c r="AN13" s="56">
        <v>2</v>
      </c>
      <c r="AO13" s="57" t="s">
        <v>233</v>
      </c>
      <c r="AP13" s="57" t="s">
        <v>228</v>
      </c>
      <c r="AQ13" s="57" t="s">
        <v>186</v>
      </c>
      <c r="AR13" s="57" t="s">
        <v>234</v>
      </c>
      <c r="AS13" s="57" t="s">
        <v>235</v>
      </c>
      <c r="AT13" s="57" t="s">
        <v>236</v>
      </c>
      <c r="AU13" s="57" t="s">
        <v>237</v>
      </c>
      <c r="AV13" s="57" t="s">
        <v>170</v>
      </c>
      <c r="AW13" s="58" t="s">
        <v>171</v>
      </c>
      <c r="AX13" s="58" t="s">
        <v>172</v>
      </c>
      <c r="AY13" s="58" t="s">
        <v>173</v>
      </c>
      <c r="AZ13" s="58" t="s">
        <v>174</v>
      </c>
      <c r="BA13" s="58" t="s">
        <v>175</v>
      </c>
      <c r="BB13" s="58" t="s">
        <v>176</v>
      </c>
      <c r="BC13" s="58" t="s">
        <v>187</v>
      </c>
      <c r="BD13" s="58">
        <f t="shared" si="1"/>
        <v>100</v>
      </c>
      <c r="BE13" s="58" t="str">
        <f t="shared" si="2"/>
        <v>Fuerte</v>
      </c>
      <c r="BF13" s="57"/>
      <c r="BG13" s="59" t="s">
        <v>178</v>
      </c>
      <c r="BH13" s="58" t="str">
        <f t="shared" si="3"/>
        <v>Siempre se ejecuta</v>
      </c>
      <c r="BI13" s="57"/>
      <c r="BJ13" s="58" t="str">
        <f t="shared" si="4"/>
        <v>FUERTE</v>
      </c>
      <c r="BK13" s="58">
        <f t="shared" si="5"/>
        <v>100</v>
      </c>
      <c r="BL13" s="58" t="str">
        <f t="shared" si="6"/>
        <v>NO</v>
      </c>
      <c r="BM13" s="415"/>
      <c r="BN13" s="418"/>
      <c r="BO13" s="421"/>
      <c r="BP13" s="403"/>
      <c r="BQ13" s="397"/>
      <c r="BR13" s="397"/>
      <c r="BS13" s="409"/>
    </row>
    <row r="14" spans="2:71" s="53" customFormat="1" ht="6" customHeight="1" x14ac:dyDescent="0.25">
      <c r="B14" s="378"/>
      <c r="C14" s="381"/>
      <c r="D14" s="383"/>
      <c r="E14" s="383"/>
      <c r="F14" s="383"/>
      <c r="G14" s="383"/>
      <c r="H14" s="383"/>
      <c r="I14" s="383"/>
      <c r="J14" s="383"/>
      <c r="K14" s="60">
        <v>3</v>
      </c>
      <c r="L14" s="61" t="s">
        <v>115</v>
      </c>
      <c r="M14" s="405"/>
      <c r="N14" s="390"/>
      <c r="O14" s="400"/>
      <c r="P14" s="403"/>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412"/>
      <c r="AN14" s="62">
        <v>3</v>
      </c>
      <c r="AO14" s="63" t="s">
        <v>117</v>
      </c>
      <c r="AP14" s="63"/>
      <c r="AQ14" s="63" t="s">
        <v>114</v>
      </c>
      <c r="AR14" s="63"/>
      <c r="AS14" s="63"/>
      <c r="AT14" s="63"/>
      <c r="AU14" s="63"/>
      <c r="AV14" s="63" t="s">
        <v>114</v>
      </c>
      <c r="AW14" s="82" t="s">
        <v>114</v>
      </c>
      <c r="AX14" s="82" t="s">
        <v>114</v>
      </c>
      <c r="AY14" s="82" t="s">
        <v>114</v>
      </c>
      <c r="AZ14" s="82" t="s">
        <v>114</v>
      </c>
      <c r="BA14" s="82" t="s">
        <v>114</v>
      </c>
      <c r="BB14" s="82" t="s">
        <v>114</v>
      </c>
      <c r="BC14" s="82" t="s">
        <v>114</v>
      </c>
      <c r="BD14" s="82">
        <f t="shared" si="1"/>
        <v>0</v>
      </c>
      <c r="BE14" s="82" t="str">
        <f t="shared" si="2"/>
        <v>Débil</v>
      </c>
      <c r="BF14" s="63"/>
      <c r="BG14" s="65" t="s">
        <v>114</v>
      </c>
      <c r="BH14" s="82" t="str">
        <f t="shared" si="3"/>
        <v>Casilla formulada</v>
      </c>
      <c r="BI14" s="63"/>
      <c r="BJ14" s="82" t="str">
        <f t="shared" si="4"/>
        <v/>
      </c>
      <c r="BK14" s="82" t="str">
        <f t="shared" si="5"/>
        <v/>
      </c>
      <c r="BL14" s="82" t="str">
        <f t="shared" si="6"/>
        <v>SI</v>
      </c>
      <c r="BM14" s="415"/>
      <c r="BN14" s="418"/>
      <c r="BO14" s="421"/>
      <c r="BP14" s="403"/>
      <c r="BQ14" s="397"/>
      <c r="BR14" s="397"/>
      <c r="BS14" s="409"/>
    </row>
    <row r="15" spans="2:71" s="53" customFormat="1" ht="6" customHeight="1" x14ac:dyDescent="0.25">
      <c r="B15" s="378"/>
      <c r="C15" s="381"/>
      <c r="D15" s="383"/>
      <c r="E15" s="383"/>
      <c r="F15" s="383"/>
      <c r="G15" s="383"/>
      <c r="H15" s="383"/>
      <c r="I15" s="383"/>
      <c r="J15" s="383"/>
      <c r="K15" s="54">
        <v>4</v>
      </c>
      <c r="L15" s="55" t="s">
        <v>115</v>
      </c>
      <c r="M15" s="405"/>
      <c r="N15" s="390"/>
      <c r="O15" s="400"/>
      <c r="P15" s="403"/>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412"/>
      <c r="AN15" s="56">
        <v>4</v>
      </c>
      <c r="AO15" s="57" t="s">
        <v>117</v>
      </c>
      <c r="AP15" s="57"/>
      <c r="AQ15" s="57" t="s">
        <v>114</v>
      </c>
      <c r="AR15" s="57"/>
      <c r="AS15" s="57"/>
      <c r="AT15" s="57"/>
      <c r="AU15" s="57"/>
      <c r="AV15" s="57" t="s">
        <v>114</v>
      </c>
      <c r="AW15" s="58" t="s">
        <v>114</v>
      </c>
      <c r="AX15" s="58" t="s">
        <v>114</v>
      </c>
      <c r="AY15" s="58" t="s">
        <v>114</v>
      </c>
      <c r="AZ15" s="58" t="s">
        <v>114</v>
      </c>
      <c r="BA15" s="58" t="s">
        <v>114</v>
      </c>
      <c r="BB15" s="58" t="s">
        <v>114</v>
      </c>
      <c r="BC15" s="58" t="s">
        <v>114</v>
      </c>
      <c r="BD15" s="58">
        <f t="shared" si="1"/>
        <v>0</v>
      </c>
      <c r="BE15" s="58" t="str">
        <f t="shared" si="2"/>
        <v>Débil</v>
      </c>
      <c r="BF15" s="57"/>
      <c r="BG15" s="59" t="s">
        <v>114</v>
      </c>
      <c r="BH15" s="58" t="str">
        <f t="shared" si="3"/>
        <v>Casilla formulada</v>
      </c>
      <c r="BI15" s="57"/>
      <c r="BJ15" s="58" t="str">
        <f t="shared" si="4"/>
        <v/>
      </c>
      <c r="BK15" s="58" t="str">
        <f t="shared" si="5"/>
        <v/>
      </c>
      <c r="BL15" s="58" t="str">
        <f t="shared" si="6"/>
        <v>SI</v>
      </c>
      <c r="BM15" s="415"/>
      <c r="BN15" s="418"/>
      <c r="BO15" s="421"/>
      <c r="BP15" s="403"/>
      <c r="BQ15" s="397"/>
      <c r="BR15" s="397"/>
      <c r="BS15" s="409"/>
    </row>
    <row r="16" spans="2:71" s="53" customFormat="1" ht="6" customHeight="1" x14ac:dyDescent="0.25">
      <c r="B16" s="378"/>
      <c r="C16" s="381"/>
      <c r="D16" s="383"/>
      <c r="E16" s="383"/>
      <c r="F16" s="383"/>
      <c r="G16" s="383"/>
      <c r="H16" s="383"/>
      <c r="I16" s="383"/>
      <c r="J16" s="383"/>
      <c r="K16" s="60">
        <v>5</v>
      </c>
      <c r="L16" s="61" t="s">
        <v>115</v>
      </c>
      <c r="M16" s="405"/>
      <c r="N16" s="390"/>
      <c r="O16" s="400"/>
      <c r="P16" s="403"/>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412"/>
      <c r="AN16" s="62">
        <v>5</v>
      </c>
      <c r="AO16" s="63" t="s">
        <v>117</v>
      </c>
      <c r="AP16" s="63"/>
      <c r="AQ16" s="63" t="s">
        <v>114</v>
      </c>
      <c r="AR16" s="63"/>
      <c r="AS16" s="63"/>
      <c r="AT16" s="63"/>
      <c r="AU16" s="63"/>
      <c r="AV16" s="63" t="s">
        <v>114</v>
      </c>
      <c r="AW16" s="82" t="s">
        <v>114</v>
      </c>
      <c r="AX16" s="82" t="s">
        <v>114</v>
      </c>
      <c r="AY16" s="82" t="s">
        <v>114</v>
      </c>
      <c r="AZ16" s="82" t="s">
        <v>114</v>
      </c>
      <c r="BA16" s="82" t="s">
        <v>114</v>
      </c>
      <c r="BB16" s="82" t="s">
        <v>114</v>
      </c>
      <c r="BC16" s="82" t="s">
        <v>114</v>
      </c>
      <c r="BD16" s="82">
        <f t="shared" si="1"/>
        <v>0</v>
      </c>
      <c r="BE16" s="82" t="str">
        <f t="shared" si="2"/>
        <v>Débil</v>
      </c>
      <c r="BF16" s="63"/>
      <c r="BG16" s="65" t="s">
        <v>114</v>
      </c>
      <c r="BH16" s="82" t="str">
        <f t="shared" si="3"/>
        <v>Casilla formulada</v>
      </c>
      <c r="BI16" s="63"/>
      <c r="BJ16" s="82" t="str">
        <f t="shared" si="4"/>
        <v/>
      </c>
      <c r="BK16" s="82" t="str">
        <f t="shared" si="5"/>
        <v/>
      </c>
      <c r="BL16" s="82" t="str">
        <f t="shared" si="6"/>
        <v>SI</v>
      </c>
      <c r="BM16" s="415"/>
      <c r="BN16" s="418"/>
      <c r="BO16" s="421"/>
      <c r="BP16" s="403"/>
      <c r="BQ16" s="397"/>
      <c r="BR16" s="397"/>
      <c r="BS16" s="409"/>
    </row>
    <row r="17" spans="2:71" s="53" customFormat="1" ht="6" customHeight="1" x14ac:dyDescent="0.25">
      <c r="B17" s="378"/>
      <c r="C17" s="381"/>
      <c r="D17" s="383"/>
      <c r="E17" s="383"/>
      <c r="F17" s="383"/>
      <c r="G17" s="383"/>
      <c r="H17" s="383"/>
      <c r="I17" s="383"/>
      <c r="J17" s="383"/>
      <c r="K17" s="54">
        <v>6</v>
      </c>
      <c r="L17" s="55" t="s">
        <v>115</v>
      </c>
      <c r="M17" s="405"/>
      <c r="N17" s="390"/>
      <c r="O17" s="400"/>
      <c r="P17" s="403"/>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412"/>
      <c r="AN17" s="56">
        <v>6</v>
      </c>
      <c r="AO17" s="57" t="s">
        <v>117</v>
      </c>
      <c r="AP17" s="57"/>
      <c r="AQ17" s="57" t="s">
        <v>114</v>
      </c>
      <c r="AR17" s="57"/>
      <c r="AS17" s="57"/>
      <c r="AT17" s="57"/>
      <c r="AU17" s="57"/>
      <c r="AV17" s="57" t="s">
        <v>114</v>
      </c>
      <c r="AW17" s="58" t="s">
        <v>114</v>
      </c>
      <c r="AX17" s="58" t="s">
        <v>114</v>
      </c>
      <c r="AY17" s="58" t="s">
        <v>114</v>
      </c>
      <c r="AZ17" s="58" t="s">
        <v>114</v>
      </c>
      <c r="BA17" s="58" t="s">
        <v>114</v>
      </c>
      <c r="BB17" s="58" t="s">
        <v>114</v>
      </c>
      <c r="BC17" s="58" t="s">
        <v>114</v>
      </c>
      <c r="BD17" s="58">
        <f t="shared" si="1"/>
        <v>0</v>
      </c>
      <c r="BE17" s="58" t="str">
        <f t="shared" si="2"/>
        <v>Débil</v>
      </c>
      <c r="BF17" s="57"/>
      <c r="BG17" s="59" t="s">
        <v>114</v>
      </c>
      <c r="BH17" s="58" t="str">
        <f t="shared" si="3"/>
        <v>Casilla formulada</v>
      </c>
      <c r="BI17" s="57"/>
      <c r="BJ17" s="58" t="str">
        <f t="shared" si="4"/>
        <v/>
      </c>
      <c r="BK17" s="58" t="str">
        <f t="shared" si="5"/>
        <v/>
      </c>
      <c r="BL17" s="58" t="str">
        <f t="shared" si="6"/>
        <v>SI</v>
      </c>
      <c r="BM17" s="415"/>
      <c r="BN17" s="418"/>
      <c r="BO17" s="421"/>
      <c r="BP17" s="403"/>
      <c r="BQ17" s="397"/>
      <c r="BR17" s="397"/>
      <c r="BS17" s="409"/>
    </row>
    <row r="18" spans="2:71" s="53" customFormat="1" ht="6" customHeight="1" x14ac:dyDescent="0.25">
      <c r="B18" s="378"/>
      <c r="C18" s="381"/>
      <c r="D18" s="383"/>
      <c r="E18" s="383"/>
      <c r="F18" s="383"/>
      <c r="G18" s="383"/>
      <c r="H18" s="383"/>
      <c r="I18" s="383"/>
      <c r="J18" s="383"/>
      <c r="K18" s="60">
        <v>7</v>
      </c>
      <c r="L18" s="61" t="s">
        <v>115</v>
      </c>
      <c r="M18" s="405"/>
      <c r="N18" s="390"/>
      <c r="O18" s="400"/>
      <c r="P18" s="403"/>
      <c r="Q18" s="397"/>
      <c r="R18" s="397"/>
      <c r="S18" s="397"/>
      <c r="T18" s="397"/>
      <c r="U18" s="397"/>
      <c r="V18" s="397"/>
      <c r="W18" s="397"/>
      <c r="X18" s="397"/>
      <c r="Y18" s="397"/>
      <c r="Z18" s="397"/>
      <c r="AA18" s="397"/>
      <c r="AB18" s="397"/>
      <c r="AC18" s="397"/>
      <c r="AD18" s="397"/>
      <c r="AE18" s="397"/>
      <c r="AF18" s="397"/>
      <c r="AG18" s="397"/>
      <c r="AH18" s="397"/>
      <c r="AI18" s="397"/>
      <c r="AJ18" s="397"/>
      <c r="AK18" s="397"/>
      <c r="AL18" s="397"/>
      <c r="AM18" s="412"/>
      <c r="AN18" s="62">
        <v>7</v>
      </c>
      <c r="AO18" s="63" t="s">
        <v>117</v>
      </c>
      <c r="AP18" s="63"/>
      <c r="AQ18" s="63" t="s">
        <v>114</v>
      </c>
      <c r="AR18" s="63"/>
      <c r="AS18" s="63"/>
      <c r="AT18" s="63"/>
      <c r="AU18" s="63"/>
      <c r="AV18" s="63" t="s">
        <v>114</v>
      </c>
      <c r="AW18" s="82" t="s">
        <v>114</v>
      </c>
      <c r="AX18" s="82" t="s">
        <v>114</v>
      </c>
      <c r="AY18" s="82" t="s">
        <v>114</v>
      </c>
      <c r="AZ18" s="82" t="s">
        <v>114</v>
      </c>
      <c r="BA18" s="82" t="s">
        <v>114</v>
      </c>
      <c r="BB18" s="82" t="s">
        <v>114</v>
      </c>
      <c r="BC18" s="82" t="s">
        <v>114</v>
      </c>
      <c r="BD18" s="82">
        <f t="shared" si="1"/>
        <v>0</v>
      </c>
      <c r="BE18" s="82" t="str">
        <f t="shared" si="2"/>
        <v>Débil</v>
      </c>
      <c r="BF18" s="63"/>
      <c r="BG18" s="65" t="s">
        <v>114</v>
      </c>
      <c r="BH18" s="82" t="str">
        <f t="shared" si="3"/>
        <v>Casilla formulada</v>
      </c>
      <c r="BI18" s="63"/>
      <c r="BJ18" s="82" t="str">
        <f t="shared" si="4"/>
        <v/>
      </c>
      <c r="BK18" s="82" t="str">
        <f t="shared" si="5"/>
        <v/>
      </c>
      <c r="BL18" s="82" t="str">
        <f t="shared" si="6"/>
        <v>SI</v>
      </c>
      <c r="BM18" s="415"/>
      <c r="BN18" s="418"/>
      <c r="BO18" s="421"/>
      <c r="BP18" s="403"/>
      <c r="BQ18" s="397"/>
      <c r="BR18" s="397"/>
      <c r="BS18" s="409"/>
    </row>
    <row r="19" spans="2:71" s="53" customFormat="1" ht="6" customHeight="1" x14ac:dyDescent="0.25">
      <c r="B19" s="378"/>
      <c r="C19" s="381"/>
      <c r="D19" s="383"/>
      <c r="E19" s="383"/>
      <c r="F19" s="383"/>
      <c r="G19" s="383"/>
      <c r="H19" s="383"/>
      <c r="I19" s="383"/>
      <c r="J19" s="383"/>
      <c r="K19" s="54">
        <v>8</v>
      </c>
      <c r="L19" s="55" t="s">
        <v>115</v>
      </c>
      <c r="M19" s="405"/>
      <c r="N19" s="390"/>
      <c r="O19" s="400"/>
      <c r="P19" s="403"/>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412"/>
      <c r="AN19" s="56">
        <v>8</v>
      </c>
      <c r="AO19" s="57" t="s">
        <v>117</v>
      </c>
      <c r="AP19" s="57"/>
      <c r="AQ19" s="57" t="s">
        <v>114</v>
      </c>
      <c r="AR19" s="57"/>
      <c r="AS19" s="57"/>
      <c r="AT19" s="57"/>
      <c r="AU19" s="57"/>
      <c r="AV19" s="57" t="s">
        <v>114</v>
      </c>
      <c r="AW19" s="58" t="s">
        <v>114</v>
      </c>
      <c r="AX19" s="58" t="s">
        <v>114</v>
      </c>
      <c r="AY19" s="58" t="s">
        <v>114</v>
      </c>
      <c r="AZ19" s="58" t="s">
        <v>114</v>
      </c>
      <c r="BA19" s="58" t="s">
        <v>114</v>
      </c>
      <c r="BB19" s="58" t="s">
        <v>114</v>
      </c>
      <c r="BC19" s="58" t="s">
        <v>114</v>
      </c>
      <c r="BD19" s="58">
        <f t="shared" si="1"/>
        <v>0</v>
      </c>
      <c r="BE19" s="58" t="str">
        <f t="shared" si="2"/>
        <v>Débil</v>
      </c>
      <c r="BF19" s="57"/>
      <c r="BG19" s="59" t="s">
        <v>114</v>
      </c>
      <c r="BH19" s="58" t="str">
        <f t="shared" si="3"/>
        <v>Casilla formulada</v>
      </c>
      <c r="BI19" s="57"/>
      <c r="BJ19" s="58" t="str">
        <f t="shared" si="4"/>
        <v/>
      </c>
      <c r="BK19" s="58" t="str">
        <f t="shared" si="5"/>
        <v/>
      </c>
      <c r="BL19" s="58" t="str">
        <f t="shared" si="6"/>
        <v>SI</v>
      </c>
      <c r="BM19" s="415"/>
      <c r="BN19" s="418"/>
      <c r="BO19" s="421"/>
      <c r="BP19" s="403"/>
      <c r="BQ19" s="397"/>
      <c r="BR19" s="397"/>
      <c r="BS19" s="409"/>
    </row>
    <row r="20" spans="2:71" s="53" customFormat="1" ht="6" customHeight="1" x14ac:dyDescent="0.25">
      <c r="B20" s="378"/>
      <c r="C20" s="381"/>
      <c r="D20" s="383"/>
      <c r="E20" s="383"/>
      <c r="F20" s="383"/>
      <c r="G20" s="383"/>
      <c r="H20" s="383"/>
      <c r="I20" s="383"/>
      <c r="J20" s="383"/>
      <c r="K20" s="60">
        <v>9</v>
      </c>
      <c r="L20" s="66" t="s">
        <v>115</v>
      </c>
      <c r="M20" s="405"/>
      <c r="N20" s="390"/>
      <c r="O20" s="400"/>
      <c r="P20" s="403"/>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412"/>
      <c r="AN20" s="62">
        <v>9</v>
      </c>
      <c r="AO20" s="63" t="s">
        <v>117</v>
      </c>
      <c r="AP20" s="63"/>
      <c r="AQ20" s="63" t="s">
        <v>114</v>
      </c>
      <c r="AR20" s="63"/>
      <c r="AS20" s="63"/>
      <c r="AT20" s="63"/>
      <c r="AU20" s="63"/>
      <c r="AV20" s="63" t="s">
        <v>114</v>
      </c>
      <c r="AW20" s="82" t="s">
        <v>114</v>
      </c>
      <c r="AX20" s="82" t="s">
        <v>114</v>
      </c>
      <c r="AY20" s="82" t="s">
        <v>114</v>
      </c>
      <c r="AZ20" s="82" t="s">
        <v>114</v>
      </c>
      <c r="BA20" s="82" t="s">
        <v>114</v>
      </c>
      <c r="BB20" s="82" t="s">
        <v>114</v>
      </c>
      <c r="BC20" s="82" t="s">
        <v>114</v>
      </c>
      <c r="BD20" s="82">
        <f t="shared" si="1"/>
        <v>0</v>
      </c>
      <c r="BE20" s="82" t="str">
        <f t="shared" si="2"/>
        <v>Débil</v>
      </c>
      <c r="BF20" s="63"/>
      <c r="BG20" s="65" t="s">
        <v>114</v>
      </c>
      <c r="BH20" s="82" t="str">
        <f t="shared" si="3"/>
        <v>Casilla formulada</v>
      </c>
      <c r="BI20" s="63"/>
      <c r="BJ20" s="82" t="str">
        <f t="shared" si="4"/>
        <v/>
      </c>
      <c r="BK20" s="82" t="str">
        <f t="shared" si="5"/>
        <v/>
      </c>
      <c r="BL20" s="82" t="str">
        <f t="shared" si="6"/>
        <v>SI</v>
      </c>
      <c r="BM20" s="415"/>
      <c r="BN20" s="418"/>
      <c r="BO20" s="421"/>
      <c r="BP20" s="403"/>
      <c r="BQ20" s="397"/>
      <c r="BR20" s="397"/>
      <c r="BS20" s="409"/>
    </row>
    <row r="21" spans="2:71" s="53" customFormat="1" ht="6" customHeight="1" thickBot="1" x14ac:dyDescent="0.3">
      <c r="B21" s="379"/>
      <c r="C21" s="382"/>
      <c r="D21" s="384"/>
      <c r="E21" s="384"/>
      <c r="F21" s="384"/>
      <c r="G21" s="384"/>
      <c r="H21" s="384"/>
      <c r="I21" s="384"/>
      <c r="J21" s="384"/>
      <c r="K21" s="67">
        <v>10</v>
      </c>
      <c r="L21" s="68" t="s">
        <v>115</v>
      </c>
      <c r="M21" s="406"/>
      <c r="N21" s="391"/>
      <c r="O21" s="401"/>
      <c r="P21" s="404"/>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413"/>
      <c r="AN21" s="69">
        <v>10</v>
      </c>
      <c r="AO21" s="70" t="s">
        <v>117</v>
      </c>
      <c r="AP21" s="70"/>
      <c r="AQ21" s="70" t="s">
        <v>114</v>
      </c>
      <c r="AR21" s="70"/>
      <c r="AS21" s="70"/>
      <c r="AT21" s="70"/>
      <c r="AU21" s="70"/>
      <c r="AV21" s="70" t="s">
        <v>114</v>
      </c>
      <c r="AW21" s="71" t="s">
        <v>114</v>
      </c>
      <c r="AX21" s="71" t="s">
        <v>114</v>
      </c>
      <c r="AY21" s="71" t="s">
        <v>114</v>
      </c>
      <c r="AZ21" s="71" t="s">
        <v>114</v>
      </c>
      <c r="BA21" s="71" t="s">
        <v>114</v>
      </c>
      <c r="BB21" s="71" t="s">
        <v>114</v>
      </c>
      <c r="BC21" s="71" t="s">
        <v>114</v>
      </c>
      <c r="BD21" s="71">
        <f t="shared" si="1"/>
        <v>0</v>
      </c>
      <c r="BE21" s="71" t="str">
        <f t="shared" si="2"/>
        <v>Débil</v>
      </c>
      <c r="BF21" s="70"/>
      <c r="BG21" s="72" t="s">
        <v>114</v>
      </c>
      <c r="BH21" s="71" t="str">
        <f t="shared" si="3"/>
        <v>Casilla formulada</v>
      </c>
      <c r="BI21" s="70"/>
      <c r="BJ21" s="71" t="str">
        <f t="shared" si="4"/>
        <v/>
      </c>
      <c r="BK21" s="71" t="str">
        <f t="shared" si="5"/>
        <v/>
      </c>
      <c r="BL21" s="71" t="str">
        <f t="shared" si="6"/>
        <v>SI</v>
      </c>
      <c r="BM21" s="416"/>
      <c r="BN21" s="419"/>
      <c r="BO21" s="422"/>
      <c r="BP21" s="404"/>
      <c r="BQ21" s="398"/>
      <c r="BR21" s="398"/>
      <c r="BS21" s="410"/>
    </row>
  </sheetData>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M9:BM11"/>
    <mergeCell ref="BN9:BN11"/>
    <mergeCell ref="AT9:AT11"/>
    <mergeCell ref="AU9:AU11"/>
    <mergeCell ref="AV9:AV11"/>
    <mergeCell ref="AW9:BC10"/>
    <mergeCell ref="BD9:BE11"/>
    <mergeCell ref="BF9:BF11"/>
    <mergeCell ref="BL9:BL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652" priority="23" operator="containsText" text="Si es Riesgo de Corrupción">
      <formula>NOT(ISERROR(SEARCH("Si es Riesgo de Corrupción",J12)))</formula>
    </cfRule>
    <cfRule type="containsText" dxfId="651" priority="24" operator="containsText" text="No es Riesgo de Corrupción">
      <formula>NOT(ISERROR(SEARCH("No es Riesgo de Corrupción",J12)))</formula>
    </cfRule>
  </conditionalFormatting>
  <conditionalFormatting sqref="L12:M21">
    <cfRule type="containsText" dxfId="650" priority="22" operator="containsText" text="Espacio para describir ">
      <formula>NOT(ISERROR(SEARCH("Espacio para describir ",L12)))</formula>
    </cfRule>
  </conditionalFormatting>
  <conditionalFormatting sqref="Q12:AI21 AQ12:AQ21 AV12:BC21 BG12:BG21 BO12:BO21 N12:N21">
    <cfRule type="containsText" dxfId="649" priority="21" operator="containsText" text="Escoger un dato de la lista desplegable">
      <formula>NOT(ISERROR(SEARCH("Escoger un dato de la lista desplegable",N12)))</formula>
    </cfRule>
  </conditionalFormatting>
  <conditionalFormatting sqref="AO12:AO21">
    <cfRule type="containsText" dxfId="648" priority="20" operator="containsText" text="REDACTAR CONTROL">
      <formula>NOT(ISERROR(SEARCH("REDACTAR CONTROL",AO12)))</formula>
    </cfRule>
  </conditionalFormatting>
  <conditionalFormatting sqref="AL12 BR12">
    <cfRule type="containsText" dxfId="647" priority="17" operator="containsText" text="Extremo">
      <formula>NOT(ISERROR(SEARCH("Extremo",AL12)))</formula>
    </cfRule>
    <cfRule type="containsText" dxfId="646" priority="18" operator="containsText" text="Alto">
      <formula>NOT(ISERROR(SEARCH("Alto",AL12)))</formula>
    </cfRule>
    <cfRule type="containsText" dxfId="645" priority="19"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E129A6D5-6E9C-4542-A497-45746251FB84}"/>
    <dataValidation allowBlank="1" showInputMessage="1" showErrorMessage="1" prompt="¿Se deja evidencia o rastro de la ejecución del control, que permita a cualquier tercero con la evidencia, llegar a la misma conclusión?." sqref="BC11" xr:uid="{A2823A2B-E299-41CE-8D6B-295D9C12247D}"/>
    <dataValidation allowBlank="1" showInputMessage="1" showErrorMessage="1" prompt="¿Las observaciones, desviaciones o diferencias identificadas como resultados de la ejecución del control son investigadas y resueltas de manera oportuna?" sqref="BB11" xr:uid="{9223539F-1A08-4D39-AC4F-F5FED1FAD062}"/>
    <dataValidation allowBlank="1" showInputMessage="1" showErrorMessage="1" prompt="¿La fuente de información que se utiliza en el desarrollo del control es información confiable que permita mitigar el riesgo?." sqref="BA11" xr:uid="{564C0D87-CA3E-4B64-A9AD-49A73EADB370}"/>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63737B2-E72A-44B3-A3E3-6A1870ACC5C0}"/>
    <dataValidation allowBlank="1" showInputMessage="1" showErrorMessage="1" prompt="¿La oportunidad en que se ejecuta el control ayuda a prevenir la mitigación del riesgo o a detectar la materialización del riesgo de manera oportuna?" sqref="AY11" xr:uid="{89DB3221-42BC-42B0-B764-53175EB54A14}"/>
    <dataValidation allowBlank="1" showInputMessage="1" showErrorMessage="1" prompt="El responsable tiene autoridad y adecuada segregación de funciones en la ejecución del control?" sqref="AX11" xr:uid="{D4EA682F-B7DB-4F18-BC9E-F30B80E8D46E}"/>
    <dataValidation allowBlank="1" showInputMessage="1" showErrorMessage="1" prompt="¿Existen un responsable asignado a la ejecución del control?" sqref="AW11" xr:uid="{DA7C85AE-AA76-4F17-BE91-2ECF2769806B}"/>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17E60A18-77F0-49A1-BB8F-9EAA75FA3F34}"/>
    <dataValidation type="list" allowBlank="1" showInputMessage="1" showErrorMessage="1" prompt="¿Genera Impacto ambiental?" sqref="AI12:AI21" xr:uid="{C286E90A-B608-43FF-AB07-815682281B50}">
      <formula1>"SI,NO,Escoger un dato de la lista desplegable"</formula1>
    </dataValidation>
    <dataValidation allowBlank="1" showInputMessage="1" showErrorMessage="1" prompt="¿Genera Impacto ambiental?" sqref="AI11" xr:uid="{AAC911C1-80D0-4B35-B7A6-8AF2B8073A4F}"/>
    <dataValidation type="list" allowBlank="1" showInputMessage="1" showErrorMessage="1" prompt="¿Afectar la imagen nacional?" sqref="AH12:AH21" xr:uid="{331684E9-D0D9-41D9-A5DD-C4DB6A483BCC}">
      <formula1>"SI,NO,Escoger un dato de la lista desplegable"</formula1>
    </dataValidation>
    <dataValidation allowBlank="1" showInputMessage="1" showErrorMessage="1" prompt="¿Afectar la imagen nacional?" sqref="AH11" xr:uid="{DB99726B-92B3-46AE-8AD5-10D78003A8C2}"/>
    <dataValidation type="list" allowBlank="1" showInputMessage="1" showErrorMessage="1" prompt="¿Afectar la imagen regional?" sqref="AG12:AG21" xr:uid="{C003E4E1-022D-4B9A-BF81-08D3DE4430D4}">
      <formula1>"SI,NO,Escoger un dato de la lista desplegable"</formula1>
    </dataValidation>
    <dataValidation allowBlank="1" showInputMessage="1" showErrorMessage="1" prompt="¿Afectar la imagen regional?" sqref="AG11" xr:uid="{BB4511B5-3EBB-4BB1-9985-7A94370E4DCA}"/>
    <dataValidation type="list" allowBlank="1" showInputMessage="1" showErrorMessage="1" prompt="¿Ocasionar lesiones físicas o pérdida de vidas humanas?_x000a_NOTA: si esta respuesta es afirmativa, el impacto sera considerado como catastrófico." sqref="AF12:AF21" xr:uid="{042ACCAB-2ACD-492E-9304-9F657D1382F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C22EE03F-7B5B-41C1-848F-535801BE21FE}"/>
    <dataValidation type="list" allowBlank="1" showInputMessage="1" showErrorMessage="1" prompt="¿Generar pérdida de credibilidad del sector?" sqref="AE12:AE21" xr:uid="{87F65963-F887-4A17-A10A-980652B69682}">
      <formula1>"SI,NO,Escoger un dato de la lista desplegable"</formula1>
    </dataValidation>
    <dataValidation allowBlank="1" showInputMessage="1" showErrorMessage="1" prompt="¿Generar pérdida de credibilidad del sector?" sqref="AE11" xr:uid="{16934DF2-A178-4259-968D-2E0F9D0423F9}"/>
    <dataValidation type="list" allowBlank="1" showInputMessage="1" showErrorMessage="1" prompt="¿Dar lugar a procesos penales?" sqref="AD12:AD21" xr:uid="{13E65202-F1F5-42CD-AEA0-FD6F0ED84E7D}">
      <formula1>"SI,NO,Escoger un dato de la lista desplegable"</formula1>
    </dataValidation>
    <dataValidation allowBlank="1" showInputMessage="1" showErrorMessage="1" prompt="¿Dar lugar a procesos penales?" sqref="AD11" xr:uid="{41EDA25B-7E85-4249-8482-E70E90C4283A}"/>
    <dataValidation type="list" allowBlank="1" showInputMessage="1" showErrorMessage="1" prompt="¿Dar lugar a procesos fiscales?" sqref="AC12:AC21" xr:uid="{70E65DB1-1831-44D2-9986-8C2AE9E35B20}">
      <formula1>"SI,NO,Escoger un dato de la lista desplegable"</formula1>
    </dataValidation>
    <dataValidation allowBlank="1" showInputMessage="1" showErrorMessage="1" prompt="¿Dar lugar a procesos fiscales?" sqref="AC11" xr:uid="{9AA8DF83-463E-491E-85D4-D80AAD3901D6}"/>
    <dataValidation type="list" allowBlank="1" showInputMessage="1" showErrorMessage="1" prompt="¿Dar lugar a procesos disciplinarios?" sqref="AB12:AB21" xr:uid="{E4446FA3-449C-40F0-8F83-A77D7A4F241F}">
      <formula1>"SI,NO,Escoger un dato de la lista desplegable"</formula1>
    </dataValidation>
    <dataValidation allowBlank="1" showInputMessage="1" showErrorMessage="1" prompt="¿Dar lugar a procesos disciplinarios?" sqref="AB11" xr:uid="{5267334E-AF9F-496A-930D-8E2BBD8D6F1D}"/>
    <dataValidation type="list" allowBlank="1" showInputMessage="1" showErrorMessage="1" prompt="¿Dar lugar a procesos sancionatorios?" sqref="AA12:AA21" xr:uid="{76A36A66-8E2B-48A1-8538-28319473D1AA}">
      <formula1>"SI,NO,Escoger un dato de la lista desplegable"</formula1>
    </dataValidation>
    <dataValidation allowBlank="1" showInputMessage="1" showErrorMessage="1" prompt="¿Dar lugar a procesos sancionatorios?" sqref="AA11" xr:uid="{44E4DF7B-37DD-4B63-B626-F1A8CAC1CE75}"/>
    <dataValidation type="list" allowBlank="1" showInputMessage="1" showErrorMessage="1" prompt="¿Generar intervención de los órganos de control, de la Fiscalía, u otro ente?" sqref="Z12:Z21" xr:uid="{B1B3821C-FBE1-475F-8968-7B65EF849186}">
      <formula1>"SI,NO,Escoger un dato de la lista desplegable"</formula1>
    </dataValidation>
    <dataValidation allowBlank="1" showInputMessage="1" showErrorMessage="1" prompt="¿Generar intervención de los órganos de control, de la Fiscalía, u otro ente?" sqref="Z11" xr:uid="{4463E6A3-EF30-4254-B967-1B575C9703AD}"/>
    <dataValidation type="list" allowBlank="1" showInputMessage="1" showErrorMessage="1" prompt="¿Generar pérdida de información de la Entidad?" sqref="Y12:Y21" xr:uid="{91D1E8DC-8D39-4B52-BF24-688B1F18C76A}">
      <formula1>"SI,NO,Escoger un dato de la lista desplegable"</formula1>
    </dataValidation>
    <dataValidation allowBlank="1" showInputMessage="1" showErrorMessage="1" prompt="¿Generar pérdida de información de la Entidad?" sqref="Y11" xr:uid="{2E66F8CF-9F34-406A-BABA-7BE7564C2B43}"/>
    <dataValidation type="list" allowBlank="1" showInputMessage="1" showErrorMessage="1" prompt="¿Dar lugar al detrimento de calidad de vida de la comunidad por la pérdida del bien o servicios o los recursos públicos?" sqref="X12:X21" xr:uid="{1B8B0657-9911-42D5-B5CF-76125E3EBB9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F12D98A-59B9-43E7-924E-A1C0428DDBC6}"/>
    <dataValidation type="list" allowBlank="1" showInputMessage="1" showErrorMessage="1" prompt="¿Afectar la generación de los productos o la prestación de servicios?" sqref="W12:W21" xr:uid="{CBE0036E-A045-47B5-BD7E-5DAA396234BE}">
      <formula1>"SI,NO,Escoger un dato de la lista desplegable"</formula1>
    </dataValidation>
    <dataValidation allowBlank="1" showInputMessage="1" showErrorMessage="1" prompt="¿Afectar la generación de los productos o la prestación de servicios?" sqref="W11" xr:uid="{988D9D08-4C2F-4007-AFB2-1D28B6564802}"/>
    <dataValidation type="list" allowBlank="1" showInputMessage="1" showErrorMessage="1" prompt="¿Generar pérdida de recursos económicos?" sqref="V12:V21" xr:uid="{21165772-0C03-4093-949C-5B406CBE9E88}">
      <formula1>"SI,NO,Escoger un dato de la lista desplegable"</formula1>
    </dataValidation>
    <dataValidation allowBlank="1" showInputMessage="1" showErrorMessage="1" prompt="¿Generar pérdida de recursos económicos?" sqref="V11" xr:uid="{F5C9101E-550D-4D38-81A1-9B2196D2F360}"/>
    <dataValidation type="list" allowBlank="1" showInputMessage="1" showErrorMessage="1" prompt="¿Generar pérdida de confianza de la Entidad, afectando su reputación?" sqref="U12:U21" xr:uid="{6662C791-D8BD-487C-9D5B-A7F5FF38E2DF}">
      <formula1>"SI,NO,Escoger un dato de la lista desplegable"</formula1>
    </dataValidation>
    <dataValidation allowBlank="1" showInputMessage="1" showErrorMessage="1" prompt="¿Generar pérdida de confianza de la Entidad, afectando su reputación?" sqref="U11" xr:uid="{0E2ECAF4-CCE0-4897-AD94-18562A6DDF00}"/>
    <dataValidation type="list" allowBlank="1" showInputMessage="1" showErrorMessage="1" prompt="¿Afectar el cumplimiento de la misión del sector al que pertenece la Entidad?" sqref="T12:T21" xr:uid="{10604CF0-1627-4EAE-9321-FA5E30A9AB0E}">
      <formula1>"SI,NO,Escoger un dato de la lista desplegable"</formula1>
    </dataValidation>
    <dataValidation allowBlank="1" showInputMessage="1" showErrorMessage="1" prompt="¿Afectar el cumplimiento de la misión del sector al que pertenece la Entidad?" sqref="T11" xr:uid="{B5EA1964-6F59-4480-9CEF-CD44963423C7}"/>
    <dataValidation type="list" allowBlank="1" showInputMessage="1" showErrorMessage="1" prompt="¿Afectar el cumplimiento de misión de la Entidad?" sqref="S12:S21" xr:uid="{3FAA6292-5027-436F-8B25-60A37BE2568E}">
      <formula1>"SI,NO,Escoger un dato de la lista desplegable"</formula1>
    </dataValidation>
    <dataValidation allowBlank="1" showInputMessage="1" showErrorMessage="1" prompt="¿Afectar el cumplimiento de misión de la Entidad?" sqref="S11" xr:uid="{6728311E-EA6B-4C32-8827-D76A6163EE8E}"/>
    <dataValidation type="list" allowBlank="1" showInputMessage="1" showErrorMessage="1" prompt="¿Afectar el cumplimiento de metas y objetivos de la dependencia?" sqref="R12:R21" xr:uid="{EFCC4F17-A418-4640-A321-EDCE985B5F8D}">
      <formula1>"SI,NO,Escoger un dato de la lista desplegable"</formula1>
    </dataValidation>
    <dataValidation allowBlank="1" showInputMessage="1" showErrorMessage="1" prompt="¿Afectar el cumplimiento de metas y objetivos de la dependencia?" sqref="R11" xr:uid="{D62BC011-E9CB-4E81-9040-EA9A3E01A611}"/>
    <dataValidation type="list" allowBlank="1" showInputMessage="1" showErrorMessage="1" prompt="¿Afectar al grupo de funcionarios del proceso?" sqref="Q12:Q21" xr:uid="{EDB70AE4-F04C-4833-8FCA-8693DBF4C3DA}">
      <formula1>"SI,NO,Escoger un dato de la lista desplegable"</formula1>
    </dataValidation>
    <dataValidation allowBlank="1" showInputMessage="1" showErrorMessage="1" prompt="¿Afectar al grupo de funcionarios del proceso?" sqref="Q11" xr:uid="{97223CEE-547B-4C37-9CFC-8305C0114C1B}"/>
    <dataValidation allowBlank="1" showInputMessage="1" showErrorMessage="1" prompt="Son los efectos ocasionados por la ocurrencia de un riesgo que afecta los objetivos o procesos de la entidad. Pueden ser una pérdida, un daño, un perjuicio, un detrimento." sqref="M9:M11" xr:uid="{68019778-781A-48CB-9D22-C52F1C8D77C1}"/>
    <dataValidation type="list" allowBlank="1" showInputMessage="1" showErrorMessage="1" sqref="BG12:BG21" xr:uid="{71ED4D9E-C121-4CE0-B6FB-86BFDEFD35E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7BD87EFD-314A-4C83-B2B9-03EBEC5C496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F3CE5757-815C-4A66-83DE-43039C427E4A}">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0373E756-CC04-44EE-BD35-771AAFBCEE1A}">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59576277-6B84-4466-991E-EF281FBB989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0D093546-813F-4EF5-8ACE-EB8BCD196822}">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124115CE-6EA9-4A1C-89E0-78BC0C9E6290}">
      <formula1>"Adecuado,Inadecuado,Escoger un dato de la lista desplegable"</formula1>
    </dataValidation>
    <dataValidation type="list" allowBlank="1" showInputMessage="1" showErrorMessage="1" prompt="¿Existen un responsable asignado a la ejecución del control?" sqref="AW12:AW21" xr:uid="{F161026B-A4B8-4E1C-A9E5-90D95BB4FA25}">
      <formula1>"Asignado,No Asignado,Escoger un dato de la lista desplegable"</formula1>
    </dataValidation>
    <dataValidation type="list" allowBlank="1" showInputMessage="1" showErrorMessage="1" sqref="AV12:AV21" xr:uid="{05F83CD2-CD89-4EA4-B3BD-74EDAA6FF76F}">
      <formula1>"Escoger un dato de la lista desplegable,Preventivo,Detectivo"</formula1>
    </dataValidation>
    <dataValidation type="list" allowBlank="1" showInputMessage="1" showErrorMessage="1" sqref="AQ12:AQ21" xr:uid="{4CDFC9CF-CF90-45D6-B33E-B1439F98068A}">
      <formula1>"Escoger un dato de la lista desplegable,Por Tramite, Diario, Semanal, Quincenal, Mensual, Bimestral, Trimestral, Semestral,Anual"</formula1>
    </dataValidation>
    <dataValidation type="list" allowBlank="1" showInputMessage="1" showErrorMessage="1" sqref="F12:I21" xr:uid="{406F9CAF-A68D-4B66-A221-BD46DAA70D3A}">
      <formula1>"SI,NO,Escoger un dato de la lista desplegable"</formula1>
    </dataValidation>
    <dataValidation type="list" allowBlank="1" showInputMessage="1" showErrorMessage="1" sqref="N12:N21" xr:uid="{CD06F470-3F2E-4E39-995E-006DE41DF642}">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79B1B15-D328-4300-9D9B-FAA741A11357}">
          <x14:formula1>
            <xm:f>DATOS!$J$15:$J$19</xm:f>
          </x14:formula1>
          <xm:sqref>AM12:AM21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FDAC6-9B0F-48AF-BD72-CFCD019A7D10}">
  <sheetPr codeName="Hoja35">
    <pageSetUpPr fitToPage="1"/>
  </sheetPr>
  <dimension ref="B2:BS61"/>
  <sheetViews>
    <sheetView zoomScale="40" zoomScaleNormal="40" workbookViewId="0">
      <selection activeCell="C12" sqref="C12:C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44.42578125" style="73" customWidth="1"/>
    <col min="46"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07"/>
      <c r="C2" s="308"/>
      <c r="D2" s="309"/>
      <c r="E2" s="316" t="s">
        <v>65</v>
      </c>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row>
    <row r="3" spans="2:71" s="38" customFormat="1" ht="60" customHeight="1" x14ac:dyDescent="0.25">
      <c r="B3" s="310"/>
      <c r="C3" s="311"/>
      <c r="D3" s="312"/>
      <c r="E3" s="317" t="s">
        <v>64</v>
      </c>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row>
    <row r="4" spans="2:71" s="39" customFormat="1" ht="38.25" customHeight="1" x14ac:dyDescent="0.25">
      <c r="B4" s="313"/>
      <c r="C4" s="314"/>
      <c r="D4" s="315"/>
      <c r="E4" s="318" t="s">
        <v>66</v>
      </c>
      <c r="F4" s="318"/>
      <c r="G4" s="318"/>
      <c r="H4" s="318"/>
      <c r="I4" s="318"/>
      <c r="J4" s="318"/>
      <c r="K4" s="318"/>
      <c r="L4" s="318"/>
      <c r="M4" s="318"/>
      <c r="N4" s="318"/>
      <c r="O4" s="318"/>
      <c r="P4" s="318"/>
      <c r="Q4" s="318"/>
      <c r="R4" s="318"/>
      <c r="S4" s="318" t="s">
        <v>67</v>
      </c>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t="s">
        <v>68</v>
      </c>
      <c r="AV4" s="318"/>
      <c r="AW4" s="318"/>
      <c r="AX4" s="318"/>
      <c r="AY4" s="318"/>
      <c r="AZ4" s="318"/>
      <c r="BA4" s="318"/>
      <c r="BB4" s="318"/>
      <c r="BC4" s="318"/>
      <c r="BD4" s="318"/>
      <c r="BE4" s="318"/>
      <c r="BF4" s="318"/>
      <c r="BG4" s="318"/>
      <c r="BH4" s="318"/>
      <c r="BI4" s="318"/>
      <c r="BJ4" s="318"/>
      <c r="BK4" s="318"/>
      <c r="BL4" s="318"/>
      <c r="BM4" s="318"/>
      <c r="BN4" s="318"/>
      <c r="BO4" s="318"/>
      <c r="BP4" s="318"/>
      <c r="BQ4" s="318"/>
      <c r="BR4" s="318"/>
      <c r="BS4" s="318"/>
    </row>
    <row r="5" spans="2:71" s="40" customFormat="1" ht="12.75" x14ac:dyDescent="0.2">
      <c r="BH5" s="41"/>
      <c r="BJ5" s="41"/>
      <c r="BK5" s="41"/>
    </row>
    <row r="6" spans="2:71" s="42" customFormat="1" ht="23.25" customHeight="1" x14ac:dyDescent="0.25">
      <c r="C6" s="319" t="s">
        <v>69</v>
      </c>
      <c r="D6" s="319"/>
      <c r="E6" s="321"/>
      <c r="F6" s="321"/>
      <c r="G6" s="321"/>
      <c r="H6" s="321"/>
      <c r="I6" s="321"/>
      <c r="BH6" s="43"/>
      <c r="BJ6" s="43"/>
      <c r="BK6" s="43"/>
    </row>
    <row r="7" spans="2:71" s="40" customFormat="1" ht="13.5" thickBot="1" x14ac:dyDescent="0.25">
      <c r="BH7" s="41"/>
      <c r="BJ7" s="41"/>
      <c r="BK7" s="41"/>
    </row>
    <row r="8" spans="2:71" s="42" customFormat="1" ht="21.75" customHeight="1" x14ac:dyDescent="0.25">
      <c r="B8" s="322" t="s">
        <v>70</v>
      </c>
      <c r="C8" s="323"/>
      <c r="D8" s="323"/>
      <c r="E8" s="323"/>
      <c r="F8" s="323"/>
      <c r="G8" s="323"/>
      <c r="H8" s="323"/>
      <c r="I8" s="323"/>
      <c r="J8" s="323"/>
      <c r="K8" s="323"/>
      <c r="L8" s="323"/>
      <c r="M8" s="324"/>
      <c r="N8" s="575" t="s">
        <v>71</v>
      </c>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581"/>
      <c r="AN8" s="328" t="s">
        <v>72</v>
      </c>
      <c r="AO8" s="329"/>
      <c r="AP8" s="329"/>
      <c r="AQ8" s="329"/>
      <c r="AR8" s="329"/>
      <c r="AS8" s="329"/>
      <c r="AT8" s="329"/>
      <c r="AU8" s="329"/>
      <c r="AV8" s="329"/>
      <c r="AW8" s="352" t="s">
        <v>73</v>
      </c>
      <c r="AX8" s="353"/>
      <c r="AY8" s="353"/>
      <c r="AZ8" s="353"/>
      <c r="BA8" s="353"/>
      <c r="BB8" s="353"/>
      <c r="BC8" s="353"/>
      <c r="BD8" s="353"/>
      <c r="BE8" s="353"/>
      <c r="BF8" s="353"/>
      <c r="BG8" s="353"/>
      <c r="BH8" s="353"/>
      <c r="BI8" s="353"/>
      <c r="BJ8" s="353"/>
      <c r="BK8" s="353"/>
      <c r="BL8" s="353"/>
      <c r="BM8" s="353"/>
      <c r="BN8" s="353"/>
      <c r="BO8" s="330" t="s">
        <v>74</v>
      </c>
      <c r="BP8" s="331"/>
      <c r="BQ8" s="331"/>
      <c r="BR8" s="331"/>
      <c r="BS8" s="334" t="s">
        <v>75</v>
      </c>
    </row>
    <row r="9" spans="2:71" s="42" customFormat="1" ht="15" customHeight="1" x14ac:dyDescent="0.25">
      <c r="B9" s="337" t="s">
        <v>76</v>
      </c>
      <c r="C9" s="339" t="s">
        <v>77</v>
      </c>
      <c r="D9" s="341" t="s">
        <v>78</v>
      </c>
      <c r="E9" s="341" t="s">
        <v>79</v>
      </c>
      <c r="F9" s="341" t="s">
        <v>80</v>
      </c>
      <c r="G9" s="341"/>
      <c r="H9" s="341"/>
      <c r="I9" s="341"/>
      <c r="J9" s="341"/>
      <c r="K9" s="343" t="s">
        <v>81</v>
      </c>
      <c r="L9" s="344"/>
      <c r="M9" s="346" t="s">
        <v>82</v>
      </c>
      <c r="N9" s="575" t="s">
        <v>83</v>
      </c>
      <c r="O9" s="350"/>
      <c r="P9" s="350"/>
      <c r="Q9" s="350"/>
      <c r="R9" s="350"/>
      <c r="S9" s="350"/>
      <c r="T9" s="350"/>
      <c r="U9" s="350"/>
      <c r="V9" s="350"/>
      <c r="W9" s="350"/>
      <c r="X9" s="350"/>
      <c r="Y9" s="350"/>
      <c r="Z9" s="350"/>
      <c r="AA9" s="350"/>
      <c r="AB9" s="350"/>
      <c r="AC9" s="350"/>
      <c r="AD9" s="350"/>
      <c r="AE9" s="350"/>
      <c r="AF9" s="350"/>
      <c r="AG9" s="350"/>
      <c r="AH9" s="350"/>
      <c r="AI9" s="350"/>
      <c r="AJ9" s="350"/>
      <c r="AK9" s="350"/>
      <c r="AL9" s="350"/>
      <c r="AM9" s="581"/>
      <c r="AN9" s="354" t="s">
        <v>84</v>
      </c>
      <c r="AO9" s="356" t="s">
        <v>85</v>
      </c>
      <c r="AP9" s="356" t="s">
        <v>86</v>
      </c>
      <c r="AQ9" s="356" t="s">
        <v>87</v>
      </c>
      <c r="AR9" s="356" t="s">
        <v>88</v>
      </c>
      <c r="AS9" s="356" t="s">
        <v>89</v>
      </c>
      <c r="AT9" s="356" t="s">
        <v>90</v>
      </c>
      <c r="AU9" s="356" t="s">
        <v>91</v>
      </c>
      <c r="AV9" s="356" t="s">
        <v>92</v>
      </c>
      <c r="AW9" s="361" t="s">
        <v>93</v>
      </c>
      <c r="AX9" s="362"/>
      <c r="AY9" s="362"/>
      <c r="AZ9" s="362"/>
      <c r="BA9" s="362"/>
      <c r="BB9" s="362"/>
      <c r="BC9" s="363"/>
      <c r="BD9" s="367" t="s">
        <v>94</v>
      </c>
      <c r="BE9" s="368"/>
      <c r="BF9" s="371"/>
      <c r="BG9" s="367" t="s">
        <v>95</v>
      </c>
      <c r="BH9" s="368"/>
      <c r="BI9" s="371"/>
      <c r="BJ9" s="367" t="s">
        <v>96</v>
      </c>
      <c r="BK9" s="368"/>
      <c r="BL9" s="373" t="s">
        <v>97</v>
      </c>
      <c r="BM9" s="357" t="s">
        <v>98</v>
      </c>
      <c r="BN9" s="359" t="s">
        <v>99</v>
      </c>
      <c r="BO9" s="332"/>
      <c r="BP9" s="333"/>
      <c r="BQ9" s="333"/>
      <c r="BR9" s="333"/>
      <c r="BS9" s="335"/>
    </row>
    <row r="10" spans="2:71" s="42" customFormat="1" ht="15" customHeight="1" x14ac:dyDescent="0.25">
      <c r="B10" s="337"/>
      <c r="C10" s="339"/>
      <c r="D10" s="341"/>
      <c r="E10" s="341"/>
      <c r="F10" s="385" t="s">
        <v>100</v>
      </c>
      <c r="G10" s="385" t="s">
        <v>101</v>
      </c>
      <c r="H10" s="385" t="s">
        <v>102</v>
      </c>
      <c r="I10" s="385" t="s">
        <v>103</v>
      </c>
      <c r="J10" s="385" t="s">
        <v>184</v>
      </c>
      <c r="K10" s="344"/>
      <c r="L10" s="344"/>
      <c r="M10" s="347"/>
      <c r="N10" s="575" t="s">
        <v>104</v>
      </c>
      <c r="O10" s="350"/>
      <c r="P10" s="350"/>
      <c r="Q10" s="350" t="s">
        <v>105</v>
      </c>
      <c r="R10" s="350"/>
      <c r="S10" s="350"/>
      <c r="T10" s="350"/>
      <c r="U10" s="350"/>
      <c r="V10" s="350"/>
      <c r="W10" s="350"/>
      <c r="X10" s="350"/>
      <c r="Y10" s="350"/>
      <c r="Z10" s="350"/>
      <c r="AA10" s="350"/>
      <c r="AB10" s="350"/>
      <c r="AC10" s="350"/>
      <c r="AD10" s="350"/>
      <c r="AE10" s="350"/>
      <c r="AF10" s="350"/>
      <c r="AG10" s="350"/>
      <c r="AH10" s="350"/>
      <c r="AI10" s="350"/>
      <c r="AJ10" s="392" t="s">
        <v>106</v>
      </c>
      <c r="AK10" s="392"/>
      <c r="AL10" s="392" t="s">
        <v>107</v>
      </c>
      <c r="AM10" s="579" t="s">
        <v>108</v>
      </c>
      <c r="AN10" s="354"/>
      <c r="AO10" s="356"/>
      <c r="AP10" s="356"/>
      <c r="AQ10" s="356"/>
      <c r="AR10" s="356"/>
      <c r="AS10" s="356"/>
      <c r="AT10" s="356"/>
      <c r="AU10" s="356"/>
      <c r="AV10" s="356"/>
      <c r="AW10" s="364"/>
      <c r="AX10" s="365"/>
      <c r="AY10" s="365"/>
      <c r="AZ10" s="365"/>
      <c r="BA10" s="365"/>
      <c r="BB10" s="365"/>
      <c r="BC10" s="366"/>
      <c r="BD10" s="369"/>
      <c r="BE10" s="370"/>
      <c r="BF10" s="372"/>
      <c r="BG10" s="369"/>
      <c r="BH10" s="370"/>
      <c r="BI10" s="372"/>
      <c r="BJ10" s="369"/>
      <c r="BK10" s="370"/>
      <c r="BL10" s="374"/>
      <c r="BM10" s="358"/>
      <c r="BN10" s="360"/>
      <c r="BO10" s="332"/>
      <c r="BP10" s="333"/>
      <c r="BQ10" s="333"/>
      <c r="BR10" s="333"/>
      <c r="BS10" s="335"/>
    </row>
    <row r="11" spans="2:71" s="42" customFormat="1" ht="33.75" customHeight="1" thickBot="1" x14ac:dyDescent="0.3">
      <c r="B11" s="338"/>
      <c r="C11" s="340"/>
      <c r="D11" s="342"/>
      <c r="E11" s="342"/>
      <c r="F11" s="386"/>
      <c r="G11" s="386"/>
      <c r="H11" s="386"/>
      <c r="I11" s="386"/>
      <c r="J11" s="386"/>
      <c r="K11" s="345"/>
      <c r="L11" s="345"/>
      <c r="M11" s="348"/>
      <c r="N11" s="576"/>
      <c r="O11" s="577"/>
      <c r="P11" s="577"/>
      <c r="Q11" s="44">
        <v>1</v>
      </c>
      <c r="R11" s="44">
        <v>2</v>
      </c>
      <c r="S11" s="44">
        <v>3</v>
      </c>
      <c r="T11" s="44">
        <v>4</v>
      </c>
      <c r="U11" s="44">
        <v>5</v>
      </c>
      <c r="V11" s="44">
        <v>6</v>
      </c>
      <c r="W11" s="44">
        <v>7</v>
      </c>
      <c r="X11" s="44">
        <v>8</v>
      </c>
      <c r="Y11" s="44">
        <v>9</v>
      </c>
      <c r="Z11" s="44">
        <v>10</v>
      </c>
      <c r="AA11" s="44">
        <v>11</v>
      </c>
      <c r="AB11" s="44">
        <v>12</v>
      </c>
      <c r="AC11" s="44">
        <v>13</v>
      </c>
      <c r="AD11" s="44">
        <v>14</v>
      </c>
      <c r="AE11" s="44">
        <v>15</v>
      </c>
      <c r="AF11" s="44">
        <v>16</v>
      </c>
      <c r="AG11" s="44">
        <v>17</v>
      </c>
      <c r="AH11" s="44">
        <v>18</v>
      </c>
      <c r="AI11" s="44">
        <v>19</v>
      </c>
      <c r="AJ11" s="578"/>
      <c r="AK11" s="578"/>
      <c r="AL11" s="578"/>
      <c r="AM11" s="580"/>
      <c r="AN11" s="355"/>
      <c r="AO11" s="357"/>
      <c r="AP11" s="357"/>
      <c r="AQ11" s="357"/>
      <c r="AR11" s="357"/>
      <c r="AS11" s="357"/>
      <c r="AT11" s="357"/>
      <c r="AU11" s="357"/>
      <c r="AV11" s="357"/>
      <c r="AW11" s="45" t="s">
        <v>109</v>
      </c>
      <c r="AX11" s="45" t="s">
        <v>110</v>
      </c>
      <c r="AY11" s="45">
        <v>2</v>
      </c>
      <c r="AZ11" s="45">
        <v>3</v>
      </c>
      <c r="BA11" s="45">
        <v>4</v>
      </c>
      <c r="BB11" s="45">
        <v>5</v>
      </c>
      <c r="BC11" s="45">
        <v>6</v>
      </c>
      <c r="BD11" s="369"/>
      <c r="BE11" s="370"/>
      <c r="BF11" s="372"/>
      <c r="BG11" s="369"/>
      <c r="BH11" s="370"/>
      <c r="BI11" s="372"/>
      <c r="BJ11" s="369"/>
      <c r="BK11" s="370"/>
      <c r="BL11" s="374"/>
      <c r="BM11" s="358"/>
      <c r="BN11" s="360"/>
      <c r="BO11" s="375" t="s">
        <v>104</v>
      </c>
      <c r="BP11" s="376"/>
      <c r="BQ11" s="46" t="s">
        <v>106</v>
      </c>
      <c r="BR11" s="46" t="s">
        <v>111</v>
      </c>
      <c r="BS11" s="336"/>
    </row>
    <row r="12" spans="2:71" s="53" customFormat="1" ht="96" customHeight="1" x14ac:dyDescent="0.25">
      <c r="B12" s="377">
        <v>1</v>
      </c>
      <c r="C12" s="380" t="s">
        <v>112</v>
      </c>
      <c r="D12" s="383" t="s">
        <v>113</v>
      </c>
      <c r="E12" s="383"/>
      <c r="F12" s="383" t="s">
        <v>114</v>
      </c>
      <c r="G12" s="383" t="s">
        <v>114</v>
      </c>
      <c r="H12" s="383" t="s">
        <v>114</v>
      </c>
      <c r="I12" s="383" t="s">
        <v>114</v>
      </c>
      <c r="J12" s="383" t="str">
        <f>IF(AND((F12="SI"),(G12="SI"),(H12="SI"),(I12="SI")),"Si es Riesgo de Corrupción","No es Riesgo de Corrupción")</f>
        <v>No es Riesgo de Corrupción</v>
      </c>
      <c r="K12" s="47">
        <v>1</v>
      </c>
      <c r="L12" s="48" t="s">
        <v>115</v>
      </c>
      <c r="M12" s="405" t="s">
        <v>183</v>
      </c>
      <c r="N12" s="389" t="s">
        <v>114</v>
      </c>
      <c r="O12" s="399" t="str">
        <f>IF(N12=1,"Rara vez",IF(N12=2,"Improbable",IF(N12=3,"Posible",IF(N12=4,"Probable",IF(N12=5,"Casi seguro","Definir el nivel de probabilidad")))))</f>
        <v>Definir el nivel de probabilidad</v>
      </c>
      <c r="P12" s="40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 ← 
Definir el nivel de probabilidad</v>
      </c>
      <c r="Q12" s="396" t="s">
        <v>114</v>
      </c>
      <c r="R12" s="396" t="s">
        <v>114</v>
      </c>
      <c r="S12" s="396" t="s">
        <v>114</v>
      </c>
      <c r="T12" s="396" t="s">
        <v>114</v>
      </c>
      <c r="U12" s="396" t="s">
        <v>114</v>
      </c>
      <c r="V12" s="396" t="s">
        <v>114</v>
      </c>
      <c r="W12" s="396" t="s">
        <v>114</v>
      </c>
      <c r="X12" s="396" t="s">
        <v>114</v>
      </c>
      <c r="Y12" s="396" t="s">
        <v>114</v>
      </c>
      <c r="Z12" s="396" t="s">
        <v>114</v>
      </c>
      <c r="AA12" s="396" t="s">
        <v>114</v>
      </c>
      <c r="AB12" s="396" t="s">
        <v>114</v>
      </c>
      <c r="AC12" s="396" t="s">
        <v>114</v>
      </c>
      <c r="AD12" s="396" t="s">
        <v>114</v>
      </c>
      <c r="AE12" s="396" t="s">
        <v>114</v>
      </c>
      <c r="AF12" s="396" t="s">
        <v>114</v>
      </c>
      <c r="AG12" s="396" t="s">
        <v>114</v>
      </c>
      <c r="AH12" s="396" t="s">
        <v>114</v>
      </c>
      <c r="AI12" s="396" t="s">
        <v>114</v>
      </c>
      <c r="AJ12" s="396">
        <f t="shared" ref="AJ12:AJ22" si="0">IF(AF12="SI","Impacto Catastrófico por lesoines o perdida de vidas humanas",(COUNTIF(Q12:AE21,"SI")+COUNTIF(AG12:AI21,"SI")))</f>
        <v>0</v>
      </c>
      <c r="AK12" s="396" t="str">
        <f>IF(AJ12=0,"",IF(AND(AJ12&gt;0,AJ12&lt;=5),"Moderado",IF(AND(AJ12&gt;5,AJ12&lt;=11),"Mayor","Catastrófico")))</f>
        <v/>
      </c>
      <c r="AL12" s="396" t="str">
        <f>IF(AND(O12="Rara Vez",AK12="Moderado"),"Moderado",IF(AND(O12="Rara Vez",AK12="Mayor"),"Alto",IF(AND(O12="Improbable",AK12="Moderado"),"Moderado",IF(AND(O12="Improbable",AK12="Mayor"),"Alto",IF(AND(O12="Posible",AK12="Moderado"),"Alto",IF(AND(O12="Probable",AK12="Moderado"),"Alto","Extremo"))))))</f>
        <v>Extremo</v>
      </c>
      <c r="AM12" s="411" t="s">
        <v>159</v>
      </c>
      <c r="AN12" s="49">
        <v>1</v>
      </c>
      <c r="AO12" s="50" t="s">
        <v>117</v>
      </c>
      <c r="AP12" s="50"/>
      <c r="AQ12" s="50" t="s">
        <v>114</v>
      </c>
      <c r="AR12" s="50"/>
      <c r="AS12" s="50"/>
      <c r="AT12" s="50"/>
      <c r="AU12" s="50"/>
      <c r="AV12" s="50" t="s">
        <v>114</v>
      </c>
      <c r="AW12" s="51" t="s">
        <v>114</v>
      </c>
      <c r="AX12" s="51" t="s">
        <v>114</v>
      </c>
      <c r="AY12" s="51" t="s">
        <v>114</v>
      </c>
      <c r="AZ12" s="51" t="s">
        <v>114</v>
      </c>
      <c r="BA12" s="51" t="s">
        <v>114</v>
      </c>
      <c r="BB12" s="51" t="s">
        <v>114</v>
      </c>
      <c r="BC12" s="51" t="s">
        <v>114</v>
      </c>
      <c r="BD12" s="51">
        <f t="shared" ref="BD12:BD61" si="1">IF(AW12="Asignado",15,0)+IF(AX12="Adecuado",15,0)+IF(AY12="Oportuna",15,0)+IF(AZ12="Prevenir",15,IF(AZ12="Detectar",10,0))+IF(BA12="Confiable",15,0)+IF(BB12="Se investigan y resuelven oportunamente",15,0)+IF(BC12="Completa",10,IF(BC12="Incompleta",5,0))</f>
        <v>0</v>
      </c>
      <c r="BE12" s="51" t="str">
        <f t="shared" ref="BE12:BE61" si="2">IF(BD12&lt;=85,"Débil",IF(AND(BD12&gt;=86,BD12&lt;=94),"Moderado","Fuerte"))</f>
        <v>Débil</v>
      </c>
      <c r="BF12" s="50"/>
      <c r="BG12" s="52" t="s">
        <v>114</v>
      </c>
      <c r="BH12" s="51" t="str">
        <f t="shared" ref="BH12:BH61" si="3">IF(BG12="Débil","No se ejecuta",IF(BG12="Moderado","Algunas veces se ejecuta",IF(BG12="FUERTE","Siempre se ejecuta","Casilla formulada")))</f>
        <v>Casilla formulada</v>
      </c>
      <c r="BI12" s="50"/>
      <c r="BJ12" s="51"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
      </c>
      <c r="BK12" s="51" t="str">
        <f t="shared" ref="BK12:BK61" si="5">IF(BJ12="DÉBIL",0,IF(BJ12="MODERADO",50,IF(BJ12="FUERTE",100,"")))</f>
        <v/>
      </c>
      <c r="BL12" s="51" t="str">
        <f t="shared" ref="BL12:BL61" si="6">IF(AND(BG12="Fuerte",BE12="Fuerte"),"NO","SI")</f>
        <v>SI</v>
      </c>
      <c r="BM12" s="414" t="e">
        <f>IF(AVERAGE(BK12:BK21)=100,"FUERTE",IF(AND(AVERAGE(BK12:BK21)&lt;=99,AVERAGE(BK12:BK21)&gt;=50),"MODERADA",IF(AVERAGE(BK12:BK21)&lt;50,"DÉBIL",0)))</f>
        <v>#DIV/0!</v>
      </c>
      <c r="BN12" s="417" t="str">
        <f>IFERROR(IF(BM12="DÉBIL","NO DISMINUYE",IF(AVERAGEIF(AV12:AV21,"Preventivo",BK12:BK21)&gt;=50,"DIRECTAMENTE","NO DISMINUYE")),"NO DISMINUYE")</f>
        <v>NO DISMINUYE</v>
      </c>
      <c r="BO12" s="420" t="e">
        <f>IF(N12=1,1,IF(AND(N12=2,BM12="FUERTE",BN12="DIRECTAMENTE"),N12-1,IF(AND(N12&gt;2,BM12="FUERTE",BN12="DIRECTAMENTE"),N12-2,IF(AND(N12&gt;=2,BM12="MODERADA",BN12="DIRECTAMENTE"),N12-1,N12))))</f>
        <v>#DIV/0!</v>
      </c>
      <c r="BP12" s="423" t="e">
        <f>IF(BO12=1,"Rara vez",IF(BO12=2,"Improbable",IF(BO12=3,"Posible",IF(BO12=4,"Probable",IF(BO12=5,"Casi Seguro",0)))))</f>
        <v>#DIV/0!</v>
      </c>
      <c r="BQ12" s="407" t="str">
        <f>AK12</f>
        <v/>
      </c>
      <c r="BR12" s="407" t="e">
        <f>IF(AND(BP12="Rara Vez",BQ12="Moderado"),"Moderado",IF(AND(BP12="Rara Vez",BQ12="Mayor"),"Alto",IF(AND(BP12="Improbable",BQ12="Moderado"),"Moderado",IF(AND(BP12="Improbable",BQ12="Mayor"),"Alto",IF(AND(BP12="Posible",BQ12="Moderado"),"Alto",IF(AND(BP12="Probable",BQ12="Moderado"),"Alto","Extremo"))))))</f>
        <v>#DIV/0!</v>
      </c>
      <c r="BS12" s="408"/>
    </row>
    <row r="13" spans="2:71" s="53" customFormat="1" ht="96" customHeight="1" x14ac:dyDescent="0.25">
      <c r="B13" s="378"/>
      <c r="C13" s="381"/>
      <c r="D13" s="383"/>
      <c r="E13" s="383"/>
      <c r="F13" s="383"/>
      <c r="G13" s="383"/>
      <c r="H13" s="383"/>
      <c r="I13" s="383"/>
      <c r="J13" s="383"/>
      <c r="K13" s="54">
        <v>2</v>
      </c>
      <c r="L13" s="55" t="s">
        <v>115</v>
      </c>
      <c r="M13" s="405"/>
      <c r="N13" s="390"/>
      <c r="O13" s="400"/>
      <c r="P13" s="403"/>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412"/>
      <c r="AN13" s="56">
        <v>2</v>
      </c>
      <c r="AO13" s="57" t="s">
        <v>117</v>
      </c>
      <c r="AP13" s="57"/>
      <c r="AQ13" s="57" t="s">
        <v>114</v>
      </c>
      <c r="AR13" s="57"/>
      <c r="AS13" s="57"/>
      <c r="AT13" s="57"/>
      <c r="AU13" s="57"/>
      <c r="AV13" s="57" t="s">
        <v>114</v>
      </c>
      <c r="AW13" s="58" t="s">
        <v>114</v>
      </c>
      <c r="AX13" s="58" t="s">
        <v>114</v>
      </c>
      <c r="AY13" s="58" t="s">
        <v>114</v>
      </c>
      <c r="AZ13" s="58" t="s">
        <v>114</v>
      </c>
      <c r="BA13" s="58" t="s">
        <v>114</v>
      </c>
      <c r="BB13" s="58" t="s">
        <v>114</v>
      </c>
      <c r="BC13" s="58" t="s">
        <v>114</v>
      </c>
      <c r="BD13" s="58">
        <f t="shared" si="1"/>
        <v>0</v>
      </c>
      <c r="BE13" s="58" t="str">
        <f t="shared" si="2"/>
        <v>Débil</v>
      </c>
      <c r="BF13" s="57"/>
      <c r="BG13" s="59" t="s">
        <v>114</v>
      </c>
      <c r="BH13" s="58" t="str">
        <f t="shared" si="3"/>
        <v>Casilla formulada</v>
      </c>
      <c r="BI13" s="57"/>
      <c r="BJ13" s="58" t="str">
        <f t="shared" si="4"/>
        <v/>
      </c>
      <c r="BK13" s="58" t="str">
        <f t="shared" si="5"/>
        <v/>
      </c>
      <c r="BL13" s="58" t="str">
        <f t="shared" si="6"/>
        <v>SI</v>
      </c>
      <c r="BM13" s="415"/>
      <c r="BN13" s="418"/>
      <c r="BO13" s="421"/>
      <c r="BP13" s="403"/>
      <c r="BQ13" s="397"/>
      <c r="BR13" s="397"/>
      <c r="BS13" s="409"/>
    </row>
    <row r="14" spans="2:71" s="53" customFormat="1" ht="96" customHeight="1" x14ac:dyDescent="0.25">
      <c r="B14" s="378"/>
      <c r="C14" s="381"/>
      <c r="D14" s="383"/>
      <c r="E14" s="383"/>
      <c r="F14" s="383"/>
      <c r="G14" s="383"/>
      <c r="H14" s="383"/>
      <c r="I14" s="383"/>
      <c r="J14" s="383"/>
      <c r="K14" s="60">
        <v>3</v>
      </c>
      <c r="L14" s="61" t="s">
        <v>115</v>
      </c>
      <c r="M14" s="405"/>
      <c r="N14" s="390"/>
      <c r="O14" s="400"/>
      <c r="P14" s="403"/>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412"/>
      <c r="AN14" s="62">
        <v>3</v>
      </c>
      <c r="AO14" s="63" t="s">
        <v>117</v>
      </c>
      <c r="AP14" s="63"/>
      <c r="AQ14" s="63" t="s">
        <v>114</v>
      </c>
      <c r="AR14" s="63"/>
      <c r="AS14" s="63"/>
      <c r="AT14" s="63"/>
      <c r="AU14" s="63"/>
      <c r="AV14" s="63" t="s">
        <v>114</v>
      </c>
      <c r="AW14" s="64" t="s">
        <v>114</v>
      </c>
      <c r="AX14" s="64" t="s">
        <v>114</v>
      </c>
      <c r="AY14" s="64" t="s">
        <v>114</v>
      </c>
      <c r="AZ14" s="64" t="s">
        <v>114</v>
      </c>
      <c r="BA14" s="64" t="s">
        <v>114</v>
      </c>
      <c r="BB14" s="64" t="s">
        <v>114</v>
      </c>
      <c r="BC14" s="64" t="s">
        <v>114</v>
      </c>
      <c r="BD14" s="64">
        <f t="shared" si="1"/>
        <v>0</v>
      </c>
      <c r="BE14" s="64" t="str">
        <f t="shared" si="2"/>
        <v>Débil</v>
      </c>
      <c r="BF14" s="63"/>
      <c r="BG14" s="65" t="s">
        <v>114</v>
      </c>
      <c r="BH14" s="64" t="str">
        <f t="shared" si="3"/>
        <v>Casilla formulada</v>
      </c>
      <c r="BI14" s="63"/>
      <c r="BJ14" s="64" t="str">
        <f t="shared" si="4"/>
        <v/>
      </c>
      <c r="BK14" s="64" t="str">
        <f t="shared" si="5"/>
        <v/>
      </c>
      <c r="BL14" s="64" t="str">
        <f t="shared" si="6"/>
        <v>SI</v>
      </c>
      <c r="BM14" s="415"/>
      <c r="BN14" s="418"/>
      <c r="BO14" s="421"/>
      <c r="BP14" s="403"/>
      <c r="BQ14" s="397"/>
      <c r="BR14" s="397"/>
      <c r="BS14" s="409"/>
    </row>
    <row r="15" spans="2:71" s="53" customFormat="1" ht="96" customHeight="1" x14ac:dyDescent="0.25">
      <c r="B15" s="378"/>
      <c r="C15" s="381"/>
      <c r="D15" s="383"/>
      <c r="E15" s="383"/>
      <c r="F15" s="383"/>
      <c r="G15" s="383"/>
      <c r="H15" s="383"/>
      <c r="I15" s="383"/>
      <c r="J15" s="383"/>
      <c r="K15" s="54">
        <v>4</v>
      </c>
      <c r="L15" s="55" t="s">
        <v>115</v>
      </c>
      <c r="M15" s="405"/>
      <c r="N15" s="390"/>
      <c r="O15" s="400"/>
      <c r="P15" s="403"/>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412"/>
      <c r="AN15" s="56">
        <v>4</v>
      </c>
      <c r="AO15" s="57" t="s">
        <v>117</v>
      </c>
      <c r="AP15" s="57"/>
      <c r="AQ15" s="57" t="s">
        <v>114</v>
      </c>
      <c r="AR15" s="57"/>
      <c r="AS15" s="57"/>
      <c r="AT15" s="57"/>
      <c r="AU15" s="57"/>
      <c r="AV15" s="57" t="s">
        <v>114</v>
      </c>
      <c r="AW15" s="58" t="s">
        <v>114</v>
      </c>
      <c r="AX15" s="58" t="s">
        <v>114</v>
      </c>
      <c r="AY15" s="58" t="s">
        <v>114</v>
      </c>
      <c r="AZ15" s="58" t="s">
        <v>114</v>
      </c>
      <c r="BA15" s="58" t="s">
        <v>114</v>
      </c>
      <c r="BB15" s="58" t="s">
        <v>114</v>
      </c>
      <c r="BC15" s="58" t="s">
        <v>114</v>
      </c>
      <c r="BD15" s="58">
        <f t="shared" si="1"/>
        <v>0</v>
      </c>
      <c r="BE15" s="58" t="str">
        <f t="shared" si="2"/>
        <v>Débil</v>
      </c>
      <c r="BF15" s="57"/>
      <c r="BG15" s="59" t="s">
        <v>114</v>
      </c>
      <c r="BH15" s="58" t="str">
        <f t="shared" si="3"/>
        <v>Casilla formulada</v>
      </c>
      <c r="BI15" s="57"/>
      <c r="BJ15" s="58" t="str">
        <f t="shared" si="4"/>
        <v/>
      </c>
      <c r="BK15" s="58" t="str">
        <f t="shared" si="5"/>
        <v/>
      </c>
      <c r="BL15" s="58" t="str">
        <f t="shared" si="6"/>
        <v>SI</v>
      </c>
      <c r="BM15" s="415"/>
      <c r="BN15" s="418"/>
      <c r="BO15" s="421"/>
      <c r="BP15" s="403"/>
      <c r="BQ15" s="397"/>
      <c r="BR15" s="397"/>
      <c r="BS15" s="409"/>
    </row>
    <row r="16" spans="2:71" s="53" customFormat="1" ht="96" customHeight="1" x14ac:dyDescent="0.25">
      <c r="B16" s="378"/>
      <c r="C16" s="381"/>
      <c r="D16" s="383"/>
      <c r="E16" s="383"/>
      <c r="F16" s="383"/>
      <c r="G16" s="383"/>
      <c r="H16" s="383"/>
      <c r="I16" s="383"/>
      <c r="J16" s="383"/>
      <c r="K16" s="60">
        <v>5</v>
      </c>
      <c r="L16" s="61" t="s">
        <v>115</v>
      </c>
      <c r="M16" s="405"/>
      <c r="N16" s="390"/>
      <c r="O16" s="400"/>
      <c r="P16" s="403"/>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412"/>
      <c r="AN16" s="62">
        <v>5</v>
      </c>
      <c r="AO16" s="63" t="s">
        <v>117</v>
      </c>
      <c r="AP16" s="63"/>
      <c r="AQ16" s="63" t="s">
        <v>114</v>
      </c>
      <c r="AR16" s="63"/>
      <c r="AS16" s="63"/>
      <c r="AT16" s="63"/>
      <c r="AU16" s="63"/>
      <c r="AV16" s="63" t="s">
        <v>114</v>
      </c>
      <c r="AW16" s="64" t="s">
        <v>114</v>
      </c>
      <c r="AX16" s="64" t="s">
        <v>114</v>
      </c>
      <c r="AY16" s="64" t="s">
        <v>114</v>
      </c>
      <c r="AZ16" s="64" t="s">
        <v>114</v>
      </c>
      <c r="BA16" s="64" t="s">
        <v>114</v>
      </c>
      <c r="BB16" s="64" t="s">
        <v>114</v>
      </c>
      <c r="BC16" s="64" t="s">
        <v>114</v>
      </c>
      <c r="BD16" s="64">
        <f t="shared" si="1"/>
        <v>0</v>
      </c>
      <c r="BE16" s="64" t="str">
        <f t="shared" si="2"/>
        <v>Débil</v>
      </c>
      <c r="BF16" s="63"/>
      <c r="BG16" s="65" t="s">
        <v>114</v>
      </c>
      <c r="BH16" s="64" t="str">
        <f t="shared" si="3"/>
        <v>Casilla formulada</v>
      </c>
      <c r="BI16" s="63"/>
      <c r="BJ16" s="64" t="str">
        <f t="shared" si="4"/>
        <v/>
      </c>
      <c r="BK16" s="64" t="str">
        <f t="shared" si="5"/>
        <v/>
      </c>
      <c r="BL16" s="64" t="str">
        <f t="shared" si="6"/>
        <v>SI</v>
      </c>
      <c r="BM16" s="415"/>
      <c r="BN16" s="418"/>
      <c r="BO16" s="421"/>
      <c r="BP16" s="403"/>
      <c r="BQ16" s="397"/>
      <c r="BR16" s="397"/>
      <c r="BS16" s="409"/>
    </row>
    <row r="17" spans="2:71" s="53" customFormat="1" ht="96" customHeight="1" x14ac:dyDescent="0.25">
      <c r="B17" s="378"/>
      <c r="C17" s="381"/>
      <c r="D17" s="383"/>
      <c r="E17" s="383"/>
      <c r="F17" s="383"/>
      <c r="G17" s="383"/>
      <c r="H17" s="383"/>
      <c r="I17" s="383"/>
      <c r="J17" s="383"/>
      <c r="K17" s="54">
        <v>6</v>
      </c>
      <c r="L17" s="55" t="s">
        <v>115</v>
      </c>
      <c r="M17" s="405"/>
      <c r="N17" s="390"/>
      <c r="O17" s="400"/>
      <c r="P17" s="403"/>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412"/>
      <c r="AN17" s="56">
        <v>6</v>
      </c>
      <c r="AO17" s="57" t="s">
        <v>117</v>
      </c>
      <c r="AP17" s="57"/>
      <c r="AQ17" s="57" t="s">
        <v>114</v>
      </c>
      <c r="AR17" s="57"/>
      <c r="AS17" s="57"/>
      <c r="AT17" s="57"/>
      <c r="AU17" s="57"/>
      <c r="AV17" s="57" t="s">
        <v>114</v>
      </c>
      <c r="AW17" s="58" t="s">
        <v>114</v>
      </c>
      <c r="AX17" s="58" t="s">
        <v>114</v>
      </c>
      <c r="AY17" s="58" t="s">
        <v>114</v>
      </c>
      <c r="AZ17" s="58" t="s">
        <v>114</v>
      </c>
      <c r="BA17" s="58" t="s">
        <v>114</v>
      </c>
      <c r="BB17" s="58" t="s">
        <v>114</v>
      </c>
      <c r="BC17" s="58" t="s">
        <v>114</v>
      </c>
      <c r="BD17" s="58">
        <f t="shared" si="1"/>
        <v>0</v>
      </c>
      <c r="BE17" s="58" t="str">
        <f t="shared" si="2"/>
        <v>Débil</v>
      </c>
      <c r="BF17" s="57"/>
      <c r="BG17" s="59" t="s">
        <v>114</v>
      </c>
      <c r="BH17" s="58" t="str">
        <f t="shared" si="3"/>
        <v>Casilla formulada</v>
      </c>
      <c r="BI17" s="57"/>
      <c r="BJ17" s="58" t="str">
        <f t="shared" si="4"/>
        <v/>
      </c>
      <c r="BK17" s="58" t="str">
        <f t="shared" si="5"/>
        <v/>
      </c>
      <c r="BL17" s="58" t="str">
        <f t="shared" si="6"/>
        <v>SI</v>
      </c>
      <c r="BM17" s="415"/>
      <c r="BN17" s="418"/>
      <c r="BO17" s="421"/>
      <c r="BP17" s="403"/>
      <c r="BQ17" s="397"/>
      <c r="BR17" s="397"/>
      <c r="BS17" s="409"/>
    </row>
    <row r="18" spans="2:71" s="53" customFormat="1" ht="96" customHeight="1" x14ac:dyDescent="0.25">
      <c r="B18" s="378"/>
      <c r="C18" s="381"/>
      <c r="D18" s="383"/>
      <c r="E18" s="383"/>
      <c r="F18" s="383"/>
      <c r="G18" s="383"/>
      <c r="H18" s="383"/>
      <c r="I18" s="383"/>
      <c r="J18" s="383"/>
      <c r="K18" s="60">
        <v>7</v>
      </c>
      <c r="L18" s="61" t="s">
        <v>115</v>
      </c>
      <c r="M18" s="405"/>
      <c r="N18" s="390"/>
      <c r="O18" s="400"/>
      <c r="P18" s="403"/>
      <c r="Q18" s="397"/>
      <c r="R18" s="397"/>
      <c r="S18" s="397"/>
      <c r="T18" s="397"/>
      <c r="U18" s="397"/>
      <c r="V18" s="397"/>
      <c r="W18" s="397"/>
      <c r="X18" s="397"/>
      <c r="Y18" s="397"/>
      <c r="Z18" s="397"/>
      <c r="AA18" s="397"/>
      <c r="AB18" s="397"/>
      <c r="AC18" s="397"/>
      <c r="AD18" s="397"/>
      <c r="AE18" s="397"/>
      <c r="AF18" s="397"/>
      <c r="AG18" s="397"/>
      <c r="AH18" s="397"/>
      <c r="AI18" s="397"/>
      <c r="AJ18" s="397"/>
      <c r="AK18" s="397"/>
      <c r="AL18" s="397"/>
      <c r="AM18" s="412"/>
      <c r="AN18" s="62">
        <v>7</v>
      </c>
      <c r="AO18" s="63" t="s">
        <v>117</v>
      </c>
      <c r="AP18" s="63"/>
      <c r="AQ18" s="63" t="s">
        <v>114</v>
      </c>
      <c r="AR18" s="63"/>
      <c r="AS18" s="63"/>
      <c r="AT18" s="63"/>
      <c r="AU18" s="63"/>
      <c r="AV18" s="63" t="s">
        <v>114</v>
      </c>
      <c r="AW18" s="64" t="s">
        <v>114</v>
      </c>
      <c r="AX18" s="64" t="s">
        <v>114</v>
      </c>
      <c r="AY18" s="64" t="s">
        <v>114</v>
      </c>
      <c r="AZ18" s="64" t="s">
        <v>114</v>
      </c>
      <c r="BA18" s="64" t="s">
        <v>114</v>
      </c>
      <c r="BB18" s="64" t="s">
        <v>114</v>
      </c>
      <c r="BC18" s="64" t="s">
        <v>114</v>
      </c>
      <c r="BD18" s="64">
        <f t="shared" si="1"/>
        <v>0</v>
      </c>
      <c r="BE18" s="64" t="str">
        <f t="shared" si="2"/>
        <v>Débil</v>
      </c>
      <c r="BF18" s="63"/>
      <c r="BG18" s="65" t="s">
        <v>114</v>
      </c>
      <c r="BH18" s="64" t="str">
        <f t="shared" si="3"/>
        <v>Casilla formulada</v>
      </c>
      <c r="BI18" s="63"/>
      <c r="BJ18" s="64" t="str">
        <f t="shared" si="4"/>
        <v/>
      </c>
      <c r="BK18" s="64" t="str">
        <f t="shared" si="5"/>
        <v/>
      </c>
      <c r="BL18" s="64" t="str">
        <f t="shared" si="6"/>
        <v>SI</v>
      </c>
      <c r="BM18" s="415"/>
      <c r="BN18" s="418"/>
      <c r="BO18" s="421"/>
      <c r="BP18" s="403"/>
      <c r="BQ18" s="397"/>
      <c r="BR18" s="397"/>
      <c r="BS18" s="409"/>
    </row>
    <row r="19" spans="2:71" s="53" customFormat="1" ht="96" customHeight="1" x14ac:dyDescent="0.25">
      <c r="B19" s="378"/>
      <c r="C19" s="381"/>
      <c r="D19" s="383"/>
      <c r="E19" s="383"/>
      <c r="F19" s="383"/>
      <c r="G19" s="383"/>
      <c r="H19" s="383"/>
      <c r="I19" s="383"/>
      <c r="J19" s="383"/>
      <c r="K19" s="54">
        <v>8</v>
      </c>
      <c r="L19" s="55" t="s">
        <v>115</v>
      </c>
      <c r="M19" s="405"/>
      <c r="N19" s="390"/>
      <c r="O19" s="400"/>
      <c r="P19" s="403"/>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412"/>
      <c r="AN19" s="56">
        <v>8</v>
      </c>
      <c r="AO19" s="57" t="s">
        <v>117</v>
      </c>
      <c r="AP19" s="57"/>
      <c r="AQ19" s="57" t="s">
        <v>114</v>
      </c>
      <c r="AR19" s="57"/>
      <c r="AS19" s="57"/>
      <c r="AT19" s="57"/>
      <c r="AU19" s="57"/>
      <c r="AV19" s="57" t="s">
        <v>114</v>
      </c>
      <c r="AW19" s="58" t="s">
        <v>114</v>
      </c>
      <c r="AX19" s="58" t="s">
        <v>114</v>
      </c>
      <c r="AY19" s="58" t="s">
        <v>114</v>
      </c>
      <c r="AZ19" s="58" t="s">
        <v>114</v>
      </c>
      <c r="BA19" s="58" t="s">
        <v>114</v>
      </c>
      <c r="BB19" s="58" t="s">
        <v>114</v>
      </c>
      <c r="BC19" s="58" t="s">
        <v>114</v>
      </c>
      <c r="BD19" s="58">
        <f t="shared" si="1"/>
        <v>0</v>
      </c>
      <c r="BE19" s="58" t="str">
        <f t="shared" si="2"/>
        <v>Débil</v>
      </c>
      <c r="BF19" s="57"/>
      <c r="BG19" s="59" t="s">
        <v>114</v>
      </c>
      <c r="BH19" s="58" t="str">
        <f t="shared" si="3"/>
        <v>Casilla formulada</v>
      </c>
      <c r="BI19" s="57"/>
      <c r="BJ19" s="58" t="str">
        <f t="shared" si="4"/>
        <v/>
      </c>
      <c r="BK19" s="58" t="str">
        <f t="shared" si="5"/>
        <v/>
      </c>
      <c r="BL19" s="58" t="str">
        <f t="shared" si="6"/>
        <v>SI</v>
      </c>
      <c r="BM19" s="415"/>
      <c r="BN19" s="418"/>
      <c r="BO19" s="421"/>
      <c r="BP19" s="403"/>
      <c r="BQ19" s="397"/>
      <c r="BR19" s="397"/>
      <c r="BS19" s="409"/>
    </row>
    <row r="20" spans="2:71" s="53" customFormat="1" ht="96" customHeight="1" x14ac:dyDescent="0.25">
      <c r="B20" s="378"/>
      <c r="C20" s="381"/>
      <c r="D20" s="383"/>
      <c r="E20" s="383"/>
      <c r="F20" s="383"/>
      <c r="G20" s="383"/>
      <c r="H20" s="383"/>
      <c r="I20" s="383"/>
      <c r="J20" s="383"/>
      <c r="K20" s="60">
        <v>9</v>
      </c>
      <c r="L20" s="66" t="s">
        <v>115</v>
      </c>
      <c r="M20" s="405"/>
      <c r="N20" s="390"/>
      <c r="O20" s="400"/>
      <c r="P20" s="403"/>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412"/>
      <c r="AN20" s="62">
        <v>9</v>
      </c>
      <c r="AO20" s="63" t="s">
        <v>117</v>
      </c>
      <c r="AP20" s="63"/>
      <c r="AQ20" s="63" t="s">
        <v>114</v>
      </c>
      <c r="AR20" s="63"/>
      <c r="AS20" s="63"/>
      <c r="AT20" s="63"/>
      <c r="AU20" s="63"/>
      <c r="AV20" s="63" t="s">
        <v>114</v>
      </c>
      <c r="AW20" s="64" t="s">
        <v>114</v>
      </c>
      <c r="AX20" s="64" t="s">
        <v>114</v>
      </c>
      <c r="AY20" s="64" t="s">
        <v>114</v>
      </c>
      <c r="AZ20" s="64" t="s">
        <v>114</v>
      </c>
      <c r="BA20" s="64" t="s">
        <v>114</v>
      </c>
      <c r="BB20" s="64" t="s">
        <v>114</v>
      </c>
      <c r="BC20" s="64" t="s">
        <v>114</v>
      </c>
      <c r="BD20" s="64">
        <f t="shared" si="1"/>
        <v>0</v>
      </c>
      <c r="BE20" s="64" t="str">
        <f t="shared" si="2"/>
        <v>Débil</v>
      </c>
      <c r="BF20" s="63"/>
      <c r="BG20" s="65" t="s">
        <v>114</v>
      </c>
      <c r="BH20" s="64" t="str">
        <f t="shared" si="3"/>
        <v>Casilla formulada</v>
      </c>
      <c r="BI20" s="63"/>
      <c r="BJ20" s="64" t="str">
        <f t="shared" si="4"/>
        <v/>
      </c>
      <c r="BK20" s="64" t="str">
        <f t="shared" si="5"/>
        <v/>
      </c>
      <c r="BL20" s="64" t="str">
        <f t="shared" si="6"/>
        <v>SI</v>
      </c>
      <c r="BM20" s="415"/>
      <c r="BN20" s="418"/>
      <c r="BO20" s="421"/>
      <c r="BP20" s="403"/>
      <c r="BQ20" s="397"/>
      <c r="BR20" s="397"/>
      <c r="BS20" s="409"/>
    </row>
    <row r="21" spans="2:71" s="53" customFormat="1" ht="96" customHeight="1" thickBot="1" x14ac:dyDescent="0.3">
      <c r="B21" s="379"/>
      <c r="C21" s="382"/>
      <c r="D21" s="384"/>
      <c r="E21" s="384"/>
      <c r="F21" s="384"/>
      <c r="G21" s="384"/>
      <c r="H21" s="384"/>
      <c r="I21" s="384"/>
      <c r="J21" s="384"/>
      <c r="K21" s="67">
        <v>10</v>
      </c>
      <c r="L21" s="68" t="s">
        <v>115</v>
      </c>
      <c r="M21" s="406"/>
      <c r="N21" s="391"/>
      <c r="O21" s="401"/>
      <c r="P21" s="404"/>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413"/>
      <c r="AN21" s="69">
        <v>10</v>
      </c>
      <c r="AO21" s="70" t="s">
        <v>117</v>
      </c>
      <c r="AP21" s="70"/>
      <c r="AQ21" s="70" t="s">
        <v>114</v>
      </c>
      <c r="AR21" s="70"/>
      <c r="AS21" s="70"/>
      <c r="AT21" s="70"/>
      <c r="AU21" s="70"/>
      <c r="AV21" s="70" t="s">
        <v>114</v>
      </c>
      <c r="AW21" s="71" t="s">
        <v>114</v>
      </c>
      <c r="AX21" s="71" t="s">
        <v>114</v>
      </c>
      <c r="AY21" s="71" t="s">
        <v>114</v>
      </c>
      <c r="AZ21" s="71" t="s">
        <v>114</v>
      </c>
      <c r="BA21" s="71" t="s">
        <v>114</v>
      </c>
      <c r="BB21" s="71" t="s">
        <v>114</v>
      </c>
      <c r="BC21" s="71" t="s">
        <v>114</v>
      </c>
      <c r="BD21" s="71">
        <f t="shared" si="1"/>
        <v>0</v>
      </c>
      <c r="BE21" s="71" t="str">
        <f t="shared" si="2"/>
        <v>Débil</v>
      </c>
      <c r="BF21" s="70"/>
      <c r="BG21" s="72" t="s">
        <v>114</v>
      </c>
      <c r="BH21" s="71" t="str">
        <f t="shared" si="3"/>
        <v>Casilla formulada</v>
      </c>
      <c r="BI21" s="70"/>
      <c r="BJ21" s="71" t="str">
        <f t="shared" si="4"/>
        <v/>
      </c>
      <c r="BK21" s="71" t="str">
        <f t="shared" si="5"/>
        <v/>
      </c>
      <c r="BL21" s="71" t="str">
        <f t="shared" si="6"/>
        <v>SI</v>
      </c>
      <c r="BM21" s="416"/>
      <c r="BN21" s="419"/>
      <c r="BO21" s="422"/>
      <c r="BP21" s="404"/>
      <c r="BQ21" s="398"/>
      <c r="BR21" s="398"/>
      <c r="BS21" s="410"/>
    </row>
    <row r="22" spans="2:71" s="53" customFormat="1" ht="96" customHeight="1" x14ac:dyDescent="0.25">
      <c r="B22" s="377">
        <v>2</v>
      </c>
      <c r="C22" s="380" t="s">
        <v>112</v>
      </c>
      <c r="D22" s="383" t="s">
        <v>113</v>
      </c>
      <c r="E22" s="383"/>
      <c r="F22" s="383" t="s">
        <v>114</v>
      </c>
      <c r="G22" s="383" t="s">
        <v>114</v>
      </c>
      <c r="H22" s="383" t="s">
        <v>114</v>
      </c>
      <c r="I22" s="383" t="s">
        <v>114</v>
      </c>
      <c r="J22" s="383" t="str">
        <f>IF(AND((F22="SI"),(G22="SI"),(H22="SI"),(I22="SI")),"Si es Riesgo de Corrupción","No es Riesgo de Corrupción")</f>
        <v>No es Riesgo de Corrupción</v>
      </c>
      <c r="K22" s="47">
        <v>1</v>
      </c>
      <c r="L22" s="48" t="s">
        <v>115</v>
      </c>
      <c r="M22" s="405" t="s">
        <v>183</v>
      </c>
      <c r="N22" s="389" t="s">
        <v>114</v>
      </c>
      <c r="O22" s="399" t="str">
        <f>IF(N22=1,"Rara vez",IF(N22=2,"Improbable",IF(N22=3,"Posible",IF(N22=4,"Probable",IF(N22=5,"Casi seguro","Definir el nivel de probabilidad")))))</f>
        <v>Definir el nivel de probabilidad</v>
      </c>
      <c r="P22" s="40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396" t="s">
        <v>114</v>
      </c>
      <c r="R22" s="396" t="s">
        <v>114</v>
      </c>
      <c r="S22" s="396" t="s">
        <v>114</v>
      </c>
      <c r="T22" s="396" t="s">
        <v>114</v>
      </c>
      <c r="U22" s="396" t="s">
        <v>114</v>
      </c>
      <c r="V22" s="396" t="s">
        <v>114</v>
      </c>
      <c r="W22" s="396" t="s">
        <v>114</v>
      </c>
      <c r="X22" s="396" t="s">
        <v>114</v>
      </c>
      <c r="Y22" s="396" t="s">
        <v>114</v>
      </c>
      <c r="Z22" s="396" t="s">
        <v>114</v>
      </c>
      <c r="AA22" s="396" t="s">
        <v>114</v>
      </c>
      <c r="AB22" s="396" t="s">
        <v>114</v>
      </c>
      <c r="AC22" s="396" t="s">
        <v>114</v>
      </c>
      <c r="AD22" s="396" t="s">
        <v>114</v>
      </c>
      <c r="AE22" s="396" t="s">
        <v>114</v>
      </c>
      <c r="AF22" s="396" t="s">
        <v>114</v>
      </c>
      <c r="AG22" s="396" t="s">
        <v>114</v>
      </c>
      <c r="AH22" s="396" t="s">
        <v>114</v>
      </c>
      <c r="AI22" s="396" t="s">
        <v>114</v>
      </c>
      <c r="AJ22" s="396">
        <f t="shared" si="0"/>
        <v>0</v>
      </c>
      <c r="AK22" s="396" t="str">
        <f>IF(AJ22=0,"",IF(AND(AJ22&gt;0,AJ22&lt;=5),"Moderado",IF(AND(AJ22&gt;5,AJ22&lt;=11),"Mayor","Catastrófico")))</f>
        <v/>
      </c>
      <c r="AL22" s="396" t="str">
        <f>IF(AND(O22="Rara Vez",AK22="Moderado"),"Moderado",IF(AND(O22="Rara Vez",AK22="Mayor"),"Alto",IF(AND(O22="Improbable",AK22="Moderado"),"Moderado",IF(AND(O22="Improbable",AK22="Mayor"),"Alto",IF(AND(O22="Posible",AK22="Moderado"),"Alto",IF(AND(O22="Probable",AK22="Moderado"),"Alto","Extremo"))))))</f>
        <v>Extremo</v>
      </c>
      <c r="AM22" s="411" t="s">
        <v>116</v>
      </c>
      <c r="AN22" s="49">
        <v>1</v>
      </c>
      <c r="AO22" s="50" t="s">
        <v>117</v>
      </c>
      <c r="AP22" s="50"/>
      <c r="AQ22" s="50" t="s">
        <v>114</v>
      </c>
      <c r="AR22" s="50"/>
      <c r="AS22" s="50"/>
      <c r="AT22" s="50"/>
      <c r="AU22" s="50"/>
      <c r="AV22" s="50" t="s">
        <v>114</v>
      </c>
      <c r="AW22" s="51" t="s">
        <v>114</v>
      </c>
      <c r="AX22" s="51" t="s">
        <v>114</v>
      </c>
      <c r="AY22" s="51" t="s">
        <v>114</v>
      </c>
      <c r="AZ22" s="51" t="s">
        <v>114</v>
      </c>
      <c r="BA22" s="51" t="s">
        <v>114</v>
      </c>
      <c r="BB22" s="51" t="s">
        <v>114</v>
      </c>
      <c r="BC22" s="51" t="s">
        <v>114</v>
      </c>
      <c r="BD22" s="51">
        <f t="shared" si="1"/>
        <v>0</v>
      </c>
      <c r="BE22" s="51" t="str">
        <f t="shared" si="2"/>
        <v>Débil</v>
      </c>
      <c r="BF22" s="50"/>
      <c r="BG22" s="52" t="s">
        <v>114</v>
      </c>
      <c r="BH22" s="51" t="str">
        <f t="shared" si="3"/>
        <v>Casilla formulada</v>
      </c>
      <c r="BI22" s="50"/>
      <c r="BJ22" s="51" t="str">
        <f t="shared" si="4"/>
        <v/>
      </c>
      <c r="BK22" s="51" t="str">
        <f t="shared" si="5"/>
        <v/>
      </c>
      <c r="BL22" s="51" t="str">
        <f t="shared" si="6"/>
        <v>SI</v>
      </c>
      <c r="BM22" s="414" t="e">
        <f>IF(AVERAGE(BK22:BK31)=100,"FUERTE",IF(AND(AVERAGE(BK22:BK31)&lt;=99,AVERAGE(BK22:BK31)&gt;=50),"MODERADA",IF(AVERAGE(BK22:BK31)&lt;50,"DÉBIL",0)))</f>
        <v>#DIV/0!</v>
      </c>
      <c r="BN22" s="417" t="str">
        <f>IFERROR(IF(BM22="DÉBIL","NO DISMINUYE",IF(AVERAGEIF(AV22:AV31,"Preventivo",BK22:BK31)&gt;=50,"DIRECTAMENTE","NO DISMINUYE")),"NO DISMINUYE")</f>
        <v>NO DISMINUYE</v>
      </c>
      <c r="BO22" s="420" t="e">
        <f>IF(N22=1,1,IF(AND(N22=2,BM22="FUERTE",BN22="DIRECTAMENTE"),N22-1,IF(AND(N22&gt;2,BM22="FUERTE",BN22="DIRECTAMENTE"),N22-2,IF(AND(N22&gt;=2,BM22="MODERADA",BN22="DIRECTAMENTE"),N22-1,N22))))</f>
        <v>#DIV/0!</v>
      </c>
      <c r="BP22" s="423" t="e">
        <f>IF(BO22=1,"Rara vez",IF(BO22=2,"Improbable",IF(BO22=3,"Posible",IF(BO22=4,"Probable",IF(BO22=5,"Casi Seguro",0)))))</f>
        <v>#DIV/0!</v>
      </c>
      <c r="BQ22" s="407" t="str">
        <f>AK22</f>
        <v/>
      </c>
      <c r="BR22" s="407" t="e">
        <f>IF(AND(BP22="Rara Vez",BQ22="Moderado"),"Moderado",IF(AND(BP22="Rara Vez",BQ22="Mayor"),"Alto",IF(AND(BP22="Improbable",BQ22="Moderado"),"Moderado",IF(AND(BP22="Improbable",BQ22="Mayor"),"Alto",IF(AND(BP22="Posible",BQ22="Moderado"),"Alto",IF(AND(BP22="Probable",BQ22="Moderado"),"Alto","Extremo"))))))</f>
        <v>#DIV/0!</v>
      </c>
      <c r="BS22" s="408"/>
    </row>
    <row r="23" spans="2:71" s="53" customFormat="1" ht="96" customHeight="1" x14ac:dyDescent="0.25">
      <c r="B23" s="378"/>
      <c r="C23" s="381"/>
      <c r="D23" s="383"/>
      <c r="E23" s="383"/>
      <c r="F23" s="383"/>
      <c r="G23" s="383"/>
      <c r="H23" s="383"/>
      <c r="I23" s="383"/>
      <c r="J23" s="383"/>
      <c r="K23" s="54">
        <v>2</v>
      </c>
      <c r="L23" s="55" t="s">
        <v>115</v>
      </c>
      <c r="M23" s="405"/>
      <c r="N23" s="390"/>
      <c r="O23" s="400"/>
      <c r="P23" s="403"/>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412"/>
      <c r="AN23" s="56">
        <v>2</v>
      </c>
      <c r="AO23" s="57" t="s">
        <v>117</v>
      </c>
      <c r="AP23" s="57"/>
      <c r="AQ23" s="57" t="s">
        <v>114</v>
      </c>
      <c r="AR23" s="57"/>
      <c r="AS23" s="57"/>
      <c r="AT23" s="57"/>
      <c r="AU23" s="57"/>
      <c r="AV23" s="57" t="s">
        <v>114</v>
      </c>
      <c r="AW23" s="58" t="s">
        <v>114</v>
      </c>
      <c r="AX23" s="58" t="s">
        <v>114</v>
      </c>
      <c r="AY23" s="58" t="s">
        <v>114</v>
      </c>
      <c r="AZ23" s="58" t="s">
        <v>114</v>
      </c>
      <c r="BA23" s="58" t="s">
        <v>114</v>
      </c>
      <c r="BB23" s="58" t="s">
        <v>114</v>
      </c>
      <c r="BC23" s="58" t="s">
        <v>114</v>
      </c>
      <c r="BD23" s="58">
        <f t="shared" si="1"/>
        <v>0</v>
      </c>
      <c r="BE23" s="58" t="str">
        <f t="shared" si="2"/>
        <v>Débil</v>
      </c>
      <c r="BF23" s="57"/>
      <c r="BG23" s="59" t="s">
        <v>114</v>
      </c>
      <c r="BH23" s="58" t="str">
        <f t="shared" si="3"/>
        <v>Casilla formulada</v>
      </c>
      <c r="BI23" s="57"/>
      <c r="BJ23" s="58" t="str">
        <f t="shared" si="4"/>
        <v/>
      </c>
      <c r="BK23" s="58" t="str">
        <f t="shared" si="5"/>
        <v/>
      </c>
      <c r="BL23" s="58" t="str">
        <f t="shared" si="6"/>
        <v>SI</v>
      </c>
      <c r="BM23" s="415"/>
      <c r="BN23" s="418"/>
      <c r="BO23" s="421"/>
      <c r="BP23" s="403"/>
      <c r="BQ23" s="397"/>
      <c r="BR23" s="397"/>
      <c r="BS23" s="409"/>
    </row>
    <row r="24" spans="2:71" s="53" customFormat="1" ht="96" customHeight="1" x14ac:dyDescent="0.25">
      <c r="B24" s="378"/>
      <c r="C24" s="381"/>
      <c r="D24" s="383"/>
      <c r="E24" s="383"/>
      <c r="F24" s="383"/>
      <c r="G24" s="383"/>
      <c r="H24" s="383"/>
      <c r="I24" s="383"/>
      <c r="J24" s="383"/>
      <c r="K24" s="60">
        <v>3</v>
      </c>
      <c r="L24" s="61" t="s">
        <v>115</v>
      </c>
      <c r="M24" s="405"/>
      <c r="N24" s="390"/>
      <c r="O24" s="400"/>
      <c r="P24" s="403"/>
      <c r="Q24" s="397"/>
      <c r="R24" s="397"/>
      <c r="S24" s="397"/>
      <c r="T24" s="397"/>
      <c r="U24" s="397"/>
      <c r="V24" s="397"/>
      <c r="W24" s="397"/>
      <c r="X24" s="397"/>
      <c r="Y24" s="397"/>
      <c r="Z24" s="397"/>
      <c r="AA24" s="397"/>
      <c r="AB24" s="397"/>
      <c r="AC24" s="397"/>
      <c r="AD24" s="397"/>
      <c r="AE24" s="397"/>
      <c r="AF24" s="397"/>
      <c r="AG24" s="397"/>
      <c r="AH24" s="397"/>
      <c r="AI24" s="397"/>
      <c r="AJ24" s="397"/>
      <c r="AK24" s="397"/>
      <c r="AL24" s="397"/>
      <c r="AM24" s="412"/>
      <c r="AN24" s="62">
        <v>3</v>
      </c>
      <c r="AO24" s="63" t="s">
        <v>117</v>
      </c>
      <c r="AP24" s="63"/>
      <c r="AQ24" s="63" t="s">
        <v>114</v>
      </c>
      <c r="AR24" s="63"/>
      <c r="AS24" s="63"/>
      <c r="AT24" s="63"/>
      <c r="AU24" s="63"/>
      <c r="AV24" s="63" t="s">
        <v>114</v>
      </c>
      <c r="AW24" s="64" t="s">
        <v>114</v>
      </c>
      <c r="AX24" s="64" t="s">
        <v>114</v>
      </c>
      <c r="AY24" s="64" t="s">
        <v>114</v>
      </c>
      <c r="AZ24" s="64" t="s">
        <v>114</v>
      </c>
      <c r="BA24" s="64" t="s">
        <v>114</v>
      </c>
      <c r="BB24" s="64" t="s">
        <v>114</v>
      </c>
      <c r="BC24" s="64" t="s">
        <v>114</v>
      </c>
      <c r="BD24" s="64">
        <f t="shared" si="1"/>
        <v>0</v>
      </c>
      <c r="BE24" s="64" t="str">
        <f t="shared" si="2"/>
        <v>Débil</v>
      </c>
      <c r="BF24" s="63"/>
      <c r="BG24" s="65" t="s">
        <v>114</v>
      </c>
      <c r="BH24" s="64" t="str">
        <f t="shared" si="3"/>
        <v>Casilla formulada</v>
      </c>
      <c r="BI24" s="63"/>
      <c r="BJ24" s="64" t="str">
        <f t="shared" si="4"/>
        <v/>
      </c>
      <c r="BK24" s="64" t="str">
        <f t="shared" si="5"/>
        <v/>
      </c>
      <c r="BL24" s="64" t="str">
        <f t="shared" si="6"/>
        <v>SI</v>
      </c>
      <c r="BM24" s="415"/>
      <c r="BN24" s="418"/>
      <c r="BO24" s="421"/>
      <c r="BP24" s="403"/>
      <c r="BQ24" s="397"/>
      <c r="BR24" s="397"/>
      <c r="BS24" s="409"/>
    </row>
    <row r="25" spans="2:71" s="53" customFormat="1" ht="96" customHeight="1" x14ac:dyDescent="0.25">
      <c r="B25" s="378"/>
      <c r="C25" s="381"/>
      <c r="D25" s="383"/>
      <c r="E25" s="383"/>
      <c r="F25" s="383"/>
      <c r="G25" s="383"/>
      <c r="H25" s="383"/>
      <c r="I25" s="383"/>
      <c r="J25" s="383"/>
      <c r="K25" s="54">
        <v>4</v>
      </c>
      <c r="L25" s="55" t="s">
        <v>115</v>
      </c>
      <c r="M25" s="405"/>
      <c r="N25" s="390"/>
      <c r="O25" s="400"/>
      <c r="P25" s="403"/>
      <c r="Q25" s="397"/>
      <c r="R25" s="397"/>
      <c r="S25" s="397"/>
      <c r="T25" s="397"/>
      <c r="U25" s="397"/>
      <c r="V25" s="397"/>
      <c r="W25" s="397"/>
      <c r="X25" s="397"/>
      <c r="Y25" s="397"/>
      <c r="Z25" s="397"/>
      <c r="AA25" s="397"/>
      <c r="AB25" s="397"/>
      <c r="AC25" s="397"/>
      <c r="AD25" s="397"/>
      <c r="AE25" s="397"/>
      <c r="AF25" s="397"/>
      <c r="AG25" s="397"/>
      <c r="AH25" s="397"/>
      <c r="AI25" s="397"/>
      <c r="AJ25" s="397"/>
      <c r="AK25" s="397"/>
      <c r="AL25" s="397"/>
      <c r="AM25" s="412"/>
      <c r="AN25" s="56">
        <v>4</v>
      </c>
      <c r="AO25" s="57" t="s">
        <v>117</v>
      </c>
      <c r="AP25" s="57"/>
      <c r="AQ25" s="57" t="s">
        <v>114</v>
      </c>
      <c r="AR25" s="57"/>
      <c r="AS25" s="57"/>
      <c r="AT25" s="57"/>
      <c r="AU25" s="57"/>
      <c r="AV25" s="57" t="s">
        <v>114</v>
      </c>
      <c r="AW25" s="58" t="s">
        <v>114</v>
      </c>
      <c r="AX25" s="58" t="s">
        <v>114</v>
      </c>
      <c r="AY25" s="58" t="s">
        <v>114</v>
      </c>
      <c r="AZ25" s="58" t="s">
        <v>114</v>
      </c>
      <c r="BA25" s="58" t="s">
        <v>114</v>
      </c>
      <c r="BB25" s="58" t="s">
        <v>114</v>
      </c>
      <c r="BC25" s="58" t="s">
        <v>114</v>
      </c>
      <c r="BD25" s="58">
        <f t="shared" si="1"/>
        <v>0</v>
      </c>
      <c r="BE25" s="58" t="str">
        <f t="shared" si="2"/>
        <v>Débil</v>
      </c>
      <c r="BF25" s="57"/>
      <c r="BG25" s="59" t="s">
        <v>114</v>
      </c>
      <c r="BH25" s="58" t="str">
        <f t="shared" si="3"/>
        <v>Casilla formulada</v>
      </c>
      <c r="BI25" s="57"/>
      <c r="BJ25" s="58" t="str">
        <f t="shared" si="4"/>
        <v/>
      </c>
      <c r="BK25" s="58" t="str">
        <f t="shared" si="5"/>
        <v/>
      </c>
      <c r="BL25" s="58" t="str">
        <f t="shared" si="6"/>
        <v>SI</v>
      </c>
      <c r="BM25" s="415"/>
      <c r="BN25" s="418"/>
      <c r="BO25" s="421"/>
      <c r="BP25" s="403"/>
      <c r="BQ25" s="397"/>
      <c r="BR25" s="397"/>
      <c r="BS25" s="409"/>
    </row>
    <row r="26" spans="2:71" s="53" customFormat="1" ht="96" customHeight="1" x14ac:dyDescent="0.25">
      <c r="B26" s="378"/>
      <c r="C26" s="381"/>
      <c r="D26" s="383"/>
      <c r="E26" s="383"/>
      <c r="F26" s="383"/>
      <c r="G26" s="383"/>
      <c r="H26" s="383"/>
      <c r="I26" s="383"/>
      <c r="J26" s="383"/>
      <c r="K26" s="60">
        <v>5</v>
      </c>
      <c r="L26" s="61" t="s">
        <v>115</v>
      </c>
      <c r="M26" s="405"/>
      <c r="N26" s="390"/>
      <c r="O26" s="400"/>
      <c r="P26" s="403"/>
      <c r="Q26" s="397"/>
      <c r="R26" s="397"/>
      <c r="S26" s="397"/>
      <c r="T26" s="397"/>
      <c r="U26" s="397"/>
      <c r="V26" s="397"/>
      <c r="W26" s="397"/>
      <c r="X26" s="397"/>
      <c r="Y26" s="397"/>
      <c r="Z26" s="397"/>
      <c r="AA26" s="397"/>
      <c r="AB26" s="397"/>
      <c r="AC26" s="397"/>
      <c r="AD26" s="397"/>
      <c r="AE26" s="397"/>
      <c r="AF26" s="397"/>
      <c r="AG26" s="397"/>
      <c r="AH26" s="397"/>
      <c r="AI26" s="397"/>
      <c r="AJ26" s="397"/>
      <c r="AK26" s="397"/>
      <c r="AL26" s="397"/>
      <c r="AM26" s="412"/>
      <c r="AN26" s="62">
        <v>5</v>
      </c>
      <c r="AO26" s="63" t="s">
        <v>117</v>
      </c>
      <c r="AP26" s="63"/>
      <c r="AQ26" s="63" t="s">
        <v>114</v>
      </c>
      <c r="AR26" s="63"/>
      <c r="AS26" s="63"/>
      <c r="AT26" s="63"/>
      <c r="AU26" s="63"/>
      <c r="AV26" s="63" t="s">
        <v>114</v>
      </c>
      <c r="AW26" s="64" t="s">
        <v>114</v>
      </c>
      <c r="AX26" s="64" t="s">
        <v>114</v>
      </c>
      <c r="AY26" s="64" t="s">
        <v>114</v>
      </c>
      <c r="AZ26" s="64" t="s">
        <v>114</v>
      </c>
      <c r="BA26" s="64" t="s">
        <v>114</v>
      </c>
      <c r="BB26" s="64" t="s">
        <v>114</v>
      </c>
      <c r="BC26" s="64" t="s">
        <v>114</v>
      </c>
      <c r="BD26" s="64">
        <f t="shared" si="1"/>
        <v>0</v>
      </c>
      <c r="BE26" s="64" t="str">
        <f t="shared" si="2"/>
        <v>Débil</v>
      </c>
      <c r="BF26" s="63"/>
      <c r="BG26" s="65" t="s">
        <v>114</v>
      </c>
      <c r="BH26" s="64" t="str">
        <f t="shared" si="3"/>
        <v>Casilla formulada</v>
      </c>
      <c r="BI26" s="63"/>
      <c r="BJ26" s="64" t="str">
        <f t="shared" si="4"/>
        <v/>
      </c>
      <c r="BK26" s="64" t="str">
        <f t="shared" si="5"/>
        <v/>
      </c>
      <c r="BL26" s="64" t="str">
        <f t="shared" si="6"/>
        <v>SI</v>
      </c>
      <c r="BM26" s="415"/>
      <c r="BN26" s="418"/>
      <c r="BO26" s="421"/>
      <c r="BP26" s="403"/>
      <c r="BQ26" s="397"/>
      <c r="BR26" s="397"/>
      <c r="BS26" s="409"/>
    </row>
    <row r="27" spans="2:71" s="53" customFormat="1" ht="96" customHeight="1" x14ac:dyDescent="0.25">
      <c r="B27" s="378"/>
      <c r="C27" s="381"/>
      <c r="D27" s="383"/>
      <c r="E27" s="383"/>
      <c r="F27" s="383"/>
      <c r="G27" s="383"/>
      <c r="H27" s="383"/>
      <c r="I27" s="383"/>
      <c r="J27" s="383"/>
      <c r="K27" s="54">
        <v>6</v>
      </c>
      <c r="L27" s="55" t="s">
        <v>115</v>
      </c>
      <c r="M27" s="405"/>
      <c r="N27" s="390"/>
      <c r="O27" s="400"/>
      <c r="P27" s="403"/>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412"/>
      <c r="AN27" s="56">
        <v>6</v>
      </c>
      <c r="AO27" s="57" t="s">
        <v>117</v>
      </c>
      <c r="AP27" s="57"/>
      <c r="AQ27" s="57" t="s">
        <v>114</v>
      </c>
      <c r="AR27" s="57"/>
      <c r="AS27" s="57"/>
      <c r="AT27" s="57"/>
      <c r="AU27" s="57"/>
      <c r="AV27" s="57" t="s">
        <v>114</v>
      </c>
      <c r="AW27" s="58" t="s">
        <v>114</v>
      </c>
      <c r="AX27" s="58" t="s">
        <v>114</v>
      </c>
      <c r="AY27" s="58" t="s">
        <v>114</v>
      </c>
      <c r="AZ27" s="58" t="s">
        <v>114</v>
      </c>
      <c r="BA27" s="58" t="s">
        <v>114</v>
      </c>
      <c r="BB27" s="58" t="s">
        <v>114</v>
      </c>
      <c r="BC27" s="58" t="s">
        <v>114</v>
      </c>
      <c r="BD27" s="58">
        <f t="shared" si="1"/>
        <v>0</v>
      </c>
      <c r="BE27" s="58" t="str">
        <f t="shared" si="2"/>
        <v>Débil</v>
      </c>
      <c r="BF27" s="57"/>
      <c r="BG27" s="59" t="s">
        <v>114</v>
      </c>
      <c r="BH27" s="58" t="str">
        <f t="shared" si="3"/>
        <v>Casilla formulada</v>
      </c>
      <c r="BI27" s="57"/>
      <c r="BJ27" s="58" t="str">
        <f t="shared" si="4"/>
        <v/>
      </c>
      <c r="BK27" s="58" t="str">
        <f t="shared" si="5"/>
        <v/>
      </c>
      <c r="BL27" s="58" t="str">
        <f t="shared" si="6"/>
        <v>SI</v>
      </c>
      <c r="BM27" s="415"/>
      <c r="BN27" s="418"/>
      <c r="BO27" s="421"/>
      <c r="BP27" s="403"/>
      <c r="BQ27" s="397"/>
      <c r="BR27" s="397"/>
      <c r="BS27" s="409"/>
    </row>
    <row r="28" spans="2:71" s="53" customFormat="1" ht="96" customHeight="1" x14ac:dyDescent="0.25">
      <c r="B28" s="378"/>
      <c r="C28" s="381"/>
      <c r="D28" s="383"/>
      <c r="E28" s="383"/>
      <c r="F28" s="383"/>
      <c r="G28" s="383"/>
      <c r="H28" s="383"/>
      <c r="I28" s="383"/>
      <c r="J28" s="383"/>
      <c r="K28" s="60">
        <v>7</v>
      </c>
      <c r="L28" s="61" t="s">
        <v>115</v>
      </c>
      <c r="M28" s="405"/>
      <c r="N28" s="390"/>
      <c r="O28" s="400"/>
      <c r="P28" s="403"/>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412"/>
      <c r="AN28" s="62">
        <v>7</v>
      </c>
      <c r="AO28" s="63" t="s">
        <v>117</v>
      </c>
      <c r="AP28" s="63"/>
      <c r="AQ28" s="63" t="s">
        <v>114</v>
      </c>
      <c r="AR28" s="63"/>
      <c r="AS28" s="63"/>
      <c r="AT28" s="63"/>
      <c r="AU28" s="63"/>
      <c r="AV28" s="63" t="s">
        <v>114</v>
      </c>
      <c r="AW28" s="64" t="s">
        <v>114</v>
      </c>
      <c r="AX28" s="64" t="s">
        <v>114</v>
      </c>
      <c r="AY28" s="64" t="s">
        <v>114</v>
      </c>
      <c r="AZ28" s="64" t="s">
        <v>114</v>
      </c>
      <c r="BA28" s="64" t="s">
        <v>114</v>
      </c>
      <c r="BB28" s="64" t="s">
        <v>114</v>
      </c>
      <c r="BC28" s="64" t="s">
        <v>114</v>
      </c>
      <c r="BD28" s="64">
        <f t="shared" si="1"/>
        <v>0</v>
      </c>
      <c r="BE28" s="64" t="str">
        <f t="shared" si="2"/>
        <v>Débil</v>
      </c>
      <c r="BF28" s="63"/>
      <c r="BG28" s="65" t="s">
        <v>114</v>
      </c>
      <c r="BH28" s="64" t="str">
        <f t="shared" si="3"/>
        <v>Casilla formulada</v>
      </c>
      <c r="BI28" s="63"/>
      <c r="BJ28" s="64" t="str">
        <f t="shared" si="4"/>
        <v/>
      </c>
      <c r="BK28" s="64" t="str">
        <f t="shared" si="5"/>
        <v/>
      </c>
      <c r="BL28" s="64" t="str">
        <f t="shared" si="6"/>
        <v>SI</v>
      </c>
      <c r="BM28" s="415"/>
      <c r="BN28" s="418"/>
      <c r="BO28" s="421"/>
      <c r="BP28" s="403"/>
      <c r="BQ28" s="397"/>
      <c r="BR28" s="397"/>
      <c r="BS28" s="409"/>
    </row>
    <row r="29" spans="2:71" s="53" customFormat="1" ht="96" customHeight="1" x14ac:dyDescent="0.25">
      <c r="B29" s="378"/>
      <c r="C29" s="381"/>
      <c r="D29" s="383"/>
      <c r="E29" s="383"/>
      <c r="F29" s="383"/>
      <c r="G29" s="383"/>
      <c r="H29" s="383"/>
      <c r="I29" s="383"/>
      <c r="J29" s="383"/>
      <c r="K29" s="54">
        <v>8</v>
      </c>
      <c r="L29" s="55" t="s">
        <v>115</v>
      </c>
      <c r="M29" s="405"/>
      <c r="N29" s="390"/>
      <c r="O29" s="400"/>
      <c r="P29" s="403"/>
      <c r="Q29" s="397"/>
      <c r="R29" s="397"/>
      <c r="S29" s="397"/>
      <c r="T29" s="397"/>
      <c r="U29" s="397"/>
      <c r="V29" s="397"/>
      <c r="W29" s="397"/>
      <c r="X29" s="397"/>
      <c r="Y29" s="397"/>
      <c r="Z29" s="397"/>
      <c r="AA29" s="397"/>
      <c r="AB29" s="397"/>
      <c r="AC29" s="397"/>
      <c r="AD29" s="397"/>
      <c r="AE29" s="397"/>
      <c r="AF29" s="397"/>
      <c r="AG29" s="397"/>
      <c r="AH29" s="397"/>
      <c r="AI29" s="397"/>
      <c r="AJ29" s="397"/>
      <c r="AK29" s="397"/>
      <c r="AL29" s="397"/>
      <c r="AM29" s="412"/>
      <c r="AN29" s="56">
        <v>8</v>
      </c>
      <c r="AO29" s="57" t="s">
        <v>117</v>
      </c>
      <c r="AP29" s="57"/>
      <c r="AQ29" s="57" t="s">
        <v>114</v>
      </c>
      <c r="AR29" s="57"/>
      <c r="AS29" s="57"/>
      <c r="AT29" s="57"/>
      <c r="AU29" s="57"/>
      <c r="AV29" s="57" t="s">
        <v>114</v>
      </c>
      <c r="AW29" s="58" t="s">
        <v>114</v>
      </c>
      <c r="AX29" s="58" t="s">
        <v>114</v>
      </c>
      <c r="AY29" s="58" t="s">
        <v>114</v>
      </c>
      <c r="AZ29" s="58" t="s">
        <v>114</v>
      </c>
      <c r="BA29" s="58" t="s">
        <v>114</v>
      </c>
      <c r="BB29" s="58" t="s">
        <v>114</v>
      </c>
      <c r="BC29" s="58" t="s">
        <v>114</v>
      </c>
      <c r="BD29" s="58">
        <f t="shared" si="1"/>
        <v>0</v>
      </c>
      <c r="BE29" s="58" t="str">
        <f t="shared" si="2"/>
        <v>Débil</v>
      </c>
      <c r="BF29" s="57"/>
      <c r="BG29" s="59" t="s">
        <v>114</v>
      </c>
      <c r="BH29" s="58" t="str">
        <f t="shared" si="3"/>
        <v>Casilla formulada</v>
      </c>
      <c r="BI29" s="57"/>
      <c r="BJ29" s="58" t="str">
        <f t="shared" si="4"/>
        <v/>
      </c>
      <c r="BK29" s="58" t="str">
        <f t="shared" si="5"/>
        <v/>
      </c>
      <c r="BL29" s="58" t="str">
        <f t="shared" si="6"/>
        <v>SI</v>
      </c>
      <c r="BM29" s="415"/>
      <c r="BN29" s="418"/>
      <c r="BO29" s="421"/>
      <c r="BP29" s="403"/>
      <c r="BQ29" s="397"/>
      <c r="BR29" s="397"/>
      <c r="BS29" s="409"/>
    </row>
    <row r="30" spans="2:71" s="53" customFormat="1" ht="96" customHeight="1" x14ac:dyDescent="0.25">
      <c r="B30" s="378"/>
      <c r="C30" s="381"/>
      <c r="D30" s="383"/>
      <c r="E30" s="383"/>
      <c r="F30" s="383"/>
      <c r="G30" s="383"/>
      <c r="H30" s="383"/>
      <c r="I30" s="383"/>
      <c r="J30" s="383"/>
      <c r="K30" s="60">
        <v>9</v>
      </c>
      <c r="L30" s="66" t="s">
        <v>115</v>
      </c>
      <c r="M30" s="405"/>
      <c r="N30" s="390"/>
      <c r="O30" s="400"/>
      <c r="P30" s="403"/>
      <c r="Q30" s="397"/>
      <c r="R30" s="397"/>
      <c r="S30" s="397"/>
      <c r="T30" s="397"/>
      <c r="U30" s="397"/>
      <c r="V30" s="397"/>
      <c r="W30" s="397"/>
      <c r="X30" s="397"/>
      <c r="Y30" s="397"/>
      <c r="Z30" s="397"/>
      <c r="AA30" s="397"/>
      <c r="AB30" s="397"/>
      <c r="AC30" s="397"/>
      <c r="AD30" s="397"/>
      <c r="AE30" s="397"/>
      <c r="AF30" s="397"/>
      <c r="AG30" s="397"/>
      <c r="AH30" s="397"/>
      <c r="AI30" s="397"/>
      <c r="AJ30" s="397"/>
      <c r="AK30" s="397"/>
      <c r="AL30" s="397"/>
      <c r="AM30" s="412"/>
      <c r="AN30" s="62">
        <v>9</v>
      </c>
      <c r="AO30" s="63" t="s">
        <v>117</v>
      </c>
      <c r="AP30" s="63"/>
      <c r="AQ30" s="63" t="s">
        <v>114</v>
      </c>
      <c r="AR30" s="63"/>
      <c r="AS30" s="63"/>
      <c r="AT30" s="63"/>
      <c r="AU30" s="63"/>
      <c r="AV30" s="63" t="s">
        <v>114</v>
      </c>
      <c r="AW30" s="64" t="s">
        <v>114</v>
      </c>
      <c r="AX30" s="64" t="s">
        <v>114</v>
      </c>
      <c r="AY30" s="64" t="s">
        <v>114</v>
      </c>
      <c r="AZ30" s="64" t="s">
        <v>114</v>
      </c>
      <c r="BA30" s="64" t="s">
        <v>114</v>
      </c>
      <c r="BB30" s="64" t="s">
        <v>114</v>
      </c>
      <c r="BC30" s="64" t="s">
        <v>114</v>
      </c>
      <c r="BD30" s="64">
        <f t="shared" si="1"/>
        <v>0</v>
      </c>
      <c r="BE30" s="64" t="str">
        <f t="shared" si="2"/>
        <v>Débil</v>
      </c>
      <c r="BF30" s="63"/>
      <c r="BG30" s="65" t="s">
        <v>114</v>
      </c>
      <c r="BH30" s="64" t="str">
        <f t="shared" si="3"/>
        <v>Casilla formulada</v>
      </c>
      <c r="BI30" s="63"/>
      <c r="BJ30" s="64" t="str">
        <f t="shared" si="4"/>
        <v/>
      </c>
      <c r="BK30" s="64" t="str">
        <f t="shared" si="5"/>
        <v/>
      </c>
      <c r="BL30" s="64" t="str">
        <f t="shared" si="6"/>
        <v>SI</v>
      </c>
      <c r="BM30" s="415"/>
      <c r="BN30" s="418"/>
      <c r="BO30" s="421"/>
      <c r="BP30" s="403"/>
      <c r="BQ30" s="397"/>
      <c r="BR30" s="397"/>
      <c r="BS30" s="409"/>
    </row>
    <row r="31" spans="2:71" s="53" customFormat="1" ht="96" customHeight="1" thickBot="1" x14ac:dyDescent="0.3">
      <c r="B31" s="379"/>
      <c r="C31" s="382"/>
      <c r="D31" s="384"/>
      <c r="E31" s="384"/>
      <c r="F31" s="384"/>
      <c r="G31" s="384"/>
      <c r="H31" s="384"/>
      <c r="I31" s="384"/>
      <c r="J31" s="384"/>
      <c r="K31" s="67">
        <v>10</v>
      </c>
      <c r="L31" s="68" t="s">
        <v>115</v>
      </c>
      <c r="M31" s="406"/>
      <c r="N31" s="391"/>
      <c r="O31" s="401"/>
      <c r="P31" s="404"/>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413"/>
      <c r="AN31" s="69">
        <v>10</v>
      </c>
      <c r="AO31" s="70" t="s">
        <v>117</v>
      </c>
      <c r="AP31" s="70"/>
      <c r="AQ31" s="70" t="s">
        <v>114</v>
      </c>
      <c r="AR31" s="70"/>
      <c r="AS31" s="70"/>
      <c r="AT31" s="70"/>
      <c r="AU31" s="70"/>
      <c r="AV31" s="70" t="s">
        <v>114</v>
      </c>
      <c r="AW31" s="71" t="s">
        <v>114</v>
      </c>
      <c r="AX31" s="71" t="s">
        <v>114</v>
      </c>
      <c r="AY31" s="71" t="s">
        <v>114</v>
      </c>
      <c r="AZ31" s="71" t="s">
        <v>114</v>
      </c>
      <c r="BA31" s="71" t="s">
        <v>114</v>
      </c>
      <c r="BB31" s="71" t="s">
        <v>114</v>
      </c>
      <c r="BC31" s="71" t="s">
        <v>114</v>
      </c>
      <c r="BD31" s="71">
        <f t="shared" si="1"/>
        <v>0</v>
      </c>
      <c r="BE31" s="71" t="str">
        <f t="shared" si="2"/>
        <v>Débil</v>
      </c>
      <c r="BF31" s="70"/>
      <c r="BG31" s="72" t="s">
        <v>114</v>
      </c>
      <c r="BH31" s="71" t="str">
        <f t="shared" si="3"/>
        <v>Casilla formulada</v>
      </c>
      <c r="BI31" s="70"/>
      <c r="BJ31" s="71" t="str">
        <f t="shared" si="4"/>
        <v/>
      </c>
      <c r="BK31" s="71" t="str">
        <f t="shared" si="5"/>
        <v/>
      </c>
      <c r="BL31" s="71" t="str">
        <f t="shared" si="6"/>
        <v>SI</v>
      </c>
      <c r="BM31" s="416"/>
      <c r="BN31" s="419"/>
      <c r="BO31" s="422"/>
      <c r="BP31" s="404"/>
      <c r="BQ31" s="398"/>
      <c r="BR31" s="398"/>
      <c r="BS31" s="410"/>
    </row>
    <row r="32" spans="2:71" s="53" customFormat="1" ht="96" customHeight="1" x14ac:dyDescent="0.25">
      <c r="B32" s="377">
        <v>3</v>
      </c>
      <c r="C32" s="380" t="s">
        <v>112</v>
      </c>
      <c r="D32" s="383" t="s">
        <v>113</v>
      </c>
      <c r="E32" s="383"/>
      <c r="F32" s="499" t="s">
        <v>114</v>
      </c>
      <c r="G32" s="499" t="s">
        <v>114</v>
      </c>
      <c r="H32" s="499" t="s">
        <v>114</v>
      </c>
      <c r="I32" s="499" t="s">
        <v>114</v>
      </c>
      <c r="J32" s="383" t="str">
        <f>IF(AND((F32="SI"),(G32="SI"),(H32="SI"),(I32="SI")),"Si es Riesgo de Corrupción","No es Riesgo de Corrupción")</f>
        <v>No es Riesgo de Corrupción</v>
      </c>
      <c r="K32" s="47">
        <v>1</v>
      </c>
      <c r="L32" s="48" t="s">
        <v>115</v>
      </c>
      <c r="M32" s="405" t="s">
        <v>183</v>
      </c>
      <c r="N32" s="501" t="s">
        <v>114</v>
      </c>
      <c r="O32" s="399" t="str">
        <f>IF(N32=1,"Rara vez",IF(N32=2,"Improbable",IF(N32=3,"Posible",IF(N32=4,"Probable",IF(N32=5,"Casi seguro","Definir el nivel de probabilidad")))))</f>
        <v>Definir el nivel de probabilidad</v>
      </c>
      <c r="P32" s="40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504" t="s">
        <v>114</v>
      </c>
      <c r="R32" s="504" t="s">
        <v>114</v>
      </c>
      <c r="S32" s="504" t="s">
        <v>114</v>
      </c>
      <c r="T32" s="504" t="s">
        <v>114</v>
      </c>
      <c r="U32" s="504" t="s">
        <v>114</v>
      </c>
      <c r="V32" s="504" t="s">
        <v>114</v>
      </c>
      <c r="W32" s="504" t="s">
        <v>114</v>
      </c>
      <c r="X32" s="504" t="s">
        <v>114</v>
      </c>
      <c r="Y32" s="504" t="s">
        <v>114</v>
      </c>
      <c r="Z32" s="504" t="s">
        <v>114</v>
      </c>
      <c r="AA32" s="504" t="s">
        <v>114</v>
      </c>
      <c r="AB32" s="504" t="s">
        <v>114</v>
      </c>
      <c r="AC32" s="504" t="s">
        <v>114</v>
      </c>
      <c r="AD32" s="504" t="s">
        <v>114</v>
      </c>
      <c r="AE32" s="504" t="s">
        <v>114</v>
      </c>
      <c r="AF32" s="504" t="s">
        <v>114</v>
      </c>
      <c r="AG32" s="504" t="s">
        <v>114</v>
      </c>
      <c r="AH32" s="504" t="s">
        <v>114</v>
      </c>
      <c r="AI32" s="504" t="s">
        <v>114</v>
      </c>
      <c r="AJ32" s="396">
        <f>IF(AF32="SI","Impacto Catastrófico por lesoines o perdida de vidas humanas",(COUNTIF(Q32:AE41,"SI")+COUNTIF(AG32:AI41,"SI")))</f>
        <v>0</v>
      </c>
      <c r="AK32" s="396" t="str">
        <f>IF(AJ32=0,"",IF(AND(AJ32&gt;0,AJ32&lt;=5),"Moderado",IF(AND(AJ32&gt;5,AJ32&lt;=11),"Mayor","Catastrófico")))</f>
        <v/>
      </c>
      <c r="AL32" s="396" t="str">
        <f>IF(AND(O32="Rara Vez",AK32="Moderado"),"Moderado",IF(AND(O32="Rara Vez",AK32="Mayor"),"Alto",IF(AND(O32="Improbable",AK32="Moderado"),"Moderado",IF(AND(O32="Improbable",AK32="Mayor"),"Alto",IF(AND(O32="Posible",AK32="Moderado"),"Alto",IF(AND(O32="Probable",AK32="Moderado"),"Alto","Extremo"))))))</f>
        <v>Extremo</v>
      </c>
      <c r="AM32" s="411" t="s">
        <v>116</v>
      </c>
      <c r="AN32" s="49">
        <v>1</v>
      </c>
      <c r="AO32" s="50" t="s">
        <v>117</v>
      </c>
      <c r="AP32" s="50"/>
      <c r="AQ32" s="50" t="s">
        <v>114</v>
      </c>
      <c r="AR32" s="50"/>
      <c r="AS32" s="50"/>
      <c r="AT32" s="50"/>
      <c r="AU32" s="50"/>
      <c r="AV32" s="50" t="s">
        <v>114</v>
      </c>
      <c r="AW32" s="51" t="s">
        <v>114</v>
      </c>
      <c r="AX32" s="51" t="s">
        <v>114</v>
      </c>
      <c r="AY32" s="51" t="s">
        <v>114</v>
      </c>
      <c r="AZ32" s="51" t="s">
        <v>114</v>
      </c>
      <c r="BA32" s="51" t="s">
        <v>114</v>
      </c>
      <c r="BB32" s="51" t="s">
        <v>114</v>
      </c>
      <c r="BC32" s="51" t="s">
        <v>114</v>
      </c>
      <c r="BD32" s="51">
        <f t="shared" si="1"/>
        <v>0</v>
      </c>
      <c r="BE32" s="51" t="str">
        <f t="shared" si="2"/>
        <v>Débil</v>
      </c>
      <c r="BF32" s="50"/>
      <c r="BG32" s="52" t="s">
        <v>114</v>
      </c>
      <c r="BH32" s="51" t="str">
        <f t="shared" si="3"/>
        <v>Casilla formulada</v>
      </c>
      <c r="BI32" s="50"/>
      <c r="BJ32" s="51" t="str">
        <f t="shared" si="4"/>
        <v/>
      </c>
      <c r="BK32" s="51" t="str">
        <f t="shared" si="5"/>
        <v/>
      </c>
      <c r="BL32" s="51" t="str">
        <f t="shared" si="6"/>
        <v>SI</v>
      </c>
      <c r="BM32" s="414" t="e">
        <f>IF(AVERAGE(BK32:BK41)=100,"FUERTE",IF(AND(AVERAGE(BK32:BK41)&lt;=99,AVERAGE(BK32:BK41)&gt;=50),"MODERADA",IF(AVERAGE(BK32:BK41)&lt;50,"DÉBIL",0)))</f>
        <v>#DIV/0!</v>
      </c>
      <c r="BN32" s="417" t="str">
        <f>IFERROR(IF(BM32="DÉBIL","NO DISMINUYE",IF(AVERAGEIF(AV32:AV41,"Preventivo",BK32:BK41)&gt;=50,"DIRECTAMENTE","NO DISMINUYE")),"NO DISMINUYE")</f>
        <v>NO DISMINUYE</v>
      </c>
      <c r="BO32" s="507" t="e">
        <f>IF(N32=1,1,IF(AND(N32=2,BM32="FUERTE",BN32="DIRECTAMENTE"),N32-1,IF(AND(N32&gt;2,BM32="FUERTE",BN32="DIRECTAMENTE"),N32-2,IF(AND(N32&gt;=2,BM32="MODERADA",BN32="DIRECTAMENTE"),N32-1,N32))))</f>
        <v>#DIV/0!</v>
      </c>
      <c r="BP32" s="423" t="e">
        <f>IF(BO32=1,"Rara vez",IF(BO32=2,"Improbable",IF(BO32=3,"Posible",IF(BO32=4,"Probable",IF(BO32=5,"Casi Seguro",0)))))</f>
        <v>#DIV/0!</v>
      </c>
      <c r="BQ32" s="407" t="str">
        <f>AK32</f>
        <v/>
      </c>
      <c r="BR32" s="407" t="e">
        <f>IF(AND(BP32="Rara Vez",BQ32="Moderado"),"Moderado",IF(AND(BP32="Rara Vez",BQ32="Mayor"),"Alto",IF(AND(BP32="Improbable",BQ32="Moderado"),"Moderado",IF(AND(BP32="Improbable",BQ32="Mayor"),"Alto",IF(AND(BP32="Posible",BQ32="Moderado"),"Alto",IF(AND(BP32="Probable",BQ32="Moderado"),"Alto","Extremo"))))))</f>
        <v>#DIV/0!</v>
      </c>
      <c r="BS32" s="408"/>
    </row>
    <row r="33" spans="2:71" s="53" customFormat="1" ht="96" customHeight="1" x14ac:dyDescent="0.25">
      <c r="B33" s="378"/>
      <c r="C33" s="381"/>
      <c r="D33" s="383"/>
      <c r="E33" s="383"/>
      <c r="F33" s="499"/>
      <c r="G33" s="499"/>
      <c r="H33" s="499"/>
      <c r="I33" s="499"/>
      <c r="J33" s="383"/>
      <c r="K33" s="54">
        <v>2</v>
      </c>
      <c r="L33" s="55" t="s">
        <v>115</v>
      </c>
      <c r="M33" s="405"/>
      <c r="N33" s="502"/>
      <c r="O33" s="400"/>
      <c r="P33" s="403"/>
      <c r="Q33" s="505"/>
      <c r="R33" s="505"/>
      <c r="S33" s="505"/>
      <c r="T33" s="505"/>
      <c r="U33" s="505"/>
      <c r="V33" s="505"/>
      <c r="W33" s="505"/>
      <c r="X33" s="505"/>
      <c r="Y33" s="505"/>
      <c r="Z33" s="505"/>
      <c r="AA33" s="505"/>
      <c r="AB33" s="505"/>
      <c r="AC33" s="505"/>
      <c r="AD33" s="505"/>
      <c r="AE33" s="505"/>
      <c r="AF33" s="505"/>
      <c r="AG33" s="505"/>
      <c r="AH33" s="505"/>
      <c r="AI33" s="505"/>
      <c r="AJ33" s="397"/>
      <c r="AK33" s="397"/>
      <c r="AL33" s="397"/>
      <c r="AM33" s="412"/>
      <c r="AN33" s="56">
        <v>2</v>
      </c>
      <c r="AO33" s="57" t="s">
        <v>117</v>
      </c>
      <c r="AP33" s="57"/>
      <c r="AQ33" s="57" t="s">
        <v>114</v>
      </c>
      <c r="AR33" s="57"/>
      <c r="AS33" s="57"/>
      <c r="AT33" s="57"/>
      <c r="AU33" s="57"/>
      <c r="AV33" s="57" t="s">
        <v>114</v>
      </c>
      <c r="AW33" s="58" t="s">
        <v>114</v>
      </c>
      <c r="AX33" s="58" t="s">
        <v>114</v>
      </c>
      <c r="AY33" s="58" t="s">
        <v>114</v>
      </c>
      <c r="AZ33" s="58" t="s">
        <v>114</v>
      </c>
      <c r="BA33" s="58" t="s">
        <v>114</v>
      </c>
      <c r="BB33" s="58" t="s">
        <v>114</v>
      </c>
      <c r="BC33" s="58" t="s">
        <v>114</v>
      </c>
      <c r="BD33" s="58">
        <f t="shared" si="1"/>
        <v>0</v>
      </c>
      <c r="BE33" s="58" t="str">
        <f t="shared" si="2"/>
        <v>Débil</v>
      </c>
      <c r="BF33" s="57"/>
      <c r="BG33" s="59" t="s">
        <v>114</v>
      </c>
      <c r="BH33" s="58" t="str">
        <f t="shared" si="3"/>
        <v>Casilla formulada</v>
      </c>
      <c r="BI33" s="57"/>
      <c r="BJ33" s="58" t="str">
        <f t="shared" si="4"/>
        <v/>
      </c>
      <c r="BK33" s="58" t="str">
        <f t="shared" si="5"/>
        <v/>
      </c>
      <c r="BL33" s="58" t="str">
        <f t="shared" si="6"/>
        <v>SI</v>
      </c>
      <c r="BM33" s="415"/>
      <c r="BN33" s="418"/>
      <c r="BO33" s="508"/>
      <c r="BP33" s="403"/>
      <c r="BQ33" s="397"/>
      <c r="BR33" s="397"/>
      <c r="BS33" s="409"/>
    </row>
    <row r="34" spans="2:71" s="53" customFormat="1" ht="96" customHeight="1" x14ac:dyDescent="0.25">
      <c r="B34" s="378"/>
      <c r="C34" s="381"/>
      <c r="D34" s="383"/>
      <c r="E34" s="383"/>
      <c r="F34" s="499"/>
      <c r="G34" s="499"/>
      <c r="H34" s="499"/>
      <c r="I34" s="499"/>
      <c r="J34" s="383"/>
      <c r="K34" s="60">
        <v>3</v>
      </c>
      <c r="L34" s="61" t="s">
        <v>115</v>
      </c>
      <c r="M34" s="405"/>
      <c r="N34" s="502"/>
      <c r="O34" s="400"/>
      <c r="P34" s="403"/>
      <c r="Q34" s="505"/>
      <c r="R34" s="505"/>
      <c r="S34" s="505"/>
      <c r="T34" s="505"/>
      <c r="U34" s="505"/>
      <c r="V34" s="505"/>
      <c r="W34" s="505"/>
      <c r="X34" s="505"/>
      <c r="Y34" s="505"/>
      <c r="Z34" s="505"/>
      <c r="AA34" s="505"/>
      <c r="AB34" s="505"/>
      <c r="AC34" s="505"/>
      <c r="AD34" s="505"/>
      <c r="AE34" s="505"/>
      <c r="AF34" s="505"/>
      <c r="AG34" s="505"/>
      <c r="AH34" s="505"/>
      <c r="AI34" s="505"/>
      <c r="AJ34" s="397"/>
      <c r="AK34" s="397"/>
      <c r="AL34" s="397"/>
      <c r="AM34" s="412"/>
      <c r="AN34" s="62">
        <v>3</v>
      </c>
      <c r="AO34" s="63" t="s">
        <v>117</v>
      </c>
      <c r="AP34" s="63"/>
      <c r="AQ34" s="63" t="s">
        <v>114</v>
      </c>
      <c r="AR34" s="63"/>
      <c r="AS34" s="63"/>
      <c r="AT34" s="63"/>
      <c r="AU34" s="63"/>
      <c r="AV34" s="63" t="s">
        <v>114</v>
      </c>
      <c r="AW34" s="64" t="s">
        <v>114</v>
      </c>
      <c r="AX34" s="64" t="s">
        <v>114</v>
      </c>
      <c r="AY34" s="64" t="s">
        <v>114</v>
      </c>
      <c r="AZ34" s="64" t="s">
        <v>114</v>
      </c>
      <c r="BA34" s="64" t="s">
        <v>114</v>
      </c>
      <c r="BB34" s="64" t="s">
        <v>114</v>
      </c>
      <c r="BC34" s="64" t="s">
        <v>114</v>
      </c>
      <c r="BD34" s="64">
        <f t="shared" si="1"/>
        <v>0</v>
      </c>
      <c r="BE34" s="64" t="str">
        <f t="shared" si="2"/>
        <v>Débil</v>
      </c>
      <c r="BF34" s="63"/>
      <c r="BG34" s="65" t="s">
        <v>114</v>
      </c>
      <c r="BH34" s="64" t="str">
        <f t="shared" si="3"/>
        <v>Casilla formulada</v>
      </c>
      <c r="BI34" s="63"/>
      <c r="BJ34" s="64" t="str">
        <f t="shared" si="4"/>
        <v/>
      </c>
      <c r="BK34" s="64" t="str">
        <f t="shared" si="5"/>
        <v/>
      </c>
      <c r="BL34" s="64" t="str">
        <f t="shared" si="6"/>
        <v>SI</v>
      </c>
      <c r="BM34" s="415"/>
      <c r="BN34" s="418"/>
      <c r="BO34" s="508"/>
      <c r="BP34" s="403"/>
      <c r="BQ34" s="397"/>
      <c r="BR34" s="397"/>
      <c r="BS34" s="409"/>
    </row>
    <row r="35" spans="2:71" s="53" customFormat="1" ht="96" customHeight="1" x14ac:dyDescent="0.25">
      <c r="B35" s="378"/>
      <c r="C35" s="381"/>
      <c r="D35" s="383"/>
      <c r="E35" s="383"/>
      <c r="F35" s="499"/>
      <c r="G35" s="499"/>
      <c r="H35" s="499"/>
      <c r="I35" s="499"/>
      <c r="J35" s="383"/>
      <c r="K35" s="54">
        <v>4</v>
      </c>
      <c r="L35" s="55" t="s">
        <v>115</v>
      </c>
      <c r="M35" s="405"/>
      <c r="N35" s="502"/>
      <c r="O35" s="400"/>
      <c r="P35" s="403"/>
      <c r="Q35" s="505"/>
      <c r="R35" s="505"/>
      <c r="S35" s="505"/>
      <c r="T35" s="505"/>
      <c r="U35" s="505"/>
      <c r="V35" s="505"/>
      <c r="W35" s="505"/>
      <c r="X35" s="505"/>
      <c r="Y35" s="505"/>
      <c r="Z35" s="505"/>
      <c r="AA35" s="505"/>
      <c r="AB35" s="505"/>
      <c r="AC35" s="505"/>
      <c r="AD35" s="505"/>
      <c r="AE35" s="505"/>
      <c r="AF35" s="505"/>
      <c r="AG35" s="505"/>
      <c r="AH35" s="505"/>
      <c r="AI35" s="505"/>
      <c r="AJ35" s="397"/>
      <c r="AK35" s="397"/>
      <c r="AL35" s="397"/>
      <c r="AM35" s="412"/>
      <c r="AN35" s="56">
        <v>4</v>
      </c>
      <c r="AO35" s="57" t="s">
        <v>117</v>
      </c>
      <c r="AP35" s="57"/>
      <c r="AQ35" s="57" t="s">
        <v>114</v>
      </c>
      <c r="AR35" s="57"/>
      <c r="AS35" s="57"/>
      <c r="AT35" s="57"/>
      <c r="AU35" s="57"/>
      <c r="AV35" s="57" t="s">
        <v>114</v>
      </c>
      <c r="AW35" s="58" t="s">
        <v>114</v>
      </c>
      <c r="AX35" s="58" t="s">
        <v>114</v>
      </c>
      <c r="AY35" s="58" t="s">
        <v>114</v>
      </c>
      <c r="AZ35" s="58" t="s">
        <v>114</v>
      </c>
      <c r="BA35" s="58" t="s">
        <v>114</v>
      </c>
      <c r="BB35" s="58" t="s">
        <v>114</v>
      </c>
      <c r="BC35" s="58" t="s">
        <v>114</v>
      </c>
      <c r="BD35" s="58">
        <f t="shared" si="1"/>
        <v>0</v>
      </c>
      <c r="BE35" s="58" t="str">
        <f t="shared" si="2"/>
        <v>Débil</v>
      </c>
      <c r="BF35" s="57"/>
      <c r="BG35" s="59" t="s">
        <v>114</v>
      </c>
      <c r="BH35" s="58" t="str">
        <f t="shared" si="3"/>
        <v>Casilla formulada</v>
      </c>
      <c r="BI35" s="57"/>
      <c r="BJ35" s="58" t="str">
        <f t="shared" si="4"/>
        <v/>
      </c>
      <c r="BK35" s="58" t="str">
        <f t="shared" si="5"/>
        <v/>
      </c>
      <c r="BL35" s="58" t="str">
        <f t="shared" si="6"/>
        <v>SI</v>
      </c>
      <c r="BM35" s="415"/>
      <c r="BN35" s="418"/>
      <c r="BO35" s="508"/>
      <c r="BP35" s="403"/>
      <c r="BQ35" s="397"/>
      <c r="BR35" s="397"/>
      <c r="BS35" s="409"/>
    </row>
    <row r="36" spans="2:71" s="53" customFormat="1" ht="96" customHeight="1" x14ac:dyDescent="0.25">
      <c r="B36" s="378"/>
      <c r="C36" s="381"/>
      <c r="D36" s="383"/>
      <c r="E36" s="383"/>
      <c r="F36" s="499"/>
      <c r="G36" s="499"/>
      <c r="H36" s="499"/>
      <c r="I36" s="499"/>
      <c r="J36" s="383"/>
      <c r="K36" s="60">
        <v>5</v>
      </c>
      <c r="L36" s="61" t="s">
        <v>115</v>
      </c>
      <c r="M36" s="405"/>
      <c r="N36" s="502"/>
      <c r="O36" s="400"/>
      <c r="P36" s="403"/>
      <c r="Q36" s="505"/>
      <c r="R36" s="505"/>
      <c r="S36" s="505"/>
      <c r="T36" s="505"/>
      <c r="U36" s="505"/>
      <c r="V36" s="505"/>
      <c r="W36" s="505"/>
      <c r="X36" s="505"/>
      <c r="Y36" s="505"/>
      <c r="Z36" s="505"/>
      <c r="AA36" s="505"/>
      <c r="AB36" s="505"/>
      <c r="AC36" s="505"/>
      <c r="AD36" s="505"/>
      <c r="AE36" s="505"/>
      <c r="AF36" s="505"/>
      <c r="AG36" s="505"/>
      <c r="AH36" s="505"/>
      <c r="AI36" s="505"/>
      <c r="AJ36" s="397"/>
      <c r="AK36" s="397"/>
      <c r="AL36" s="397"/>
      <c r="AM36" s="412"/>
      <c r="AN36" s="62">
        <v>5</v>
      </c>
      <c r="AO36" s="63" t="s">
        <v>117</v>
      </c>
      <c r="AP36" s="63"/>
      <c r="AQ36" s="63" t="s">
        <v>114</v>
      </c>
      <c r="AR36" s="63"/>
      <c r="AS36" s="63"/>
      <c r="AT36" s="63"/>
      <c r="AU36" s="63"/>
      <c r="AV36" s="63" t="s">
        <v>114</v>
      </c>
      <c r="AW36" s="64" t="s">
        <v>114</v>
      </c>
      <c r="AX36" s="64" t="s">
        <v>114</v>
      </c>
      <c r="AY36" s="64" t="s">
        <v>114</v>
      </c>
      <c r="AZ36" s="64" t="s">
        <v>114</v>
      </c>
      <c r="BA36" s="64" t="s">
        <v>114</v>
      </c>
      <c r="BB36" s="64" t="s">
        <v>114</v>
      </c>
      <c r="BC36" s="64" t="s">
        <v>114</v>
      </c>
      <c r="BD36" s="64">
        <f t="shared" si="1"/>
        <v>0</v>
      </c>
      <c r="BE36" s="64" t="str">
        <f t="shared" si="2"/>
        <v>Débil</v>
      </c>
      <c r="BF36" s="63"/>
      <c r="BG36" s="65" t="s">
        <v>114</v>
      </c>
      <c r="BH36" s="64" t="str">
        <f t="shared" si="3"/>
        <v>Casilla formulada</v>
      </c>
      <c r="BI36" s="63"/>
      <c r="BJ36" s="64" t="str">
        <f t="shared" si="4"/>
        <v/>
      </c>
      <c r="BK36" s="64" t="str">
        <f t="shared" si="5"/>
        <v/>
      </c>
      <c r="BL36" s="64" t="str">
        <f t="shared" si="6"/>
        <v>SI</v>
      </c>
      <c r="BM36" s="415"/>
      <c r="BN36" s="418"/>
      <c r="BO36" s="508"/>
      <c r="BP36" s="403"/>
      <c r="BQ36" s="397"/>
      <c r="BR36" s="397"/>
      <c r="BS36" s="409"/>
    </row>
    <row r="37" spans="2:71" s="53" customFormat="1" ht="96" customHeight="1" x14ac:dyDescent="0.25">
      <c r="B37" s="378"/>
      <c r="C37" s="381"/>
      <c r="D37" s="383"/>
      <c r="E37" s="383"/>
      <c r="F37" s="499"/>
      <c r="G37" s="499"/>
      <c r="H37" s="499"/>
      <c r="I37" s="499"/>
      <c r="J37" s="383"/>
      <c r="K37" s="54">
        <v>6</v>
      </c>
      <c r="L37" s="55" t="s">
        <v>115</v>
      </c>
      <c r="M37" s="405"/>
      <c r="N37" s="502"/>
      <c r="O37" s="400"/>
      <c r="P37" s="403"/>
      <c r="Q37" s="505"/>
      <c r="R37" s="505"/>
      <c r="S37" s="505"/>
      <c r="T37" s="505"/>
      <c r="U37" s="505"/>
      <c r="V37" s="505"/>
      <c r="W37" s="505"/>
      <c r="X37" s="505"/>
      <c r="Y37" s="505"/>
      <c r="Z37" s="505"/>
      <c r="AA37" s="505"/>
      <c r="AB37" s="505"/>
      <c r="AC37" s="505"/>
      <c r="AD37" s="505"/>
      <c r="AE37" s="505"/>
      <c r="AF37" s="505"/>
      <c r="AG37" s="505"/>
      <c r="AH37" s="505"/>
      <c r="AI37" s="505"/>
      <c r="AJ37" s="397"/>
      <c r="AK37" s="397"/>
      <c r="AL37" s="397"/>
      <c r="AM37" s="412"/>
      <c r="AN37" s="56">
        <v>6</v>
      </c>
      <c r="AO37" s="57" t="s">
        <v>117</v>
      </c>
      <c r="AP37" s="57"/>
      <c r="AQ37" s="57" t="s">
        <v>114</v>
      </c>
      <c r="AR37" s="57"/>
      <c r="AS37" s="57"/>
      <c r="AT37" s="57"/>
      <c r="AU37" s="57"/>
      <c r="AV37" s="57" t="s">
        <v>114</v>
      </c>
      <c r="AW37" s="58" t="s">
        <v>114</v>
      </c>
      <c r="AX37" s="58" t="s">
        <v>114</v>
      </c>
      <c r="AY37" s="58" t="s">
        <v>114</v>
      </c>
      <c r="AZ37" s="58" t="s">
        <v>114</v>
      </c>
      <c r="BA37" s="58" t="s">
        <v>114</v>
      </c>
      <c r="BB37" s="58" t="s">
        <v>114</v>
      </c>
      <c r="BC37" s="58" t="s">
        <v>114</v>
      </c>
      <c r="BD37" s="58">
        <f t="shared" si="1"/>
        <v>0</v>
      </c>
      <c r="BE37" s="58" t="str">
        <f t="shared" si="2"/>
        <v>Débil</v>
      </c>
      <c r="BF37" s="57"/>
      <c r="BG37" s="59" t="s">
        <v>114</v>
      </c>
      <c r="BH37" s="58" t="str">
        <f t="shared" si="3"/>
        <v>Casilla formulada</v>
      </c>
      <c r="BI37" s="57"/>
      <c r="BJ37" s="58" t="str">
        <f t="shared" si="4"/>
        <v/>
      </c>
      <c r="BK37" s="58" t="str">
        <f t="shared" si="5"/>
        <v/>
      </c>
      <c r="BL37" s="58" t="str">
        <f t="shared" si="6"/>
        <v>SI</v>
      </c>
      <c r="BM37" s="415"/>
      <c r="BN37" s="418"/>
      <c r="BO37" s="508"/>
      <c r="BP37" s="403"/>
      <c r="BQ37" s="397"/>
      <c r="BR37" s="397"/>
      <c r="BS37" s="409"/>
    </row>
    <row r="38" spans="2:71" s="53" customFormat="1" ht="96" customHeight="1" x14ac:dyDescent="0.25">
      <c r="B38" s="378"/>
      <c r="C38" s="381"/>
      <c r="D38" s="383"/>
      <c r="E38" s="383"/>
      <c r="F38" s="499"/>
      <c r="G38" s="499"/>
      <c r="H38" s="499"/>
      <c r="I38" s="499"/>
      <c r="J38" s="383"/>
      <c r="K38" s="60">
        <v>7</v>
      </c>
      <c r="L38" s="61" t="s">
        <v>115</v>
      </c>
      <c r="M38" s="405"/>
      <c r="N38" s="502"/>
      <c r="O38" s="400"/>
      <c r="P38" s="403"/>
      <c r="Q38" s="505"/>
      <c r="R38" s="505"/>
      <c r="S38" s="505"/>
      <c r="T38" s="505"/>
      <c r="U38" s="505"/>
      <c r="V38" s="505"/>
      <c r="W38" s="505"/>
      <c r="X38" s="505"/>
      <c r="Y38" s="505"/>
      <c r="Z38" s="505"/>
      <c r="AA38" s="505"/>
      <c r="AB38" s="505"/>
      <c r="AC38" s="505"/>
      <c r="AD38" s="505"/>
      <c r="AE38" s="505"/>
      <c r="AF38" s="505"/>
      <c r="AG38" s="505"/>
      <c r="AH38" s="505"/>
      <c r="AI38" s="505"/>
      <c r="AJ38" s="397"/>
      <c r="AK38" s="397"/>
      <c r="AL38" s="397"/>
      <c r="AM38" s="412"/>
      <c r="AN38" s="62">
        <v>7</v>
      </c>
      <c r="AO38" s="63" t="s">
        <v>117</v>
      </c>
      <c r="AP38" s="63"/>
      <c r="AQ38" s="63" t="s">
        <v>114</v>
      </c>
      <c r="AR38" s="63"/>
      <c r="AS38" s="63"/>
      <c r="AT38" s="63"/>
      <c r="AU38" s="63"/>
      <c r="AV38" s="63" t="s">
        <v>114</v>
      </c>
      <c r="AW38" s="64" t="s">
        <v>114</v>
      </c>
      <c r="AX38" s="64" t="s">
        <v>114</v>
      </c>
      <c r="AY38" s="64" t="s">
        <v>114</v>
      </c>
      <c r="AZ38" s="64" t="s">
        <v>114</v>
      </c>
      <c r="BA38" s="64" t="s">
        <v>114</v>
      </c>
      <c r="BB38" s="64" t="s">
        <v>114</v>
      </c>
      <c r="BC38" s="64" t="s">
        <v>114</v>
      </c>
      <c r="BD38" s="64">
        <f t="shared" si="1"/>
        <v>0</v>
      </c>
      <c r="BE38" s="64" t="str">
        <f t="shared" si="2"/>
        <v>Débil</v>
      </c>
      <c r="BF38" s="63"/>
      <c r="BG38" s="65" t="s">
        <v>114</v>
      </c>
      <c r="BH38" s="64" t="str">
        <f t="shared" si="3"/>
        <v>Casilla formulada</v>
      </c>
      <c r="BI38" s="63"/>
      <c r="BJ38" s="64" t="str">
        <f t="shared" si="4"/>
        <v/>
      </c>
      <c r="BK38" s="64" t="str">
        <f t="shared" si="5"/>
        <v/>
      </c>
      <c r="BL38" s="64" t="str">
        <f t="shared" si="6"/>
        <v>SI</v>
      </c>
      <c r="BM38" s="415"/>
      <c r="BN38" s="418"/>
      <c r="BO38" s="508"/>
      <c r="BP38" s="403"/>
      <c r="BQ38" s="397"/>
      <c r="BR38" s="397"/>
      <c r="BS38" s="409"/>
    </row>
    <row r="39" spans="2:71" s="53" customFormat="1" ht="96" customHeight="1" x14ac:dyDescent="0.25">
      <c r="B39" s="378"/>
      <c r="C39" s="381"/>
      <c r="D39" s="383"/>
      <c r="E39" s="383"/>
      <c r="F39" s="499"/>
      <c r="G39" s="499"/>
      <c r="H39" s="499"/>
      <c r="I39" s="499"/>
      <c r="J39" s="383"/>
      <c r="K39" s="54">
        <v>8</v>
      </c>
      <c r="L39" s="55" t="s">
        <v>115</v>
      </c>
      <c r="M39" s="405"/>
      <c r="N39" s="502"/>
      <c r="O39" s="400"/>
      <c r="P39" s="403"/>
      <c r="Q39" s="505"/>
      <c r="R39" s="505"/>
      <c r="S39" s="505"/>
      <c r="T39" s="505"/>
      <c r="U39" s="505"/>
      <c r="V39" s="505"/>
      <c r="W39" s="505"/>
      <c r="X39" s="505"/>
      <c r="Y39" s="505"/>
      <c r="Z39" s="505"/>
      <c r="AA39" s="505"/>
      <c r="AB39" s="505"/>
      <c r="AC39" s="505"/>
      <c r="AD39" s="505"/>
      <c r="AE39" s="505"/>
      <c r="AF39" s="505"/>
      <c r="AG39" s="505"/>
      <c r="AH39" s="505"/>
      <c r="AI39" s="505"/>
      <c r="AJ39" s="397"/>
      <c r="AK39" s="397"/>
      <c r="AL39" s="397"/>
      <c r="AM39" s="412"/>
      <c r="AN39" s="56">
        <v>8</v>
      </c>
      <c r="AO39" s="57" t="s">
        <v>117</v>
      </c>
      <c r="AP39" s="57"/>
      <c r="AQ39" s="57" t="s">
        <v>114</v>
      </c>
      <c r="AR39" s="57"/>
      <c r="AS39" s="57"/>
      <c r="AT39" s="57"/>
      <c r="AU39" s="57"/>
      <c r="AV39" s="57" t="s">
        <v>114</v>
      </c>
      <c r="AW39" s="58" t="s">
        <v>114</v>
      </c>
      <c r="AX39" s="58" t="s">
        <v>114</v>
      </c>
      <c r="AY39" s="58" t="s">
        <v>114</v>
      </c>
      <c r="AZ39" s="58" t="s">
        <v>114</v>
      </c>
      <c r="BA39" s="58" t="s">
        <v>114</v>
      </c>
      <c r="BB39" s="58" t="s">
        <v>114</v>
      </c>
      <c r="BC39" s="58" t="s">
        <v>114</v>
      </c>
      <c r="BD39" s="58">
        <f t="shared" si="1"/>
        <v>0</v>
      </c>
      <c r="BE39" s="58" t="str">
        <f t="shared" si="2"/>
        <v>Débil</v>
      </c>
      <c r="BF39" s="57"/>
      <c r="BG39" s="59" t="s">
        <v>114</v>
      </c>
      <c r="BH39" s="58" t="str">
        <f t="shared" si="3"/>
        <v>Casilla formulada</v>
      </c>
      <c r="BI39" s="57"/>
      <c r="BJ39" s="58" t="str">
        <f t="shared" si="4"/>
        <v/>
      </c>
      <c r="BK39" s="58" t="str">
        <f t="shared" si="5"/>
        <v/>
      </c>
      <c r="BL39" s="58" t="str">
        <f t="shared" si="6"/>
        <v>SI</v>
      </c>
      <c r="BM39" s="415"/>
      <c r="BN39" s="418"/>
      <c r="BO39" s="508"/>
      <c r="BP39" s="403"/>
      <c r="BQ39" s="397"/>
      <c r="BR39" s="397"/>
      <c r="BS39" s="409"/>
    </row>
    <row r="40" spans="2:71" s="53" customFormat="1" ht="96" customHeight="1" x14ac:dyDescent="0.25">
      <c r="B40" s="378"/>
      <c r="C40" s="381"/>
      <c r="D40" s="383"/>
      <c r="E40" s="383"/>
      <c r="F40" s="499"/>
      <c r="G40" s="499"/>
      <c r="H40" s="499"/>
      <c r="I40" s="499"/>
      <c r="J40" s="383"/>
      <c r="K40" s="60">
        <v>9</v>
      </c>
      <c r="L40" s="66" t="s">
        <v>115</v>
      </c>
      <c r="M40" s="405"/>
      <c r="N40" s="502"/>
      <c r="O40" s="400"/>
      <c r="P40" s="403"/>
      <c r="Q40" s="505"/>
      <c r="R40" s="505"/>
      <c r="S40" s="505"/>
      <c r="T40" s="505"/>
      <c r="U40" s="505"/>
      <c r="V40" s="505"/>
      <c r="W40" s="505"/>
      <c r="X40" s="505"/>
      <c r="Y40" s="505"/>
      <c r="Z40" s="505"/>
      <c r="AA40" s="505"/>
      <c r="AB40" s="505"/>
      <c r="AC40" s="505"/>
      <c r="AD40" s="505"/>
      <c r="AE40" s="505"/>
      <c r="AF40" s="505"/>
      <c r="AG40" s="505"/>
      <c r="AH40" s="505"/>
      <c r="AI40" s="505"/>
      <c r="AJ40" s="397"/>
      <c r="AK40" s="397"/>
      <c r="AL40" s="397"/>
      <c r="AM40" s="412"/>
      <c r="AN40" s="62">
        <v>9</v>
      </c>
      <c r="AO40" s="63" t="s">
        <v>117</v>
      </c>
      <c r="AP40" s="63"/>
      <c r="AQ40" s="63" t="s">
        <v>114</v>
      </c>
      <c r="AR40" s="63"/>
      <c r="AS40" s="63"/>
      <c r="AT40" s="63"/>
      <c r="AU40" s="63"/>
      <c r="AV40" s="63" t="s">
        <v>114</v>
      </c>
      <c r="AW40" s="64" t="s">
        <v>114</v>
      </c>
      <c r="AX40" s="64" t="s">
        <v>114</v>
      </c>
      <c r="AY40" s="64" t="s">
        <v>114</v>
      </c>
      <c r="AZ40" s="64" t="s">
        <v>114</v>
      </c>
      <c r="BA40" s="64" t="s">
        <v>114</v>
      </c>
      <c r="BB40" s="64" t="s">
        <v>114</v>
      </c>
      <c r="BC40" s="64" t="s">
        <v>114</v>
      </c>
      <c r="BD40" s="64">
        <f t="shared" si="1"/>
        <v>0</v>
      </c>
      <c r="BE40" s="64" t="str">
        <f t="shared" si="2"/>
        <v>Débil</v>
      </c>
      <c r="BF40" s="63"/>
      <c r="BG40" s="65" t="s">
        <v>114</v>
      </c>
      <c r="BH40" s="64" t="str">
        <f t="shared" si="3"/>
        <v>Casilla formulada</v>
      </c>
      <c r="BI40" s="63"/>
      <c r="BJ40" s="64" t="str">
        <f t="shared" si="4"/>
        <v/>
      </c>
      <c r="BK40" s="64" t="str">
        <f t="shared" si="5"/>
        <v/>
      </c>
      <c r="BL40" s="64" t="str">
        <f t="shared" si="6"/>
        <v>SI</v>
      </c>
      <c r="BM40" s="415"/>
      <c r="BN40" s="418"/>
      <c r="BO40" s="508"/>
      <c r="BP40" s="403"/>
      <c r="BQ40" s="397"/>
      <c r="BR40" s="397"/>
      <c r="BS40" s="409"/>
    </row>
    <row r="41" spans="2:71" s="53" customFormat="1" ht="96" customHeight="1" thickBot="1" x14ac:dyDescent="0.3">
      <c r="B41" s="379"/>
      <c r="C41" s="382"/>
      <c r="D41" s="384"/>
      <c r="E41" s="384"/>
      <c r="F41" s="500"/>
      <c r="G41" s="500"/>
      <c r="H41" s="500"/>
      <c r="I41" s="500"/>
      <c r="J41" s="384"/>
      <c r="K41" s="67">
        <v>10</v>
      </c>
      <c r="L41" s="68" t="s">
        <v>115</v>
      </c>
      <c r="M41" s="406"/>
      <c r="N41" s="503"/>
      <c r="O41" s="401"/>
      <c r="P41" s="404"/>
      <c r="Q41" s="506"/>
      <c r="R41" s="506"/>
      <c r="S41" s="506"/>
      <c r="T41" s="506"/>
      <c r="U41" s="506"/>
      <c r="V41" s="506"/>
      <c r="W41" s="506"/>
      <c r="X41" s="506"/>
      <c r="Y41" s="506"/>
      <c r="Z41" s="506"/>
      <c r="AA41" s="506"/>
      <c r="AB41" s="506"/>
      <c r="AC41" s="506"/>
      <c r="AD41" s="506"/>
      <c r="AE41" s="506"/>
      <c r="AF41" s="506"/>
      <c r="AG41" s="506"/>
      <c r="AH41" s="506"/>
      <c r="AI41" s="506"/>
      <c r="AJ41" s="398"/>
      <c r="AK41" s="398"/>
      <c r="AL41" s="398"/>
      <c r="AM41" s="413"/>
      <c r="AN41" s="69">
        <v>10</v>
      </c>
      <c r="AO41" s="70" t="s">
        <v>117</v>
      </c>
      <c r="AP41" s="70"/>
      <c r="AQ41" s="70" t="s">
        <v>114</v>
      </c>
      <c r="AR41" s="70"/>
      <c r="AS41" s="70"/>
      <c r="AT41" s="70"/>
      <c r="AU41" s="70"/>
      <c r="AV41" s="70" t="s">
        <v>114</v>
      </c>
      <c r="AW41" s="71" t="s">
        <v>114</v>
      </c>
      <c r="AX41" s="71" t="s">
        <v>114</v>
      </c>
      <c r="AY41" s="71" t="s">
        <v>114</v>
      </c>
      <c r="AZ41" s="71" t="s">
        <v>114</v>
      </c>
      <c r="BA41" s="71" t="s">
        <v>114</v>
      </c>
      <c r="BB41" s="71" t="s">
        <v>114</v>
      </c>
      <c r="BC41" s="71" t="s">
        <v>114</v>
      </c>
      <c r="BD41" s="71">
        <f t="shared" si="1"/>
        <v>0</v>
      </c>
      <c r="BE41" s="71" t="str">
        <f t="shared" si="2"/>
        <v>Débil</v>
      </c>
      <c r="BF41" s="70"/>
      <c r="BG41" s="72" t="s">
        <v>114</v>
      </c>
      <c r="BH41" s="71" t="str">
        <f t="shared" si="3"/>
        <v>Casilla formulada</v>
      </c>
      <c r="BI41" s="70"/>
      <c r="BJ41" s="71" t="str">
        <f t="shared" si="4"/>
        <v/>
      </c>
      <c r="BK41" s="71" t="str">
        <f t="shared" si="5"/>
        <v/>
      </c>
      <c r="BL41" s="71" t="str">
        <f t="shared" si="6"/>
        <v>SI</v>
      </c>
      <c r="BM41" s="416"/>
      <c r="BN41" s="419"/>
      <c r="BO41" s="509"/>
      <c r="BP41" s="404"/>
      <c r="BQ41" s="398"/>
      <c r="BR41" s="398"/>
      <c r="BS41" s="410"/>
    </row>
    <row r="42" spans="2:71" s="53" customFormat="1" ht="96" customHeight="1" x14ac:dyDescent="0.25">
      <c r="B42" s="377">
        <v>4</v>
      </c>
      <c r="C42" s="380" t="s">
        <v>112</v>
      </c>
      <c r="D42" s="383" t="s">
        <v>113</v>
      </c>
      <c r="E42" s="383"/>
      <c r="F42" s="499" t="s">
        <v>114</v>
      </c>
      <c r="G42" s="499" t="s">
        <v>114</v>
      </c>
      <c r="H42" s="499" t="s">
        <v>114</v>
      </c>
      <c r="I42" s="499" t="s">
        <v>114</v>
      </c>
      <c r="J42" s="383" t="str">
        <f>IF(AND((F42="SI"),(G42="SI"),(H42="SI"),(I42="SI")),"Si es Riesgo de Corrupción","No es Riesgo de Corrupción")</f>
        <v>No es Riesgo de Corrupción</v>
      </c>
      <c r="K42" s="47">
        <v>1</v>
      </c>
      <c r="L42" s="48" t="s">
        <v>115</v>
      </c>
      <c r="M42" s="405" t="s">
        <v>183</v>
      </c>
      <c r="N42" s="501" t="s">
        <v>114</v>
      </c>
      <c r="O42" s="399" t="str">
        <f>IF(N42=1,"Rara vez",IF(N42=2,"Improbable",IF(N42=3,"Posible",IF(N42=4,"Probable",IF(N42=5,"Casi seguro","Definir el nivel de probabilidad")))))</f>
        <v>Definir el nivel de probabilidad</v>
      </c>
      <c r="P42" s="40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504" t="s">
        <v>114</v>
      </c>
      <c r="R42" s="504" t="s">
        <v>114</v>
      </c>
      <c r="S42" s="504" t="s">
        <v>114</v>
      </c>
      <c r="T42" s="504" t="s">
        <v>114</v>
      </c>
      <c r="U42" s="504" t="s">
        <v>114</v>
      </c>
      <c r="V42" s="504" t="s">
        <v>114</v>
      </c>
      <c r="W42" s="504" t="s">
        <v>114</v>
      </c>
      <c r="X42" s="504" t="s">
        <v>114</v>
      </c>
      <c r="Y42" s="504" t="s">
        <v>114</v>
      </c>
      <c r="Z42" s="504" t="s">
        <v>114</v>
      </c>
      <c r="AA42" s="504" t="s">
        <v>114</v>
      </c>
      <c r="AB42" s="504" t="s">
        <v>114</v>
      </c>
      <c r="AC42" s="504" t="s">
        <v>114</v>
      </c>
      <c r="AD42" s="504" t="s">
        <v>114</v>
      </c>
      <c r="AE42" s="504" t="s">
        <v>114</v>
      </c>
      <c r="AF42" s="504" t="s">
        <v>114</v>
      </c>
      <c r="AG42" s="504" t="s">
        <v>114</v>
      </c>
      <c r="AH42" s="504" t="s">
        <v>114</v>
      </c>
      <c r="AI42" s="504" t="s">
        <v>114</v>
      </c>
      <c r="AJ42" s="396">
        <f>IF(AF42="SI","Impacto Catastrófico por lesoines o perdida de vidas humanas",(COUNTIF(Q42:AE51,"SI")+COUNTIF(AG42:AI51,"SI")))</f>
        <v>0</v>
      </c>
      <c r="AK42" s="396" t="str">
        <f>IF(AJ42=0,"",IF(AND(AJ42&gt;0,AJ42&lt;=5),"Moderado",IF(AND(AJ42&gt;5,AJ42&lt;=11),"Mayor","Catastrófico")))</f>
        <v/>
      </c>
      <c r="AL42" s="396" t="str">
        <f>IF(AND(O42="Rara Vez",AK42="Moderado"),"Moderado",IF(AND(O42="Rara Vez",AK42="Mayor"),"Alto",IF(AND(O42="Improbable",AK42="Moderado"),"Moderado",IF(AND(O42="Improbable",AK42="Mayor"),"Alto",IF(AND(O42="Posible",AK42="Moderado"),"Alto",IF(AND(O42="Probable",AK42="Moderado"),"Alto","Extremo"))))))</f>
        <v>Extremo</v>
      </c>
      <c r="AM42" s="411" t="s">
        <v>116</v>
      </c>
      <c r="AN42" s="49">
        <v>1</v>
      </c>
      <c r="AO42" s="50" t="s">
        <v>117</v>
      </c>
      <c r="AP42" s="50"/>
      <c r="AQ42" s="50" t="s">
        <v>114</v>
      </c>
      <c r="AR42" s="50"/>
      <c r="AS42" s="50"/>
      <c r="AT42" s="50"/>
      <c r="AU42" s="50"/>
      <c r="AV42" s="50" t="s">
        <v>114</v>
      </c>
      <c r="AW42" s="51" t="s">
        <v>114</v>
      </c>
      <c r="AX42" s="51" t="s">
        <v>114</v>
      </c>
      <c r="AY42" s="51" t="s">
        <v>114</v>
      </c>
      <c r="AZ42" s="51" t="s">
        <v>114</v>
      </c>
      <c r="BA42" s="51" t="s">
        <v>114</v>
      </c>
      <c r="BB42" s="51" t="s">
        <v>114</v>
      </c>
      <c r="BC42" s="51" t="s">
        <v>114</v>
      </c>
      <c r="BD42" s="51">
        <f t="shared" si="1"/>
        <v>0</v>
      </c>
      <c r="BE42" s="51" t="str">
        <f t="shared" si="2"/>
        <v>Débil</v>
      </c>
      <c r="BF42" s="50"/>
      <c r="BG42" s="52" t="s">
        <v>114</v>
      </c>
      <c r="BH42" s="51" t="str">
        <f t="shared" si="3"/>
        <v>Casilla formulada</v>
      </c>
      <c r="BI42" s="50"/>
      <c r="BJ42" s="51" t="str">
        <f t="shared" si="4"/>
        <v/>
      </c>
      <c r="BK42" s="51" t="str">
        <f t="shared" si="5"/>
        <v/>
      </c>
      <c r="BL42" s="51" t="str">
        <f t="shared" si="6"/>
        <v>SI</v>
      </c>
      <c r="BM42" s="414" t="e">
        <f>IF(AVERAGE(BK42:BK51)=100,"FUERTE",IF(AND(AVERAGE(BK42:BK51)&lt;=99,AVERAGE(BK42:BK51)&gt;=50),"MODERADA",IF(AVERAGE(BK42:BK51)&lt;50,"DÉBIL",0)))</f>
        <v>#DIV/0!</v>
      </c>
      <c r="BN42" s="417" t="str">
        <f>IFERROR(IF(BM42="DÉBIL","NO DISMINUYE",IF(AVERAGEIF(AV42:AV51,"Preventivo",BK42:BK51)&gt;=50,"DIRECTAMENTE","NO DISMINUYE")),"NO DISMINUYE")</f>
        <v>NO DISMINUYE</v>
      </c>
      <c r="BO42" s="507" t="e">
        <f>IF(N42=1,1,IF(AND(N42=2,BM42="FUERTE",BN42="DIRECTAMENTE"),N42-1,IF(AND(N42&gt;2,BM42="FUERTE",BN42="DIRECTAMENTE"),N42-2,IF(AND(N42&gt;=2,BM42="MODERADA",BN42="DIRECTAMENTE"),N42-1,N42))))</f>
        <v>#DIV/0!</v>
      </c>
      <c r="BP42" s="423" t="e">
        <f>IF(BO42=1,"Rara vez",IF(BO42=2,"Improbable",IF(BO42=3,"Posible",IF(BO42=4,"Probable",IF(BO42=5,"Casi Seguro",0)))))</f>
        <v>#DIV/0!</v>
      </c>
      <c r="BQ42" s="407" t="str">
        <f>AK42</f>
        <v/>
      </c>
      <c r="BR42" s="407" t="e">
        <f>IF(AND(BP42="Rara Vez",BQ42="Moderado"),"Moderado",IF(AND(BP42="Rara Vez",BQ42="Mayor"),"Alto",IF(AND(BP42="Improbable",BQ42="Moderado"),"Moderado",IF(AND(BP42="Improbable",BQ42="Mayor"),"Alto",IF(AND(BP42="Posible",BQ42="Moderado"),"Alto",IF(AND(BP42="Probable",BQ42="Moderado"),"Alto","Extremo"))))))</f>
        <v>#DIV/0!</v>
      </c>
      <c r="BS42" s="408"/>
    </row>
    <row r="43" spans="2:71" s="53" customFormat="1" ht="96" customHeight="1" x14ac:dyDescent="0.25">
      <c r="B43" s="378"/>
      <c r="C43" s="381"/>
      <c r="D43" s="383"/>
      <c r="E43" s="383"/>
      <c r="F43" s="499"/>
      <c r="G43" s="499"/>
      <c r="H43" s="499"/>
      <c r="I43" s="499"/>
      <c r="J43" s="383"/>
      <c r="K43" s="54">
        <v>2</v>
      </c>
      <c r="L43" s="55" t="s">
        <v>115</v>
      </c>
      <c r="M43" s="405"/>
      <c r="N43" s="502"/>
      <c r="O43" s="400"/>
      <c r="P43" s="403"/>
      <c r="Q43" s="505"/>
      <c r="R43" s="505"/>
      <c r="S43" s="505"/>
      <c r="T43" s="505"/>
      <c r="U43" s="505"/>
      <c r="V43" s="505"/>
      <c r="W43" s="505"/>
      <c r="X43" s="505"/>
      <c r="Y43" s="505"/>
      <c r="Z43" s="505"/>
      <c r="AA43" s="505"/>
      <c r="AB43" s="505"/>
      <c r="AC43" s="505"/>
      <c r="AD43" s="505"/>
      <c r="AE43" s="505"/>
      <c r="AF43" s="505"/>
      <c r="AG43" s="505"/>
      <c r="AH43" s="505"/>
      <c r="AI43" s="505"/>
      <c r="AJ43" s="397"/>
      <c r="AK43" s="397"/>
      <c r="AL43" s="397"/>
      <c r="AM43" s="412"/>
      <c r="AN43" s="56">
        <v>2</v>
      </c>
      <c r="AO43" s="57" t="s">
        <v>117</v>
      </c>
      <c r="AP43" s="57"/>
      <c r="AQ43" s="57" t="s">
        <v>114</v>
      </c>
      <c r="AR43" s="57"/>
      <c r="AS43" s="57"/>
      <c r="AT43" s="57"/>
      <c r="AU43" s="57"/>
      <c r="AV43" s="57" t="s">
        <v>114</v>
      </c>
      <c r="AW43" s="58" t="s">
        <v>114</v>
      </c>
      <c r="AX43" s="58" t="s">
        <v>114</v>
      </c>
      <c r="AY43" s="58" t="s">
        <v>114</v>
      </c>
      <c r="AZ43" s="58" t="s">
        <v>114</v>
      </c>
      <c r="BA43" s="58" t="s">
        <v>114</v>
      </c>
      <c r="BB43" s="58" t="s">
        <v>114</v>
      </c>
      <c r="BC43" s="58" t="s">
        <v>114</v>
      </c>
      <c r="BD43" s="58">
        <f t="shared" si="1"/>
        <v>0</v>
      </c>
      <c r="BE43" s="58" t="str">
        <f t="shared" si="2"/>
        <v>Débil</v>
      </c>
      <c r="BF43" s="57"/>
      <c r="BG43" s="59" t="s">
        <v>114</v>
      </c>
      <c r="BH43" s="58" t="str">
        <f t="shared" si="3"/>
        <v>Casilla formulada</v>
      </c>
      <c r="BI43" s="57"/>
      <c r="BJ43" s="58" t="str">
        <f t="shared" si="4"/>
        <v/>
      </c>
      <c r="BK43" s="58" t="str">
        <f t="shared" si="5"/>
        <v/>
      </c>
      <c r="BL43" s="58" t="str">
        <f t="shared" si="6"/>
        <v>SI</v>
      </c>
      <c r="BM43" s="415"/>
      <c r="BN43" s="418"/>
      <c r="BO43" s="508"/>
      <c r="BP43" s="403"/>
      <c r="BQ43" s="397"/>
      <c r="BR43" s="397"/>
      <c r="BS43" s="409"/>
    </row>
    <row r="44" spans="2:71" s="53" customFormat="1" ht="96" customHeight="1" x14ac:dyDescent="0.25">
      <c r="B44" s="378"/>
      <c r="C44" s="381"/>
      <c r="D44" s="383"/>
      <c r="E44" s="383"/>
      <c r="F44" s="499"/>
      <c r="G44" s="499"/>
      <c r="H44" s="499"/>
      <c r="I44" s="499"/>
      <c r="J44" s="383"/>
      <c r="K44" s="60">
        <v>3</v>
      </c>
      <c r="L44" s="61" t="s">
        <v>115</v>
      </c>
      <c r="M44" s="405"/>
      <c r="N44" s="502"/>
      <c r="O44" s="400"/>
      <c r="P44" s="403"/>
      <c r="Q44" s="505"/>
      <c r="R44" s="505"/>
      <c r="S44" s="505"/>
      <c r="T44" s="505"/>
      <c r="U44" s="505"/>
      <c r="V44" s="505"/>
      <c r="W44" s="505"/>
      <c r="X44" s="505"/>
      <c r="Y44" s="505"/>
      <c r="Z44" s="505"/>
      <c r="AA44" s="505"/>
      <c r="AB44" s="505"/>
      <c r="AC44" s="505"/>
      <c r="AD44" s="505"/>
      <c r="AE44" s="505"/>
      <c r="AF44" s="505"/>
      <c r="AG44" s="505"/>
      <c r="AH44" s="505"/>
      <c r="AI44" s="505"/>
      <c r="AJ44" s="397"/>
      <c r="AK44" s="397"/>
      <c r="AL44" s="397"/>
      <c r="AM44" s="412"/>
      <c r="AN44" s="62">
        <v>3</v>
      </c>
      <c r="AO44" s="63" t="s">
        <v>117</v>
      </c>
      <c r="AP44" s="63"/>
      <c r="AQ44" s="63" t="s">
        <v>114</v>
      </c>
      <c r="AR44" s="63"/>
      <c r="AS44" s="63"/>
      <c r="AT44" s="63"/>
      <c r="AU44" s="63"/>
      <c r="AV44" s="63" t="s">
        <v>114</v>
      </c>
      <c r="AW44" s="64" t="s">
        <v>114</v>
      </c>
      <c r="AX44" s="64" t="s">
        <v>114</v>
      </c>
      <c r="AY44" s="64" t="s">
        <v>114</v>
      </c>
      <c r="AZ44" s="64" t="s">
        <v>114</v>
      </c>
      <c r="BA44" s="64" t="s">
        <v>114</v>
      </c>
      <c r="BB44" s="64" t="s">
        <v>114</v>
      </c>
      <c r="BC44" s="64" t="s">
        <v>114</v>
      </c>
      <c r="BD44" s="64">
        <f t="shared" si="1"/>
        <v>0</v>
      </c>
      <c r="BE44" s="64" t="str">
        <f t="shared" si="2"/>
        <v>Débil</v>
      </c>
      <c r="BF44" s="63"/>
      <c r="BG44" s="65" t="s">
        <v>114</v>
      </c>
      <c r="BH44" s="64" t="str">
        <f t="shared" si="3"/>
        <v>Casilla formulada</v>
      </c>
      <c r="BI44" s="63"/>
      <c r="BJ44" s="64" t="str">
        <f t="shared" si="4"/>
        <v/>
      </c>
      <c r="BK44" s="64" t="str">
        <f t="shared" si="5"/>
        <v/>
      </c>
      <c r="BL44" s="64" t="str">
        <f t="shared" si="6"/>
        <v>SI</v>
      </c>
      <c r="BM44" s="415"/>
      <c r="BN44" s="418"/>
      <c r="BO44" s="508"/>
      <c r="BP44" s="403"/>
      <c r="BQ44" s="397"/>
      <c r="BR44" s="397"/>
      <c r="BS44" s="409"/>
    </row>
    <row r="45" spans="2:71" s="53" customFormat="1" ht="96" customHeight="1" x14ac:dyDescent="0.25">
      <c r="B45" s="378"/>
      <c r="C45" s="381"/>
      <c r="D45" s="383"/>
      <c r="E45" s="383"/>
      <c r="F45" s="499"/>
      <c r="G45" s="499"/>
      <c r="H45" s="499"/>
      <c r="I45" s="499"/>
      <c r="J45" s="383"/>
      <c r="K45" s="54">
        <v>4</v>
      </c>
      <c r="L45" s="55" t="s">
        <v>115</v>
      </c>
      <c r="M45" s="405"/>
      <c r="N45" s="502"/>
      <c r="O45" s="400"/>
      <c r="P45" s="403"/>
      <c r="Q45" s="505"/>
      <c r="R45" s="505"/>
      <c r="S45" s="505"/>
      <c r="T45" s="505"/>
      <c r="U45" s="505"/>
      <c r="V45" s="505"/>
      <c r="W45" s="505"/>
      <c r="X45" s="505"/>
      <c r="Y45" s="505"/>
      <c r="Z45" s="505"/>
      <c r="AA45" s="505"/>
      <c r="AB45" s="505"/>
      <c r="AC45" s="505"/>
      <c r="AD45" s="505"/>
      <c r="AE45" s="505"/>
      <c r="AF45" s="505"/>
      <c r="AG45" s="505"/>
      <c r="AH45" s="505"/>
      <c r="AI45" s="505"/>
      <c r="AJ45" s="397"/>
      <c r="AK45" s="397"/>
      <c r="AL45" s="397"/>
      <c r="AM45" s="412"/>
      <c r="AN45" s="56">
        <v>4</v>
      </c>
      <c r="AO45" s="57" t="s">
        <v>117</v>
      </c>
      <c r="AP45" s="57"/>
      <c r="AQ45" s="57" t="s">
        <v>114</v>
      </c>
      <c r="AR45" s="57"/>
      <c r="AS45" s="57"/>
      <c r="AT45" s="57"/>
      <c r="AU45" s="57"/>
      <c r="AV45" s="57" t="s">
        <v>114</v>
      </c>
      <c r="AW45" s="58" t="s">
        <v>114</v>
      </c>
      <c r="AX45" s="58" t="s">
        <v>114</v>
      </c>
      <c r="AY45" s="58" t="s">
        <v>114</v>
      </c>
      <c r="AZ45" s="58" t="s">
        <v>114</v>
      </c>
      <c r="BA45" s="58" t="s">
        <v>114</v>
      </c>
      <c r="BB45" s="58" t="s">
        <v>114</v>
      </c>
      <c r="BC45" s="58" t="s">
        <v>114</v>
      </c>
      <c r="BD45" s="58">
        <f t="shared" si="1"/>
        <v>0</v>
      </c>
      <c r="BE45" s="58" t="str">
        <f t="shared" si="2"/>
        <v>Débil</v>
      </c>
      <c r="BF45" s="57"/>
      <c r="BG45" s="59" t="s">
        <v>114</v>
      </c>
      <c r="BH45" s="58" t="str">
        <f t="shared" si="3"/>
        <v>Casilla formulada</v>
      </c>
      <c r="BI45" s="57"/>
      <c r="BJ45" s="58" t="str">
        <f t="shared" si="4"/>
        <v/>
      </c>
      <c r="BK45" s="58" t="str">
        <f t="shared" si="5"/>
        <v/>
      </c>
      <c r="BL45" s="58" t="str">
        <f t="shared" si="6"/>
        <v>SI</v>
      </c>
      <c r="BM45" s="415"/>
      <c r="BN45" s="418"/>
      <c r="BO45" s="508"/>
      <c r="BP45" s="403"/>
      <c r="BQ45" s="397"/>
      <c r="BR45" s="397"/>
      <c r="BS45" s="409"/>
    </row>
    <row r="46" spans="2:71" s="53" customFormat="1" ht="96" customHeight="1" x14ac:dyDescent="0.25">
      <c r="B46" s="378"/>
      <c r="C46" s="381"/>
      <c r="D46" s="383"/>
      <c r="E46" s="383"/>
      <c r="F46" s="499"/>
      <c r="G46" s="499"/>
      <c r="H46" s="499"/>
      <c r="I46" s="499"/>
      <c r="J46" s="383"/>
      <c r="K46" s="60">
        <v>5</v>
      </c>
      <c r="L46" s="61" t="s">
        <v>115</v>
      </c>
      <c r="M46" s="405"/>
      <c r="N46" s="502"/>
      <c r="O46" s="400"/>
      <c r="P46" s="403"/>
      <c r="Q46" s="505"/>
      <c r="R46" s="505"/>
      <c r="S46" s="505"/>
      <c r="T46" s="505"/>
      <c r="U46" s="505"/>
      <c r="V46" s="505"/>
      <c r="W46" s="505"/>
      <c r="X46" s="505"/>
      <c r="Y46" s="505"/>
      <c r="Z46" s="505"/>
      <c r="AA46" s="505"/>
      <c r="AB46" s="505"/>
      <c r="AC46" s="505"/>
      <c r="AD46" s="505"/>
      <c r="AE46" s="505"/>
      <c r="AF46" s="505"/>
      <c r="AG46" s="505"/>
      <c r="AH46" s="505"/>
      <c r="AI46" s="505"/>
      <c r="AJ46" s="397"/>
      <c r="AK46" s="397"/>
      <c r="AL46" s="397"/>
      <c r="AM46" s="412"/>
      <c r="AN46" s="62">
        <v>5</v>
      </c>
      <c r="AO46" s="63" t="s">
        <v>117</v>
      </c>
      <c r="AP46" s="63"/>
      <c r="AQ46" s="63" t="s">
        <v>114</v>
      </c>
      <c r="AR46" s="63"/>
      <c r="AS46" s="63"/>
      <c r="AT46" s="63"/>
      <c r="AU46" s="63"/>
      <c r="AV46" s="63" t="s">
        <v>114</v>
      </c>
      <c r="AW46" s="64" t="s">
        <v>114</v>
      </c>
      <c r="AX46" s="64" t="s">
        <v>114</v>
      </c>
      <c r="AY46" s="64" t="s">
        <v>114</v>
      </c>
      <c r="AZ46" s="64" t="s">
        <v>114</v>
      </c>
      <c r="BA46" s="64" t="s">
        <v>114</v>
      </c>
      <c r="BB46" s="64" t="s">
        <v>114</v>
      </c>
      <c r="BC46" s="64" t="s">
        <v>114</v>
      </c>
      <c r="BD46" s="64">
        <f t="shared" si="1"/>
        <v>0</v>
      </c>
      <c r="BE46" s="64" t="str">
        <f t="shared" si="2"/>
        <v>Débil</v>
      </c>
      <c r="BF46" s="63"/>
      <c r="BG46" s="65" t="s">
        <v>114</v>
      </c>
      <c r="BH46" s="64" t="str">
        <f t="shared" si="3"/>
        <v>Casilla formulada</v>
      </c>
      <c r="BI46" s="63"/>
      <c r="BJ46" s="64" t="str">
        <f t="shared" si="4"/>
        <v/>
      </c>
      <c r="BK46" s="64" t="str">
        <f t="shared" si="5"/>
        <v/>
      </c>
      <c r="BL46" s="64" t="str">
        <f t="shared" si="6"/>
        <v>SI</v>
      </c>
      <c r="BM46" s="415"/>
      <c r="BN46" s="418"/>
      <c r="BO46" s="508"/>
      <c r="BP46" s="403"/>
      <c r="BQ46" s="397"/>
      <c r="BR46" s="397"/>
      <c r="BS46" s="409"/>
    </row>
    <row r="47" spans="2:71" s="53" customFormat="1" ht="96" customHeight="1" x14ac:dyDescent="0.25">
      <c r="B47" s="378"/>
      <c r="C47" s="381"/>
      <c r="D47" s="383"/>
      <c r="E47" s="383"/>
      <c r="F47" s="499"/>
      <c r="G47" s="499"/>
      <c r="H47" s="499"/>
      <c r="I47" s="499"/>
      <c r="J47" s="383"/>
      <c r="K47" s="54">
        <v>6</v>
      </c>
      <c r="L47" s="55" t="s">
        <v>115</v>
      </c>
      <c r="M47" s="405"/>
      <c r="N47" s="502"/>
      <c r="O47" s="400"/>
      <c r="P47" s="403"/>
      <c r="Q47" s="505"/>
      <c r="R47" s="505"/>
      <c r="S47" s="505"/>
      <c r="T47" s="505"/>
      <c r="U47" s="505"/>
      <c r="V47" s="505"/>
      <c r="W47" s="505"/>
      <c r="X47" s="505"/>
      <c r="Y47" s="505"/>
      <c r="Z47" s="505"/>
      <c r="AA47" s="505"/>
      <c r="AB47" s="505"/>
      <c r="AC47" s="505"/>
      <c r="AD47" s="505"/>
      <c r="AE47" s="505"/>
      <c r="AF47" s="505"/>
      <c r="AG47" s="505"/>
      <c r="AH47" s="505"/>
      <c r="AI47" s="505"/>
      <c r="AJ47" s="397"/>
      <c r="AK47" s="397"/>
      <c r="AL47" s="397"/>
      <c r="AM47" s="412"/>
      <c r="AN47" s="56">
        <v>6</v>
      </c>
      <c r="AO47" s="57" t="s">
        <v>117</v>
      </c>
      <c r="AP47" s="57"/>
      <c r="AQ47" s="57" t="s">
        <v>114</v>
      </c>
      <c r="AR47" s="57"/>
      <c r="AS47" s="57"/>
      <c r="AT47" s="57"/>
      <c r="AU47" s="57"/>
      <c r="AV47" s="57" t="s">
        <v>114</v>
      </c>
      <c r="AW47" s="58" t="s">
        <v>114</v>
      </c>
      <c r="AX47" s="58" t="s">
        <v>114</v>
      </c>
      <c r="AY47" s="58" t="s">
        <v>114</v>
      </c>
      <c r="AZ47" s="58" t="s">
        <v>114</v>
      </c>
      <c r="BA47" s="58" t="s">
        <v>114</v>
      </c>
      <c r="BB47" s="58" t="s">
        <v>114</v>
      </c>
      <c r="BC47" s="58" t="s">
        <v>114</v>
      </c>
      <c r="BD47" s="58">
        <f t="shared" si="1"/>
        <v>0</v>
      </c>
      <c r="BE47" s="58" t="str">
        <f t="shared" si="2"/>
        <v>Débil</v>
      </c>
      <c r="BF47" s="57"/>
      <c r="BG47" s="59" t="s">
        <v>114</v>
      </c>
      <c r="BH47" s="58" t="str">
        <f t="shared" si="3"/>
        <v>Casilla formulada</v>
      </c>
      <c r="BI47" s="57"/>
      <c r="BJ47" s="58" t="str">
        <f t="shared" si="4"/>
        <v/>
      </c>
      <c r="BK47" s="58" t="str">
        <f t="shared" si="5"/>
        <v/>
      </c>
      <c r="BL47" s="58" t="str">
        <f t="shared" si="6"/>
        <v>SI</v>
      </c>
      <c r="BM47" s="415"/>
      <c r="BN47" s="418"/>
      <c r="BO47" s="508"/>
      <c r="BP47" s="403"/>
      <c r="BQ47" s="397"/>
      <c r="BR47" s="397"/>
      <c r="BS47" s="409"/>
    </row>
    <row r="48" spans="2:71" s="53" customFormat="1" ht="96" customHeight="1" x14ac:dyDescent="0.25">
      <c r="B48" s="378"/>
      <c r="C48" s="381"/>
      <c r="D48" s="383"/>
      <c r="E48" s="383"/>
      <c r="F48" s="499"/>
      <c r="G48" s="499"/>
      <c r="H48" s="499"/>
      <c r="I48" s="499"/>
      <c r="J48" s="383"/>
      <c r="K48" s="60">
        <v>7</v>
      </c>
      <c r="L48" s="61" t="s">
        <v>115</v>
      </c>
      <c r="M48" s="405"/>
      <c r="N48" s="502"/>
      <c r="O48" s="400"/>
      <c r="P48" s="403"/>
      <c r="Q48" s="505"/>
      <c r="R48" s="505"/>
      <c r="S48" s="505"/>
      <c r="T48" s="505"/>
      <c r="U48" s="505"/>
      <c r="V48" s="505"/>
      <c r="W48" s="505"/>
      <c r="X48" s="505"/>
      <c r="Y48" s="505"/>
      <c r="Z48" s="505"/>
      <c r="AA48" s="505"/>
      <c r="AB48" s="505"/>
      <c r="AC48" s="505"/>
      <c r="AD48" s="505"/>
      <c r="AE48" s="505"/>
      <c r="AF48" s="505"/>
      <c r="AG48" s="505"/>
      <c r="AH48" s="505"/>
      <c r="AI48" s="505"/>
      <c r="AJ48" s="397"/>
      <c r="AK48" s="397"/>
      <c r="AL48" s="397"/>
      <c r="AM48" s="412"/>
      <c r="AN48" s="62">
        <v>7</v>
      </c>
      <c r="AO48" s="63" t="s">
        <v>117</v>
      </c>
      <c r="AP48" s="63"/>
      <c r="AQ48" s="63" t="s">
        <v>114</v>
      </c>
      <c r="AR48" s="63"/>
      <c r="AS48" s="63"/>
      <c r="AT48" s="63"/>
      <c r="AU48" s="63"/>
      <c r="AV48" s="63" t="s">
        <v>114</v>
      </c>
      <c r="AW48" s="64" t="s">
        <v>114</v>
      </c>
      <c r="AX48" s="64" t="s">
        <v>114</v>
      </c>
      <c r="AY48" s="64" t="s">
        <v>114</v>
      </c>
      <c r="AZ48" s="64" t="s">
        <v>114</v>
      </c>
      <c r="BA48" s="64" t="s">
        <v>114</v>
      </c>
      <c r="BB48" s="64" t="s">
        <v>114</v>
      </c>
      <c r="BC48" s="64" t="s">
        <v>114</v>
      </c>
      <c r="BD48" s="64">
        <f t="shared" si="1"/>
        <v>0</v>
      </c>
      <c r="BE48" s="64" t="str">
        <f t="shared" si="2"/>
        <v>Débil</v>
      </c>
      <c r="BF48" s="63"/>
      <c r="BG48" s="65" t="s">
        <v>114</v>
      </c>
      <c r="BH48" s="64" t="str">
        <f t="shared" si="3"/>
        <v>Casilla formulada</v>
      </c>
      <c r="BI48" s="63"/>
      <c r="BJ48" s="64" t="str">
        <f t="shared" si="4"/>
        <v/>
      </c>
      <c r="BK48" s="64" t="str">
        <f t="shared" si="5"/>
        <v/>
      </c>
      <c r="BL48" s="64" t="str">
        <f t="shared" si="6"/>
        <v>SI</v>
      </c>
      <c r="BM48" s="415"/>
      <c r="BN48" s="418"/>
      <c r="BO48" s="508"/>
      <c r="BP48" s="403"/>
      <c r="BQ48" s="397"/>
      <c r="BR48" s="397"/>
      <c r="BS48" s="409"/>
    </row>
    <row r="49" spans="2:71" s="53" customFormat="1" ht="96" customHeight="1" x14ac:dyDescent="0.25">
      <c r="B49" s="378"/>
      <c r="C49" s="381"/>
      <c r="D49" s="383"/>
      <c r="E49" s="383"/>
      <c r="F49" s="499"/>
      <c r="G49" s="499"/>
      <c r="H49" s="499"/>
      <c r="I49" s="499"/>
      <c r="J49" s="383"/>
      <c r="K49" s="54">
        <v>8</v>
      </c>
      <c r="L49" s="55" t="s">
        <v>115</v>
      </c>
      <c r="M49" s="405"/>
      <c r="N49" s="502"/>
      <c r="O49" s="400"/>
      <c r="P49" s="403"/>
      <c r="Q49" s="505"/>
      <c r="R49" s="505"/>
      <c r="S49" s="505"/>
      <c r="T49" s="505"/>
      <c r="U49" s="505"/>
      <c r="V49" s="505"/>
      <c r="W49" s="505"/>
      <c r="X49" s="505"/>
      <c r="Y49" s="505"/>
      <c r="Z49" s="505"/>
      <c r="AA49" s="505"/>
      <c r="AB49" s="505"/>
      <c r="AC49" s="505"/>
      <c r="AD49" s="505"/>
      <c r="AE49" s="505"/>
      <c r="AF49" s="505"/>
      <c r="AG49" s="505"/>
      <c r="AH49" s="505"/>
      <c r="AI49" s="505"/>
      <c r="AJ49" s="397"/>
      <c r="AK49" s="397"/>
      <c r="AL49" s="397"/>
      <c r="AM49" s="412"/>
      <c r="AN49" s="56">
        <v>8</v>
      </c>
      <c r="AO49" s="57" t="s">
        <v>117</v>
      </c>
      <c r="AP49" s="57"/>
      <c r="AQ49" s="57" t="s">
        <v>114</v>
      </c>
      <c r="AR49" s="57"/>
      <c r="AS49" s="57"/>
      <c r="AT49" s="57"/>
      <c r="AU49" s="57"/>
      <c r="AV49" s="57" t="s">
        <v>114</v>
      </c>
      <c r="AW49" s="58" t="s">
        <v>114</v>
      </c>
      <c r="AX49" s="58" t="s">
        <v>114</v>
      </c>
      <c r="AY49" s="58" t="s">
        <v>114</v>
      </c>
      <c r="AZ49" s="58" t="s">
        <v>114</v>
      </c>
      <c r="BA49" s="58" t="s">
        <v>114</v>
      </c>
      <c r="BB49" s="58" t="s">
        <v>114</v>
      </c>
      <c r="BC49" s="58" t="s">
        <v>114</v>
      </c>
      <c r="BD49" s="58">
        <f t="shared" si="1"/>
        <v>0</v>
      </c>
      <c r="BE49" s="58" t="str">
        <f t="shared" si="2"/>
        <v>Débil</v>
      </c>
      <c r="BF49" s="57"/>
      <c r="BG49" s="59" t="s">
        <v>114</v>
      </c>
      <c r="BH49" s="58" t="str">
        <f t="shared" si="3"/>
        <v>Casilla formulada</v>
      </c>
      <c r="BI49" s="57"/>
      <c r="BJ49" s="58" t="str">
        <f t="shared" si="4"/>
        <v/>
      </c>
      <c r="BK49" s="58" t="str">
        <f t="shared" si="5"/>
        <v/>
      </c>
      <c r="BL49" s="58" t="str">
        <f t="shared" si="6"/>
        <v>SI</v>
      </c>
      <c r="BM49" s="415"/>
      <c r="BN49" s="418"/>
      <c r="BO49" s="508"/>
      <c r="BP49" s="403"/>
      <c r="BQ49" s="397"/>
      <c r="BR49" s="397"/>
      <c r="BS49" s="409"/>
    </row>
    <row r="50" spans="2:71" s="53" customFormat="1" ht="96" customHeight="1" x14ac:dyDescent="0.25">
      <c r="B50" s="378"/>
      <c r="C50" s="381"/>
      <c r="D50" s="383"/>
      <c r="E50" s="383"/>
      <c r="F50" s="499"/>
      <c r="G50" s="499"/>
      <c r="H50" s="499"/>
      <c r="I50" s="499"/>
      <c r="J50" s="383"/>
      <c r="K50" s="60">
        <v>9</v>
      </c>
      <c r="L50" s="66" t="s">
        <v>115</v>
      </c>
      <c r="M50" s="405"/>
      <c r="N50" s="502"/>
      <c r="O50" s="400"/>
      <c r="P50" s="403"/>
      <c r="Q50" s="505"/>
      <c r="R50" s="505"/>
      <c r="S50" s="505"/>
      <c r="T50" s="505"/>
      <c r="U50" s="505"/>
      <c r="V50" s="505"/>
      <c r="W50" s="505"/>
      <c r="X50" s="505"/>
      <c r="Y50" s="505"/>
      <c r="Z50" s="505"/>
      <c r="AA50" s="505"/>
      <c r="AB50" s="505"/>
      <c r="AC50" s="505"/>
      <c r="AD50" s="505"/>
      <c r="AE50" s="505"/>
      <c r="AF50" s="505"/>
      <c r="AG50" s="505"/>
      <c r="AH50" s="505"/>
      <c r="AI50" s="505"/>
      <c r="AJ50" s="397"/>
      <c r="AK50" s="397"/>
      <c r="AL50" s="397"/>
      <c r="AM50" s="412"/>
      <c r="AN50" s="62">
        <v>9</v>
      </c>
      <c r="AO50" s="63" t="s">
        <v>117</v>
      </c>
      <c r="AP50" s="63"/>
      <c r="AQ50" s="63" t="s">
        <v>114</v>
      </c>
      <c r="AR50" s="63"/>
      <c r="AS50" s="63"/>
      <c r="AT50" s="63"/>
      <c r="AU50" s="63"/>
      <c r="AV50" s="63" t="s">
        <v>114</v>
      </c>
      <c r="AW50" s="64" t="s">
        <v>114</v>
      </c>
      <c r="AX50" s="64" t="s">
        <v>114</v>
      </c>
      <c r="AY50" s="64" t="s">
        <v>114</v>
      </c>
      <c r="AZ50" s="64" t="s">
        <v>114</v>
      </c>
      <c r="BA50" s="64" t="s">
        <v>114</v>
      </c>
      <c r="BB50" s="64" t="s">
        <v>114</v>
      </c>
      <c r="BC50" s="64" t="s">
        <v>114</v>
      </c>
      <c r="BD50" s="64">
        <f t="shared" si="1"/>
        <v>0</v>
      </c>
      <c r="BE50" s="64" t="str">
        <f t="shared" si="2"/>
        <v>Débil</v>
      </c>
      <c r="BF50" s="63"/>
      <c r="BG50" s="65" t="s">
        <v>114</v>
      </c>
      <c r="BH50" s="64" t="str">
        <f t="shared" si="3"/>
        <v>Casilla formulada</v>
      </c>
      <c r="BI50" s="63"/>
      <c r="BJ50" s="64" t="str">
        <f t="shared" si="4"/>
        <v/>
      </c>
      <c r="BK50" s="64" t="str">
        <f t="shared" si="5"/>
        <v/>
      </c>
      <c r="BL50" s="64" t="str">
        <f t="shared" si="6"/>
        <v>SI</v>
      </c>
      <c r="BM50" s="415"/>
      <c r="BN50" s="418"/>
      <c r="BO50" s="508"/>
      <c r="BP50" s="403"/>
      <c r="BQ50" s="397"/>
      <c r="BR50" s="397"/>
      <c r="BS50" s="409"/>
    </row>
    <row r="51" spans="2:71" s="53" customFormat="1" ht="96" customHeight="1" thickBot="1" x14ac:dyDescent="0.3">
      <c r="B51" s="379"/>
      <c r="C51" s="382"/>
      <c r="D51" s="384"/>
      <c r="E51" s="384"/>
      <c r="F51" s="500"/>
      <c r="G51" s="500"/>
      <c r="H51" s="500"/>
      <c r="I51" s="500"/>
      <c r="J51" s="384"/>
      <c r="K51" s="67">
        <v>10</v>
      </c>
      <c r="L51" s="68" t="s">
        <v>115</v>
      </c>
      <c r="M51" s="406"/>
      <c r="N51" s="503"/>
      <c r="O51" s="401"/>
      <c r="P51" s="404"/>
      <c r="Q51" s="506"/>
      <c r="R51" s="506"/>
      <c r="S51" s="506"/>
      <c r="T51" s="506"/>
      <c r="U51" s="506"/>
      <c r="V51" s="506"/>
      <c r="W51" s="506"/>
      <c r="X51" s="506"/>
      <c r="Y51" s="506"/>
      <c r="Z51" s="506"/>
      <c r="AA51" s="506"/>
      <c r="AB51" s="506"/>
      <c r="AC51" s="506"/>
      <c r="AD51" s="506"/>
      <c r="AE51" s="506"/>
      <c r="AF51" s="506"/>
      <c r="AG51" s="506"/>
      <c r="AH51" s="506"/>
      <c r="AI51" s="506"/>
      <c r="AJ51" s="398"/>
      <c r="AK51" s="398"/>
      <c r="AL51" s="398"/>
      <c r="AM51" s="413"/>
      <c r="AN51" s="69">
        <v>10</v>
      </c>
      <c r="AO51" s="70" t="s">
        <v>117</v>
      </c>
      <c r="AP51" s="70"/>
      <c r="AQ51" s="70" t="s">
        <v>114</v>
      </c>
      <c r="AR51" s="70"/>
      <c r="AS51" s="70"/>
      <c r="AT51" s="70"/>
      <c r="AU51" s="70"/>
      <c r="AV51" s="70" t="s">
        <v>114</v>
      </c>
      <c r="AW51" s="71" t="s">
        <v>114</v>
      </c>
      <c r="AX51" s="71" t="s">
        <v>114</v>
      </c>
      <c r="AY51" s="71" t="s">
        <v>114</v>
      </c>
      <c r="AZ51" s="71" t="s">
        <v>114</v>
      </c>
      <c r="BA51" s="71" t="s">
        <v>114</v>
      </c>
      <c r="BB51" s="71" t="s">
        <v>114</v>
      </c>
      <c r="BC51" s="71" t="s">
        <v>114</v>
      </c>
      <c r="BD51" s="71">
        <f t="shared" si="1"/>
        <v>0</v>
      </c>
      <c r="BE51" s="71" t="str">
        <f t="shared" si="2"/>
        <v>Débil</v>
      </c>
      <c r="BF51" s="70"/>
      <c r="BG51" s="72" t="s">
        <v>114</v>
      </c>
      <c r="BH51" s="71" t="str">
        <f t="shared" si="3"/>
        <v>Casilla formulada</v>
      </c>
      <c r="BI51" s="70"/>
      <c r="BJ51" s="71" t="str">
        <f t="shared" si="4"/>
        <v/>
      </c>
      <c r="BK51" s="71" t="str">
        <f t="shared" si="5"/>
        <v/>
      </c>
      <c r="BL51" s="71" t="str">
        <f t="shared" si="6"/>
        <v>SI</v>
      </c>
      <c r="BM51" s="416"/>
      <c r="BN51" s="419"/>
      <c r="BO51" s="509"/>
      <c r="BP51" s="404"/>
      <c r="BQ51" s="398"/>
      <c r="BR51" s="398"/>
      <c r="BS51" s="410"/>
    </row>
    <row r="52" spans="2:71" s="53" customFormat="1" ht="96" customHeight="1" x14ac:dyDescent="0.25">
      <c r="B52" s="377">
        <v>5</v>
      </c>
      <c r="C52" s="380" t="s">
        <v>112</v>
      </c>
      <c r="D52" s="383" t="s">
        <v>113</v>
      </c>
      <c r="E52" s="383"/>
      <c r="F52" s="499" t="s">
        <v>114</v>
      </c>
      <c r="G52" s="499" t="s">
        <v>114</v>
      </c>
      <c r="H52" s="499" t="s">
        <v>114</v>
      </c>
      <c r="I52" s="499" t="s">
        <v>114</v>
      </c>
      <c r="J52" s="383" t="str">
        <f>IF(AND((F52="SI"),(G52="SI"),(H52="SI"),(I52="SI")),"Si es Riesgo de Corrupción","No es Riesgo de Corrupción")</f>
        <v>No es Riesgo de Corrupción</v>
      </c>
      <c r="K52" s="47">
        <v>1</v>
      </c>
      <c r="L52" s="48" t="s">
        <v>115</v>
      </c>
      <c r="M52" s="405" t="s">
        <v>183</v>
      </c>
      <c r="N52" s="501" t="s">
        <v>114</v>
      </c>
      <c r="O52" s="399" t="str">
        <f>IF(N52=1,"Rara vez",IF(N52=2,"Improbable",IF(N52=3,"Posible",IF(N52=4,"Probable",IF(N52=5,"Casi seguro","Definir el nivel de probabilidad")))))</f>
        <v>Definir el nivel de probabilidad</v>
      </c>
      <c r="P52" s="40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504" t="s">
        <v>114</v>
      </c>
      <c r="R52" s="504" t="s">
        <v>114</v>
      </c>
      <c r="S52" s="504" t="s">
        <v>114</v>
      </c>
      <c r="T52" s="504" t="s">
        <v>114</v>
      </c>
      <c r="U52" s="504" t="s">
        <v>114</v>
      </c>
      <c r="V52" s="504" t="s">
        <v>114</v>
      </c>
      <c r="W52" s="504" t="s">
        <v>114</v>
      </c>
      <c r="X52" s="504" t="s">
        <v>114</v>
      </c>
      <c r="Y52" s="504" t="s">
        <v>114</v>
      </c>
      <c r="Z52" s="504" t="s">
        <v>114</v>
      </c>
      <c r="AA52" s="504" t="s">
        <v>114</v>
      </c>
      <c r="AB52" s="504" t="s">
        <v>114</v>
      </c>
      <c r="AC52" s="504" t="s">
        <v>114</v>
      </c>
      <c r="AD52" s="504" t="s">
        <v>114</v>
      </c>
      <c r="AE52" s="504" t="s">
        <v>114</v>
      </c>
      <c r="AF52" s="504" t="s">
        <v>114</v>
      </c>
      <c r="AG52" s="504" t="s">
        <v>114</v>
      </c>
      <c r="AH52" s="504" t="s">
        <v>114</v>
      </c>
      <c r="AI52" s="504" t="s">
        <v>114</v>
      </c>
      <c r="AJ52" s="396">
        <f>IF(AF52="SI","Impacto Catastrófico por lesoines o perdida de vidas humanas",(COUNTIF(Q52:AE61,"SI")+COUNTIF(AG52:AI61,"SI")))</f>
        <v>0</v>
      </c>
      <c r="AK52" s="396" t="str">
        <f>IF(AJ52=0,"",IF(AND(AJ52&gt;0,AJ52&lt;=5),"Moderado",IF(AND(AJ52&gt;5,AJ52&lt;=11),"Mayor","Catastrófico")))</f>
        <v/>
      </c>
      <c r="AL52" s="396" t="str">
        <f>IF(AND(O52="Rara Vez",AK52="Moderado"),"Moderado",IF(AND(O52="Rara Vez",AK52="Mayor"),"Alto",IF(AND(O52="Improbable",AK52="Moderado"),"Moderado",IF(AND(O52="Improbable",AK52="Mayor"),"Alto",IF(AND(O52="Posible",AK52="Moderado"),"Alto",IF(AND(O52="Probable",AK52="Moderado"),"Alto","Extremo"))))))</f>
        <v>Extremo</v>
      </c>
      <c r="AM52" s="411" t="s">
        <v>116</v>
      </c>
      <c r="AN52" s="49">
        <v>1</v>
      </c>
      <c r="AO52" s="50" t="s">
        <v>117</v>
      </c>
      <c r="AP52" s="50"/>
      <c r="AQ52" s="50" t="s">
        <v>114</v>
      </c>
      <c r="AR52" s="50"/>
      <c r="AS52" s="50"/>
      <c r="AT52" s="50"/>
      <c r="AU52" s="50"/>
      <c r="AV52" s="50" t="s">
        <v>114</v>
      </c>
      <c r="AW52" s="51" t="s">
        <v>114</v>
      </c>
      <c r="AX52" s="51" t="s">
        <v>114</v>
      </c>
      <c r="AY52" s="51" t="s">
        <v>114</v>
      </c>
      <c r="AZ52" s="51" t="s">
        <v>114</v>
      </c>
      <c r="BA52" s="51" t="s">
        <v>114</v>
      </c>
      <c r="BB52" s="51" t="s">
        <v>114</v>
      </c>
      <c r="BC52" s="51" t="s">
        <v>114</v>
      </c>
      <c r="BD52" s="51">
        <f t="shared" si="1"/>
        <v>0</v>
      </c>
      <c r="BE52" s="51" t="str">
        <f t="shared" si="2"/>
        <v>Débil</v>
      </c>
      <c r="BF52" s="50"/>
      <c r="BG52" s="52" t="s">
        <v>114</v>
      </c>
      <c r="BH52" s="51" t="str">
        <f t="shared" si="3"/>
        <v>Casilla formulada</v>
      </c>
      <c r="BI52" s="50"/>
      <c r="BJ52" s="51" t="str">
        <f t="shared" si="4"/>
        <v/>
      </c>
      <c r="BK52" s="51" t="str">
        <f t="shared" si="5"/>
        <v/>
      </c>
      <c r="BL52" s="51" t="str">
        <f t="shared" si="6"/>
        <v>SI</v>
      </c>
      <c r="BM52" s="414" t="e">
        <f>IF(AVERAGE(BK52:BK61)=100,"FUERTE",IF(AND(AVERAGE(BK52:BK61)&lt;=99,AVERAGE(BK52:BK61)&gt;=50),"MODERADA",IF(AVERAGE(BK52:BK61)&lt;50,"DÉBIL",0)))</f>
        <v>#DIV/0!</v>
      </c>
      <c r="BN52" s="417" t="str">
        <f>IFERROR(IF(BM52="DÉBIL","NO DISMINUYE",IF(AVERAGEIF(AV52:AV61,"Preventivo",BK52:BK61)&gt;=50,"DIRECTAMENTE","NO DISMINUYE")),"NO DISMINUYE")</f>
        <v>NO DISMINUYE</v>
      </c>
      <c r="BO52" s="507" t="e">
        <f>IF(N52=1,1,IF(AND(N52=2,BM52="FUERTE",BN52="DIRECTAMENTE"),N52-1,IF(AND(N52&gt;2,BM52="FUERTE",BN52="DIRECTAMENTE"),N52-2,IF(AND(N52&gt;=2,BM52="MODERADA",BN52="DIRECTAMENTE"),N52-1,N52))))</f>
        <v>#DIV/0!</v>
      </c>
      <c r="BP52" s="423" t="e">
        <f>IF(BO52=1,"Rara vez",IF(BO52=2,"Improbable",IF(BO52=3,"Posible",IF(BO52=4,"Probable",IF(BO52=5,"Casi Seguro",0)))))</f>
        <v>#DIV/0!</v>
      </c>
      <c r="BQ52" s="407" t="str">
        <f>AK52</f>
        <v/>
      </c>
      <c r="BR52" s="407" t="e">
        <f>IF(AND(BP52="Rara Vez",BQ52="Moderado"),"Moderado",IF(AND(BP52="Rara Vez",BQ52="Mayor"),"Alto",IF(AND(BP52="Improbable",BQ52="Moderado"),"Moderado",IF(AND(BP52="Improbable",BQ52="Mayor"),"Alto",IF(AND(BP52="Posible",BQ52="Moderado"),"Alto",IF(AND(BP52="Probable",BQ52="Moderado"),"Alto","Extremo"))))))</f>
        <v>#DIV/0!</v>
      </c>
      <c r="BS52" s="408"/>
    </row>
    <row r="53" spans="2:71" s="53" customFormat="1" ht="96" customHeight="1" x14ac:dyDescent="0.25">
      <c r="B53" s="378"/>
      <c r="C53" s="381"/>
      <c r="D53" s="383"/>
      <c r="E53" s="383"/>
      <c r="F53" s="499"/>
      <c r="G53" s="499"/>
      <c r="H53" s="499"/>
      <c r="I53" s="499"/>
      <c r="J53" s="383"/>
      <c r="K53" s="54">
        <v>2</v>
      </c>
      <c r="L53" s="55" t="s">
        <v>115</v>
      </c>
      <c r="M53" s="405"/>
      <c r="N53" s="502"/>
      <c r="O53" s="400"/>
      <c r="P53" s="403"/>
      <c r="Q53" s="505"/>
      <c r="R53" s="505"/>
      <c r="S53" s="505"/>
      <c r="T53" s="505"/>
      <c r="U53" s="505"/>
      <c r="V53" s="505"/>
      <c r="W53" s="505"/>
      <c r="X53" s="505"/>
      <c r="Y53" s="505"/>
      <c r="Z53" s="505"/>
      <c r="AA53" s="505"/>
      <c r="AB53" s="505"/>
      <c r="AC53" s="505"/>
      <c r="AD53" s="505"/>
      <c r="AE53" s="505"/>
      <c r="AF53" s="505"/>
      <c r="AG53" s="505"/>
      <c r="AH53" s="505"/>
      <c r="AI53" s="505"/>
      <c r="AJ53" s="397"/>
      <c r="AK53" s="397"/>
      <c r="AL53" s="397"/>
      <c r="AM53" s="412"/>
      <c r="AN53" s="56">
        <v>2</v>
      </c>
      <c r="AO53" s="57" t="s">
        <v>117</v>
      </c>
      <c r="AP53" s="57"/>
      <c r="AQ53" s="57" t="s">
        <v>114</v>
      </c>
      <c r="AR53" s="57"/>
      <c r="AS53" s="57"/>
      <c r="AT53" s="57"/>
      <c r="AU53" s="57"/>
      <c r="AV53" s="57" t="s">
        <v>114</v>
      </c>
      <c r="AW53" s="58" t="s">
        <v>114</v>
      </c>
      <c r="AX53" s="58" t="s">
        <v>114</v>
      </c>
      <c r="AY53" s="58" t="s">
        <v>114</v>
      </c>
      <c r="AZ53" s="58" t="s">
        <v>114</v>
      </c>
      <c r="BA53" s="58" t="s">
        <v>114</v>
      </c>
      <c r="BB53" s="58" t="s">
        <v>114</v>
      </c>
      <c r="BC53" s="58" t="s">
        <v>114</v>
      </c>
      <c r="BD53" s="58">
        <f t="shared" si="1"/>
        <v>0</v>
      </c>
      <c r="BE53" s="58" t="str">
        <f t="shared" si="2"/>
        <v>Débil</v>
      </c>
      <c r="BF53" s="57"/>
      <c r="BG53" s="59" t="s">
        <v>114</v>
      </c>
      <c r="BH53" s="58" t="str">
        <f t="shared" si="3"/>
        <v>Casilla formulada</v>
      </c>
      <c r="BI53" s="57"/>
      <c r="BJ53" s="58" t="str">
        <f t="shared" si="4"/>
        <v/>
      </c>
      <c r="BK53" s="58" t="str">
        <f t="shared" si="5"/>
        <v/>
      </c>
      <c r="BL53" s="58" t="str">
        <f t="shared" si="6"/>
        <v>SI</v>
      </c>
      <c r="BM53" s="415"/>
      <c r="BN53" s="418"/>
      <c r="BO53" s="508"/>
      <c r="BP53" s="403"/>
      <c r="BQ53" s="397"/>
      <c r="BR53" s="397"/>
      <c r="BS53" s="409"/>
    </row>
    <row r="54" spans="2:71" s="53" customFormat="1" ht="96" customHeight="1" x14ac:dyDescent="0.25">
      <c r="B54" s="378"/>
      <c r="C54" s="381"/>
      <c r="D54" s="383"/>
      <c r="E54" s="383"/>
      <c r="F54" s="499"/>
      <c r="G54" s="499"/>
      <c r="H54" s="499"/>
      <c r="I54" s="499"/>
      <c r="J54" s="383"/>
      <c r="K54" s="60">
        <v>3</v>
      </c>
      <c r="L54" s="61" t="s">
        <v>115</v>
      </c>
      <c r="M54" s="405"/>
      <c r="N54" s="502"/>
      <c r="O54" s="400"/>
      <c r="P54" s="403"/>
      <c r="Q54" s="505"/>
      <c r="R54" s="505"/>
      <c r="S54" s="505"/>
      <c r="T54" s="505"/>
      <c r="U54" s="505"/>
      <c r="V54" s="505"/>
      <c r="W54" s="505"/>
      <c r="X54" s="505"/>
      <c r="Y54" s="505"/>
      <c r="Z54" s="505"/>
      <c r="AA54" s="505"/>
      <c r="AB54" s="505"/>
      <c r="AC54" s="505"/>
      <c r="AD54" s="505"/>
      <c r="AE54" s="505"/>
      <c r="AF54" s="505"/>
      <c r="AG54" s="505"/>
      <c r="AH54" s="505"/>
      <c r="AI54" s="505"/>
      <c r="AJ54" s="397"/>
      <c r="AK54" s="397"/>
      <c r="AL54" s="397"/>
      <c r="AM54" s="412"/>
      <c r="AN54" s="62">
        <v>3</v>
      </c>
      <c r="AO54" s="63" t="s">
        <v>117</v>
      </c>
      <c r="AP54" s="63"/>
      <c r="AQ54" s="63" t="s">
        <v>114</v>
      </c>
      <c r="AR54" s="63"/>
      <c r="AS54" s="63"/>
      <c r="AT54" s="63"/>
      <c r="AU54" s="63"/>
      <c r="AV54" s="63" t="s">
        <v>114</v>
      </c>
      <c r="AW54" s="64" t="s">
        <v>114</v>
      </c>
      <c r="AX54" s="64" t="s">
        <v>114</v>
      </c>
      <c r="AY54" s="64" t="s">
        <v>114</v>
      </c>
      <c r="AZ54" s="64" t="s">
        <v>114</v>
      </c>
      <c r="BA54" s="64" t="s">
        <v>114</v>
      </c>
      <c r="BB54" s="64" t="s">
        <v>114</v>
      </c>
      <c r="BC54" s="64" t="s">
        <v>114</v>
      </c>
      <c r="BD54" s="64">
        <f t="shared" si="1"/>
        <v>0</v>
      </c>
      <c r="BE54" s="64" t="str">
        <f t="shared" si="2"/>
        <v>Débil</v>
      </c>
      <c r="BF54" s="63"/>
      <c r="BG54" s="65" t="s">
        <v>114</v>
      </c>
      <c r="BH54" s="64" t="str">
        <f t="shared" si="3"/>
        <v>Casilla formulada</v>
      </c>
      <c r="BI54" s="63"/>
      <c r="BJ54" s="64" t="str">
        <f t="shared" si="4"/>
        <v/>
      </c>
      <c r="BK54" s="64" t="str">
        <f t="shared" si="5"/>
        <v/>
      </c>
      <c r="BL54" s="64" t="str">
        <f t="shared" si="6"/>
        <v>SI</v>
      </c>
      <c r="BM54" s="415"/>
      <c r="BN54" s="418"/>
      <c r="BO54" s="508"/>
      <c r="BP54" s="403"/>
      <c r="BQ54" s="397"/>
      <c r="BR54" s="397"/>
      <c r="BS54" s="409"/>
    </row>
    <row r="55" spans="2:71" s="53" customFormat="1" ht="96" customHeight="1" x14ac:dyDescent="0.25">
      <c r="B55" s="378"/>
      <c r="C55" s="381"/>
      <c r="D55" s="383"/>
      <c r="E55" s="383"/>
      <c r="F55" s="499"/>
      <c r="G55" s="499"/>
      <c r="H55" s="499"/>
      <c r="I55" s="499"/>
      <c r="J55" s="383"/>
      <c r="K55" s="54">
        <v>4</v>
      </c>
      <c r="L55" s="55" t="s">
        <v>115</v>
      </c>
      <c r="M55" s="405"/>
      <c r="N55" s="502"/>
      <c r="O55" s="400"/>
      <c r="P55" s="403"/>
      <c r="Q55" s="505"/>
      <c r="R55" s="505"/>
      <c r="S55" s="505"/>
      <c r="T55" s="505"/>
      <c r="U55" s="505"/>
      <c r="V55" s="505"/>
      <c r="W55" s="505"/>
      <c r="X55" s="505"/>
      <c r="Y55" s="505"/>
      <c r="Z55" s="505"/>
      <c r="AA55" s="505"/>
      <c r="AB55" s="505"/>
      <c r="AC55" s="505"/>
      <c r="AD55" s="505"/>
      <c r="AE55" s="505"/>
      <c r="AF55" s="505"/>
      <c r="AG55" s="505"/>
      <c r="AH55" s="505"/>
      <c r="AI55" s="505"/>
      <c r="AJ55" s="397"/>
      <c r="AK55" s="397"/>
      <c r="AL55" s="397"/>
      <c r="AM55" s="412"/>
      <c r="AN55" s="56">
        <v>4</v>
      </c>
      <c r="AO55" s="57" t="s">
        <v>117</v>
      </c>
      <c r="AP55" s="57"/>
      <c r="AQ55" s="57" t="s">
        <v>114</v>
      </c>
      <c r="AR55" s="57"/>
      <c r="AS55" s="57"/>
      <c r="AT55" s="57"/>
      <c r="AU55" s="57"/>
      <c r="AV55" s="57" t="s">
        <v>114</v>
      </c>
      <c r="AW55" s="58" t="s">
        <v>114</v>
      </c>
      <c r="AX55" s="58" t="s">
        <v>114</v>
      </c>
      <c r="AY55" s="58" t="s">
        <v>114</v>
      </c>
      <c r="AZ55" s="58" t="s">
        <v>114</v>
      </c>
      <c r="BA55" s="58" t="s">
        <v>114</v>
      </c>
      <c r="BB55" s="58" t="s">
        <v>114</v>
      </c>
      <c r="BC55" s="58" t="s">
        <v>114</v>
      </c>
      <c r="BD55" s="58">
        <f t="shared" si="1"/>
        <v>0</v>
      </c>
      <c r="BE55" s="58" t="str">
        <f t="shared" si="2"/>
        <v>Débil</v>
      </c>
      <c r="BF55" s="57"/>
      <c r="BG55" s="59" t="s">
        <v>114</v>
      </c>
      <c r="BH55" s="58" t="str">
        <f t="shared" si="3"/>
        <v>Casilla formulada</v>
      </c>
      <c r="BI55" s="57"/>
      <c r="BJ55" s="58" t="str">
        <f t="shared" si="4"/>
        <v/>
      </c>
      <c r="BK55" s="58" t="str">
        <f t="shared" si="5"/>
        <v/>
      </c>
      <c r="BL55" s="58" t="str">
        <f t="shared" si="6"/>
        <v>SI</v>
      </c>
      <c r="BM55" s="415"/>
      <c r="BN55" s="418"/>
      <c r="BO55" s="508"/>
      <c r="BP55" s="403"/>
      <c r="BQ55" s="397"/>
      <c r="BR55" s="397"/>
      <c r="BS55" s="409"/>
    </row>
    <row r="56" spans="2:71" s="53" customFormat="1" ht="96" customHeight="1" x14ac:dyDescent="0.25">
      <c r="B56" s="378"/>
      <c r="C56" s="381"/>
      <c r="D56" s="383"/>
      <c r="E56" s="383"/>
      <c r="F56" s="499"/>
      <c r="G56" s="499"/>
      <c r="H56" s="499"/>
      <c r="I56" s="499"/>
      <c r="J56" s="383"/>
      <c r="K56" s="60">
        <v>5</v>
      </c>
      <c r="L56" s="61" t="s">
        <v>115</v>
      </c>
      <c r="M56" s="405"/>
      <c r="N56" s="502"/>
      <c r="O56" s="400"/>
      <c r="P56" s="403"/>
      <c r="Q56" s="505"/>
      <c r="R56" s="505"/>
      <c r="S56" s="505"/>
      <c r="T56" s="505"/>
      <c r="U56" s="505"/>
      <c r="V56" s="505"/>
      <c r="W56" s="505"/>
      <c r="X56" s="505"/>
      <c r="Y56" s="505"/>
      <c r="Z56" s="505"/>
      <c r="AA56" s="505"/>
      <c r="AB56" s="505"/>
      <c r="AC56" s="505"/>
      <c r="AD56" s="505"/>
      <c r="AE56" s="505"/>
      <c r="AF56" s="505"/>
      <c r="AG56" s="505"/>
      <c r="AH56" s="505"/>
      <c r="AI56" s="505"/>
      <c r="AJ56" s="397"/>
      <c r="AK56" s="397"/>
      <c r="AL56" s="397"/>
      <c r="AM56" s="412"/>
      <c r="AN56" s="62">
        <v>5</v>
      </c>
      <c r="AO56" s="63" t="s">
        <v>117</v>
      </c>
      <c r="AP56" s="63"/>
      <c r="AQ56" s="63" t="s">
        <v>114</v>
      </c>
      <c r="AR56" s="63"/>
      <c r="AS56" s="63"/>
      <c r="AT56" s="63"/>
      <c r="AU56" s="63"/>
      <c r="AV56" s="63" t="s">
        <v>114</v>
      </c>
      <c r="AW56" s="64" t="s">
        <v>114</v>
      </c>
      <c r="AX56" s="64" t="s">
        <v>114</v>
      </c>
      <c r="AY56" s="64" t="s">
        <v>114</v>
      </c>
      <c r="AZ56" s="64" t="s">
        <v>114</v>
      </c>
      <c r="BA56" s="64" t="s">
        <v>114</v>
      </c>
      <c r="BB56" s="64" t="s">
        <v>114</v>
      </c>
      <c r="BC56" s="64" t="s">
        <v>114</v>
      </c>
      <c r="BD56" s="64">
        <f t="shared" si="1"/>
        <v>0</v>
      </c>
      <c r="BE56" s="64" t="str">
        <f t="shared" si="2"/>
        <v>Débil</v>
      </c>
      <c r="BF56" s="63"/>
      <c r="BG56" s="65" t="s">
        <v>114</v>
      </c>
      <c r="BH56" s="64" t="str">
        <f t="shared" si="3"/>
        <v>Casilla formulada</v>
      </c>
      <c r="BI56" s="63"/>
      <c r="BJ56" s="64" t="str">
        <f t="shared" si="4"/>
        <v/>
      </c>
      <c r="BK56" s="64" t="str">
        <f t="shared" si="5"/>
        <v/>
      </c>
      <c r="BL56" s="64" t="str">
        <f t="shared" si="6"/>
        <v>SI</v>
      </c>
      <c r="BM56" s="415"/>
      <c r="BN56" s="418"/>
      <c r="BO56" s="508"/>
      <c r="BP56" s="403"/>
      <c r="BQ56" s="397"/>
      <c r="BR56" s="397"/>
      <c r="BS56" s="409"/>
    </row>
    <row r="57" spans="2:71" s="53" customFormat="1" ht="96" customHeight="1" x14ac:dyDescent="0.25">
      <c r="B57" s="378"/>
      <c r="C57" s="381"/>
      <c r="D57" s="383"/>
      <c r="E57" s="383"/>
      <c r="F57" s="499"/>
      <c r="G57" s="499"/>
      <c r="H57" s="499"/>
      <c r="I57" s="499"/>
      <c r="J57" s="383"/>
      <c r="K57" s="54">
        <v>6</v>
      </c>
      <c r="L57" s="55" t="s">
        <v>115</v>
      </c>
      <c r="M57" s="405"/>
      <c r="N57" s="502"/>
      <c r="O57" s="400"/>
      <c r="P57" s="403"/>
      <c r="Q57" s="505"/>
      <c r="R57" s="505"/>
      <c r="S57" s="505"/>
      <c r="T57" s="505"/>
      <c r="U57" s="505"/>
      <c r="V57" s="505"/>
      <c r="W57" s="505"/>
      <c r="X57" s="505"/>
      <c r="Y57" s="505"/>
      <c r="Z57" s="505"/>
      <c r="AA57" s="505"/>
      <c r="AB57" s="505"/>
      <c r="AC57" s="505"/>
      <c r="AD57" s="505"/>
      <c r="AE57" s="505"/>
      <c r="AF57" s="505"/>
      <c r="AG57" s="505"/>
      <c r="AH57" s="505"/>
      <c r="AI57" s="505"/>
      <c r="AJ57" s="397"/>
      <c r="AK57" s="397"/>
      <c r="AL57" s="397"/>
      <c r="AM57" s="412"/>
      <c r="AN57" s="56">
        <v>6</v>
      </c>
      <c r="AO57" s="57" t="s">
        <v>117</v>
      </c>
      <c r="AP57" s="57"/>
      <c r="AQ57" s="57" t="s">
        <v>114</v>
      </c>
      <c r="AR57" s="57"/>
      <c r="AS57" s="57"/>
      <c r="AT57" s="57"/>
      <c r="AU57" s="57"/>
      <c r="AV57" s="57" t="s">
        <v>114</v>
      </c>
      <c r="AW57" s="58" t="s">
        <v>114</v>
      </c>
      <c r="AX57" s="58" t="s">
        <v>114</v>
      </c>
      <c r="AY57" s="58" t="s">
        <v>114</v>
      </c>
      <c r="AZ57" s="58" t="s">
        <v>114</v>
      </c>
      <c r="BA57" s="58" t="s">
        <v>114</v>
      </c>
      <c r="BB57" s="58" t="s">
        <v>114</v>
      </c>
      <c r="BC57" s="58" t="s">
        <v>114</v>
      </c>
      <c r="BD57" s="58">
        <f t="shared" si="1"/>
        <v>0</v>
      </c>
      <c r="BE57" s="58" t="str">
        <f t="shared" si="2"/>
        <v>Débil</v>
      </c>
      <c r="BF57" s="57"/>
      <c r="BG57" s="59" t="s">
        <v>114</v>
      </c>
      <c r="BH57" s="58" t="str">
        <f t="shared" si="3"/>
        <v>Casilla formulada</v>
      </c>
      <c r="BI57" s="57"/>
      <c r="BJ57" s="58" t="str">
        <f t="shared" si="4"/>
        <v/>
      </c>
      <c r="BK57" s="58" t="str">
        <f t="shared" si="5"/>
        <v/>
      </c>
      <c r="BL57" s="58" t="str">
        <f t="shared" si="6"/>
        <v>SI</v>
      </c>
      <c r="BM57" s="415"/>
      <c r="BN57" s="418"/>
      <c r="BO57" s="508"/>
      <c r="BP57" s="403"/>
      <c r="BQ57" s="397"/>
      <c r="BR57" s="397"/>
      <c r="BS57" s="409"/>
    </row>
    <row r="58" spans="2:71" s="53" customFormat="1" ht="96" customHeight="1" x14ac:dyDescent="0.25">
      <c r="B58" s="378"/>
      <c r="C58" s="381"/>
      <c r="D58" s="383"/>
      <c r="E58" s="383"/>
      <c r="F58" s="499"/>
      <c r="G58" s="499"/>
      <c r="H58" s="499"/>
      <c r="I58" s="499"/>
      <c r="J58" s="383"/>
      <c r="K58" s="60">
        <v>7</v>
      </c>
      <c r="L58" s="61" t="s">
        <v>115</v>
      </c>
      <c r="M58" s="405"/>
      <c r="N58" s="502"/>
      <c r="O58" s="400"/>
      <c r="P58" s="403"/>
      <c r="Q58" s="505"/>
      <c r="R58" s="505"/>
      <c r="S58" s="505"/>
      <c r="T58" s="505"/>
      <c r="U58" s="505"/>
      <c r="V58" s="505"/>
      <c r="W58" s="505"/>
      <c r="X58" s="505"/>
      <c r="Y58" s="505"/>
      <c r="Z58" s="505"/>
      <c r="AA58" s="505"/>
      <c r="AB58" s="505"/>
      <c r="AC58" s="505"/>
      <c r="AD58" s="505"/>
      <c r="AE58" s="505"/>
      <c r="AF58" s="505"/>
      <c r="AG58" s="505"/>
      <c r="AH58" s="505"/>
      <c r="AI58" s="505"/>
      <c r="AJ58" s="397"/>
      <c r="AK58" s="397"/>
      <c r="AL58" s="397"/>
      <c r="AM58" s="412"/>
      <c r="AN58" s="62">
        <v>7</v>
      </c>
      <c r="AO58" s="63" t="s">
        <v>117</v>
      </c>
      <c r="AP58" s="63"/>
      <c r="AQ58" s="63" t="s">
        <v>114</v>
      </c>
      <c r="AR58" s="63"/>
      <c r="AS58" s="63"/>
      <c r="AT58" s="63"/>
      <c r="AU58" s="63"/>
      <c r="AV58" s="63" t="s">
        <v>114</v>
      </c>
      <c r="AW58" s="64" t="s">
        <v>114</v>
      </c>
      <c r="AX58" s="64" t="s">
        <v>114</v>
      </c>
      <c r="AY58" s="64" t="s">
        <v>114</v>
      </c>
      <c r="AZ58" s="64" t="s">
        <v>114</v>
      </c>
      <c r="BA58" s="64" t="s">
        <v>114</v>
      </c>
      <c r="BB58" s="64" t="s">
        <v>114</v>
      </c>
      <c r="BC58" s="64" t="s">
        <v>114</v>
      </c>
      <c r="BD58" s="64">
        <f t="shared" si="1"/>
        <v>0</v>
      </c>
      <c r="BE58" s="64" t="str">
        <f t="shared" si="2"/>
        <v>Débil</v>
      </c>
      <c r="BF58" s="63"/>
      <c r="BG58" s="65" t="s">
        <v>114</v>
      </c>
      <c r="BH58" s="64" t="str">
        <f t="shared" si="3"/>
        <v>Casilla formulada</v>
      </c>
      <c r="BI58" s="63"/>
      <c r="BJ58" s="64" t="str">
        <f t="shared" si="4"/>
        <v/>
      </c>
      <c r="BK58" s="64" t="str">
        <f t="shared" si="5"/>
        <v/>
      </c>
      <c r="BL58" s="64" t="str">
        <f t="shared" si="6"/>
        <v>SI</v>
      </c>
      <c r="BM58" s="415"/>
      <c r="BN58" s="418"/>
      <c r="BO58" s="508"/>
      <c r="BP58" s="403"/>
      <c r="BQ58" s="397"/>
      <c r="BR58" s="397"/>
      <c r="BS58" s="409"/>
    </row>
    <row r="59" spans="2:71" s="53" customFormat="1" ht="96" customHeight="1" x14ac:dyDescent="0.25">
      <c r="B59" s="378"/>
      <c r="C59" s="381"/>
      <c r="D59" s="383"/>
      <c r="E59" s="383"/>
      <c r="F59" s="499"/>
      <c r="G59" s="499"/>
      <c r="H59" s="499"/>
      <c r="I59" s="499"/>
      <c r="J59" s="383"/>
      <c r="K59" s="54">
        <v>8</v>
      </c>
      <c r="L59" s="55" t="s">
        <v>115</v>
      </c>
      <c r="M59" s="405"/>
      <c r="N59" s="502"/>
      <c r="O59" s="400"/>
      <c r="P59" s="403"/>
      <c r="Q59" s="505"/>
      <c r="R59" s="505"/>
      <c r="S59" s="505"/>
      <c r="T59" s="505"/>
      <c r="U59" s="505"/>
      <c r="V59" s="505"/>
      <c r="W59" s="505"/>
      <c r="X59" s="505"/>
      <c r="Y59" s="505"/>
      <c r="Z59" s="505"/>
      <c r="AA59" s="505"/>
      <c r="AB59" s="505"/>
      <c r="AC59" s="505"/>
      <c r="AD59" s="505"/>
      <c r="AE59" s="505"/>
      <c r="AF59" s="505"/>
      <c r="AG59" s="505"/>
      <c r="AH59" s="505"/>
      <c r="AI59" s="505"/>
      <c r="AJ59" s="397"/>
      <c r="AK59" s="397"/>
      <c r="AL59" s="397"/>
      <c r="AM59" s="412"/>
      <c r="AN59" s="56">
        <v>8</v>
      </c>
      <c r="AO59" s="57" t="s">
        <v>117</v>
      </c>
      <c r="AP59" s="57"/>
      <c r="AQ59" s="57" t="s">
        <v>114</v>
      </c>
      <c r="AR59" s="57"/>
      <c r="AS59" s="57"/>
      <c r="AT59" s="57"/>
      <c r="AU59" s="57"/>
      <c r="AV59" s="57" t="s">
        <v>114</v>
      </c>
      <c r="AW59" s="58" t="s">
        <v>114</v>
      </c>
      <c r="AX59" s="58" t="s">
        <v>114</v>
      </c>
      <c r="AY59" s="58" t="s">
        <v>114</v>
      </c>
      <c r="AZ59" s="58" t="s">
        <v>114</v>
      </c>
      <c r="BA59" s="58" t="s">
        <v>114</v>
      </c>
      <c r="BB59" s="58" t="s">
        <v>114</v>
      </c>
      <c r="BC59" s="58" t="s">
        <v>114</v>
      </c>
      <c r="BD59" s="58">
        <f t="shared" si="1"/>
        <v>0</v>
      </c>
      <c r="BE59" s="58" t="str">
        <f t="shared" si="2"/>
        <v>Débil</v>
      </c>
      <c r="BF59" s="57"/>
      <c r="BG59" s="59" t="s">
        <v>114</v>
      </c>
      <c r="BH59" s="58" t="str">
        <f t="shared" si="3"/>
        <v>Casilla formulada</v>
      </c>
      <c r="BI59" s="57"/>
      <c r="BJ59" s="58" t="str">
        <f t="shared" si="4"/>
        <v/>
      </c>
      <c r="BK59" s="58" t="str">
        <f t="shared" si="5"/>
        <v/>
      </c>
      <c r="BL59" s="58" t="str">
        <f t="shared" si="6"/>
        <v>SI</v>
      </c>
      <c r="BM59" s="415"/>
      <c r="BN59" s="418"/>
      <c r="BO59" s="508"/>
      <c r="BP59" s="403"/>
      <c r="BQ59" s="397"/>
      <c r="BR59" s="397"/>
      <c r="BS59" s="409"/>
    </row>
    <row r="60" spans="2:71" s="53" customFormat="1" ht="96" customHeight="1" x14ac:dyDescent="0.25">
      <c r="B60" s="378"/>
      <c r="C60" s="381"/>
      <c r="D60" s="383"/>
      <c r="E60" s="383"/>
      <c r="F60" s="499"/>
      <c r="G60" s="499"/>
      <c r="H60" s="499"/>
      <c r="I60" s="499"/>
      <c r="J60" s="383"/>
      <c r="K60" s="60">
        <v>9</v>
      </c>
      <c r="L60" s="66" t="s">
        <v>115</v>
      </c>
      <c r="M60" s="405"/>
      <c r="N60" s="502"/>
      <c r="O60" s="400"/>
      <c r="P60" s="403"/>
      <c r="Q60" s="505"/>
      <c r="R60" s="505"/>
      <c r="S60" s="505"/>
      <c r="T60" s="505"/>
      <c r="U60" s="505"/>
      <c r="V60" s="505"/>
      <c r="W60" s="505"/>
      <c r="X60" s="505"/>
      <c r="Y60" s="505"/>
      <c r="Z60" s="505"/>
      <c r="AA60" s="505"/>
      <c r="AB60" s="505"/>
      <c r="AC60" s="505"/>
      <c r="AD60" s="505"/>
      <c r="AE60" s="505"/>
      <c r="AF60" s="505"/>
      <c r="AG60" s="505"/>
      <c r="AH60" s="505"/>
      <c r="AI60" s="505"/>
      <c r="AJ60" s="397"/>
      <c r="AK60" s="397"/>
      <c r="AL60" s="397"/>
      <c r="AM60" s="412"/>
      <c r="AN60" s="62">
        <v>9</v>
      </c>
      <c r="AO60" s="63" t="s">
        <v>117</v>
      </c>
      <c r="AP60" s="63"/>
      <c r="AQ60" s="63" t="s">
        <v>114</v>
      </c>
      <c r="AR60" s="63"/>
      <c r="AS60" s="63"/>
      <c r="AT60" s="63"/>
      <c r="AU60" s="63"/>
      <c r="AV60" s="63" t="s">
        <v>114</v>
      </c>
      <c r="AW60" s="64" t="s">
        <v>114</v>
      </c>
      <c r="AX60" s="64" t="s">
        <v>114</v>
      </c>
      <c r="AY60" s="64" t="s">
        <v>114</v>
      </c>
      <c r="AZ60" s="64" t="s">
        <v>114</v>
      </c>
      <c r="BA60" s="64" t="s">
        <v>114</v>
      </c>
      <c r="BB60" s="64" t="s">
        <v>114</v>
      </c>
      <c r="BC60" s="64" t="s">
        <v>114</v>
      </c>
      <c r="BD60" s="64">
        <f t="shared" si="1"/>
        <v>0</v>
      </c>
      <c r="BE60" s="64" t="str">
        <f t="shared" si="2"/>
        <v>Débil</v>
      </c>
      <c r="BF60" s="63"/>
      <c r="BG60" s="65" t="s">
        <v>114</v>
      </c>
      <c r="BH60" s="64" t="str">
        <f t="shared" si="3"/>
        <v>Casilla formulada</v>
      </c>
      <c r="BI60" s="63"/>
      <c r="BJ60" s="64" t="str">
        <f t="shared" si="4"/>
        <v/>
      </c>
      <c r="BK60" s="64" t="str">
        <f t="shared" si="5"/>
        <v/>
      </c>
      <c r="BL60" s="64" t="str">
        <f t="shared" si="6"/>
        <v>SI</v>
      </c>
      <c r="BM60" s="415"/>
      <c r="BN60" s="418"/>
      <c r="BO60" s="508"/>
      <c r="BP60" s="403"/>
      <c r="BQ60" s="397"/>
      <c r="BR60" s="397"/>
      <c r="BS60" s="409"/>
    </row>
    <row r="61" spans="2:71" s="53" customFormat="1" ht="96" customHeight="1" thickBot="1" x14ac:dyDescent="0.3">
      <c r="B61" s="379"/>
      <c r="C61" s="382"/>
      <c r="D61" s="384"/>
      <c r="E61" s="384"/>
      <c r="F61" s="500"/>
      <c r="G61" s="500"/>
      <c r="H61" s="500"/>
      <c r="I61" s="500"/>
      <c r="J61" s="384"/>
      <c r="K61" s="67">
        <v>10</v>
      </c>
      <c r="L61" s="68" t="s">
        <v>115</v>
      </c>
      <c r="M61" s="406"/>
      <c r="N61" s="503"/>
      <c r="O61" s="401"/>
      <c r="P61" s="404"/>
      <c r="Q61" s="506"/>
      <c r="R61" s="506"/>
      <c r="S61" s="506"/>
      <c r="T61" s="506"/>
      <c r="U61" s="506"/>
      <c r="V61" s="506"/>
      <c r="W61" s="506"/>
      <c r="X61" s="506"/>
      <c r="Y61" s="506"/>
      <c r="Z61" s="506"/>
      <c r="AA61" s="506"/>
      <c r="AB61" s="506"/>
      <c r="AC61" s="506"/>
      <c r="AD61" s="506"/>
      <c r="AE61" s="506"/>
      <c r="AF61" s="506"/>
      <c r="AG61" s="506"/>
      <c r="AH61" s="506"/>
      <c r="AI61" s="506"/>
      <c r="AJ61" s="398"/>
      <c r="AK61" s="398"/>
      <c r="AL61" s="398"/>
      <c r="AM61" s="413"/>
      <c r="AN61" s="69">
        <v>10</v>
      </c>
      <c r="AO61" s="70" t="s">
        <v>117</v>
      </c>
      <c r="AP61" s="70"/>
      <c r="AQ61" s="70" t="s">
        <v>114</v>
      </c>
      <c r="AR61" s="70"/>
      <c r="AS61" s="70"/>
      <c r="AT61" s="70"/>
      <c r="AU61" s="70"/>
      <c r="AV61" s="70" t="s">
        <v>114</v>
      </c>
      <c r="AW61" s="71" t="s">
        <v>114</v>
      </c>
      <c r="AX61" s="71" t="s">
        <v>114</v>
      </c>
      <c r="AY61" s="71" t="s">
        <v>114</v>
      </c>
      <c r="AZ61" s="71" t="s">
        <v>114</v>
      </c>
      <c r="BA61" s="71" t="s">
        <v>114</v>
      </c>
      <c r="BB61" s="71" t="s">
        <v>114</v>
      </c>
      <c r="BC61" s="71" t="s">
        <v>114</v>
      </c>
      <c r="BD61" s="71">
        <f t="shared" si="1"/>
        <v>0</v>
      </c>
      <c r="BE61" s="71" t="str">
        <f t="shared" si="2"/>
        <v>Débil</v>
      </c>
      <c r="BF61" s="70"/>
      <c r="BG61" s="72" t="s">
        <v>114</v>
      </c>
      <c r="BH61" s="71" t="str">
        <f t="shared" si="3"/>
        <v>Casilla formulada</v>
      </c>
      <c r="BI61" s="70"/>
      <c r="BJ61" s="71" t="str">
        <f t="shared" si="4"/>
        <v/>
      </c>
      <c r="BK61" s="71" t="str">
        <f t="shared" si="5"/>
        <v/>
      </c>
      <c r="BL61" s="71" t="str">
        <f t="shared" si="6"/>
        <v>SI</v>
      </c>
      <c r="BM61" s="416"/>
      <c r="BN61" s="419"/>
      <c r="BO61" s="509"/>
      <c r="BP61" s="404"/>
      <c r="BQ61" s="398"/>
      <c r="BR61" s="398"/>
      <c r="BS61" s="410"/>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23" priority="23" operator="containsText" text="Si es Riesgo de Corrupción">
      <formula>NOT(ISERROR(SEARCH("Si es Riesgo de Corrupción",J12)))</formula>
    </cfRule>
    <cfRule type="containsText" dxfId="22" priority="24" operator="containsText" text="No es Riesgo de Corrupción">
      <formula>NOT(ISERROR(SEARCH("No es Riesgo de Corrupción",J12)))</formula>
    </cfRule>
  </conditionalFormatting>
  <conditionalFormatting sqref="L12:M21">
    <cfRule type="containsText" dxfId="21" priority="22" operator="containsText" text="Espacio para describir ">
      <formula>NOT(ISERROR(SEARCH("Espacio para describir ",L12)))</formula>
    </cfRule>
  </conditionalFormatting>
  <conditionalFormatting sqref="Q12:AI61 AQ12:AQ61 AV12:BC61 BG12:BG61 BO12:BO61 N12:N61">
    <cfRule type="containsText" dxfId="20" priority="21" operator="containsText" text="Escoger un dato de la lista desplegable">
      <formula>NOT(ISERROR(SEARCH("Escoger un dato de la lista desplegable",N12)))</formula>
    </cfRule>
  </conditionalFormatting>
  <conditionalFormatting sqref="AO12:AO61">
    <cfRule type="containsText" dxfId="19" priority="20" operator="containsText" text="REDACTAR CONTROL">
      <formula>NOT(ISERROR(SEARCH("REDACTAR CONTROL",AO12)))</formula>
    </cfRule>
  </conditionalFormatting>
  <conditionalFormatting sqref="AL12 BR12">
    <cfRule type="containsText" dxfId="18" priority="17" operator="containsText" text="Extremo">
      <formula>NOT(ISERROR(SEARCH("Extremo",AL12)))</formula>
    </cfRule>
    <cfRule type="containsText" dxfId="17" priority="18" operator="containsText" text="Alto">
      <formula>NOT(ISERROR(SEARCH("Alto",AL12)))</formula>
    </cfRule>
    <cfRule type="containsText" dxfId="16" priority="19" operator="containsText" text="Moderado">
      <formula>NOT(ISERROR(SEARCH("Moderado",AL12)))</formula>
    </cfRule>
  </conditionalFormatting>
  <conditionalFormatting sqref="L22:M31">
    <cfRule type="containsText" dxfId="15" priority="16" operator="containsText" text="Espacio para describir ">
      <formula>NOT(ISERROR(SEARCH("Espacio para describir ",L22)))</formula>
    </cfRule>
  </conditionalFormatting>
  <conditionalFormatting sqref="AL22 BR22">
    <cfRule type="containsText" dxfId="14" priority="13" operator="containsText" text="Extremo">
      <formula>NOT(ISERROR(SEARCH("Extremo",AL22)))</formula>
    </cfRule>
    <cfRule type="containsText" dxfId="13" priority="14" operator="containsText" text="Alto">
      <formula>NOT(ISERROR(SEARCH("Alto",AL22)))</formula>
    </cfRule>
    <cfRule type="containsText" dxfId="12" priority="15" operator="containsText" text="Moderado">
      <formula>NOT(ISERROR(SEARCH("Moderado",AL22)))</formula>
    </cfRule>
  </conditionalFormatting>
  <conditionalFormatting sqref="L32:M41">
    <cfRule type="containsText" dxfId="11" priority="12" operator="containsText" text="Espacio para describir ">
      <formula>NOT(ISERROR(SEARCH("Espacio para describir ",L32)))</formula>
    </cfRule>
  </conditionalFormatting>
  <conditionalFormatting sqref="AL32 BR32">
    <cfRule type="containsText" dxfId="10" priority="9" operator="containsText" text="Extremo">
      <formula>NOT(ISERROR(SEARCH("Extremo",AL32)))</formula>
    </cfRule>
    <cfRule type="containsText" dxfId="9" priority="10" operator="containsText" text="Alto">
      <formula>NOT(ISERROR(SEARCH("Alto",AL32)))</formula>
    </cfRule>
    <cfRule type="containsText" dxfId="8" priority="11" operator="containsText" text="Moderado">
      <formula>NOT(ISERROR(SEARCH("Moderado",AL32)))</formula>
    </cfRule>
  </conditionalFormatting>
  <conditionalFormatting sqref="L42:M51">
    <cfRule type="containsText" dxfId="7" priority="8" operator="containsText" text="Espacio para describir ">
      <formula>NOT(ISERROR(SEARCH("Espacio para describir ",L42)))</formula>
    </cfRule>
  </conditionalFormatting>
  <conditionalFormatting sqref="AL42 BR42">
    <cfRule type="containsText" dxfId="6" priority="5" operator="containsText" text="Extremo">
      <formula>NOT(ISERROR(SEARCH("Extremo",AL42)))</formula>
    </cfRule>
    <cfRule type="containsText" dxfId="5" priority="6" operator="containsText" text="Alto">
      <formula>NOT(ISERROR(SEARCH("Alto",AL42)))</formula>
    </cfRule>
    <cfRule type="containsText" dxfId="4" priority="7" operator="containsText" text="Moderado">
      <formula>NOT(ISERROR(SEARCH("Moderado",AL42)))</formula>
    </cfRule>
  </conditionalFormatting>
  <conditionalFormatting sqref="L52:M61">
    <cfRule type="containsText" dxfId="3" priority="4" operator="containsText" text="Espacio para describir ">
      <formula>NOT(ISERROR(SEARCH("Espacio para describir ",L52)))</formula>
    </cfRule>
  </conditionalFormatting>
  <conditionalFormatting sqref="AL52 BR52">
    <cfRule type="containsText" dxfId="2" priority="1" operator="containsText" text="Extremo">
      <formula>NOT(ISERROR(SEARCH("Extremo",AL52)))</formula>
    </cfRule>
    <cfRule type="containsText" dxfId="1" priority="2" operator="containsText" text="Alto">
      <formula>NOT(ISERROR(SEARCH("Alto",AL52)))</formula>
    </cfRule>
    <cfRule type="containsText" dxfId="0" priority="3" operator="containsText" text="Moderado">
      <formula>NOT(ISERROR(SEARCH("Moderado",AL52)))</formula>
    </cfRule>
  </conditionalFormatting>
  <dataValidations count="60">
    <dataValidation type="list" allowBlank="1" showInputMessage="1" showErrorMessage="1" sqref="N12:N61" xr:uid="{09153896-672E-4EFF-BB31-FA2BDCC01C6E}">
      <formula1>"Escoger un dato de la lista desplegable,5,4,3,2,1"</formula1>
    </dataValidation>
    <dataValidation type="list" allowBlank="1" showInputMessage="1" showErrorMessage="1" sqref="F12:I61" xr:uid="{7F87EF35-4B21-4AF4-9367-805BE09738CB}">
      <formula1>"SI,NO,Escoger un dato de la lista desplegable"</formula1>
    </dataValidation>
    <dataValidation type="list" allowBlank="1" showInputMessage="1" showErrorMessage="1" sqref="AQ12:AQ61" xr:uid="{A1B5EDEC-E971-46A0-855F-2A3BA8F59B31}">
      <formula1>"Escoger un dato de la lista desplegable,Por Tramite, Diario, Semanal, Quincenal, Mensual, Bimestral, Trimestral, Semestral,Anual"</formula1>
    </dataValidation>
    <dataValidation type="list" allowBlank="1" showInputMessage="1" showErrorMessage="1" sqref="AV12:AV61" xr:uid="{959AD3AF-7D43-4F13-8193-50F3F6B056E2}">
      <formula1>"Escoger un dato de la lista desplegable,Preventivo,Detectivo"</formula1>
    </dataValidation>
    <dataValidation type="list" allowBlank="1" showInputMessage="1" showErrorMessage="1" prompt="¿Existen un responsable asignado a la ejecución del control?" sqref="AW12:AW61" xr:uid="{BBFB7123-9181-4214-A042-CEEA9A2BAB6D}">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E198C4AC-1FA6-4324-88AB-785A99EBEA55}">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74059C2D-CC2A-49FE-9943-9CADDEA76927}">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01D506E-CDAF-4840-830C-9F6595BDF60E}">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FFA701FB-A598-4905-9B7F-726F759C5EEE}">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165D33C5-0BD0-493E-81D0-C0DFD37067BF}">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FBE31FFE-498B-4AC2-88CF-713D0D899DD1}">
      <formula1>"Escoger un dato de la lista desplegable,Completa,Incompleta,No existe"</formula1>
    </dataValidation>
    <dataValidation type="list" allowBlank="1" showInputMessage="1" showErrorMessage="1" sqref="BG12:BG61" xr:uid="{C3ECF51D-542D-435A-81AB-DD0C9389D898}">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5B39B377-1BD5-48C7-B20E-9AAF20650D71}"/>
    <dataValidation allowBlank="1" showInputMessage="1" showErrorMessage="1" prompt="¿Afectar al grupo de funcionarios del proceso?" sqref="Q11" xr:uid="{3099D52D-93DA-4F8E-B9B7-46048443D305}"/>
    <dataValidation type="list" allowBlank="1" showInputMessage="1" showErrorMessage="1" prompt="¿Afectar al grupo de funcionarios del proceso?" sqref="Q12:Q61" xr:uid="{6991E97F-7689-4654-9E52-D772E21038FE}">
      <formula1>"SI,NO,Escoger un dato de la lista desplegable"</formula1>
    </dataValidation>
    <dataValidation allowBlank="1" showInputMessage="1" showErrorMessage="1" prompt="¿Afectar el cumplimiento de metas y objetivos de la dependencia?" sqref="R11" xr:uid="{251C3325-3C50-4AC1-B844-C7CB44429435}"/>
    <dataValidation type="list" allowBlank="1" showInputMessage="1" showErrorMessage="1" prompt="¿Afectar el cumplimiento de metas y objetivos de la dependencia?" sqref="R12:R61" xr:uid="{843259A2-0400-4B19-AC0C-90835EF3B0E3}">
      <formula1>"SI,NO,Escoger un dato de la lista desplegable"</formula1>
    </dataValidation>
    <dataValidation allowBlank="1" showInputMessage="1" showErrorMessage="1" prompt="¿Afectar el cumplimiento de misión de la Entidad?" sqref="S11" xr:uid="{013DE09D-512D-4D63-A7E4-3343718ACC4C}"/>
    <dataValidation type="list" allowBlank="1" showInputMessage="1" showErrorMessage="1" prompt="¿Afectar el cumplimiento de misión de la Entidad?" sqref="S12:S61" xr:uid="{3FEFC72B-0BEF-4FD1-ABA3-76C4484FB23E}">
      <formula1>"SI,NO,Escoger un dato de la lista desplegable"</formula1>
    </dataValidation>
    <dataValidation allowBlank="1" showInputMessage="1" showErrorMessage="1" prompt="¿Afectar el cumplimiento de la misión del sector al que pertenece la Entidad?" sqref="T11" xr:uid="{85929A89-009D-4039-ADEE-2A9CBF6A7A27}"/>
    <dataValidation type="list" allowBlank="1" showInputMessage="1" showErrorMessage="1" prompt="¿Afectar el cumplimiento de la misión del sector al que pertenece la Entidad?" sqref="T12:T61" xr:uid="{65845574-C424-47C8-B0F2-F2995B200057}">
      <formula1>"SI,NO,Escoger un dato de la lista desplegable"</formula1>
    </dataValidation>
    <dataValidation allowBlank="1" showInputMessage="1" showErrorMessage="1" prompt="¿Generar pérdida de confianza de la Entidad, afectando su reputación?" sqref="U11" xr:uid="{4ACB0C63-B6A8-4833-AFF1-63BA0791AA8A}"/>
    <dataValidation type="list" allowBlank="1" showInputMessage="1" showErrorMessage="1" prompt="¿Generar pérdida de confianza de la Entidad, afectando su reputación?" sqref="U12:U61" xr:uid="{0042B3EF-FF04-4D4A-A2F2-E0609E8B1871}">
      <formula1>"SI,NO,Escoger un dato de la lista desplegable"</formula1>
    </dataValidation>
    <dataValidation allowBlank="1" showInputMessage="1" showErrorMessage="1" prompt="¿Generar pérdida de recursos económicos?" sqref="V11" xr:uid="{86E89EEE-013F-47D7-97BD-1C354F215437}"/>
    <dataValidation type="list" allowBlank="1" showInputMessage="1" showErrorMessage="1" prompt="¿Generar pérdida de recursos económicos?" sqref="V12:V61" xr:uid="{17A15C69-FA48-49CB-A65D-2358EE251400}">
      <formula1>"SI,NO,Escoger un dato de la lista desplegable"</formula1>
    </dataValidation>
    <dataValidation allowBlank="1" showInputMessage="1" showErrorMessage="1" prompt="¿Afectar la generación de los productos o la prestación de servicios?" sqref="W11" xr:uid="{7D6D0D8D-FD3E-4082-8871-E2B6F6B1A29E}"/>
    <dataValidation type="list" allowBlank="1" showInputMessage="1" showErrorMessage="1" prompt="¿Afectar la generación de los productos o la prestación de servicios?" sqref="W12:W61" xr:uid="{5758DA38-0EE6-4524-BE78-88A5887E09E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7DCCCBE-BF30-46F7-8F88-F11CD5B0041D}"/>
    <dataValidation type="list" allowBlank="1" showInputMessage="1" showErrorMessage="1" prompt="¿Dar lugar al detrimento de calidad de vida de la comunidad por la pérdida del bien o servicios o los recursos públicos?" sqref="X12:X61" xr:uid="{B45BA4C2-12A4-4893-A52E-4721357B3C30}">
      <formula1>"SI,NO,Escoger un dato de la lista desplegable"</formula1>
    </dataValidation>
    <dataValidation allowBlank="1" showInputMessage="1" showErrorMessage="1" prompt="¿Generar pérdida de información de la Entidad?" sqref="Y11" xr:uid="{5A2A39AA-1DF0-4541-8510-BDAA246E56EC}"/>
    <dataValidation type="list" allowBlank="1" showInputMessage="1" showErrorMessage="1" prompt="¿Generar pérdida de información de la Entidad?" sqref="Y12:Y61" xr:uid="{9CB716CC-31A2-4DD1-ADD0-FD6F42328025}">
      <formula1>"SI,NO,Escoger un dato de la lista desplegable"</formula1>
    </dataValidation>
    <dataValidation allowBlank="1" showInputMessage="1" showErrorMessage="1" prompt="¿Generar intervención de los órganos de control, de la Fiscalía, u otro ente?" sqref="Z11" xr:uid="{99001AAF-DF17-4194-9099-396EC0353C21}"/>
    <dataValidation type="list" allowBlank="1" showInputMessage="1" showErrorMessage="1" prompt="¿Generar intervención de los órganos de control, de la Fiscalía, u otro ente?" sqref="Z12:Z61" xr:uid="{4D6A49B1-62C3-4189-9EF6-A7A9C43B120D}">
      <formula1>"SI,NO,Escoger un dato de la lista desplegable"</formula1>
    </dataValidation>
    <dataValidation allowBlank="1" showInputMessage="1" showErrorMessage="1" prompt="¿Dar lugar a procesos sancionatorios?" sqref="AA11" xr:uid="{B0A86D6F-AB8E-41A1-9548-13459268F461}"/>
    <dataValidation type="list" allowBlank="1" showInputMessage="1" showErrorMessage="1" prompt="¿Dar lugar a procesos sancionatorios?" sqref="AA12:AA61" xr:uid="{CCE0D4E9-3BB0-437D-8EB4-351291731EA3}">
      <formula1>"SI,NO,Escoger un dato de la lista desplegable"</formula1>
    </dataValidation>
    <dataValidation allowBlank="1" showInputMessage="1" showErrorMessage="1" prompt="¿Dar lugar a procesos disciplinarios?" sqref="AB11" xr:uid="{97A220F0-0181-499E-A943-46C5EBDE85FA}"/>
    <dataValidation type="list" allowBlank="1" showInputMessage="1" showErrorMessage="1" prompt="¿Dar lugar a procesos disciplinarios?" sqref="AB12:AB61" xr:uid="{D9F39799-336F-4879-A7BE-1A0D080F0C05}">
      <formula1>"SI,NO,Escoger un dato de la lista desplegable"</formula1>
    </dataValidation>
    <dataValidation allowBlank="1" showInputMessage="1" showErrorMessage="1" prompt="¿Dar lugar a procesos fiscales?" sqref="AC11" xr:uid="{B51C5FD1-C8DA-439F-8B1A-B17EA143A522}"/>
    <dataValidation type="list" allowBlank="1" showInputMessage="1" showErrorMessage="1" prompt="¿Dar lugar a procesos fiscales?" sqref="AC12:AC61" xr:uid="{E409CD65-BF11-445D-A9B5-971376885D18}">
      <formula1>"SI,NO,Escoger un dato de la lista desplegable"</formula1>
    </dataValidation>
    <dataValidation allowBlank="1" showInputMessage="1" showErrorMessage="1" prompt="¿Dar lugar a procesos penales?" sqref="AD11" xr:uid="{CAB89445-1008-4306-8893-9931B07BAD6F}"/>
    <dataValidation type="list" allowBlank="1" showInputMessage="1" showErrorMessage="1" prompt="¿Dar lugar a procesos penales?" sqref="AD12:AD61" xr:uid="{D1B0150F-3D88-4625-A1F3-1E5E8A208B11}">
      <formula1>"SI,NO,Escoger un dato de la lista desplegable"</formula1>
    </dataValidation>
    <dataValidation allowBlank="1" showInputMessage="1" showErrorMessage="1" prompt="¿Generar pérdida de credibilidad del sector?" sqref="AE11" xr:uid="{126A52AB-6162-4B4B-B60E-CF4708E5A92E}"/>
    <dataValidation type="list" allowBlank="1" showInputMessage="1" showErrorMessage="1" prompt="¿Generar pérdida de credibilidad del sector?" sqref="AE12:AE61" xr:uid="{A6C54A5E-B9D2-49BD-8292-9EDEEC75C1AD}">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C09E4039-BF6E-4A57-BDA3-AB24C6974781}"/>
    <dataValidation type="list" allowBlank="1" showInputMessage="1" showErrorMessage="1" prompt="¿Ocasionar lesiones físicas o pérdida de vidas humanas?_x000a_NOTA: si esta respuesta es afirmativa, el impacto sera considerado como catastrófico." sqref="AF12:AF61" xr:uid="{166588EF-5A5E-4D43-A755-5D8EE6CEB212}">
      <formula1>"SI,NO,Escoger un dato de la lista desplegable"</formula1>
    </dataValidation>
    <dataValidation allowBlank="1" showInputMessage="1" showErrorMessage="1" prompt="¿Afectar la imagen regional?" sqref="AG11" xr:uid="{AC81F055-5AE7-43AE-97B8-E0B7A92834DD}"/>
    <dataValidation type="list" allowBlank="1" showInputMessage="1" showErrorMessage="1" prompt="¿Afectar la imagen regional?" sqref="AG12:AG61" xr:uid="{B6F67D1B-EE85-4C3C-89AF-D2295D9E61D1}">
      <formula1>"SI,NO,Escoger un dato de la lista desplegable"</formula1>
    </dataValidation>
    <dataValidation allowBlank="1" showInputMessage="1" showErrorMessage="1" prompt="¿Afectar la imagen nacional?" sqref="AH11" xr:uid="{613AD82D-1295-4954-A5EC-97254C0EDA02}"/>
    <dataValidation type="list" allowBlank="1" showInputMessage="1" showErrorMessage="1" prompt="¿Afectar la imagen nacional?" sqref="AH12:AH61" xr:uid="{4655F02D-6312-4939-96BF-81BCEE64B848}">
      <formula1>"SI,NO,Escoger un dato de la lista desplegable"</formula1>
    </dataValidation>
    <dataValidation allowBlank="1" showInputMessage="1" showErrorMessage="1" prompt="¿Genera Impacto ambiental?" sqref="AI11" xr:uid="{D85BEC02-CA78-447A-8D61-616A83220944}"/>
    <dataValidation type="list" allowBlank="1" showInputMessage="1" showErrorMessage="1" prompt="¿Genera Impacto ambiental?" sqref="AI12:AI61" xr:uid="{06E20E06-CFD9-4EA2-AD72-779D8BDCCBC3}">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2C18F86C-C507-44E3-A6FE-FA0958400954}"/>
    <dataValidation allowBlank="1" showInputMessage="1" showErrorMessage="1" prompt="¿Existen un responsable asignado a la ejecución del control?" sqref="AW11" xr:uid="{1B1C0630-DEDC-48FE-A2AF-76F996A48F00}"/>
    <dataValidation allowBlank="1" showInputMessage="1" showErrorMessage="1" prompt="El responsable tiene autoridad y adecuada segregación de funciones en la ejecución del control?" sqref="AX11" xr:uid="{55A4305F-3EA6-4C41-B7BB-F18CD0D286E0}"/>
    <dataValidation allowBlank="1" showInputMessage="1" showErrorMessage="1" prompt="¿La oportunidad en que se ejecuta el control ayuda a prevenir la mitigación del riesgo o a detectar la materialización del riesgo de manera oportuna?" sqref="AY11" xr:uid="{F159D59D-7797-40C0-9524-8574DCAB65A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6B9CC0AB-8C88-45F8-8B83-06736EA42EDE}"/>
    <dataValidation allowBlank="1" showInputMessage="1" showErrorMessage="1" prompt="¿La fuente de información que se utiliza en el desarrollo del control es información confiable que permita mitigar el riesgo?." sqref="BA11" xr:uid="{A68C2257-FF50-4DBD-B437-C335C7E3E569}"/>
    <dataValidation allowBlank="1" showInputMessage="1" showErrorMessage="1" prompt="¿Las observaciones, desviaciones o diferencias identificadas como resultados de la ejecución del control son investigadas y resueltas de manera oportuna?" sqref="BB11" xr:uid="{4F240056-4BAC-463C-9DB0-F05BB206517B}"/>
    <dataValidation allowBlank="1" showInputMessage="1" showErrorMessage="1" prompt="¿Se deja evidencia o rastro de la ejecución del control, que permita a cualquier tercero con la evidencia, llegar a la misma conclusión?." sqref="BC11" xr:uid="{DB18C26B-66C1-4A50-9085-95F1C82D3556}"/>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AFC1F680-FB79-4496-BE66-B0D464F0E963}"/>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671F818-1BB0-4649-A6E8-B0875C86B18C}">
          <x14:formula1>
            <xm:f>DATOS!$J$15:$J$19</xm:f>
          </x14:formula1>
          <xm:sqref>AM12:AM61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BA163-3326-4F70-AFB6-598C4E3756B0}">
  <sheetPr codeName="Hoja6">
    <pageSetUpPr fitToPage="1"/>
  </sheetPr>
  <dimension ref="B2:BS21"/>
  <sheetViews>
    <sheetView topLeftCell="A6" zoomScaleNormal="100" workbookViewId="0"/>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44.42578125" style="73" customWidth="1"/>
    <col min="46"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07"/>
      <c r="C2" s="308"/>
      <c r="D2" s="309"/>
      <c r="E2" s="316" t="s">
        <v>65</v>
      </c>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row>
    <row r="3" spans="2:71" s="38" customFormat="1" ht="60" customHeight="1" x14ac:dyDescent="0.25">
      <c r="B3" s="310"/>
      <c r="C3" s="311"/>
      <c r="D3" s="312"/>
      <c r="E3" s="317" t="s">
        <v>64</v>
      </c>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row>
    <row r="4" spans="2:71" s="39" customFormat="1" ht="38.25" customHeight="1" x14ac:dyDescent="0.25">
      <c r="B4" s="313"/>
      <c r="C4" s="314"/>
      <c r="D4" s="315"/>
      <c r="E4" s="318" t="s">
        <v>66</v>
      </c>
      <c r="F4" s="318"/>
      <c r="G4" s="318"/>
      <c r="H4" s="318"/>
      <c r="I4" s="318"/>
      <c r="J4" s="318"/>
      <c r="K4" s="318"/>
      <c r="L4" s="318"/>
      <c r="M4" s="318"/>
      <c r="N4" s="318"/>
      <c r="O4" s="318"/>
      <c r="P4" s="318"/>
      <c r="Q4" s="318"/>
      <c r="R4" s="318"/>
      <c r="S4" s="318" t="s">
        <v>67</v>
      </c>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t="s">
        <v>68</v>
      </c>
      <c r="AV4" s="318"/>
      <c r="AW4" s="318"/>
      <c r="AX4" s="318"/>
      <c r="AY4" s="318"/>
      <c r="AZ4" s="318"/>
      <c r="BA4" s="318"/>
      <c r="BB4" s="318"/>
      <c r="BC4" s="318"/>
      <c r="BD4" s="318"/>
      <c r="BE4" s="318"/>
      <c r="BF4" s="318"/>
      <c r="BG4" s="318"/>
      <c r="BH4" s="318"/>
      <c r="BI4" s="318"/>
      <c r="BJ4" s="318"/>
      <c r="BK4" s="318"/>
      <c r="BL4" s="318"/>
      <c r="BM4" s="318"/>
      <c r="BN4" s="318"/>
      <c r="BO4" s="318"/>
      <c r="BP4" s="318"/>
      <c r="BQ4" s="318"/>
      <c r="BR4" s="318"/>
      <c r="BS4" s="318"/>
    </row>
    <row r="5" spans="2:71" s="40" customFormat="1" ht="12.75" x14ac:dyDescent="0.2">
      <c r="BH5" s="41"/>
      <c r="BJ5" s="41"/>
      <c r="BK5" s="41"/>
    </row>
    <row r="6" spans="2:71" s="42" customFormat="1" ht="23.25" customHeight="1" x14ac:dyDescent="0.25">
      <c r="C6" s="319" t="s">
        <v>69</v>
      </c>
      <c r="D6" s="319"/>
      <c r="E6" s="320">
        <v>45278</v>
      </c>
      <c r="F6" s="321"/>
      <c r="G6" s="321"/>
      <c r="H6" s="321"/>
      <c r="I6" s="321"/>
      <c r="BH6" s="43"/>
      <c r="BJ6" s="43"/>
      <c r="BK6" s="43"/>
    </row>
    <row r="7" spans="2:71" s="40" customFormat="1" ht="13.5" thickBot="1" x14ac:dyDescent="0.25">
      <c r="BH7" s="41"/>
      <c r="BJ7" s="41"/>
      <c r="BK7" s="41"/>
    </row>
    <row r="8" spans="2:71" s="42" customFormat="1" ht="21.75" customHeight="1" x14ac:dyDescent="0.25">
      <c r="B8" s="322" t="s">
        <v>70</v>
      </c>
      <c r="C8" s="323"/>
      <c r="D8" s="323"/>
      <c r="E8" s="323"/>
      <c r="F8" s="323"/>
      <c r="G8" s="323"/>
      <c r="H8" s="323"/>
      <c r="I8" s="323"/>
      <c r="J8" s="323"/>
      <c r="K8" s="323"/>
      <c r="L8" s="323"/>
      <c r="M8" s="324"/>
      <c r="N8" s="325" t="s">
        <v>71</v>
      </c>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7"/>
      <c r="AN8" s="328" t="s">
        <v>365</v>
      </c>
      <c r="AO8" s="329"/>
      <c r="AP8" s="329"/>
      <c r="AQ8" s="329"/>
      <c r="AR8" s="329"/>
      <c r="AS8" s="329"/>
      <c r="AT8" s="329"/>
      <c r="AU8" s="329"/>
      <c r="AV8" s="329"/>
      <c r="AW8" s="352" t="s">
        <v>73</v>
      </c>
      <c r="AX8" s="353"/>
      <c r="AY8" s="353"/>
      <c r="AZ8" s="353"/>
      <c r="BA8" s="353"/>
      <c r="BB8" s="353"/>
      <c r="BC8" s="353"/>
      <c r="BD8" s="353"/>
      <c r="BE8" s="353"/>
      <c r="BF8" s="353"/>
      <c r="BG8" s="353"/>
      <c r="BH8" s="353"/>
      <c r="BI8" s="353"/>
      <c r="BJ8" s="353"/>
      <c r="BK8" s="353"/>
      <c r="BL8" s="353"/>
      <c r="BM8" s="353"/>
      <c r="BN8" s="353"/>
      <c r="BO8" s="330" t="s">
        <v>74</v>
      </c>
      <c r="BP8" s="331"/>
      <c r="BQ8" s="331"/>
      <c r="BR8" s="331"/>
      <c r="BS8" s="334" t="s">
        <v>75</v>
      </c>
    </row>
    <row r="9" spans="2:71" s="42" customFormat="1" ht="15" customHeight="1" x14ac:dyDescent="0.25">
      <c r="B9" s="337" t="s">
        <v>76</v>
      </c>
      <c r="C9" s="339" t="s">
        <v>77</v>
      </c>
      <c r="D9" s="341" t="s">
        <v>78</v>
      </c>
      <c r="E9" s="341" t="s">
        <v>79</v>
      </c>
      <c r="F9" s="341" t="s">
        <v>80</v>
      </c>
      <c r="G9" s="341"/>
      <c r="H9" s="341"/>
      <c r="I9" s="341"/>
      <c r="J9" s="341"/>
      <c r="K9" s="343" t="s">
        <v>81</v>
      </c>
      <c r="L9" s="344"/>
      <c r="M9" s="346" t="s">
        <v>82</v>
      </c>
      <c r="N9" s="349" t="s">
        <v>83</v>
      </c>
      <c r="O9" s="350"/>
      <c r="P9" s="350"/>
      <c r="Q9" s="350"/>
      <c r="R9" s="350"/>
      <c r="S9" s="350"/>
      <c r="T9" s="350"/>
      <c r="U9" s="350"/>
      <c r="V9" s="350"/>
      <c r="W9" s="350"/>
      <c r="X9" s="350"/>
      <c r="Y9" s="350"/>
      <c r="Z9" s="350"/>
      <c r="AA9" s="350"/>
      <c r="AB9" s="350"/>
      <c r="AC9" s="350"/>
      <c r="AD9" s="350"/>
      <c r="AE9" s="350"/>
      <c r="AF9" s="350"/>
      <c r="AG9" s="350"/>
      <c r="AH9" s="350"/>
      <c r="AI9" s="350"/>
      <c r="AJ9" s="350"/>
      <c r="AK9" s="350"/>
      <c r="AL9" s="350"/>
      <c r="AM9" s="351"/>
      <c r="AN9" s="354" t="s">
        <v>84</v>
      </c>
      <c r="AO9" s="356" t="s">
        <v>85</v>
      </c>
      <c r="AP9" s="356" t="s">
        <v>86</v>
      </c>
      <c r="AQ9" s="356" t="s">
        <v>87</v>
      </c>
      <c r="AR9" s="356" t="s">
        <v>88</v>
      </c>
      <c r="AS9" s="356" t="s">
        <v>89</v>
      </c>
      <c r="AT9" s="356" t="s">
        <v>90</v>
      </c>
      <c r="AU9" s="356" t="s">
        <v>91</v>
      </c>
      <c r="AV9" s="356" t="s">
        <v>92</v>
      </c>
      <c r="AW9" s="361" t="s">
        <v>93</v>
      </c>
      <c r="AX9" s="362"/>
      <c r="AY9" s="362"/>
      <c r="AZ9" s="362"/>
      <c r="BA9" s="362"/>
      <c r="BB9" s="362"/>
      <c r="BC9" s="363"/>
      <c r="BD9" s="367" t="s">
        <v>94</v>
      </c>
      <c r="BE9" s="368"/>
      <c r="BF9" s="371"/>
      <c r="BG9" s="367" t="s">
        <v>95</v>
      </c>
      <c r="BH9" s="368"/>
      <c r="BI9" s="371"/>
      <c r="BJ9" s="367" t="s">
        <v>96</v>
      </c>
      <c r="BK9" s="368"/>
      <c r="BL9" s="373" t="s">
        <v>97</v>
      </c>
      <c r="BM9" s="357" t="s">
        <v>98</v>
      </c>
      <c r="BN9" s="359" t="s">
        <v>99</v>
      </c>
      <c r="BO9" s="332"/>
      <c r="BP9" s="333"/>
      <c r="BQ9" s="333"/>
      <c r="BR9" s="333"/>
      <c r="BS9" s="335"/>
    </row>
    <row r="10" spans="2:71" s="42" customFormat="1" ht="15" customHeight="1" x14ac:dyDescent="0.25">
      <c r="B10" s="337"/>
      <c r="C10" s="339"/>
      <c r="D10" s="341"/>
      <c r="E10" s="341"/>
      <c r="F10" s="385" t="s">
        <v>100</v>
      </c>
      <c r="G10" s="385" t="s">
        <v>101</v>
      </c>
      <c r="H10" s="385" t="s">
        <v>102</v>
      </c>
      <c r="I10" s="385" t="s">
        <v>103</v>
      </c>
      <c r="J10" s="385" t="s">
        <v>184</v>
      </c>
      <c r="K10" s="344"/>
      <c r="L10" s="344"/>
      <c r="M10" s="347"/>
      <c r="N10" s="349" t="s">
        <v>104</v>
      </c>
      <c r="O10" s="350"/>
      <c r="P10" s="350"/>
      <c r="Q10" s="350" t="s">
        <v>105</v>
      </c>
      <c r="R10" s="350"/>
      <c r="S10" s="350"/>
      <c r="T10" s="350"/>
      <c r="U10" s="350"/>
      <c r="V10" s="350"/>
      <c r="W10" s="350"/>
      <c r="X10" s="350"/>
      <c r="Y10" s="350"/>
      <c r="Z10" s="350"/>
      <c r="AA10" s="350"/>
      <c r="AB10" s="350"/>
      <c r="AC10" s="350"/>
      <c r="AD10" s="350"/>
      <c r="AE10" s="350"/>
      <c r="AF10" s="350"/>
      <c r="AG10" s="350"/>
      <c r="AH10" s="350"/>
      <c r="AI10" s="350"/>
      <c r="AJ10" s="392" t="s">
        <v>106</v>
      </c>
      <c r="AK10" s="392"/>
      <c r="AL10" s="392" t="s">
        <v>107</v>
      </c>
      <c r="AM10" s="394" t="s">
        <v>108</v>
      </c>
      <c r="AN10" s="354"/>
      <c r="AO10" s="356"/>
      <c r="AP10" s="356"/>
      <c r="AQ10" s="356"/>
      <c r="AR10" s="356"/>
      <c r="AS10" s="356"/>
      <c r="AT10" s="356"/>
      <c r="AU10" s="356"/>
      <c r="AV10" s="356"/>
      <c r="AW10" s="364"/>
      <c r="AX10" s="365"/>
      <c r="AY10" s="365"/>
      <c r="AZ10" s="365"/>
      <c r="BA10" s="365"/>
      <c r="BB10" s="365"/>
      <c r="BC10" s="366"/>
      <c r="BD10" s="369"/>
      <c r="BE10" s="370"/>
      <c r="BF10" s="372"/>
      <c r="BG10" s="369"/>
      <c r="BH10" s="370"/>
      <c r="BI10" s="372"/>
      <c r="BJ10" s="369"/>
      <c r="BK10" s="370"/>
      <c r="BL10" s="374"/>
      <c r="BM10" s="358"/>
      <c r="BN10" s="360"/>
      <c r="BO10" s="332"/>
      <c r="BP10" s="333"/>
      <c r="BQ10" s="333"/>
      <c r="BR10" s="333"/>
      <c r="BS10" s="335"/>
    </row>
    <row r="11" spans="2:71" s="42" customFormat="1" ht="33.75" customHeight="1" thickBot="1" x14ac:dyDescent="0.3">
      <c r="B11" s="338"/>
      <c r="C11" s="340"/>
      <c r="D11" s="342"/>
      <c r="E11" s="342"/>
      <c r="F11" s="386"/>
      <c r="G11" s="386"/>
      <c r="H11" s="386"/>
      <c r="I11" s="386"/>
      <c r="J11" s="386"/>
      <c r="K11" s="345"/>
      <c r="L11" s="345"/>
      <c r="M11" s="348"/>
      <c r="N11" s="387"/>
      <c r="O11" s="388"/>
      <c r="P11" s="388"/>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393"/>
      <c r="AK11" s="393"/>
      <c r="AL11" s="393"/>
      <c r="AM11" s="395"/>
      <c r="AN11" s="355"/>
      <c r="AO11" s="357"/>
      <c r="AP11" s="357"/>
      <c r="AQ11" s="357"/>
      <c r="AR11" s="357"/>
      <c r="AS11" s="357"/>
      <c r="AT11" s="357"/>
      <c r="AU11" s="357"/>
      <c r="AV11" s="357"/>
      <c r="AW11" s="79" t="s">
        <v>109</v>
      </c>
      <c r="AX11" s="79" t="s">
        <v>110</v>
      </c>
      <c r="AY11" s="79">
        <v>2</v>
      </c>
      <c r="AZ11" s="79">
        <v>3</v>
      </c>
      <c r="BA11" s="79">
        <v>4</v>
      </c>
      <c r="BB11" s="79">
        <v>5</v>
      </c>
      <c r="BC11" s="79">
        <v>6</v>
      </c>
      <c r="BD11" s="369"/>
      <c r="BE11" s="370"/>
      <c r="BF11" s="372"/>
      <c r="BG11" s="369"/>
      <c r="BH11" s="370"/>
      <c r="BI11" s="372"/>
      <c r="BJ11" s="369"/>
      <c r="BK11" s="370"/>
      <c r="BL11" s="374"/>
      <c r="BM11" s="358"/>
      <c r="BN11" s="360"/>
      <c r="BO11" s="375" t="s">
        <v>104</v>
      </c>
      <c r="BP11" s="376"/>
      <c r="BQ11" s="80" t="s">
        <v>106</v>
      </c>
      <c r="BR11" s="80" t="s">
        <v>111</v>
      </c>
      <c r="BS11" s="336"/>
    </row>
    <row r="12" spans="2:71" s="53" customFormat="1" ht="369.75" x14ac:dyDescent="0.25">
      <c r="B12" s="377">
        <v>1</v>
      </c>
      <c r="C12" s="380" t="s">
        <v>9</v>
      </c>
      <c r="D12" s="383" t="s">
        <v>248</v>
      </c>
      <c r="E12" s="383" t="s">
        <v>249</v>
      </c>
      <c r="F12" s="383" t="s">
        <v>162</v>
      </c>
      <c r="G12" s="383" t="s">
        <v>162</v>
      </c>
      <c r="H12" s="383" t="s">
        <v>162</v>
      </c>
      <c r="I12" s="383" t="s">
        <v>162</v>
      </c>
      <c r="J12" s="383" t="str">
        <f>IF(AND((F12="SI"),(G12="SI"),(H12="SI"),(I12="SI")),"Si es Riesgo de Corrupción","No es Riesgo de Corrupción")</f>
        <v>Si es Riesgo de Corrupción</v>
      </c>
      <c r="K12" s="47">
        <v>1</v>
      </c>
      <c r="L12" s="48" t="s">
        <v>239</v>
      </c>
      <c r="M12" s="405" t="s">
        <v>240</v>
      </c>
      <c r="N12" s="389">
        <v>1</v>
      </c>
      <c r="O12" s="399" t="str">
        <f>IF(N12=1,"Rara vez",IF(N12=2,"Improbable",IF(N12=3,"Posible",IF(N12=4,"Probable",IF(N12=5,"Casi seguro","Definir el nivel de probabilidad")))))</f>
        <v>Rara vez</v>
      </c>
      <c r="P12" s="40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396" t="s">
        <v>162</v>
      </c>
      <c r="R12" s="396" t="s">
        <v>165</v>
      </c>
      <c r="S12" s="396" t="s">
        <v>165</v>
      </c>
      <c r="T12" s="396" t="s">
        <v>165</v>
      </c>
      <c r="U12" s="396" t="s">
        <v>162</v>
      </c>
      <c r="V12" s="396" t="s">
        <v>165</v>
      </c>
      <c r="W12" s="396" t="s">
        <v>165</v>
      </c>
      <c r="X12" s="396" t="s">
        <v>165</v>
      </c>
      <c r="Y12" s="396" t="s">
        <v>165</v>
      </c>
      <c r="Z12" s="396" t="s">
        <v>162</v>
      </c>
      <c r="AA12" s="396" t="s">
        <v>165</v>
      </c>
      <c r="AB12" s="396" t="s">
        <v>162</v>
      </c>
      <c r="AC12" s="396" t="s">
        <v>165</v>
      </c>
      <c r="AD12" s="396" t="s">
        <v>165</v>
      </c>
      <c r="AE12" s="396" t="s">
        <v>162</v>
      </c>
      <c r="AF12" s="396" t="s">
        <v>165</v>
      </c>
      <c r="AG12" s="396" t="s">
        <v>165</v>
      </c>
      <c r="AH12" s="396" t="s">
        <v>165</v>
      </c>
      <c r="AI12" s="396" t="s">
        <v>165</v>
      </c>
      <c r="AJ12" s="396">
        <f t="shared" ref="AJ12" si="0">IF(AF12="SI","Impacto Catastrófico por lesoines o perdida de vidas humanas",(COUNTIF(Q12:AE21,"SI")+COUNTIF(AG12:AI21,"SI")))</f>
        <v>5</v>
      </c>
      <c r="AK12" s="396" t="str">
        <f>IF(AJ12=0,"",IF(AND(AJ12&gt;0,AJ12&lt;=5),"Moderado",IF(AND(AJ12&gt;5,AJ12&lt;=11),"Mayor","Catastrófico")))</f>
        <v>Moderado</v>
      </c>
      <c r="AL12" s="396" t="str">
        <f>IF(AND(O12="Rara Vez",AK12="Moderado"),"Moderado",IF(AND(O12="Rara Vez",AK12="Mayor"),"Alto",IF(AND(O12="Improbable",AK12="Moderado"),"Moderado",IF(AND(O12="Improbable",AK12="Mayor"),"Alto",IF(AND(O12="Posible",AK12="Moderado"),"Alto",IF(AND(O12="Probable",AK12="Moderado"),"Alto","Extremo"))))))</f>
        <v>Moderado</v>
      </c>
      <c r="AM12" s="411" t="s">
        <v>159</v>
      </c>
      <c r="AN12" s="49">
        <v>1</v>
      </c>
      <c r="AO12" s="50" t="s">
        <v>250</v>
      </c>
      <c r="AP12" s="50" t="s">
        <v>246</v>
      </c>
      <c r="AQ12" s="50" t="s">
        <v>186</v>
      </c>
      <c r="AR12" s="50" t="s">
        <v>241</v>
      </c>
      <c r="AS12" s="50" t="s">
        <v>242</v>
      </c>
      <c r="AT12" s="50" t="s">
        <v>243</v>
      </c>
      <c r="AU12" s="50" t="s">
        <v>247</v>
      </c>
      <c r="AV12" s="50" t="s">
        <v>170</v>
      </c>
      <c r="AW12" s="81" t="s">
        <v>171</v>
      </c>
      <c r="AX12" s="81" t="s">
        <v>172</v>
      </c>
      <c r="AY12" s="81" t="s">
        <v>173</v>
      </c>
      <c r="AZ12" s="81" t="s">
        <v>174</v>
      </c>
      <c r="BA12" s="81" t="s">
        <v>175</v>
      </c>
      <c r="BB12" s="81" t="s">
        <v>176</v>
      </c>
      <c r="BC12" s="81" t="s">
        <v>187</v>
      </c>
      <c r="BD12" s="81">
        <f t="shared" ref="BD12:BD21" si="1">IF(AW12="Asignado",15,0)+IF(AX12="Adecuado",15,0)+IF(AY12="Oportuna",15,0)+IF(AZ12="Prevenir",15,IF(AZ12="Detectar",10,0))+IF(BA12="Confiable",15,0)+IF(BB12="Se investigan y resuelven oportunamente",15,0)+IF(BC12="Completa",10,IF(BC12="Incompleta",5,0))</f>
        <v>100</v>
      </c>
      <c r="BE12" s="81" t="str">
        <f t="shared" ref="BE12:BE21" si="2">IF(BD12&lt;=85,"Débil",IF(AND(BD12&gt;=86,BD12&lt;=94),"Moderado","Fuerte"))</f>
        <v>Fuerte</v>
      </c>
      <c r="BF12" s="50"/>
      <c r="BG12" s="52" t="s">
        <v>178</v>
      </c>
      <c r="BH12" s="81" t="str">
        <f t="shared" ref="BH12:BH21" si="3">IF(BG12="Débil","No se ejecuta",IF(BG12="Moderado","Algunas veces se ejecuta",IF(BG12="FUERTE","Siempre se ejecuta","Casilla formulada")))</f>
        <v>Siempre se ejecuta</v>
      </c>
      <c r="BI12" s="50"/>
      <c r="BJ12" s="81"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1">
        <f t="shared" ref="BK12:BK21" si="5">IF(BJ12="DÉBIL",0,IF(BJ12="MODERADO",50,IF(BJ12="FUERTE",100,"")))</f>
        <v>100</v>
      </c>
      <c r="BL12" s="81" t="str">
        <f t="shared" ref="BL12:BL21" si="6">IF(AND(BG12="Fuerte",BE12="Fuerte"),"NO","SI")</f>
        <v>NO</v>
      </c>
      <c r="BM12" s="414" t="str">
        <f>IF(AVERAGE(BK12:BK21)=100,"FUERTE",IF(AND(AVERAGE(BK12:BK21)&lt;=99,AVERAGE(BK12:BK21)&gt;=50),"MODERADA",IF(AVERAGE(BK12:BK21)&lt;50,"DÉBIL",0)))</f>
        <v>FUERTE</v>
      </c>
      <c r="BN12" s="417" t="str">
        <f>IFERROR(IF(BM12="DÉBIL","NO DISMINUYE",IF(AVERAGEIF(AV12:AV21,"Preventivo",BK12:BK21)&gt;=50,"DIRECTAMENTE","NO DISMINUYE")),"NO DISMINUYE")</f>
        <v>DIRECTAMENTE</v>
      </c>
      <c r="BO12" s="420">
        <f>IF(N12=1,1,IF(AND(N12=2,BM12="FUERTE",BN12="DIRECTAMENTE"),N12-1,IF(AND(N12&gt;2,BM12="FUERTE",BN12="DIRECTAMENTE"),N12-2,IF(AND(N12&gt;=2,BM12="MODERADA",BN12="DIRECTAMENTE"),N12-1,N12))))</f>
        <v>1</v>
      </c>
      <c r="BP12" s="423" t="str">
        <f>IF(BO12=1,"Rara vez",IF(BO12=2,"Improbable",IF(BO12=3,"Posible",IF(BO12=4,"Probable",IF(BO12=5,"Casi Seguro",0)))))</f>
        <v>Rara vez</v>
      </c>
      <c r="BQ12" s="407" t="str">
        <f>AK12</f>
        <v>Moderado</v>
      </c>
      <c r="BR12" s="407" t="str">
        <f>IF(AND(BP12="Rara Vez",BQ12="Moderado"),"Moderado",IF(AND(BP12="Rara Vez",BQ12="Mayor"),"Alto",IF(AND(BP12="Improbable",BQ12="Moderado"),"Moderado",IF(AND(BP12="Improbable",BQ12="Mayor"),"Alto",IF(AND(BP12="Posible",BQ12="Moderado"),"Alto",IF(AND(BP12="Probable",BQ12="Moderado"),"Alto","Extremo"))))))</f>
        <v>Moderado</v>
      </c>
      <c r="BS12" s="408" t="s">
        <v>251</v>
      </c>
    </row>
    <row r="13" spans="2:71" s="53" customFormat="1" ht="293.25" x14ac:dyDescent="0.25">
      <c r="B13" s="378"/>
      <c r="C13" s="381"/>
      <c r="D13" s="383"/>
      <c r="E13" s="383"/>
      <c r="F13" s="383"/>
      <c r="G13" s="383"/>
      <c r="H13" s="383"/>
      <c r="I13" s="383"/>
      <c r="J13" s="383"/>
      <c r="K13" s="54">
        <v>2</v>
      </c>
      <c r="L13" s="55" t="s">
        <v>239</v>
      </c>
      <c r="M13" s="405"/>
      <c r="N13" s="390"/>
      <c r="O13" s="400"/>
      <c r="P13" s="403"/>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412"/>
      <c r="AN13" s="56">
        <v>2</v>
      </c>
      <c r="AO13" s="57" t="s">
        <v>252</v>
      </c>
      <c r="AP13" s="57" t="s">
        <v>245</v>
      </c>
      <c r="AQ13" s="57" t="s">
        <v>186</v>
      </c>
      <c r="AR13" s="57" t="s">
        <v>241</v>
      </c>
      <c r="AS13" s="57" t="s">
        <v>242</v>
      </c>
      <c r="AT13" s="57" t="s">
        <v>243</v>
      </c>
      <c r="AU13" s="57" t="s">
        <v>244</v>
      </c>
      <c r="AV13" s="57" t="s">
        <v>170</v>
      </c>
      <c r="AW13" s="58" t="s">
        <v>171</v>
      </c>
      <c r="AX13" s="58" t="s">
        <v>172</v>
      </c>
      <c r="AY13" s="58" t="s">
        <v>173</v>
      </c>
      <c r="AZ13" s="58" t="s">
        <v>174</v>
      </c>
      <c r="BA13" s="58" t="s">
        <v>175</v>
      </c>
      <c r="BB13" s="58" t="s">
        <v>176</v>
      </c>
      <c r="BC13" s="58" t="s">
        <v>187</v>
      </c>
      <c r="BD13" s="58">
        <f t="shared" si="1"/>
        <v>100</v>
      </c>
      <c r="BE13" s="58" t="str">
        <f t="shared" si="2"/>
        <v>Fuerte</v>
      </c>
      <c r="BF13" s="57"/>
      <c r="BG13" s="59" t="s">
        <v>178</v>
      </c>
      <c r="BH13" s="58" t="str">
        <f t="shared" si="3"/>
        <v>Siempre se ejecuta</v>
      </c>
      <c r="BI13" s="57"/>
      <c r="BJ13" s="58" t="str">
        <f t="shared" si="4"/>
        <v>FUERTE</v>
      </c>
      <c r="BK13" s="58">
        <f t="shared" si="5"/>
        <v>100</v>
      </c>
      <c r="BL13" s="58" t="str">
        <f t="shared" si="6"/>
        <v>NO</v>
      </c>
      <c r="BM13" s="415"/>
      <c r="BN13" s="418"/>
      <c r="BO13" s="421"/>
      <c r="BP13" s="403"/>
      <c r="BQ13" s="397"/>
      <c r="BR13" s="397"/>
      <c r="BS13" s="409"/>
    </row>
    <row r="14" spans="2:71" s="53" customFormat="1" ht="6" customHeight="1" x14ac:dyDescent="0.25">
      <c r="B14" s="378"/>
      <c r="C14" s="381"/>
      <c r="D14" s="383"/>
      <c r="E14" s="383"/>
      <c r="F14" s="383"/>
      <c r="G14" s="383"/>
      <c r="H14" s="383"/>
      <c r="I14" s="383"/>
      <c r="J14" s="383"/>
      <c r="K14" s="60">
        <v>3</v>
      </c>
      <c r="L14" s="61" t="s">
        <v>115</v>
      </c>
      <c r="M14" s="405"/>
      <c r="N14" s="390"/>
      <c r="O14" s="400"/>
      <c r="P14" s="403"/>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412"/>
      <c r="AN14" s="62">
        <v>3</v>
      </c>
      <c r="AO14" s="63" t="s">
        <v>117</v>
      </c>
      <c r="AP14" s="63"/>
      <c r="AQ14" s="63" t="s">
        <v>114</v>
      </c>
      <c r="AR14" s="63"/>
      <c r="AS14" s="63"/>
      <c r="AT14" s="63"/>
      <c r="AU14" s="63"/>
      <c r="AV14" s="63" t="s">
        <v>114</v>
      </c>
      <c r="AW14" s="82" t="s">
        <v>114</v>
      </c>
      <c r="AX14" s="82" t="s">
        <v>114</v>
      </c>
      <c r="AY14" s="82" t="s">
        <v>114</v>
      </c>
      <c r="AZ14" s="82" t="s">
        <v>114</v>
      </c>
      <c r="BA14" s="82" t="s">
        <v>114</v>
      </c>
      <c r="BB14" s="82" t="s">
        <v>114</v>
      </c>
      <c r="BC14" s="82" t="s">
        <v>114</v>
      </c>
      <c r="BD14" s="82">
        <f t="shared" si="1"/>
        <v>0</v>
      </c>
      <c r="BE14" s="82" t="str">
        <f t="shared" si="2"/>
        <v>Débil</v>
      </c>
      <c r="BF14" s="63"/>
      <c r="BG14" s="65" t="s">
        <v>114</v>
      </c>
      <c r="BH14" s="82" t="str">
        <f t="shared" si="3"/>
        <v>Casilla formulada</v>
      </c>
      <c r="BI14" s="63"/>
      <c r="BJ14" s="82" t="str">
        <f t="shared" si="4"/>
        <v/>
      </c>
      <c r="BK14" s="82" t="str">
        <f t="shared" si="5"/>
        <v/>
      </c>
      <c r="BL14" s="82" t="str">
        <f t="shared" si="6"/>
        <v>SI</v>
      </c>
      <c r="BM14" s="415"/>
      <c r="BN14" s="418"/>
      <c r="BO14" s="421"/>
      <c r="BP14" s="403"/>
      <c r="BQ14" s="397"/>
      <c r="BR14" s="397"/>
      <c r="BS14" s="409"/>
    </row>
    <row r="15" spans="2:71" s="53" customFormat="1" ht="6" customHeight="1" x14ac:dyDescent="0.25">
      <c r="B15" s="378"/>
      <c r="C15" s="381"/>
      <c r="D15" s="383"/>
      <c r="E15" s="383"/>
      <c r="F15" s="383"/>
      <c r="G15" s="383"/>
      <c r="H15" s="383"/>
      <c r="I15" s="383"/>
      <c r="J15" s="383"/>
      <c r="K15" s="54">
        <v>4</v>
      </c>
      <c r="L15" s="55" t="s">
        <v>115</v>
      </c>
      <c r="M15" s="405"/>
      <c r="N15" s="390"/>
      <c r="O15" s="400"/>
      <c r="P15" s="403"/>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412"/>
      <c r="AN15" s="56">
        <v>4</v>
      </c>
      <c r="AO15" s="57" t="s">
        <v>117</v>
      </c>
      <c r="AP15" s="57"/>
      <c r="AQ15" s="57" t="s">
        <v>114</v>
      </c>
      <c r="AR15" s="57"/>
      <c r="AS15" s="57"/>
      <c r="AT15" s="57"/>
      <c r="AU15" s="57"/>
      <c r="AV15" s="57" t="s">
        <v>114</v>
      </c>
      <c r="AW15" s="58" t="s">
        <v>114</v>
      </c>
      <c r="AX15" s="58" t="s">
        <v>114</v>
      </c>
      <c r="AY15" s="58" t="s">
        <v>114</v>
      </c>
      <c r="AZ15" s="58" t="s">
        <v>114</v>
      </c>
      <c r="BA15" s="58" t="s">
        <v>114</v>
      </c>
      <c r="BB15" s="58" t="s">
        <v>114</v>
      </c>
      <c r="BC15" s="58" t="s">
        <v>114</v>
      </c>
      <c r="BD15" s="58">
        <f t="shared" si="1"/>
        <v>0</v>
      </c>
      <c r="BE15" s="58" t="str">
        <f t="shared" si="2"/>
        <v>Débil</v>
      </c>
      <c r="BF15" s="57"/>
      <c r="BG15" s="59" t="s">
        <v>114</v>
      </c>
      <c r="BH15" s="58" t="str">
        <f t="shared" si="3"/>
        <v>Casilla formulada</v>
      </c>
      <c r="BI15" s="57"/>
      <c r="BJ15" s="58" t="str">
        <f t="shared" si="4"/>
        <v/>
      </c>
      <c r="BK15" s="58" t="str">
        <f t="shared" si="5"/>
        <v/>
      </c>
      <c r="BL15" s="58" t="str">
        <f t="shared" si="6"/>
        <v>SI</v>
      </c>
      <c r="BM15" s="415"/>
      <c r="BN15" s="418"/>
      <c r="BO15" s="421"/>
      <c r="BP15" s="403"/>
      <c r="BQ15" s="397"/>
      <c r="BR15" s="397"/>
      <c r="BS15" s="409"/>
    </row>
    <row r="16" spans="2:71" s="53" customFormat="1" ht="6" customHeight="1" x14ac:dyDescent="0.25">
      <c r="B16" s="378"/>
      <c r="C16" s="381"/>
      <c r="D16" s="383"/>
      <c r="E16" s="383"/>
      <c r="F16" s="383"/>
      <c r="G16" s="383"/>
      <c r="H16" s="383"/>
      <c r="I16" s="383"/>
      <c r="J16" s="383"/>
      <c r="K16" s="60">
        <v>5</v>
      </c>
      <c r="L16" s="61" t="s">
        <v>115</v>
      </c>
      <c r="M16" s="405"/>
      <c r="N16" s="390"/>
      <c r="O16" s="400"/>
      <c r="P16" s="403"/>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412"/>
      <c r="AN16" s="62">
        <v>5</v>
      </c>
      <c r="AO16" s="63" t="s">
        <v>117</v>
      </c>
      <c r="AP16" s="63"/>
      <c r="AQ16" s="63" t="s">
        <v>114</v>
      </c>
      <c r="AR16" s="63"/>
      <c r="AS16" s="63"/>
      <c r="AT16" s="63"/>
      <c r="AU16" s="63"/>
      <c r="AV16" s="63" t="s">
        <v>114</v>
      </c>
      <c r="AW16" s="82" t="s">
        <v>114</v>
      </c>
      <c r="AX16" s="82" t="s">
        <v>114</v>
      </c>
      <c r="AY16" s="82" t="s">
        <v>114</v>
      </c>
      <c r="AZ16" s="82" t="s">
        <v>114</v>
      </c>
      <c r="BA16" s="82" t="s">
        <v>114</v>
      </c>
      <c r="BB16" s="82" t="s">
        <v>114</v>
      </c>
      <c r="BC16" s="82" t="s">
        <v>114</v>
      </c>
      <c r="BD16" s="82">
        <f t="shared" si="1"/>
        <v>0</v>
      </c>
      <c r="BE16" s="82" t="str">
        <f t="shared" si="2"/>
        <v>Débil</v>
      </c>
      <c r="BF16" s="63"/>
      <c r="BG16" s="65" t="s">
        <v>114</v>
      </c>
      <c r="BH16" s="82" t="str">
        <f t="shared" si="3"/>
        <v>Casilla formulada</v>
      </c>
      <c r="BI16" s="63"/>
      <c r="BJ16" s="82" t="str">
        <f t="shared" si="4"/>
        <v/>
      </c>
      <c r="BK16" s="82" t="str">
        <f t="shared" si="5"/>
        <v/>
      </c>
      <c r="BL16" s="82" t="str">
        <f t="shared" si="6"/>
        <v>SI</v>
      </c>
      <c r="BM16" s="415"/>
      <c r="BN16" s="418"/>
      <c r="BO16" s="421"/>
      <c r="BP16" s="403"/>
      <c r="BQ16" s="397"/>
      <c r="BR16" s="397"/>
      <c r="BS16" s="409"/>
    </row>
    <row r="17" spans="2:71" s="53" customFormat="1" ht="6" customHeight="1" x14ac:dyDescent="0.25">
      <c r="B17" s="378"/>
      <c r="C17" s="381"/>
      <c r="D17" s="383"/>
      <c r="E17" s="383"/>
      <c r="F17" s="383"/>
      <c r="G17" s="383"/>
      <c r="H17" s="383"/>
      <c r="I17" s="383"/>
      <c r="J17" s="383"/>
      <c r="K17" s="54">
        <v>6</v>
      </c>
      <c r="L17" s="55" t="s">
        <v>115</v>
      </c>
      <c r="M17" s="405"/>
      <c r="N17" s="390"/>
      <c r="O17" s="400"/>
      <c r="P17" s="403"/>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412"/>
      <c r="AN17" s="56">
        <v>6</v>
      </c>
      <c r="AO17" s="57" t="s">
        <v>117</v>
      </c>
      <c r="AP17" s="57"/>
      <c r="AQ17" s="57" t="s">
        <v>114</v>
      </c>
      <c r="AR17" s="57"/>
      <c r="AS17" s="57"/>
      <c r="AT17" s="57"/>
      <c r="AU17" s="57"/>
      <c r="AV17" s="57" t="s">
        <v>114</v>
      </c>
      <c r="AW17" s="58" t="s">
        <v>114</v>
      </c>
      <c r="AX17" s="58" t="s">
        <v>114</v>
      </c>
      <c r="AY17" s="58" t="s">
        <v>114</v>
      </c>
      <c r="AZ17" s="58" t="s">
        <v>114</v>
      </c>
      <c r="BA17" s="58" t="s">
        <v>114</v>
      </c>
      <c r="BB17" s="58" t="s">
        <v>114</v>
      </c>
      <c r="BC17" s="58" t="s">
        <v>114</v>
      </c>
      <c r="BD17" s="58">
        <f t="shared" si="1"/>
        <v>0</v>
      </c>
      <c r="BE17" s="58" t="str">
        <f t="shared" si="2"/>
        <v>Débil</v>
      </c>
      <c r="BF17" s="57"/>
      <c r="BG17" s="59" t="s">
        <v>114</v>
      </c>
      <c r="BH17" s="58" t="str">
        <f t="shared" si="3"/>
        <v>Casilla formulada</v>
      </c>
      <c r="BI17" s="57"/>
      <c r="BJ17" s="58" t="str">
        <f t="shared" si="4"/>
        <v/>
      </c>
      <c r="BK17" s="58" t="str">
        <f t="shared" si="5"/>
        <v/>
      </c>
      <c r="BL17" s="58" t="str">
        <f t="shared" si="6"/>
        <v>SI</v>
      </c>
      <c r="BM17" s="415"/>
      <c r="BN17" s="418"/>
      <c r="BO17" s="421"/>
      <c r="BP17" s="403"/>
      <c r="BQ17" s="397"/>
      <c r="BR17" s="397"/>
      <c r="BS17" s="409"/>
    </row>
    <row r="18" spans="2:71" s="53" customFormat="1" ht="6" customHeight="1" x14ac:dyDescent="0.25">
      <c r="B18" s="378"/>
      <c r="C18" s="381"/>
      <c r="D18" s="383"/>
      <c r="E18" s="383"/>
      <c r="F18" s="383"/>
      <c r="G18" s="383"/>
      <c r="H18" s="383"/>
      <c r="I18" s="383"/>
      <c r="J18" s="383"/>
      <c r="K18" s="60">
        <v>7</v>
      </c>
      <c r="L18" s="61" t="s">
        <v>115</v>
      </c>
      <c r="M18" s="405"/>
      <c r="N18" s="390"/>
      <c r="O18" s="400"/>
      <c r="P18" s="403"/>
      <c r="Q18" s="397"/>
      <c r="R18" s="397"/>
      <c r="S18" s="397"/>
      <c r="T18" s="397"/>
      <c r="U18" s="397"/>
      <c r="V18" s="397"/>
      <c r="W18" s="397"/>
      <c r="X18" s="397"/>
      <c r="Y18" s="397"/>
      <c r="Z18" s="397"/>
      <c r="AA18" s="397"/>
      <c r="AB18" s="397"/>
      <c r="AC18" s="397"/>
      <c r="AD18" s="397"/>
      <c r="AE18" s="397"/>
      <c r="AF18" s="397"/>
      <c r="AG18" s="397"/>
      <c r="AH18" s="397"/>
      <c r="AI18" s="397"/>
      <c r="AJ18" s="397"/>
      <c r="AK18" s="397"/>
      <c r="AL18" s="397"/>
      <c r="AM18" s="412"/>
      <c r="AN18" s="62">
        <v>7</v>
      </c>
      <c r="AO18" s="63" t="s">
        <v>117</v>
      </c>
      <c r="AP18" s="63"/>
      <c r="AQ18" s="63" t="s">
        <v>114</v>
      </c>
      <c r="AR18" s="63"/>
      <c r="AS18" s="63"/>
      <c r="AT18" s="63"/>
      <c r="AU18" s="63"/>
      <c r="AV18" s="63" t="s">
        <v>114</v>
      </c>
      <c r="AW18" s="82" t="s">
        <v>114</v>
      </c>
      <c r="AX18" s="82" t="s">
        <v>114</v>
      </c>
      <c r="AY18" s="82" t="s">
        <v>114</v>
      </c>
      <c r="AZ18" s="82" t="s">
        <v>114</v>
      </c>
      <c r="BA18" s="82" t="s">
        <v>114</v>
      </c>
      <c r="BB18" s="82" t="s">
        <v>114</v>
      </c>
      <c r="BC18" s="82" t="s">
        <v>114</v>
      </c>
      <c r="BD18" s="82">
        <f t="shared" si="1"/>
        <v>0</v>
      </c>
      <c r="BE18" s="82" t="str">
        <f t="shared" si="2"/>
        <v>Débil</v>
      </c>
      <c r="BF18" s="63"/>
      <c r="BG18" s="65" t="s">
        <v>114</v>
      </c>
      <c r="BH18" s="82" t="str">
        <f t="shared" si="3"/>
        <v>Casilla formulada</v>
      </c>
      <c r="BI18" s="63"/>
      <c r="BJ18" s="82" t="str">
        <f t="shared" si="4"/>
        <v/>
      </c>
      <c r="BK18" s="82" t="str">
        <f t="shared" si="5"/>
        <v/>
      </c>
      <c r="BL18" s="82" t="str">
        <f t="shared" si="6"/>
        <v>SI</v>
      </c>
      <c r="BM18" s="415"/>
      <c r="BN18" s="418"/>
      <c r="BO18" s="421"/>
      <c r="BP18" s="403"/>
      <c r="BQ18" s="397"/>
      <c r="BR18" s="397"/>
      <c r="BS18" s="409"/>
    </row>
    <row r="19" spans="2:71" s="53" customFormat="1" ht="6" customHeight="1" x14ac:dyDescent="0.25">
      <c r="B19" s="378"/>
      <c r="C19" s="381"/>
      <c r="D19" s="383"/>
      <c r="E19" s="383"/>
      <c r="F19" s="383"/>
      <c r="G19" s="383"/>
      <c r="H19" s="383"/>
      <c r="I19" s="383"/>
      <c r="J19" s="383"/>
      <c r="K19" s="54">
        <v>8</v>
      </c>
      <c r="L19" s="55" t="s">
        <v>115</v>
      </c>
      <c r="M19" s="405"/>
      <c r="N19" s="390"/>
      <c r="O19" s="400"/>
      <c r="P19" s="403"/>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412"/>
      <c r="AN19" s="56">
        <v>8</v>
      </c>
      <c r="AO19" s="57" t="s">
        <v>117</v>
      </c>
      <c r="AP19" s="57"/>
      <c r="AQ19" s="57" t="s">
        <v>114</v>
      </c>
      <c r="AR19" s="57"/>
      <c r="AS19" s="57"/>
      <c r="AT19" s="57"/>
      <c r="AU19" s="57"/>
      <c r="AV19" s="57" t="s">
        <v>114</v>
      </c>
      <c r="AW19" s="58" t="s">
        <v>114</v>
      </c>
      <c r="AX19" s="58" t="s">
        <v>114</v>
      </c>
      <c r="AY19" s="58" t="s">
        <v>114</v>
      </c>
      <c r="AZ19" s="58" t="s">
        <v>114</v>
      </c>
      <c r="BA19" s="58" t="s">
        <v>114</v>
      </c>
      <c r="BB19" s="58" t="s">
        <v>114</v>
      </c>
      <c r="BC19" s="58" t="s">
        <v>114</v>
      </c>
      <c r="BD19" s="58">
        <f t="shared" si="1"/>
        <v>0</v>
      </c>
      <c r="BE19" s="58" t="str">
        <f t="shared" si="2"/>
        <v>Débil</v>
      </c>
      <c r="BF19" s="57"/>
      <c r="BG19" s="59" t="s">
        <v>114</v>
      </c>
      <c r="BH19" s="58" t="str">
        <f t="shared" si="3"/>
        <v>Casilla formulada</v>
      </c>
      <c r="BI19" s="57"/>
      <c r="BJ19" s="58" t="str">
        <f t="shared" si="4"/>
        <v/>
      </c>
      <c r="BK19" s="58" t="str">
        <f t="shared" si="5"/>
        <v/>
      </c>
      <c r="BL19" s="58" t="str">
        <f t="shared" si="6"/>
        <v>SI</v>
      </c>
      <c r="BM19" s="415"/>
      <c r="BN19" s="418"/>
      <c r="BO19" s="421"/>
      <c r="BP19" s="403"/>
      <c r="BQ19" s="397"/>
      <c r="BR19" s="397"/>
      <c r="BS19" s="409"/>
    </row>
    <row r="20" spans="2:71" s="53" customFormat="1" ht="6" customHeight="1" x14ac:dyDescent="0.25">
      <c r="B20" s="378"/>
      <c r="C20" s="381"/>
      <c r="D20" s="383"/>
      <c r="E20" s="383"/>
      <c r="F20" s="383"/>
      <c r="G20" s="383"/>
      <c r="H20" s="383"/>
      <c r="I20" s="383"/>
      <c r="J20" s="383"/>
      <c r="K20" s="60">
        <v>9</v>
      </c>
      <c r="L20" s="66" t="s">
        <v>115</v>
      </c>
      <c r="M20" s="405"/>
      <c r="N20" s="390"/>
      <c r="O20" s="400"/>
      <c r="P20" s="403"/>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412"/>
      <c r="AN20" s="62">
        <v>9</v>
      </c>
      <c r="AO20" s="63" t="s">
        <v>117</v>
      </c>
      <c r="AP20" s="63"/>
      <c r="AQ20" s="63" t="s">
        <v>114</v>
      </c>
      <c r="AR20" s="63"/>
      <c r="AS20" s="63"/>
      <c r="AT20" s="63"/>
      <c r="AU20" s="63"/>
      <c r="AV20" s="63" t="s">
        <v>114</v>
      </c>
      <c r="AW20" s="82" t="s">
        <v>114</v>
      </c>
      <c r="AX20" s="82" t="s">
        <v>114</v>
      </c>
      <c r="AY20" s="82" t="s">
        <v>114</v>
      </c>
      <c r="AZ20" s="82" t="s">
        <v>114</v>
      </c>
      <c r="BA20" s="82" t="s">
        <v>114</v>
      </c>
      <c r="BB20" s="82" t="s">
        <v>114</v>
      </c>
      <c r="BC20" s="82" t="s">
        <v>114</v>
      </c>
      <c r="BD20" s="82">
        <f t="shared" si="1"/>
        <v>0</v>
      </c>
      <c r="BE20" s="82" t="str">
        <f t="shared" si="2"/>
        <v>Débil</v>
      </c>
      <c r="BF20" s="63"/>
      <c r="BG20" s="65" t="s">
        <v>114</v>
      </c>
      <c r="BH20" s="82" t="str">
        <f t="shared" si="3"/>
        <v>Casilla formulada</v>
      </c>
      <c r="BI20" s="63"/>
      <c r="BJ20" s="82" t="str">
        <f t="shared" si="4"/>
        <v/>
      </c>
      <c r="BK20" s="82" t="str">
        <f t="shared" si="5"/>
        <v/>
      </c>
      <c r="BL20" s="82" t="str">
        <f t="shared" si="6"/>
        <v>SI</v>
      </c>
      <c r="BM20" s="415"/>
      <c r="BN20" s="418"/>
      <c r="BO20" s="421"/>
      <c r="BP20" s="403"/>
      <c r="BQ20" s="397"/>
      <c r="BR20" s="397"/>
      <c r="BS20" s="409"/>
    </row>
    <row r="21" spans="2:71" s="53" customFormat="1" ht="6" customHeight="1" thickBot="1" x14ac:dyDescent="0.3">
      <c r="B21" s="379"/>
      <c r="C21" s="382"/>
      <c r="D21" s="384"/>
      <c r="E21" s="384"/>
      <c r="F21" s="384"/>
      <c r="G21" s="384"/>
      <c r="H21" s="384"/>
      <c r="I21" s="384"/>
      <c r="J21" s="384"/>
      <c r="K21" s="67">
        <v>10</v>
      </c>
      <c r="L21" s="68" t="s">
        <v>115</v>
      </c>
      <c r="M21" s="406"/>
      <c r="N21" s="391"/>
      <c r="O21" s="401"/>
      <c r="P21" s="404"/>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413"/>
      <c r="AN21" s="69">
        <v>10</v>
      </c>
      <c r="AO21" s="70" t="s">
        <v>117</v>
      </c>
      <c r="AP21" s="70"/>
      <c r="AQ21" s="70" t="s">
        <v>114</v>
      </c>
      <c r="AR21" s="70"/>
      <c r="AS21" s="70"/>
      <c r="AT21" s="70"/>
      <c r="AU21" s="70"/>
      <c r="AV21" s="70" t="s">
        <v>114</v>
      </c>
      <c r="AW21" s="71" t="s">
        <v>114</v>
      </c>
      <c r="AX21" s="71" t="s">
        <v>114</v>
      </c>
      <c r="AY21" s="71" t="s">
        <v>114</v>
      </c>
      <c r="AZ21" s="71" t="s">
        <v>114</v>
      </c>
      <c r="BA21" s="71" t="s">
        <v>114</v>
      </c>
      <c r="BB21" s="71" t="s">
        <v>114</v>
      </c>
      <c r="BC21" s="71" t="s">
        <v>114</v>
      </c>
      <c r="BD21" s="71">
        <f t="shared" si="1"/>
        <v>0</v>
      </c>
      <c r="BE21" s="71" t="str">
        <f t="shared" si="2"/>
        <v>Débil</v>
      </c>
      <c r="BF21" s="70"/>
      <c r="BG21" s="72" t="s">
        <v>114</v>
      </c>
      <c r="BH21" s="71" t="str">
        <f t="shared" si="3"/>
        <v>Casilla formulada</v>
      </c>
      <c r="BI21" s="70"/>
      <c r="BJ21" s="71" t="str">
        <f t="shared" si="4"/>
        <v/>
      </c>
      <c r="BK21" s="71" t="str">
        <f t="shared" si="5"/>
        <v/>
      </c>
      <c r="BL21" s="71" t="str">
        <f t="shared" si="6"/>
        <v>SI</v>
      </c>
      <c r="BM21" s="416"/>
      <c r="BN21" s="419"/>
      <c r="BO21" s="422"/>
      <c r="BP21" s="404"/>
      <c r="BQ21" s="398"/>
      <c r="BR21" s="398"/>
      <c r="BS21" s="410"/>
    </row>
  </sheetData>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M9:BM11"/>
    <mergeCell ref="BN9:BN11"/>
    <mergeCell ref="AT9:AT11"/>
    <mergeCell ref="AU9:AU11"/>
    <mergeCell ref="AV9:AV11"/>
    <mergeCell ref="AW9:BC10"/>
    <mergeCell ref="BD9:BE11"/>
    <mergeCell ref="BF9:BF11"/>
    <mergeCell ref="BL9:BL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644" priority="23" operator="containsText" text="Si es Riesgo de Corrupción">
      <formula>NOT(ISERROR(SEARCH("Si es Riesgo de Corrupción",J12)))</formula>
    </cfRule>
    <cfRule type="containsText" dxfId="643" priority="24" operator="containsText" text="No es Riesgo de Corrupción">
      <formula>NOT(ISERROR(SEARCH("No es Riesgo de Corrupción",J12)))</formula>
    </cfRule>
  </conditionalFormatting>
  <conditionalFormatting sqref="L12:M21">
    <cfRule type="containsText" dxfId="642" priority="22" operator="containsText" text="Espacio para describir ">
      <formula>NOT(ISERROR(SEARCH("Espacio para describir ",L12)))</formula>
    </cfRule>
  </conditionalFormatting>
  <conditionalFormatting sqref="Q12:AI21 AQ12:AQ21 AV12:BC21 BG12:BG21 BO12:BO21 N12:N21">
    <cfRule type="containsText" dxfId="641" priority="21" operator="containsText" text="Escoger un dato de la lista desplegable">
      <formula>NOT(ISERROR(SEARCH("Escoger un dato de la lista desplegable",N12)))</formula>
    </cfRule>
  </conditionalFormatting>
  <conditionalFormatting sqref="AO12:AO21">
    <cfRule type="containsText" dxfId="640" priority="20" operator="containsText" text="REDACTAR CONTROL">
      <formula>NOT(ISERROR(SEARCH("REDACTAR CONTROL",AO12)))</formula>
    </cfRule>
  </conditionalFormatting>
  <conditionalFormatting sqref="AL12 BR12">
    <cfRule type="containsText" dxfId="639" priority="17" operator="containsText" text="Extremo">
      <formula>NOT(ISERROR(SEARCH("Extremo",AL12)))</formula>
    </cfRule>
    <cfRule type="containsText" dxfId="638" priority="18" operator="containsText" text="Alto">
      <formula>NOT(ISERROR(SEARCH("Alto",AL12)))</formula>
    </cfRule>
    <cfRule type="containsText" dxfId="637" priority="19" operator="containsText" text="Moderado">
      <formula>NOT(ISERROR(SEARCH("Moderado",AL12)))</formula>
    </cfRule>
  </conditionalFormatting>
  <dataValidations xWindow="1404" yWindow="728"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C5471638-D9E1-47C9-BCF7-120063A52D49}"/>
    <dataValidation allowBlank="1" showInputMessage="1" showErrorMessage="1" prompt="¿Se deja evidencia o rastro de la ejecución del control, que permita a cualquier tercero con la evidencia, llegar a la misma conclusión?." sqref="BC11" xr:uid="{0FBAAC1A-4D0B-4563-A134-888A586AFCAB}"/>
    <dataValidation allowBlank="1" showInputMessage="1" showErrorMessage="1" prompt="¿Las observaciones, desviaciones o diferencias identificadas como resultados de la ejecución del control son investigadas y resueltas de manera oportuna?" sqref="BB11" xr:uid="{6B5FD55A-5C0F-48C1-9E00-453AAA7081B0}"/>
    <dataValidation allowBlank="1" showInputMessage="1" showErrorMessage="1" prompt="¿La fuente de información que se utiliza en el desarrollo del control es información confiable que permita mitigar el riesgo?." sqref="BA11" xr:uid="{DC7EC0FC-C06D-4E24-AD03-08052C68129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6803F4FD-8AC1-437F-A21B-5CAAA448FAF1}"/>
    <dataValidation allowBlank="1" showInputMessage="1" showErrorMessage="1" prompt="¿La oportunidad en que se ejecuta el control ayuda a prevenir la mitigación del riesgo o a detectar la materialización del riesgo de manera oportuna?" sqref="AY11" xr:uid="{32799B30-91C9-493D-8D2D-103AC57F4CA1}"/>
    <dataValidation allowBlank="1" showInputMessage="1" showErrorMessage="1" prompt="El responsable tiene autoridad y adecuada segregación de funciones en la ejecución del control?" sqref="AX11" xr:uid="{6A8DBCBE-64D8-4314-812F-FD60B68AD5CD}"/>
    <dataValidation allowBlank="1" showInputMessage="1" showErrorMessage="1" prompt="¿Existen un responsable asignado a la ejecución del control?" sqref="AW11" xr:uid="{3C095139-9B86-4258-9D92-AD86AE3413FC}"/>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758A8A28-C331-4387-AF77-66CFF2A9FCF2}"/>
    <dataValidation type="list" allowBlank="1" showInputMessage="1" showErrorMessage="1" prompt="¿Genera Impacto ambiental?" sqref="AI12:AI21" xr:uid="{1429AF07-7AA1-4A86-BDBA-4297AED69751}">
      <formula1>"SI,NO,Escoger un dato de la lista desplegable"</formula1>
    </dataValidation>
    <dataValidation allowBlank="1" showInputMessage="1" showErrorMessage="1" prompt="¿Genera Impacto ambiental?" sqref="AI11" xr:uid="{66644CB5-FD54-4C11-96AE-50F625E6FD9E}"/>
    <dataValidation type="list" allowBlank="1" showInputMessage="1" showErrorMessage="1" prompt="¿Afectar la imagen nacional?" sqref="AH12:AH21" xr:uid="{74191808-6561-4015-BCD0-B0F638EDC103}">
      <formula1>"SI,NO,Escoger un dato de la lista desplegable"</formula1>
    </dataValidation>
    <dataValidation allowBlank="1" showInputMessage="1" showErrorMessage="1" prompt="¿Afectar la imagen nacional?" sqref="AH11" xr:uid="{9E4709A2-692D-4BC8-B527-9EF2D7ADF467}"/>
    <dataValidation type="list" allowBlank="1" showInputMessage="1" showErrorMessage="1" prompt="¿Afectar la imagen regional?" sqref="AG12:AG21" xr:uid="{C47C4ED9-0D2F-40F4-83A5-A5C9695E331A}">
      <formula1>"SI,NO,Escoger un dato de la lista desplegable"</formula1>
    </dataValidation>
    <dataValidation allowBlank="1" showInputMessage="1" showErrorMessage="1" prompt="¿Afectar la imagen regional?" sqref="AG11" xr:uid="{E6EC9ACB-FD07-4AEF-AA0D-A647E1623F3D}"/>
    <dataValidation type="list" allowBlank="1" showInputMessage="1" showErrorMessage="1" prompt="¿Ocasionar lesiones físicas o pérdida de vidas humanas?_x000a_NOTA: si esta respuesta es afirmativa, el impacto sera considerado como catastrófico." sqref="AF12:AF21" xr:uid="{EFF96F77-65D2-4010-9F62-516C902B416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35E0322E-8C19-4B92-92A8-9FA184DA5114}"/>
    <dataValidation type="list" allowBlank="1" showInputMessage="1" showErrorMessage="1" prompt="¿Generar pérdida de credibilidad del sector?" sqref="AE12:AE21" xr:uid="{A26A8295-A087-4447-8172-D17D1BBE3587}">
      <formula1>"SI,NO,Escoger un dato de la lista desplegable"</formula1>
    </dataValidation>
    <dataValidation allowBlank="1" showInputMessage="1" showErrorMessage="1" prompt="¿Generar pérdida de credibilidad del sector?" sqref="AE11" xr:uid="{A4CC13C2-708E-4411-89F3-13044E28E006}"/>
    <dataValidation type="list" allowBlank="1" showInputMessage="1" showErrorMessage="1" prompt="¿Dar lugar a procesos penales?" sqref="AD12:AD21" xr:uid="{D39DBA58-5D98-4F10-8FBE-90BBD2D7912B}">
      <formula1>"SI,NO,Escoger un dato de la lista desplegable"</formula1>
    </dataValidation>
    <dataValidation allowBlank="1" showInputMessage="1" showErrorMessage="1" prompt="¿Dar lugar a procesos penales?" sqref="AD11" xr:uid="{6FA17B5C-0E3B-49B9-ACEC-F47D3C3C8213}"/>
    <dataValidation type="list" allowBlank="1" showInputMessage="1" showErrorMessage="1" prompt="¿Dar lugar a procesos fiscales?" sqref="AC12:AC21" xr:uid="{1E596B7D-54D6-4F4D-BC68-1F161CD7762E}">
      <formula1>"SI,NO,Escoger un dato de la lista desplegable"</formula1>
    </dataValidation>
    <dataValidation allowBlank="1" showInputMessage="1" showErrorMessage="1" prompt="¿Dar lugar a procesos fiscales?" sqref="AC11" xr:uid="{C0557300-9A3F-441C-A163-CC83DCFD4DF2}"/>
    <dataValidation type="list" allowBlank="1" showInputMessage="1" showErrorMessage="1" prompt="¿Dar lugar a procesos disciplinarios?" sqref="AB12:AB21" xr:uid="{09E40CED-8CC5-4489-A809-483BDA78EC13}">
      <formula1>"SI,NO,Escoger un dato de la lista desplegable"</formula1>
    </dataValidation>
    <dataValidation allowBlank="1" showInputMessage="1" showErrorMessage="1" prompt="¿Dar lugar a procesos disciplinarios?" sqref="AB11" xr:uid="{60E8FA36-BE14-49AA-8324-61D3E56FF34A}"/>
    <dataValidation type="list" allowBlank="1" showInputMessage="1" showErrorMessage="1" prompt="¿Dar lugar a procesos sancionatorios?" sqref="AA12:AA21" xr:uid="{5FCAC681-0D53-4C59-81CA-4D09EF2F9422}">
      <formula1>"SI,NO,Escoger un dato de la lista desplegable"</formula1>
    </dataValidation>
    <dataValidation allowBlank="1" showInputMessage="1" showErrorMessage="1" prompt="¿Dar lugar a procesos sancionatorios?" sqref="AA11" xr:uid="{BF594F0E-B3AE-4424-BFEF-3D299340D5B3}"/>
    <dataValidation type="list" allowBlank="1" showInputMessage="1" showErrorMessage="1" prompt="¿Generar intervención de los órganos de control, de la Fiscalía, u otro ente?" sqref="Z12:Z21" xr:uid="{E0C8FEF9-EF5A-46CF-A408-061508F3B9A8}">
      <formula1>"SI,NO,Escoger un dato de la lista desplegable"</formula1>
    </dataValidation>
    <dataValidation allowBlank="1" showInputMessage="1" showErrorMessage="1" prompt="¿Generar intervención de los órganos de control, de la Fiscalía, u otro ente?" sqref="Z11" xr:uid="{FFBBF1D5-B036-4894-8C0D-5661F77B4AB3}"/>
    <dataValidation type="list" allowBlank="1" showInputMessage="1" showErrorMessage="1" prompt="¿Generar pérdida de información de la Entidad?" sqref="Y12:Y21" xr:uid="{00FC54B6-C775-46D1-AFD6-E5B2F4E627A7}">
      <formula1>"SI,NO,Escoger un dato de la lista desplegable"</formula1>
    </dataValidation>
    <dataValidation allowBlank="1" showInputMessage="1" showErrorMessage="1" prompt="¿Generar pérdida de información de la Entidad?" sqref="Y11" xr:uid="{BD2755E8-0429-45BA-8D0F-679D3FE8A972}"/>
    <dataValidation type="list" allowBlank="1" showInputMessage="1" showErrorMessage="1" prompt="¿Dar lugar al detrimento de calidad de vida de la comunidad por la pérdida del bien o servicios o los recursos públicos?" sqref="X12:X21" xr:uid="{4343169E-C1CF-438F-A099-303F02C4A216}">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C8FDD93-F135-4172-9D7F-804ADFBCAD71}"/>
    <dataValidation type="list" allowBlank="1" showInputMessage="1" showErrorMessage="1" prompt="¿Afectar la generación de los productos o la prestación de servicios?" sqref="W12:W21" xr:uid="{115F8835-4D96-454A-82AE-E2B54B147539}">
      <formula1>"SI,NO,Escoger un dato de la lista desplegable"</formula1>
    </dataValidation>
    <dataValidation allowBlank="1" showInputMessage="1" showErrorMessage="1" prompt="¿Afectar la generación de los productos o la prestación de servicios?" sqref="W11" xr:uid="{3DF68ED1-ACE4-4F26-BB50-ACD4EBA3ECE3}"/>
    <dataValidation type="list" allowBlank="1" showInputMessage="1" showErrorMessage="1" prompt="¿Generar pérdida de recursos económicos?" sqref="V12:V21" xr:uid="{9BBB5021-0C30-47E1-AE2E-4E3FC6080114}">
      <formula1>"SI,NO,Escoger un dato de la lista desplegable"</formula1>
    </dataValidation>
    <dataValidation allowBlank="1" showInputMessage="1" showErrorMessage="1" prompt="¿Generar pérdida de recursos económicos?" sqref="V11" xr:uid="{75787711-C647-48EF-9435-CE2CA7681F4F}"/>
    <dataValidation type="list" allowBlank="1" showInputMessage="1" showErrorMessage="1" prompt="¿Generar pérdida de confianza de la Entidad, afectando su reputación?" sqref="U12:U21" xr:uid="{AB64057A-8E6B-435E-86A8-F0FDF529D436}">
      <formula1>"SI,NO,Escoger un dato de la lista desplegable"</formula1>
    </dataValidation>
    <dataValidation allowBlank="1" showInputMessage="1" showErrorMessage="1" prompt="¿Generar pérdida de confianza de la Entidad, afectando su reputación?" sqref="U11" xr:uid="{50D2C889-FB5C-4121-BE07-5E10A66FB0F3}"/>
    <dataValidation type="list" allowBlank="1" showInputMessage="1" showErrorMessage="1" prompt="¿Afectar el cumplimiento de la misión del sector al que pertenece la Entidad?" sqref="T12:T21" xr:uid="{63A510D9-CD19-44B7-8257-C71A176F2EBA}">
      <formula1>"SI,NO,Escoger un dato de la lista desplegable"</formula1>
    </dataValidation>
    <dataValidation allowBlank="1" showInputMessage="1" showErrorMessage="1" prompt="¿Afectar el cumplimiento de la misión del sector al que pertenece la Entidad?" sqref="T11" xr:uid="{5E1E2430-4914-4813-B6D4-09CED2F2D7A1}"/>
    <dataValidation type="list" allowBlank="1" showInputMessage="1" showErrorMessage="1" prompt="¿Afectar el cumplimiento de misión de la Entidad?" sqref="S12:S21" xr:uid="{4575CD90-B835-44CE-8AEB-CDAB9C4B86BA}">
      <formula1>"SI,NO,Escoger un dato de la lista desplegable"</formula1>
    </dataValidation>
    <dataValidation allowBlank="1" showInputMessage="1" showErrorMessage="1" prompt="¿Afectar el cumplimiento de misión de la Entidad?" sqref="S11" xr:uid="{B7F6F020-1029-4A26-BD3A-DA23BAD8C9DC}"/>
    <dataValidation type="list" allowBlank="1" showInputMessage="1" showErrorMessage="1" prompt="¿Afectar el cumplimiento de metas y objetivos de la dependencia?" sqref="R12:R21" xr:uid="{89018667-96CD-41B7-9BA1-D91C19BBE891}">
      <formula1>"SI,NO,Escoger un dato de la lista desplegable"</formula1>
    </dataValidation>
    <dataValidation allowBlank="1" showInputMessage="1" showErrorMessage="1" prompt="¿Afectar el cumplimiento de metas y objetivos de la dependencia?" sqref="R11" xr:uid="{65C79020-0157-4E2B-8602-159E40D803E7}"/>
    <dataValidation type="list" allowBlank="1" showInputMessage="1" showErrorMessage="1" prompt="¿Afectar al grupo de funcionarios del proceso?" sqref="Q12:Q21" xr:uid="{247F7F68-63E8-43E8-AE2F-5BB586BA835C}">
      <formula1>"SI,NO,Escoger un dato de la lista desplegable"</formula1>
    </dataValidation>
    <dataValidation allowBlank="1" showInputMessage="1" showErrorMessage="1" prompt="¿Afectar al grupo de funcionarios del proceso?" sqref="Q11" xr:uid="{BAFD7248-7D5B-4D72-B5E4-0131FBDCFA6A}"/>
    <dataValidation allowBlank="1" showInputMessage="1" showErrorMessage="1" prompt="Son los efectos ocasionados por la ocurrencia de un riesgo que afecta los objetivos o procesos de la entidad. Pueden ser una pérdida, un daño, un perjuicio, un detrimento." sqref="M9:M11" xr:uid="{0E811C41-7E9D-4B5C-B24B-8772A3572006}"/>
    <dataValidation type="list" allowBlank="1" showInputMessage="1" showErrorMessage="1" sqref="BG12:BG21" xr:uid="{D624894C-A163-44EA-93D9-E6631AD80682}">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4B5F8D3F-A2D7-43D1-93A6-29FA2056718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0F13C011-2865-46C4-BC58-C55A324CAA89}">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229D371F-BA45-44FD-A4E2-5127412237E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968C97F6-B672-47C9-8E5B-A870B9FF167A}">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F5086CC2-9501-4FB6-9571-12E3D6D70130}">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B5C5084D-1FE1-4D41-BB23-2F55E280F495}">
      <formula1>"Adecuado,Inadecuado,Escoger un dato de la lista desplegable"</formula1>
    </dataValidation>
    <dataValidation type="list" allowBlank="1" showInputMessage="1" showErrorMessage="1" prompt="¿Existen un responsable asignado a la ejecución del control?" sqref="AW12:AW21" xr:uid="{9BCACA32-992B-48D8-8C93-43D8B22F171E}">
      <formula1>"Asignado,No Asignado,Escoger un dato de la lista desplegable"</formula1>
    </dataValidation>
    <dataValidation type="list" allowBlank="1" showInputMessage="1" showErrorMessage="1" sqref="AV12:AV21" xr:uid="{CC781C7F-894B-4B87-964D-63FBC9C66324}">
      <formula1>"Escoger un dato de la lista desplegable,Preventivo,Detectivo"</formula1>
    </dataValidation>
    <dataValidation type="list" allowBlank="1" showInputMessage="1" showErrorMessage="1" sqref="AQ12:AQ21" xr:uid="{51AA9B5B-23F6-4DBB-91E9-98D7ADE63AD0}">
      <formula1>"Escoger un dato de la lista desplegable,Por Tramite, Diario, Semanal, Quincenal, Mensual, Bimestral, Trimestral, Semestral,Anual"</formula1>
    </dataValidation>
    <dataValidation type="list" allowBlank="1" showInputMessage="1" showErrorMessage="1" sqref="F12:I21" xr:uid="{17D98F7F-F078-4D28-AE3F-BDA5BA21265D}">
      <formula1>"SI,NO,Escoger un dato de la lista desplegable"</formula1>
    </dataValidation>
    <dataValidation type="list" allowBlank="1" showInputMessage="1" showErrorMessage="1" sqref="N12:N21" xr:uid="{83F2C473-BED8-4157-91A7-E8E3F4E4D7D8}">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xWindow="1404" yWindow="728" count="1">
        <x14:dataValidation type="list" allowBlank="1" showInputMessage="1" showErrorMessage="1" xr:uid="{3D2DCCCE-13E8-4630-981A-B96BAA5602C3}">
          <x14:formula1>
            <xm:f>DATOS!$J$15:$J$19</xm:f>
          </x14:formula1>
          <xm:sqref>AM12:AM21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F88FE-3AE5-479D-8BCE-41DFD5505CEF}">
  <sheetPr>
    <pageSetUpPr fitToPage="1"/>
  </sheetPr>
  <dimension ref="B2:BS64"/>
  <sheetViews>
    <sheetView topLeftCell="A11" zoomScaleNormal="100" workbookViewId="0"/>
  </sheetViews>
  <sheetFormatPr baseColWidth="10" defaultColWidth="11.42578125" defaultRowHeight="14.25" x14ac:dyDescent="0.2"/>
  <cols>
    <col min="1" max="1" width="2.7109375" style="27" customWidth="1"/>
    <col min="2" max="2" width="5.5703125" style="27" customWidth="1"/>
    <col min="3" max="3" width="11.28515625" style="27" customWidth="1"/>
    <col min="4" max="5" width="42.85546875" style="27" customWidth="1"/>
    <col min="6" max="9" width="8.85546875" style="27" customWidth="1"/>
    <col min="10" max="10" width="11.140625" style="27" customWidth="1"/>
    <col min="11" max="11" width="7.140625" style="27" customWidth="1"/>
    <col min="12" max="12" width="47.140625" style="27" customWidth="1"/>
    <col min="13" max="13" width="35.7109375" style="27" customWidth="1"/>
    <col min="14" max="15" width="7.7109375" style="27" customWidth="1"/>
    <col min="16" max="16" width="16.7109375" style="27" customWidth="1"/>
    <col min="17" max="35" width="5.5703125" style="27" customWidth="1"/>
    <col min="36" max="36" width="7.7109375" style="27" customWidth="1"/>
    <col min="37" max="39" width="16.7109375" style="27" customWidth="1"/>
    <col min="40" max="40" width="5.5703125" style="27" customWidth="1"/>
    <col min="41" max="41" width="88.85546875" style="27" customWidth="1"/>
    <col min="42" max="42" width="22.42578125" style="27" customWidth="1"/>
    <col min="43" max="43" width="16.7109375" style="27" customWidth="1"/>
    <col min="44" max="44" width="22.42578125" style="27" customWidth="1"/>
    <col min="45" max="45" width="44.42578125" style="27" customWidth="1"/>
    <col min="46" max="48" width="22.42578125" style="27" customWidth="1"/>
    <col min="49" max="55" width="14.42578125" style="27" customWidth="1"/>
    <col min="56" max="56" width="5.5703125" style="27" customWidth="1"/>
    <col min="57" max="57" width="13.28515625" style="27" customWidth="1"/>
    <col min="58" max="58" width="1.140625" style="27" customWidth="1"/>
    <col min="59" max="59" width="8.85546875" style="27" customWidth="1"/>
    <col min="60" max="60" width="11.42578125" style="28"/>
    <col min="61" max="61" width="1.140625" style="27" customWidth="1"/>
    <col min="62" max="62" width="16.7109375" style="28" customWidth="1"/>
    <col min="63" max="63" width="5.5703125" style="28" customWidth="1"/>
    <col min="64" max="66" width="15.5703125" style="27" customWidth="1"/>
    <col min="67" max="67" width="5.5703125" style="27" customWidth="1"/>
    <col min="68" max="69" width="16.7109375" style="27" customWidth="1"/>
    <col min="70" max="70" width="11.42578125" style="27"/>
    <col min="71" max="71" width="33.28515625" style="27" customWidth="1"/>
    <col min="72" max="16384" width="11.42578125" style="27"/>
  </cols>
  <sheetData>
    <row r="2" spans="2:71" s="24" customFormat="1" ht="37.5" customHeight="1" x14ac:dyDescent="0.25">
      <c r="B2" s="295"/>
      <c r="C2" s="296"/>
      <c r="D2" s="297"/>
      <c r="E2" s="304" t="s">
        <v>65</v>
      </c>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row>
    <row r="3" spans="2:71" s="24" customFormat="1" ht="60" customHeight="1" x14ac:dyDescent="0.25">
      <c r="B3" s="298"/>
      <c r="C3" s="299"/>
      <c r="D3" s="300"/>
      <c r="E3" s="305" t="s">
        <v>64</v>
      </c>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row>
    <row r="4" spans="2:71" s="86" customFormat="1" ht="38.25" customHeight="1" x14ac:dyDescent="0.25">
      <c r="B4" s="301"/>
      <c r="C4" s="302"/>
      <c r="D4" s="303"/>
      <c r="E4" s="306" t="s">
        <v>66</v>
      </c>
      <c r="F4" s="306"/>
      <c r="G4" s="306"/>
      <c r="H4" s="306"/>
      <c r="I4" s="306"/>
      <c r="J4" s="306"/>
      <c r="K4" s="306"/>
      <c r="L4" s="306"/>
      <c r="M4" s="306"/>
      <c r="N4" s="306"/>
      <c r="O4" s="306"/>
      <c r="P4" s="306"/>
      <c r="Q4" s="306"/>
      <c r="R4" s="306"/>
      <c r="S4" s="306" t="s">
        <v>67</v>
      </c>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t="s">
        <v>68</v>
      </c>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row>
    <row r="5" spans="2:71" s="25" customFormat="1" ht="12.75" x14ac:dyDescent="0.2">
      <c r="BH5" s="87"/>
      <c r="BJ5" s="87"/>
      <c r="BK5" s="87"/>
    </row>
    <row r="6" spans="2:71" s="26" customFormat="1" ht="23.25" customHeight="1" x14ac:dyDescent="0.25">
      <c r="C6" s="279" t="s">
        <v>69</v>
      </c>
      <c r="D6" s="279"/>
      <c r="E6" s="491">
        <v>45278</v>
      </c>
      <c r="F6" s="492"/>
      <c r="G6" s="492"/>
      <c r="H6" s="492"/>
      <c r="I6" s="492"/>
      <c r="BH6" s="88"/>
      <c r="BJ6" s="88"/>
      <c r="BK6" s="88"/>
    </row>
    <row r="7" spans="2:71" s="25" customFormat="1" ht="13.5" thickBot="1" x14ac:dyDescent="0.25">
      <c r="BH7" s="87"/>
      <c r="BJ7" s="87"/>
      <c r="BK7" s="87"/>
    </row>
    <row r="8" spans="2:71" s="26" customFormat="1" ht="21.75" customHeight="1" x14ac:dyDescent="0.25">
      <c r="B8" s="282" t="s">
        <v>70</v>
      </c>
      <c r="C8" s="283"/>
      <c r="D8" s="283"/>
      <c r="E8" s="283"/>
      <c r="F8" s="283"/>
      <c r="G8" s="283"/>
      <c r="H8" s="283"/>
      <c r="I8" s="283"/>
      <c r="J8" s="283"/>
      <c r="K8" s="283"/>
      <c r="L8" s="283"/>
      <c r="M8" s="284"/>
      <c r="N8" s="493" t="s">
        <v>71</v>
      </c>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5"/>
      <c r="AN8" s="285" t="s">
        <v>365</v>
      </c>
      <c r="AO8" s="286"/>
      <c r="AP8" s="286"/>
      <c r="AQ8" s="286"/>
      <c r="AR8" s="286"/>
      <c r="AS8" s="286"/>
      <c r="AT8" s="286"/>
      <c r="AU8" s="286"/>
      <c r="AV8" s="286"/>
      <c r="AW8" s="265" t="s">
        <v>73</v>
      </c>
      <c r="AX8" s="266"/>
      <c r="AY8" s="266"/>
      <c r="AZ8" s="266"/>
      <c r="BA8" s="266"/>
      <c r="BB8" s="266"/>
      <c r="BC8" s="266"/>
      <c r="BD8" s="266"/>
      <c r="BE8" s="266"/>
      <c r="BF8" s="266"/>
      <c r="BG8" s="266"/>
      <c r="BH8" s="266"/>
      <c r="BI8" s="266"/>
      <c r="BJ8" s="266"/>
      <c r="BK8" s="266"/>
      <c r="BL8" s="266"/>
      <c r="BM8" s="266"/>
      <c r="BN8" s="266"/>
      <c r="BO8" s="242" t="s">
        <v>74</v>
      </c>
      <c r="BP8" s="243"/>
      <c r="BQ8" s="243"/>
      <c r="BR8" s="243"/>
      <c r="BS8" s="248" t="s">
        <v>75</v>
      </c>
    </row>
    <row r="9" spans="2:71" s="26" customFormat="1" ht="15" customHeight="1" x14ac:dyDescent="0.25">
      <c r="B9" s="251" t="s">
        <v>76</v>
      </c>
      <c r="C9" s="253" t="s">
        <v>77</v>
      </c>
      <c r="D9" s="255" t="s">
        <v>78</v>
      </c>
      <c r="E9" s="255" t="s">
        <v>79</v>
      </c>
      <c r="F9" s="255" t="s">
        <v>80</v>
      </c>
      <c r="G9" s="255"/>
      <c r="H9" s="255"/>
      <c r="I9" s="255"/>
      <c r="J9" s="255"/>
      <c r="K9" s="257" t="s">
        <v>81</v>
      </c>
      <c r="L9" s="258"/>
      <c r="M9" s="260" t="s">
        <v>82</v>
      </c>
      <c r="N9" s="485" t="s">
        <v>83</v>
      </c>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497"/>
      <c r="AN9" s="246" t="s">
        <v>84</v>
      </c>
      <c r="AO9" s="241" t="s">
        <v>85</v>
      </c>
      <c r="AP9" s="241" t="s">
        <v>86</v>
      </c>
      <c r="AQ9" s="241" t="s">
        <v>87</v>
      </c>
      <c r="AR9" s="241" t="s">
        <v>88</v>
      </c>
      <c r="AS9" s="241" t="s">
        <v>89</v>
      </c>
      <c r="AT9" s="241" t="s">
        <v>90</v>
      </c>
      <c r="AU9" s="241" t="s">
        <v>91</v>
      </c>
      <c r="AV9" s="241" t="s">
        <v>92</v>
      </c>
      <c r="AW9" s="287" t="s">
        <v>93</v>
      </c>
      <c r="AX9" s="288"/>
      <c r="AY9" s="288"/>
      <c r="AZ9" s="288"/>
      <c r="BA9" s="288"/>
      <c r="BB9" s="288"/>
      <c r="BC9" s="289"/>
      <c r="BD9" s="269" t="s">
        <v>94</v>
      </c>
      <c r="BE9" s="270"/>
      <c r="BF9" s="273"/>
      <c r="BG9" s="269" t="s">
        <v>95</v>
      </c>
      <c r="BH9" s="270"/>
      <c r="BI9" s="273"/>
      <c r="BJ9" s="269" t="s">
        <v>96</v>
      </c>
      <c r="BK9" s="270"/>
      <c r="BL9" s="277" t="s">
        <v>97</v>
      </c>
      <c r="BM9" s="237" t="s">
        <v>98</v>
      </c>
      <c r="BN9" s="239" t="s">
        <v>99</v>
      </c>
      <c r="BO9" s="244"/>
      <c r="BP9" s="245"/>
      <c r="BQ9" s="245"/>
      <c r="BR9" s="245"/>
      <c r="BS9" s="249"/>
    </row>
    <row r="10" spans="2:71" s="26" customFormat="1" ht="15" customHeight="1" x14ac:dyDescent="0.25">
      <c r="B10" s="251"/>
      <c r="C10" s="253"/>
      <c r="D10" s="255"/>
      <c r="E10" s="255"/>
      <c r="F10" s="275" t="s">
        <v>100</v>
      </c>
      <c r="G10" s="275" t="s">
        <v>101</v>
      </c>
      <c r="H10" s="275" t="s">
        <v>102</v>
      </c>
      <c r="I10" s="275" t="s">
        <v>103</v>
      </c>
      <c r="J10" s="275" t="s">
        <v>184</v>
      </c>
      <c r="K10" s="258"/>
      <c r="L10" s="258"/>
      <c r="M10" s="261"/>
      <c r="N10" s="485" t="s">
        <v>104</v>
      </c>
      <c r="O10" s="263"/>
      <c r="P10" s="263"/>
      <c r="Q10" s="263" t="s">
        <v>105</v>
      </c>
      <c r="R10" s="263"/>
      <c r="S10" s="263"/>
      <c r="T10" s="263"/>
      <c r="U10" s="263"/>
      <c r="V10" s="263"/>
      <c r="W10" s="263"/>
      <c r="X10" s="263"/>
      <c r="Y10" s="263"/>
      <c r="Z10" s="263"/>
      <c r="AA10" s="263"/>
      <c r="AB10" s="263"/>
      <c r="AC10" s="263"/>
      <c r="AD10" s="263"/>
      <c r="AE10" s="263"/>
      <c r="AF10" s="263"/>
      <c r="AG10" s="263"/>
      <c r="AH10" s="263"/>
      <c r="AI10" s="263"/>
      <c r="AJ10" s="293" t="s">
        <v>106</v>
      </c>
      <c r="AK10" s="293"/>
      <c r="AL10" s="293" t="s">
        <v>107</v>
      </c>
      <c r="AM10" s="489" t="s">
        <v>108</v>
      </c>
      <c r="AN10" s="246"/>
      <c r="AO10" s="241"/>
      <c r="AP10" s="241"/>
      <c r="AQ10" s="241"/>
      <c r="AR10" s="241"/>
      <c r="AS10" s="241"/>
      <c r="AT10" s="241"/>
      <c r="AU10" s="241"/>
      <c r="AV10" s="241"/>
      <c r="AW10" s="290"/>
      <c r="AX10" s="291"/>
      <c r="AY10" s="291"/>
      <c r="AZ10" s="291"/>
      <c r="BA10" s="291"/>
      <c r="BB10" s="291"/>
      <c r="BC10" s="292"/>
      <c r="BD10" s="271"/>
      <c r="BE10" s="272"/>
      <c r="BF10" s="274"/>
      <c r="BG10" s="271"/>
      <c r="BH10" s="272"/>
      <c r="BI10" s="274"/>
      <c r="BJ10" s="271"/>
      <c r="BK10" s="272"/>
      <c r="BL10" s="278"/>
      <c r="BM10" s="238"/>
      <c r="BN10" s="240"/>
      <c r="BO10" s="244"/>
      <c r="BP10" s="245"/>
      <c r="BQ10" s="245"/>
      <c r="BR10" s="245"/>
      <c r="BS10" s="249"/>
    </row>
    <row r="11" spans="2:71" s="26" customFormat="1" ht="33.75" customHeight="1" thickBot="1" x14ac:dyDescent="0.3">
      <c r="B11" s="252"/>
      <c r="C11" s="254"/>
      <c r="D11" s="256"/>
      <c r="E11" s="256"/>
      <c r="F11" s="276"/>
      <c r="G11" s="276"/>
      <c r="H11" s="276"/>
      <c r="I11" s="276"/>
      <c r="J11" s="276"/>
      <c r="K11" s="259"/>
      <c r="L11" s="259"/>
      <c r="M11" s="496"/>
      <c r="N11" s="486"/>
      <c r="O11" s="487"/>
      <c r="P11" s="487"/>
      <c r="Q11" s="127">
        <v>1</v>
      </c>
      <c r="R11" s="127">
        <v>2</v>
      </c>
      <c r="S11" s="127">
        <v>3</v>
      </c>
      <c r="T11" s="127">
        <v>4</v>
      </c>
      <c r="U11" s="127">
        <v>5</v>
      </c>
      <c r="V11" s="127">
        <v>6</v>
      </c>
      <c r="W11" s="127">
        <v>7</v>
      </c>
      <c r="X11" s="127">
        <v>8</v>
      </c>
      <c r="Y11" s="127">
        <v>9</v>
      </c>
      <c r="Z11" s="127">
        <v>10</v>
      </c>
      <c r="AA11" s="127">
        <v>11</v>
      </c>
      <c r="AB11" s="127">
        <v>12</v>
      </c>
      <c r="AC11" s="127">
        <v>13</v>
      </c>
      <c r="AD11" s="127">
        <v>14</v>
      </c>
      <c r="AE11" s="127">
        <v>15</v>
      </c>
      <c r="AF11" s="127">
        <v>16</v>
      </c>
      <c r="AG11" s="127">
        <v>17</v>
      </c>
      <c r="AH11" s="127">
        <v>18</v>
      </c>
      <c r="AI11" s="127">
        <v>19</v>
      </c>
      <c r="AJ11" s="488"/>
      <c r="AK11" s="488"/>
      <c r="AL11" s="488"/>
      <c r="AM11" s="490"/>
      <c r="AN11" s="247"/>
      <c r="AO11" s="237"/>
      <c r="AP11" s="237"/>
      <c r="AQ11" s="237"/>
      <c r="AR11" s="237"/>
      <c r="AS11" s="237"/>
      <c r="AT11" s="237"/>
      <c r="AU11" s="237"/>
      <c r="AV11" s="237"/>
      <c r="AW11" s="90" t="s">
        <v>109</v>
      </c>
      <c r="AX11" s="90" t="s">
        <v>110</v>
      </c>
      <c r="AY11" s="90">
        <v>2</v>
      </c>
      <c r="AZ11" s="90">
        <v>3</v>
      </c>
      <c r="BA11" s="90">
        <v>4</v>
      </c>
      <c r="BB11" s="90">
        <v>5</v>
      </c>
      <c r="BC11" s="90">
        <v>6</v>
      </c>
      <c r="BD11" s="271"/>
      <c r="BE11" s="272"/>
      <c r="BF11" s="274"/>
      <c r="BG11" s="271"/>
      <c r="BH11" s="272"/>
      <c r="BI11" s="274"/>
      <c r="BJ11" s="271"/>
      <c r="BK11" s="272"/>
      <c r="BL11" s="278"/>
      <c r="BM11" s="238"/>
      <c r="BN11" s="240"/>
      <c r="BO11" s="235" t="s">
        <v>104</v>
      </c>
      <c r="BP11" s="236"/>
      <c r="BQ11" s="91" t="s">
        <v>106</v>
      </c>
      <c r="BR11" s="91" t="s">
        <v>111</v>
      </c>
      <c r="BS11" s="250"/>
    </row>
    <row r="12" spans="2:71" s="113" customFormat="1" ht="258" customHeight="1" x14ac:dyDescent="0.25">
      <c r="B12" s="462">
        <v>1</v>
      </c>
      <c r="C12" s="465" t="s">
        <v>34</v>
      </c>
      <c r="D12" s="455" t="s">
        <v>193</v>
      </c>
      <c r="E12" s="483" t="s">
        <v>403</v>
      </c>
      <c r="F12" s="455" t="s">
        <v>162</v>
      </c>
      <c r="G12" s="455" t="s">
        <v>162</v>
      </c>
      <c r="H12" s="455" t="s">
        <v>162</v>
      </c>
      <c r="I12" s="455" t="s">
        <v>162</v>
      </c>
      <c r="J12" s="455" t="str">
        <f>IF(AND((F12="SI"),(G12="SI"),(H12="SI"),(I12="SI")),"Si es Riesgo de Corrupción","No es Riesgo de Corrupción")</f>
        <v>Si es Riesgo de Corrupción</v>
      </c>
      <c r="K12" s="128">
        <v>1</v>
      </c>
      <c r="L12" s="129" t="s">
        <v>194</v>
      </c>
      <c r="M12" s="457" t="s">
        <v>196</v>
      </c>
      <c r="N12" s="480">
        <v>3</v>
      </c>
      <c r="O12" s="449" t="str">
        <f>IF(N12=1,"Rara vez",IF(N12=2,"Improbable",IF(N12=3,"Posible",IF(N12=4,"Probable",IF(N12=5,"Casi seguro","Definir el nivel de probabilidad")))))</f>
        <v>Posible</v>
      </c>
      <c r="P12" s="4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477" t="s">
        <v>162</v>
      </c>
      <c r="R12" s="477" t="s">
        <v>165</v>
      </c>
      <c r="S12" s="477" t="s">
        <v>162</v>
      </c>
      <c r="T12" s="477" t="s">
        <v>162</v>
      </c>
      <c r="U12" s="477" t="s">
        <v>162</v>
      </c>
      <c r="V12" s="477" t="s">
        <v>162</v>
      </c>
      <c r="W12" s="477" t="s">
        <v>165</v>
      </c>
      <c r="X12" s="477" t="s">
        <v>162</v>
      </c>
      <c r="Y12" s="477" t="s">
        <v>165</v>
      </c>
      <c r="Z12" s="477" t="s">
        <v>162</v>
      </c>
      <c r="AA12" s="477" t="s">
        <v>162</v>
      </c>
      <c r="AB12" s="477" t="s">
        <v>162</v>
      </c>
      <c r="AC12" s="477" t="s">
        <v>162</v>
      </c>
      <c r="AD12" s="477" t="s">
        <v>162</v>
      </c>
      <c r="AE12" s="477" t="s">
        <v>162</v>
      </c>
      <c r="AF12" s="477" t="s">
        <v>162</v>
      </c>
      <c r="AG12" s="477" t="s">
        <v>165</v>
      </c>
      <c r="AH12" s="477" t="s">
        <v>165</v>
      </c>
      <c r="AI12" s="477" t="s">
        <v>165</v>
      </c>
      <c r="AJ12" s="448" t="str">
        <f>IF(AF12="SI","Impacto Catastrófico por lesoines o perdida de vidas humanas",(COUNTIF(Q12:AE21,"SI")+COUNTIF(AG12:AI21,"SI")))</f>
        <v>Impacto Catastrófico por lesoines o perdida de vidas humanas</v>
      </c>
      <c r="AK12" s="448" t="str">
        <f>IF(AJ12=0,"",IF(AND(AJ12&gt;0,AJ12&lt;=5),"Moderado",IF(AND(AJ12&gt;5,AJ12&lt;=11),"Mayor","Catastrófico")))</f>
        <v>Catastrófico</v>
      </c>
      <c r="AL12" s="448" t="str">
        <f>IF(AND(O12="Rara Vez",AK12="Moderado"),"Moderado",IF(AND(O12="Rara Vez",AK12="Mayor"),"Alto",IF(AND(O12="Improbable",AK12="Moderado"),"Moderado",IF(AND(O12="Improbable",AK12="Mayor"),"Alto",IF(AND(O12="Posible",AK12="Moderado"),"Alto",IF(AND(O12="Probable",AK12="Moderado"),"Alto","Extremo"))))))</f>
        <v>Extremo</v>
      </c>
      <c r="AM12" s="430" t="s">
        <v>159</v>
      </c>
      <c r="AN12" s="117">
        <v>1</v>
      </c>
      <c r="AO12" s="161" t="s">
        <v>419</v>
      </c>
      <c r="AP12" s="121" t="s">
        <v>197</v>
      </c>
      <c r="AQ12" s="121" t="s">
        <v>186</v>
      </c>
      <c r="AR12" s="121" t="s">
        <v>404</v>
      </c>
      <c r="AS12" s="121" t="s">
        <v>405</v>
      </c>
      <c r="AT12" s="121" t="s">
        <v>198</v>
      </c>
      <c r="AU12" s="121" t="s">
        <v>199</v>
      </c>
      <c r="AV12" s="121" t="s">
        <v>170</v>
      </c>
      <c r="AW12" s="120" t="s">
        <v>171</v>
      </c>
      <c r="AX12" s="120" t="s">
        <v>172</v>
      </c>
      <c r="AY12" s="120" t="s">
        <v>173</v>
      </c>
      <c r="AZ12" s="120" t="s">
        <v>174</v>
      </c>
      <c r="BA12" s="120" t="s">
        <v>175</v>
      </c>
      <c r="BB12" s="120" t="s">
        <v>176</v>
      </c>
      <c r="BC12" s="120" t="s">
        <v>187</v>
      </c>
      <c r="BD12" s="120">
        <f t="shared" ref="BD12:BD61" si="0">IF(AW12="Asignado",15,0)+IF(AX12="Adecuado",15,0)+IF(AY12="Oportuna",15,0)+IF(AZ12="Prevenir",15,IF(AZ12="Detectar",10,0))+IF(BA12="Confiable",15,0)+IF(BB12="Se investigan y resuelven oportunamente",15,0)+IF(BC12="Completa",10,IF(BC12="Incompleta",5,0))</f>
        <v>100</v>
      </c>
      <c r="BE12" s="120" t="str">
        <f t="shared" ref="BE12:BE61" si="1">IF(BD12&lt;=85,"Débil",IF(AND(BD12&gt;=86,BD12&lt;=94),"Moderado","Fuerte"))</f>
        <v>Fuerte</v>
      </c>
      <c r="BF12" s="121"/>
      <c r="BG12" s="130" t="s">
        <v>178</v>
      </c>
      <c r="BH12" s="120" t="str">
        <f>IF(BG12="Débil","No se ejecuta",IF(BG12="Moderado","Algunas veces se ejecuta",IF(BG12="FUERTE","Siempre se ejecuta","Casilla formulada")))</f>
        <v>Siempre se ejecuta</v>
      </c>
      <c r="BI12" s="121"/>
      <c r="BJ12" s="120" t="str">
        <f t="shared" ref="BJ12:BJ61" si="2">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120">
        <f t="shared" ref="BK12:BK61" si="3">IF(BJ12="DÉBIL",0,IF(BJ12="MODERADO",50,IF(BJ12="FUERTE",100,"")))</f>
        <v>100</v>
      </c>
      <c r="BL12" s="120" t="str">
        <f t="shared" ref="BL12:BL61" si="4">IF(AND(BG12="Fuerte",BE12="Fuerte"),"NO","SI")</f>
        <v>NO</v>
      </c>
      <c r="BM12" s="433" t="str">
        <f>IF(AVERAGE(BK12:BK21)=100,"FUERTE",IF(AND(AVERAGE(BK12:BK21)&lt;=99,AVERAGE(BK12:BK21)&gt;=50),"MODERADA",IF(AVERAGE(BK12:BK21)&lt;50,"DÉBIL",0)))</f>
        <v>FUERTE</v>
      </c>
      <c r="BN12" s="436" t="str">
        <f>IFERROR(IF(BM12="DÉBIL","NO DISMINUYE",IF(AVERAGEIF(AV12:AV21,"Preventivo",BK12:BK21)&gt;=50,"DIRECTAMENTE","NO DISMINUYE")),"NO DISMINUYE")</f>
        <v>DIRECTAMENTE</v>
      </c>
      <c r="BO12" s="468">
        <f>IF(N12=1,1,IF(AND(N12=2,BM12="FUERTE",BN12="DIRECTAMENTE"),N12-1,IF(AND(N12&gt;2,BM12="FUERTE",BN12="DIRECTAMENTE"),N12-2,IF(AND(N12&gt;=2,BM12="MODERADA",BN12="DIRECTAMENTE"),N12-1,N12))))</f>
        <v>1</v>
      </c>
      <c r="BP12" s="442" t="str">
        <f>IF(BO12=1,"Rara vez",IF(BO12=2,"Improbable",IF(BO12=3,"Posible",IF(BO12=4,"Probable",IF(BO12=5,"Casi Seguro",0)))))</f>
        <v>Rara vez</v>
      </c>
      <c r="BQ12" s="424" t="str">
        <f>AK12</f>
        <v>Catastrófico</v>
      </c>
      <c r="BR12" s="424" t="str">
        <f>IF(AND(BP12="Rara Vez",BQ12="Moderado"),"Moderado",IF(AND(BP12="Rara Vez",BQ12="Mayor"),"Alto",IF(AND(BP12="Improbable",BQ12="Moderado"),"Moderado",IF(AND(BP12="Improbable",BQ12="Mayor"),"Alto",IF(AND(BP12="Posible",BQ12="Moderado"),"Alto",IF(AND(BP12="Probable",BQ12="Moderado"),"Alto","Extremo"))))))</f>
        <v>Extremo</v>
      </c>
      <c r="BS12" s="474" t="s">
        <v>406</v>
      </c>
    </row>
    <row r="13" spans="2:71" s="113" customFormat="1" ht="109.15" customHeight="1" x14ac:dyDescent="0.25">
      <c r="B13" s="463"/>
      <c r="C13" s="466"/>
      <c r="D13" s="455"/>
      <c r="E13" s="483"/>
      <c r="F13" s="455"/>
      <c r="G13" s="455"/>
      <c r="H13" s="455"/>
      <c r="I13" s="455"/>
      <c r="J13" s="455"/>
      <c r="K13" s="131">
        <v>2</v>
      </c>
      <c r="L13" s="132" t="s">
        <v>195</v>
      </c>
      <c r="M13" s="457"/>
      <c r="N13" s="481"/>
      <c r="O13" s="450"/>
      <c r="P13" s="443"/>
      <c r="Q13" s="478"/>
      <c r="R13" s="478"/>
      <c r="S13" s="478"/>
      <c r="T13" s="478"/>
      <c r="U13" s="478"/>
      <c r="V13" s="478"/>
      <c r="W13" s="478"/>
      <c r="X13" s="478"/>
      <c r="Y13" s="478"/>
      <c r="Z13" s="478"/>
      <c r="AA13" s="478"/>
      <c r="AB13" s="478"/>
      <c r="AC13" s="478"/>
      <c r="AD13" s="478"/>
      <c r="AE13" s="478"/>
      <c r="AF13" s="478"/>
      <c r="AG13" s="478"/>
      <c r="AH13" s="478"/>
      <c r="AI13" s="478"/>
      <c r="AJ13" s="425"/>
      <c r="AK13" s="425"/>
      <c r="AL13" s="425"/>
      <c r="AM13" s="431"/>
      <c r="AN13" s="133">
        <v>2</v>
      </c>
      <c r="AO13" s="134" t="s">
        <v>407</v>
      </c>
      <c r="AP13" s="134" t="s">
        <v>200</v>
      </c>
      <c r="AQ13" s="134" t="s">
        <v>167</v>
      </c>
      <c r="AR13" s="134" t="s">
        <v>201</v>
      </c>
      <c r="AS13" s="134" t="s">
        <v>202</v>
      </c>
      <c r="AT13" s="134" t="s">
        <v>204</v>
      </c>
      <c r="AU13" s="134" t="s">
        <v>203</v>
      </c>
      <c r="AV13" s="134" t="s">
        <v>170</v>
      </c>
      <c r="AW13" s="135" t="s">
        <v>171</v>
      </c>
      <c r="AX13" s="135" t="s">
        <v>172</v>
      </c>
      <c r="AY13" s="135" t="s">
        <v>173</v>
      </c>
      <c r="AZ13" s="135" t="s">
        <v>174</v>
      </c>
      <c r="BA13" s="135" t="s">
        <v>175</v>
      </c>
      <c r="BB13" s="135" t="s">
        <v>176</v>
      </c>
      <c r="BC13" s="135" t="s">
        <v>187</v>
      </c>
      <c r="BD13" s="135">
        <f t="shared" si="0"/>
        <v>100</v>
      </c>
      <c r="BE13" s="135" t="str">
        <f t="shared" si="1"/>
        <v>Fuerte</v>
      </c>
      <c r="BF13" s="134"/>
      <c r="BG13" s="136" t="s">
        <v>178</v>
      </c>
      <c r="BH13" s="135" t="str">
        <f t="shared" ref="BH13:BH61" si="5">IF(BG13="Débil","No se ejecuta",IF(BG13="Moderado","Algunas veces se ejecuta",IF(BG13="FUERTE","Siempre se ejecuta","Casilla formulada")))</f>
        <v>Siempre se ejecuta</v>
      </c>
      <c r="BI13" s="134"/>
      <c r="BJ13" s="135" t="str">
        <f t="shared" si="2"/>
        <v>FUERTE</v>
      </c>
      <c r="BK13" s="135">
        <f t="shared" si="3"/>
        <v>100</v>
      </c>
      <c r="BL13" s="135" t="str">
        <f t="shared" si="4"/>
        <v>NO</v>
      </c>
      <c r="BM13" s="434"/>
      <c r="BN13" s="437"/>
      <c r="BO13" s="469"/>
      <c r="BP13" s="443"/>
      <c r="BQ13" s="425"/>
      <c r="BR13" s="425"/>
      <c r="BS13" s="475"/>
    </row>
    <row r="14" spans="2:71" s="113" customFormat="1" ht="192" customHeight="1" x14ac:dyDescent="0.25">
      <c r="B14" s="463"/>
      <c r="C14" s="466"/>
      <c r="D14" s="455"/>
      <c r="E14" s="483"/>
      <c r="F14" s="455"/>
      <c r="G14" s="455"/>
      <c r="H14" s="455"/>
      <c r="I14" s="455"/>
      <c r="J14" s="455"/>
      <c r="K14" s="137">
        <v>3</v>
      </c>
      <c r="L14" s="138" t="s">
        <v>408</v>
      </c>
      <c r="M14" s="457"/>
      <c r="N14" s="481"/>
      <c r="O14" s="450"/>
      <c r="P14" s="443"/>
      <c r="Q14" s="478"/>
      <c r="R14" s="478"/>
      <c r="S14" s="478"/>
      <c r="T14" s="478"/>
      <c r="U14" s="478"/>
      <c r="V14" s="478"/>
      <c r="W14" s="478"/>
      <c r="X14" s="478"/>
      <c r="Y14" s="478"/>
      <c r="Z14" s="478"/>
      <c r="AA14" s="478"/>
      <c r="AB14" s="478"/>
      <c r="AC14" s="478"/>
      <c r="AD14" s="478"/>
      <c r="AE14" s="478"/>
      <c r="AF14" s="478"/>
      <c r="AG14" s="478"/>
      <c r="AH14" s="478"/>
      <c r="AI14" s="478"/>
      <c r="AJ14" s="425"/>
      <c r="AK14" s="425"/>
      <c r="AL14" s="425"/>
      <c r="AM14" s="431"/>
      <c r="AN14" s="139">
        <v>3</v>
      </c>
      <c r="AO14" s="160" t="s">
        <v>418</v>
      </c>
      <c r="AP14" s="140" t="s">
        <v>409</v>
      </c>
      <c r="AQ14" s="140" t="s">
        <v>186</v>
      </c>
      <c r="AR14" s="140" t="s">
        <v>410</v>
      </c>
      <c r="AS14" s="140" t="s">
        <v>411</v>
      </c>
      <c r="AT14" s="140" t="s">
        <v>221</v>
      </c>
      <c r="AU14" s="140" t="s">
        <v>412</v>
      </c>
      <c r="AV14" s="140" t="s">
        <v>170</v>
      </c>
      <c r="AW14" s="141" t="s">
        <v>171</v>
      </c>
      <c r="AX14" s="141" t="s">
        <v>172</v>
      </c>
      <c r="AY14" s="141" t="s">
        <v>173</v>
      </c>
      <c r="AZ14" s="141" t="s">
        <v>174</v>
      </c>
      <c r="BA14" s="141" t="s">
        <v>175</v>
      </c>
      <c r="BB14" s="141" t="s">
        <v>176</v>
      </c>
      <c r="BC14" s="141" t="s">
        <v>187</v>
      </c>
      <c r="BD14" s="141">
        <f t="shared" si="0"/>
        <v>100</v>
      </c>
      <c r="BE14" s="141" t="str">
        <f t="shared" si="1"/>
        <v>Fuerte</v>
      </c>
      <c r="BF14" s="140"/>
      <c r="BG14" s="142" t="s">
        <v>178</v>
      </c>
      <c r="BH14" s="141" t="str">
        <f t="shared" si="5"/>
        <v>Siempre se ejecuta</v>
      </c>
      <c r="BI14" s="140"/>
      <c r="BJ14" s="141" t="str">
        <f t="shared" si="2"/>
        <v>FUERTE</v>
      </c>
      <c r="BK14" s="141">
        <f t="shared" si="3"/>
        <v>100</v>
      </c>
      <c r="BL14" s="141" t="str">
        <f t="shared" si="4"/>
        <v>NO</v>
      </c>
      <c r="BM14" s="434"/>
      <c r="BN14" s="437"/>
      <c r="BO14" s="469"/>
      <c r="BP14" s="443"/>
      <c r="BQ14" s="425"/>
      <c r="BR14" s="425"/>
      <c r="BS14" s="475"/>
    </row>
    <row r="15" spans="2:71" s="113" customFormat="1" ht="6" customHeight="1" x14ac:dyDescent="0.25">
      <c r="B15" s="463"/>
      <c r="C15" s="466"/>
      <c r="D15" s="455"/>
      <c r="E15" s="483"/>
      <c r="F15" s="455"/>
      <c r="G15" s="455"/>
      <c r="H15" s="455"/>
      <c r="I15" s="455"/>
      <c r="J15" s="455"/>
      <c r="K15" s="131">
        <v>4</v>
      </c>
      <c r="L15" s="132" t="s">
        <v>115</v>
      </c>
      <c r="M15" s="457"/>
      <c r="N15" s="481"/>
      <c r="O15" s="450"/>
      <c r="P15" s="443"/>
      <c r="Q15" s="478"/>
      <c r="R15" s="478"/>
      <c r="S15" s="478"/>
      <c r="T15" s="478"/>
      <c r="U15" s="478"/>
      <c r="V15" s="478"/>
      <c r="W15" s="478"/>
      <c r="X15" s="478"/>
      <c r="Y15" s="478"/>
      <c r="Z15" s="478"/>
      <c r="AA15" s="478"/>
      <c r="AB15" s="478"/>
      <c r="AC15" s="478"/>
      <c r="AD15" s="478"/>
      <c r="AE15" s="478"/>
      <c r="AF15" s="478"/>
      <c r="AG15" s="478"/>
      <c r="AH15" s="478"/>
      <c r="AI15" s="478"/>
      <c r="AJ15" s="425"/>
      <c r="AK15" s="425"/>
      <c r="AL15" s="425"/>
      <c r="AM15" s="431"/>
      <c r="AN15" s="133">
        <v>4</v>
      </c>
      <c r="AO15" s="134"/>
      <c r="AP15" s="134"/>
      <c r="AQ15" s="134" t="s">
        <v>114</v>
      </c>
      <c r="AR15" s="134"/>
      <c r="AS15" s="134"/>
      <c r="AT15" s="134"/>
      <c r="AU15" s="134"/>
      <c r="AV15" s="134" t="s">
        <v>114</v>
      </c>
      <c r="AW15" s="135" t="s">
        <v>114</v>
      </c>
      <c r="AX15" s="135" t="s">
        <v>114</v>
      </c>
      <c r="AY15" s="135" t="s">
        <v>114</v>
      </c>
      <c r="AZ15" s="135" t="s">
        <v>114</v>
      </c>
      <c r="BA15" s="135" t="s">
        <v>114</v>
      </c>
      <c r="BB15" s="135" t="s">
        <v>114</v>
      </c>
      <c r="BC15" s="135" t="s">
        <v>114</v>
      </c>
      <c r="BD15" s="135">
        <f t="shared" si="0"/>
        <v>0</v>
      </c>
      <c r="BE15" s="135" t="str">
        <f t="shared" si="1"/>
        <v>Débil</v>
      </c>
      <c r="BF15" s="134"/>
      <c r="BG15" s="136" t="s">
        <v>114</v>
      </c>
      <c r="BH15" s="135" t="str">
        <f t="shared" si="5"/>
        <v>Casilla formulada</v>
      </c>
      <c r="BI15" s="134"/>
      <c r="BJ15" s="135" t="str">
        <f t="shared" si="2"/>
        <v/>
      </c>
      <c r="BK15" s="135" t="str">
        <f t="shared" si="3"/>
        <v/>
      </c>
      <c r="BL15" s="135" t="str">
        <f t="shared" si="4"/>
        <v>SI</v>
      </c>
      <c r="BM15" s="434"/>
      <c r="BN15" s="437"/>
      <c r="BO15" s="469"/>
      <c r="BP15" s="443"/>
      <c r="BQ15" s="425"/>
      <c r="BR15" s="425"/>
      <c r="BS15" s="475"/>
    </row>
    <row r="16" spans="2:71" s="113" customFormat="1" ht="6" customHeight="1" x14ac:dyDescent="0.25">
      <c r="B16" s="463"/>
      <c r="C16" s="466"/>
      <c r="D16" s="455"/>
      <c r="E16" s="483"/>
      <c r="F16" s="455"/>
      <c r="G16" s="455"/>
      <c r="H16" s="455"/>
      <c r="I16" s="455"/>
      <c r="J16" s="455"/>
      <c r="K16" s="137">
        <v>5</v>
      </c>
      <c r="L16" s="138" t="s">
        <v>115</v>
      </c>
      <c r="M16" s="457"/>
      <c r="N16" s="481"/>
      <c r="O16" s="450"/>
      <c r="P16" s="443"/>
      <c r="Q16" s="478"/>
      <c r="R16" s="478"/>
      <c r="S16" s="478"/>
      <c r="T16" s="478"/>
      <c r="U16" s="478"/>
      <c r="V16" s="478"/>
      <c r="W16" s="478"/>
      <c r="X16" s="478"/>
      <c r="Y16" s="478"/>
      <c r="Z16" s="478"/>
      <c r="AA16" s="478"/>
      <c r="AB16" s="478"/>
      <c r="AC16" s="478"/>
      <c r="AD16" s="478"/>
      <c r="AE16" s="478"/>
      <c r="AF16" s="478"/>
      <c r="AG16" s="478"/>
      <c r="AH16" s="478"/>
      <c r="AI16" s="478"/>
      <c r="AJ16" s="425"/>
      <c r="AK16" s="425"/>
      <c r="AL16" s="425"/>
      <c r="AM16" s="431"/>
      <c r="AN16" s="139">
        <v>5</v>
      </c>
      <c r="AO16" s="140" t="s">
        <v>117</v>
      </c>
      <c r="AP16" s="140"/>
      <c r="AQ16" s="140" t="s">
        <v>114</v>
      </c>
      <c r="AR16" s="140"/>
      <c r="AS16" s="140"/>
      <c r="AT16" s="140"/>
      <c r="AU16" s="140"/>
      <c r="AV16" s="140" t="s">
        <v>114</v>
      </c>
      <c r="AW16" s="141" t="s">
        <v>114</v>
      </c>
      <c r="AX16" s="141" t="s">
        <v>114</v>
      </c>
      <c r="AY16" s="141" t="s">
        <v>114</v>
      </c>
      <c r="AZ16" s="141" t="s">
        <v>114</v>
      </c>
      <c r="BA16" s="141" t="s">
        <v>114</v>
      </c>
      <c r="BB16" s="141" t="s">
        <v>114</v>
      </c>
      <c r="BC16" s="141" t="s">
        <v>114</v>
      </c>
      <c r="BD16" s="141">
        <f t="shared" si="0"/>
        <v>0</v>
      </c>
      <c r="BE16" s="141" t="str">
        <f t="shared" si="1"/>
        <v>Débil</v>
      </c>
      <c r="BF16" s="140"/>
      <c r="BG16" s="142" t="s">
        <v>114</v>
      </c>
      <c r="BH16" s="141" t="str">
        <f t="shared" si="5"/>
        <v>Casilla formulada</v>
      </c>
      <c r="BI16" s="140"/>
      <c r="BJ16" s="141" t="str">
        <f t="shared" si="2"/>
        <v/>
      </c>
      <c r="BK16" s="141" t="str">
        <f t="shared" si="3"/>
        <v/>
      </c>
      <c r="BL16" s="141" t="str">
        <f t="shared" si="4"/>
        <v>SI</v>
      </c>
      <c r="BM16" s="434"/>
      <c r="BN16" s="437"/>
      <c r="BO16" s="469"/>
      <c r="BP16" s="443"/>
      <c r="BQ16" s="425"/>
      <c r="BR16" s="425"/>
      <c r="BS16" s="475"/>
    </row>
    <row r="17" spans="2:71" s="113" customFormat="1" ht="6" customHeight="1" x14ac:dyDescent="0.25">
      <c r="B17" s="463"/>
      <c r="C17" s="466"/>
      <c r="D17" s="455"/>
      <c r="E17" s="483"/>
      <c r="F17" s="455"/>
      <c r="G17" s="455"/>
      <c r="H17" s="455"/>
      <c r="I17" s="455"/>
      <c r="J17" s="455"/>
      <c r="K17" s="131">
        <v>6</v>
      </c>
      <c r="L17" s="132" t="s">
        <v>115</v>
      </c>
      <c r="M17" s="457"/>
      <c r="N17" s="481"/>
      <c r="O17" s="450"/>
      <c r="P17" s="443"/>
      <c r="Q17" s="478"/>
      <c r="R17" s="478"/>
      <c r="S17" s="478"/>
      <c r="T17" s="478"/>
      <c r="U17" s="478"/>
      <c r="V17" s="478"/>
      <c r="W17" s="478"/>
      <c r="X17" s="478"/>
      <c r="Y17" s="478"/>
      <c r="Z17" s="478"/>
      <c r="AA17" s="478"/>
      <c r="AB17" s="478"/>
      <c r="AC17" s="478"/>
      <c r="AD17" s="478"/>
      <c r="AE17" s="478"/>
      <c r="AF17" s="478"/>
      <c r="AG17" s="478"/>
      <c r="AH17" s="478"/>
      <c r="AI17" s="478"/>
      <c r="AJ17" s="425"/>
      <c r="AK17" s="425"/>
      <c r="AL17" s="425"/>
      <c r="AM17" s="431"/>
      <c r="AN17" s="133">
        <v>6</v>
      </c>
      <c r="AO17" s="134" t="s">
        <v>117</v>
      </c>
      <c r="AP17" s="134"/>
      <c r="AQ17" s="134" t="s">
        <v>114</v>
      </c>
      <c r="AR17" s="134"/>
      <c r="AS17" s="134"/>
      <c r="AT17" s="134"/>
      <c r="AU17" s="134"/>
      <c r="AV17" s="134" t="s">
        <v>114</v>
      </c>
      <c r="AW17" s="135" t="s">
        <v>114</v>
      </c>
      <c r="AX17" s="135" t="s">
        <v>114</v>
      </c>
      <c r="AY17" s="135" t="s">
        <v>114</v>
      </c>
      <c r="AZ17" s="135" t="s">
        <v>114</v>
      </c>
      <c r="BA17" s="135" t="s">
        <v>114</v>
      </c>
      <c r="BB17" s="135" t="s">
        <v>114</v>
      </c>
      <c r="BC17" s="135" t="s">
        <v>114</v>
      </c>
      <c r="BD17" s="135">
        <f t="shared" si="0"/>
        <v>0</v>
      </c>
      <c r="BE17" s="135" t="str">
        <f t="shared" si="1"/>
        <v>Débil</v>
      </c>
      <c r="BF17" s="134"/>
      <c r="BG17" s="136" t="s">
        <v>114</v>
      </c>
      <c r="BH17" s="135" t="str">
        <f t="shared" si="5"/>
        <v>Casilla formulada</v>
      </c>
      <c r="BI17" s="134"/>
      <c r="BJ17" s="135" t="str">
        <f t="shared" si="2"/>
        <v/>
      </c>
      <c r="BK17" s="135" t="str">
        <f t="shared" si="3"/>
        <v/>
      </c>
      <c r="BL17" s="135" t="str">
        <f t="shared" si="4"/>
        <v>SI</v>
      </c>
      <c r="BM17" s="434"/>
      <c r="BN17" s="437"/>
      <c r="BO17" s="469"/>
      <c r="BP17" s="443"/>
      <c r="BQ17" s="425"/>
      <c r="BR17" s="425"/>
      <c r="BS17" s="475"/>
    </row>
    <row r="18" spans="2:71" s="113" customFormat="1" ht="6" customHeight="1" x14ac:dyDescent="0.25">
      <c r="B18" s="463"/>
      <c r="C18" s="466"/>
      <c r="D18" s="455"/>
      <c r="E18" s="483"/>
      <c r="F18" s="455"/>
      <c r="G18" s="455"/>
      <c r="H18" s="455"/>
      <c r="I18" s="455"/>
      <c r="J18" s="455"/>
      <c r="K18" s="137">
        <v>7</v>
      </c>
      <c r="L18" s="138" t="s">
        <v>115</v>
      </c>
      <c r="M18" s="457"/>
      <c r="N18" s="481"/>
      <c r="O18" s="450"/>
      <c r="P18" s="443"/>
      <c r="Q18" s="478"/>
      <c r="R18" s="478"/>
      <c r="S18" s="478"/>
      <c r="T18" s="478"/>
      <c r="U18" s="478"/>
      <c r="V18" s="478"/>
      <c r="W18" s="478"/>
      <c r="X18" s="478"/>
      <c r="Y18" s="478"/>
      <c r="Z18" s="478"/>
      <c r="AA18" s="478"/>
      <c r="AB18" s="478"/>
      <c r="AC18" s="478"/>
      <c r="AD18" s="478"/>
      <c r="AE18" s="478"/>
      <c r="AF18" s="478"/>
      <c r="AG18" s="478"/>
      <c r="AH18" s="478"/>
      <c r="AI18" s="478"/>
      <c r="AJ18" s="425"/>
      <c r="AK18" s="425"/>
      <c r="AL18" s="425"/>
      <c r="AM18" s="431"/>
      <c r="AN18" s="139">
        <v>7</v>
      </c>
      <c r="AO18" s="140" t="s">
        <v>117</v>
      </c>
      <c r="AP18" s="140"/>
      <c r="AQ18" s="140" t="s">
        <v>114</v>
      </c>
      <c r="AR18" s="140"/>
      <c r="AS18" s="140"/>
      <c r="AT18" s="140"/>
      <c r="AU18" s="140"/>
      <c r="AV18" s="140" t="s">
        <v>114</v>
      </c>
      <c r="AW18" s="141" t="s">
        <v>114</v>
      </c>
      <c r="AX18" s="141" t="s">
        <v>114</v>
      </c>
      <c r="AY18" s="141" t="s">
        <v>114</v>
      </c>
      <c r="AZ18" s="141" t="s">
        <v>114</v>
      </c>
      <c r="BA18" s="141" t="s">
        <v>114</v>
      </c>
      <c r="BB18" s="141" t="s">
        <v>114</v>
      </c>
      <c r="BC18" s="141" t="s">
        <v>114</v>
      </c>
      <c r="BD18" s="141">
        <f t="shared" si="0"/>
        <v>0</v>
      </c>
      <c r="BE18" s="141" t="str">
        <f t="shared" si="1"/>
        <v>Débil</v>
      </c>
      <c r="BF18" s="140"/>
      <c r="BG18" s="142" t="s">
        <v>114</v>
      </c>
      <c r="BH18" s="141" t="str">
        <f t="shared" si="5"/>
        <v>Casilla formulada</v>
      </c>
      <c r="BI18" s="140"/>
      <c r="BJ18" s="141" t="str">
        <f t="shared" si="2"/>
        <v/>
      </c>
      <c r="BK18" s="141" t="str">
        <f t="shared" si="3"/>
        <v/>
      </c>
      <c r="BL18" s="141" t="str">
        <f t="shared" si="4"/>
        <v>SI</v>
      </c>
      <c r="BM18" s="434"/>
      <c r="BN18" s="437"/>
      <c r="BO18" s="469"/>
      <c r="BP18" s="443"/>
      <c r="BQ18" s="425"/>
      <c r="BR18" s="425"/>
      <c r="BS18" s="475"/>
    </row>
    <row r="19" spans="2:71" s="113" customFormat="1" ht="6" customHeight="1" x14ac:dyDescent="0.25">
      <c r="B19" s="463"/>
      <c r="C19" s="466"/>
      <c r="D19" s="455"/>
      <c r="E19" s="483"/>
      <c r="F19" s="455"/>
      <c r="G19" s="455"/>
      <c r="H19" s="455"/>
      <c r="I19" s="455"/>
      <c r="J19" s="455"/>
      <c r="K19" s="131">
        <v>8</v>
      </c>
      <c r="L19" s="132" t="s">
        <v>115</v>
      </c>
      <c r="M19" s="457"/>
      <c r="N19" s="481"/>
      <c r="O19" s="450"/>
      <c r="P19" s="443"/>
      <c r="Q19" s="478"/>
      <c r="R19" s="478"/>
      <c r="S19" s="478"/>
      <c r="T19" s="478"/>
      <c r="U19" s="478"/>
      <c r="V19" s="478"/>
      <c r="W19" s="478"/>
      <c r="X19" s="478"/>
      <c r="Y19" s="478"/>
      <c r="Z19" s="478"/>
      <c r="AA19" s="478"/>
      <c r="AB19" s="478"/>
      <c r="AC19" s="478"/>
      <c r="AD19" s="478"/>
      <c r="AE19" s="478"/>
      <c r="AF19" s="478"/>
      <c r="AG19" s="478"/>
      <c r="AH19" s="478"/>
      <c r="AI19" s="478"/>
      <c r="AJ19" s="425"/>
      <c r="AK19" s="425"/>
      <c r="AL19" s="425"/>
      <c r="AM19" s="431"/>
      <c r="AN19" s="133">
        <v>8</v>
      </c>
      <c r="AO19" s="134" t="s">
        <v>117</v>
      </c>
      <c r="AP19" s="134"/>
      <c r="AQ19" s="134" t="s">
        <v>114</v>
      </c>
      <c r="AR19" s="134"/>
      <c r="AS19" s="134"/>
      <c r="AT19" s="134"/>
      <c r="AU19" s="134"/>
      <c r="AV19" s="134" t="s">
        <v>114</v>
      </c>
      <c r="AW19" s="135" t="s">
        <v>114</v>
      </c>
      <c r="AX19" s="135" t="s">
        <v>114</v>
      </c>
      <c r="AY19" s="135" t="s">
        <v>114</v>
      </c>
      <c r="AZ19" s="135" t="s">
        <v>114</v>
      </c>
      <c r="BA19" s="135" t="s">
        <v>114</v>
      </c>
      <c r="BB19" s="135" t="s">
        <v>114</v>
      </c>
      <c r="BC19" s="135" t="s">
        <v>114</v>
      </c>
      <c r="BD19" s="135">
        <f t="shared" si="0"/>
        <v>0</v>
      </c>
      <c r="BE19" s="135" t="str">
        <f t="shared" si="1"/>
        <v>Débil</v>
      </c>
      <c r="BF19" s="134"/>
      <c r="BG19" s="136" t="s">
        <v>114</v>
      </c>
      <c r="BH19" s="135" t="str">
        <f t="shared" si="5"/>
        <v>Casilla formulada</v>
      </c>
      <c r="BI19" s="134"/>
      <c r="BJ19" s="135" t="str">
        <f t="shared" si="2"/>
        <v/>
      </c>
      <c r="BK19" s="135" t="str">
        <f t="shared" si="3"/>
        <v/>
      </c>
      <c r="BL19" s="135" t="str">
        <f t="shared" si="4"/>
        <v>SI</v>
      </c>
      <c r="BM19" s="434"/>
      <c r="BN19" s="437"/>
      <c r="BO19" s="469"/>
      <c r="BP19" s="443"/>
      <c r="BQ19" s="425"/>
      <c r="BR19" s="425"/>
      <c r="BS19" s="475"/>
    </row>
    <row r="20" spans="2:71" s="113" customFormat="1" ht="6" customHeight="1" x14ac:dyDescent="0.25">
      <c r="B20" s="463"/>
      <c r="C20" s="466"/>
      <c r="D20" s="455"/>
      <c r="E20" s="483"/>
      <c r="F20" s="455"/>
      <c r="G20" s="455"/>
      <c r="H20" s="455"/>
      <c r="I20" s="455"/>
      <c r="J20" s="455"/>
      <c r="K20" s="137">
        <v>9</v>
      </c>
      <c r="L20" s="143" t="s">
        <v>115</v>
      </c>
      <c r="M20" s="457"/>
      <c r="N20" s="481"/>
      <c r="O20" s="450"/>
      <c r="P20" s="443"/>
      <c r="Q20" s="478"/>
      <c r="R20" s="478"/>
      <c r="S20" s="478"/>
      <c r="T20" s="478"/>
      <c r="U20" s="478"/>
      <c r="V20" s="478"/>
      <c r="W20" s="478"/>
      <c r="X20" s="478"/>
      <c r="Y20" s="478"/>
      <c r="Z20" s="478"/>
      <c r="AA20" s="478"/>
      <c r="AB20" s="478"/>
      <c r="AC20" s="478"/>
      <c r="AD20" s="478"/>
      <c r="AE20" s="478"/>
      <c r="AF20" s="478"/>
      <c r="AG20" s="478"/>
      <c r="AH20" s="478"/>
      <c r="AI20" s="478"/>
      <c r="AJ20" s="425"/>
      <c r="AK20" s="425"/>
      <c r="AL20" s="425"/>
      <c r="AM20" s="431"/>
      <c r="AN20" s="139">
        <v>9</v>
      </c>
      <c r="AO20" s="140" t="s">
        <v>117</v>
      </c>
      <c r="AP20" s="140"/>
      <c r="AQ20" s="140" t="s">
        <v>114</v>
      </c>
      <c r="AR20" s="140"/>
      <c r="AS20" s="140"/>
      <c r="AT20" s="140"/>
      <c r="AU20" s="140"/>
      <c r="AV20" s="140" t="s">
        <v>114</v>
      </c>
      <c r="AW20" s="141" t="s">
        <v>114</v>
      </c>
      <c r="AX20" s="141" t="s">
        <v>114</v>
      </c>
      <c r="AY20" s="141" t="s">
        <v>114</v>
      </c>
      <c r="AZ20" s="141" t="s">
        <v>114</v>
      </c>
      <c r="BA20" s="141" t="s">
        <v>114</v>
      </c>
      <c r="BB20" s="141" t="s">
        <v>114</v>
      </c>
      <c r="BC20" s="141" t="s">
        <v>114</v>
      </c>
      <c r="BD20" s="141">
        <f t="shared" si="0"/>
        <v>0</v>
      </c>
      <c r="BE20" s="141" t="str">
        <f t="shared" si="1"/>
        <v>Débil</v>
      </c>
      <c r="BF20" s="140"/>
      <c r="BG20" s="142" t="s">
        <v>114</v>
      </c>
      <c r="BH20" s="141" t="str">
        <f t="shared" si="5"/>
        <v>Casilla formulada</v>
      </c>
      <c r="BI20" s="140"/>
      <c r="BJ20" s="141" t="str">
        <f t="shared" si="2"/>
        <v/>
      </c>
      <c r="BK20" s="141" t="str">
        <f t="shared" si="3"/>
        <v/>
      </c>
      <c r="BL20" s="141" t="str">
        <f t="shared" si="4"/>
        <v>SI</v>
      </c>
      <c r="BM20" s="434"/>
      <c r="BN20" s="437"/>
      <c r="BO20" s="469"/>
      <c r="BP20" s="443"/>
      <c r="BQ20" s="425"/>
      <c r="BR20" s="425"/>
      <c r="BS20" s="475"/>
    </row>
    <row r="21" spans="2:71" s="113" customFormat="1" ht="6" customHeight="1" thickBot="1" x14ac:dyDescent="0.3">
      <c r="B21" s="464"/>
      <c r="C21" s="467"/>
      <c r="D21" s="456"/>
      <c r="E21" s="484"/>
      <c r="F21" s="456"/>
      <c r="G21" s="456"/>
      <c r="H21" s="456"/>
      <c r="I21" s="456"/>
      <c r="J21" s="456"/>
      <c r="K21" s="144">
        <v>10</v>
      </c>
      <c r="L21" s="145" t="s">
        <v>115</v>
      </c>
      <c r="M21" s="458"/>
      <c r="N21" s="482"/>
      <c r="O21" s="451"/>
      <c r="P21" s="444"/>
      <c r="Q21" s="479"/>
      <c r="R21" s="479"/>
      <c r="S21" s="479"/>
      <c r="T21" s="479"/>
      <c r="U21" s="479"/>
      <c r="V21" s="479"/>
      <c r="W21" s="479"/>
      <c r="X21" s="479"/>
      <c r="Y21" s="479"/>
      <c r="Z21" s="479"/>
      <c r="AA21" s="479"/>
      <c r="AB21" s="479"/>
      <c r="AC21" s="479"/>
      <c r="AD21" s="479"/>
      <c r="AE21" s="479"/>
      <c r="AF21" s="479"/>
      <c r="AG21" s="479"/>
      <c r="AH21" s="479"/>
      <c r="AI21" s="479"/>
      <c r="AJ21" s="426"/>
      <c r="AK21" s="426"/>
      <c r="AL21" s="426"/>
      <c r="AM21" s="432"/>
      <c r="AN21" s="146">
        <v>10</v>
      </c>
      <c r="AO21" s="147" t="s">
        <v>117</v>
      </c>
      <c r="AP21" s="147"/>
      <c r="AQ21" s="147" t="s">
        <v>114</v>
      </c>
      <c r="AR21" s="147"/>
      <c r="AS21" s="147"/>
      <c r="AT21" s="147"/>
      <c r="AU21" s="147"/>
      <c r="AV21" s="147" t="s">
        <v>114</v>
      </c>
      <c r="AW21" s="148" t="s">
        <v>114</v>
      </c>
      <c r="AX21" s="148" t="s">
        <v>114</v>
      </c>
      <c r="AY21" s="148" t="s">
        <v>114</v>
      </c>
      <c r="AZ21" s="148" t="s">
        <v>114</v>
      </c>
      <c r="BA21" s="148" t="s">
        <v>114</v>
      </c>
      <c r="BB21" s="148" t="s">
        <v>114</v>
      </c>
      <c r="BC21" s="148" t="s">
        <v>114</v>
      </c>
      <c r="BD21" s="148">
        <f t="shared" si="0"/>
        <v>0</v>
      </c>
      <c r="BE21" s="148" t="str">
        <f t="shared" si="1"/>
        <v>Débil</v>
      </c>
      <c r="BF21" s="147"/>
      <c r="BG21" s="149" t="s">
        <v>114</v>
      </c>
      <c r="BH21" s="148" t="str">
        <f t="shared" si="5"/>
        <v>Casilla formulada</v>
      </c>
      <c r="BI21" s="147"/>
      <c r="BJ21" s="148" t="str">
        <f t="shared" si="2"/>
        <v/>
      </c>
      <c r="BK21" s="148" t="str">
        <f t="shared" si="3"/>
        <v/>
      </c>
      <c r="BL21" s="148" t="str">
        <f t="shared" si="4"/>
        <v>SI</v>
      </c>
      <c r="BM21" s="435"/>
      <c r="BN21" s="438"/>
      <c r="BO21" s="470"/>
      <c r="BP21" s="444"/>
      <c r="BQ21" s="426"/>
      <c r="BR21" s="426"/>
      <c r="BS21" s="476"/>
    </row>
    <row r="22" spans="2:71" s="113" customFormat="1" ht="96" hidden="1" customHeight="1" x14ac:dyDescent="0.25">
      <c r="B22" s="462">
        <v>2</v>
      </c>
      <c r="C22" s="465" t="s">
        <v>112</v>
      </c>
      <c r="D22" s="455" t="s">
        <v>113</v>
      </c>
      <c r="E22" s="455"/>
      <c r="F22" s="455" t="s">
        <v>114</v>
      </c>
      <c r="G22" s="455" t="s">
        <v>114</v>
      </c>
      <c r="H22" s="455" t="s">
        <v>114</v>
      </c>
      <c r="I22" s="455" t="s">
        <v>114</v>
      </c>
      <c r="J22" s="455" t="str">
        <f>IF(AND((F22="SI"),(G22="SI"),(H22="SI"),(I22="SI")),"Si es Riesgo de Corrupción","No es Riesgo de Corrupción")</f>
        <v>No es Riesgo de Corrupción</v>
      </c>
      <c r="K22" s="128">
        <v>1</v>
      </c>
      <c r="L22" s="129" t="s">
        <v>115</v>
      </c>
      <c r="M22" s="457" t="s">
        <v>183</v>
      </c>
      <c r="N22" s="471" t="s">
        <v>114</v>
      </c>
      <c r="O22" s="449" t="str">
        <f>IF(N22=1,"Rara vez",IF(N22=2,"Improbable",IF(N22=3,"Posible",IF(N22=4,"Probable",IF(N22=5,"Casi seguro","Definir el nivel de probabilidad")))))</f>
        <v>Definir el nivel de probabilidad</v>
      </c>
      <c r="P22" s="4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448" t="s">
        <v>114</v>
      </c>
      <c r="R22" s="448" t="s">
        <v>114</v>
      </c>
      <c r="S22" s="448" t="s">
        <v>114</v>
      </c>
      <c r="T22" s="448" t="s">
        <v>114</v>
      </c>
      <c r="U22" s="448" t="s">
        <v>114</v>
      </c>
      <c r="V22" s="448" t="s">
        <v>114</v>
      </c>
      <c r="W22" s="448" t="s">
        <v>114</v>
      </c>
      <c r="X22" s="448" t="s">
        <v>114</v>
      </c>
      <c r="Y22" s="448" t="s">
        <v>114</v>
      </c>
      <c r="Z22" s="448" t="s">
        <v>114</v>
      </c>
      <c r="AA22" s="448" t="s">
        <v>114</v>
      </c>
      <c r="AB22" s="448" t="s">
        <v>114</v>
      </c>
      <c r="AC22" s="448" t="s">
        <v>114</v>
      </c>
      <c r="AD22" s="448" t="s">
        <v>114</v>
      </c>
      <c r="AE22" s="448" t="s">
        <v>114</v>
      </c>
      <c r="AF22" s="448" t="s">
        <v>114</v>
      </c>
      <c r="AG22" s="448" t="s">
        <v>114</v>
      </c>
      <c r="AH22" s="448" t="s">
        <v>114</v>
      </c>
      <c r="AI22" s="448" t="s">
        <v>114</v>
      </c>
      <c r="AJ22" s="448">
        <f>IF(AF22="SI","Impacto Catastrófico por lesoines o perdida de vidas humanas",(COUNTIF(Q22:AE31,"SI")+COUNTIF(AG22:AI31,"SI")))</f>
        <v>0</v>
      </c>
      <c r="AK22" s="448" t="str">
        <f>IF(AJ22=0,"",IF(AND(AJ22&gt;0,AJ22&lt;=5),"Moderado",IF(AND(AJ22&gt;5,AJ22&lt;=11),"Mayor","Catastrófico")))</f>
        <v/>
      </c>
      <c r="AL22" s="448" t="str">
        <f>IF(AND(O22="Rara Vez",AK22="Moderado"),"Moderado",IF(AND(O22="Rara Vez",AK22="Mayor"),"Alto",IF(AND(O22="Improbable",AK22="Moderado"),"Moderado",IF(AND(O22="Improbable",AK22="Mayor"),"Alto",IF(AND(O22="Posible",AK22="Moderado"),"Alto",IF(AND(O22="Probable",AK22="Moderado"),"Alto","Extremo"))))))</f>
        <v>Extremo</v>
      </c>
      <c r="AM22" s="430" t="s">
        <v>116</v>
      </c>
      <c r="AN22" s="117">
        <v>1</v>
      </c>
      <c r="AO22" s="121" t="s">
        <v>117</v>
      </c>
      <c r="AP22" s="121"/>
      <c r="AQ22" s="121" t="s">
        <v>114</v>
      </c>
      <c r="AR22" s="121"/>
      <c r="AS22" s="121"/>
      <c r="AT22" s="121"/>
      <c r="AU22" s="121"/>
      <c r="AV22" s="121" t="s">
        <v>114</v>
      </c>
      <c r="AW22" s="120" t="s">
        <v>114</v>
      </c>
      <c r="AX22" s="120" t="s">
        <v>114</v>
      </c>
      <c r="AY22" s="120" t="s">
        <v>114</v>
      </c>
      <c r="AZ22" s="120" t="s">
        <v>114</v>
      </c>
      <c r="BA22" s="120" t="s">
        <v>114</v>
      </c>
      <c r="BB22" s="120" t="s">
        <v>114</v>
      </c>
      <c r="BC22" s="120" t="s">
        <v>114</v>
      </c>
      <c r="BD22" s="120">
        <f t="shared" si="0"/>
        <v>0</v>
      </c>
      <c r="BE22" s="120" t="str">
        <f t="shared" si="1"/>
        <v>Débil</v>
      </c>
      <c r="BF22" s="121"/>
      <c r="BG22" s="130" t="s">
        <v>114</v>
      </c>
      <c r="BH22" s="120" t="str">
        <f t="shared" si="5"/>
        <v>Casilla formulada</v>
      </c>
      <c r="BI22" s="121"/>
      <c r="BJ22" s="120" t="str">
        <f t="shared" si="2"/>
        <v/>
      </c>
      <c r="BK22" s="120" t="str">
        <f t="shared" si="3"/>
        <v/>
      </c>
      <c r="BL22" s="120" t="str">
        <f t="shared" si="4"/>
        <v>SI</v>
      </c>
      <c r="BM22" s="433" t="e">
        <f>IF(AVERAGE(BK22:BK31)=100,"FUERTE",IF(AND(AVERAGE(BK22:BK31)&lt;=99,AVERAGE(BK22:BK31)&gt;=50),"MODERADA",IF(AVERAGE(BK22:BK31)&lt;50,"DÉBIL",0)))</f>
        <v>#DIV/0!</v>
      </c>
      <c r="BN22" s="436" t="str">
        <f>IFERROR(IF(BM22="DÉBIL","NO DISMINUYE",IF(AVERAGEIF(AV22:AV31,"Preventivo",BK22:BK31)&gt;=50,"DIRECTAMENTE","NO DISMINUYE")),"NO DISMINUYE")</f>
        <v>NO DISMINUYE</v>
      </c>
      <c r="BO22" s="468" t="e">
        <f>IF(N22=1,1,IF(AND(N22=2,BM22="FUERTE",BN22="DIRECTAMENTE"),N22-1,IF(AND(N22&gt;2,BM22="FUERTE",BN22="DIRECTAMENTE"),N22-2,IF(AND(N22&gt;=2,BM22="MODERADA",BN22="DIRECTAMENTE"),N22-1,N22))))</f>
        <v>#DIV/0!</v>
      </c>
      <c r="BP22" s="442" t="e">
        <f>IF(BO22=1,"Rara vez",IF(BO22=2,"Improbable",IF(BO22=3,"Posible",IF(BO22=4,"Probable",IF(BO22=5,"Casi Seguro",0)))))</f>
        <v>#DIV/0!</v>
      </c>
      <c r="BQ22" s="424" t="str">
        <f>AK22</f>
        <v/>
      </c>
      <c r="BR22" s="424" t="e">
        <f>IF(AND(BP22="Rara Vez",BQ22="Moderado"),"Moderado",IF(AND(BP22="Rara Vez",BQ22="Mayor"),"Alto",IF(AND(BP22="Improbable",BQ22="Moderado"),"Moderado",IF(AND(BP22="Improbable",BQ22="Mayor"),"Alto",IF(AND(BP22="Posible",BQ22="Moderado"),"Alto",IF(AND(BP22="Probable",BQ22="Moderado"),"Alto","Extremo"))))))</f>
        <v>#DIV/0!</v>
      </c>
      <c r="BS22" s="427"/>
    </row>
    <row r="23" spans="2:71" s="113" customFormat="1" ht="96" hidden="1" customHeight="1" x14ac:dyDescent="0.25">
      <c r="B23" s="463"/>
      <c r="C23" s="466"/>
      <c r="D23" s="455"/>
      <c r="E23" s="455"/>
      <c r="F23" s="455"/>
      <c r="G23" s="455"/>
      <c r="H23" s="455"/>
      <c r="I23" s="455"/>
      <c r="J23" s="455"/>
      <c r="K23" s="131">
        <v>2</v>
      </c>
      <c r="L23" s="132" t="s">
        <v>115</v>
      </c>
      <c r="M23" s="457"/>
      <c r="N23" s="472"/>
      <c r="O23" s="450"/>
      <c r="P23" s="443"/>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31"/>
      <c r="AN23" s="133">
        <v>2</v>
      </c>
      <c r="AO23" s="134" t="s">
        <v>117</v>
      </c>
      <c r="AP23" s="134"/>
      <c r="AQ23" s="134" t="s">
        <v>114</v>
      </c>
      <c r="AR23" s="134"/>
      <c r="AS23" s="134"/>
      <c r="AT23" s="134"/>
      <c r="AU23" s="134"/>
      <c r="AV23" s="134" t="s">
        <v>114</v>
      </c>
      <c r="AW23" s="135" t="s">
        <v>114</v>
      </c>
      <c r="AX23" s="135" t="s">
        <v>114</v>
      </c>
      <c r="AY23" s="135" t="s">
        <v>114</v>
      </c>
      <c r="AZ23" s="135" t="s">
        <v>114</v>
      </c>
      <c r="BA23" s="135" t="s">
        <v>114</v>
      </c>
      <c r="BB23" s="135" t="s">
        <v>114</v>
      </c>
      <c r="BC23" s="135" t="s">
        <v>114</v>
      </c>
      <c r="BD23" s="135">
        <f t="shared" si="0"/>
        <v>0</v>
      </c>
      <c r="BE23" s="135" t="str">
        <f t="shared" si="1"/>
        <v>Débil</v>
      </c>
      <c r="BF23" s="134"/>
      <c r="BG23" s="136" t="s">
        <v>114</v>
      </c>
      <c r="BH23" s="135" t="str">
        <f t="shared" si="5"/>
        <v>Casilla formulada</v>
      </c>
      <c r="BI23" s="134"/>
      <c r="BJ23" s="135" t="str">
        <f t="shared" si="2"/>
        <v/>
      </c>
      <c r="BK23" s="135" t="str">
        <f t="shared" si="3"/>
        <v/>
      </c>
      <c r="BL23" s="135" t="str">
        <f t="shared" si="4"/>
        <v>SI</v>
      </c>
      <c r="BM23" s="434"/>
      <c r="BN23" s="437"/>
      <c r="BO23" s="469"/>
      <c r="BP23" s="443"/>
      <c r="BQ23" s="425"/>
      <c r="BR23" s="425"/>
      <c r="BS23" s="428"/>
    </row>
    <row r="24" spans="2:71" s="113" customFormat="1" ht="96" hidden="1" customHeight="1" x14ac:dyDescent="0.25">
      <c r="B24" s="463"/>
      <c r="C24" s="466"/>
      <c r="D24" s="455"/>
      <c r="E24" s="455"/>
      <c r="F24" s="455"/>
      <c r="G24" s="455"/>
      <c r="H24" s="455"/>
      <c r="I24" s="455"/>
      <c r="J24" s="455"/>
      <c r="K24" s="137">
        <v>3</v>
      </c>
      <c r="L24" s="138" t="s">
        <v>115</v>
      </c>
      <c r="M24" s="457"/>
      <c r="N24" s="472"/>
      <c r="O24" s="450"/>
      <c r="P24" s="443"/>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31"/>
      <c r="AN24" s="139">
        <v>3</v>
      </c>
      <c r="AO24" s="140" t="s">
        <v>117</v>
      </c>
      <c r="AP24" s="140"/>
      <c r="AQ24" s="140" t="s">
        <v>114</v>
      </c>
      <c r="AR24" s="140"/>
      <c r="AS24" s="140"/>
      <c r="AT24" s="140"/>
      <c r="AU24" s="140"/>
      <c r="AV24" s="140" t="s">
        <v>114</v>
      </c>
      <c r="AW24" s="141" t="s">
        <v>114</v>
      </c>
      <c r="AX24" s="141" t="s">
        <v>114</v>
      </c>
      <c r="AY24" s="141" t="s">
        <v>114</v>
      </c>
      <c r="AZ24" s="141" t="s">
        <v>114</v>
      </c>
      <c r="BA24" s="141" t="s">
        <v>114</v>
      </c>
      <c r="BB24" s="141" t="s">
        <v>114</v>
      </c>
      <c r="BC24" s="141" t="s">
        <v>114</v>
      </c>
      <c r="BD24" s="141">
        <f t="shared" si="0"/>
        <v>0</v>
      </c>
      <c r="BE24" s="141" t="str">
        <f t="shared" si="1"/>
        <v>Débil</v>
      </c>
      <c r="BF24" s="140"/>
      <c r="BG24" s="142" t="s">
        <v>114</v>
      </c>
      <c r="BH24" s="141" t="str">
        <f t="shared" si="5"/>
        <v>Casilla formulada</v>
      </c>
      <c r="BI24" s="140"/>
      <c r="BJ24" s="141" t="str">
        <f t="shared" si="2"/>
        <v/>
      </c>
      <c r="BK24" s="141" t="str">
        <f t="shared" si="3"/>
        <v/>
      </c>
      <c r="BL24" s="141" t="str">
        <f t="shared" si="4"/>
        <v>SI</v>
      </c>
      <c r="BM24" s="434"/>
      <c r="BN24" s="437"/>
      <c r="BO24" s="469"/>
      <c r="BP24" s="443"/>
      <c r="BQ24" s="425"/>
      <c r="BR24" s="425"/>
      <c r="BS24" s="428"/>
    </row>
    <row r="25" spans="2:71" s="113" customFormat="1" ht="96" hidden="1" customHeight="1" x14ac:dyDescent="0.25">
      <c r="B25" s="463"/>
      <c r="C25" s="466"/>
      <c r="D25" s="455"/>
      <c r="E25" s="455"/>
      <c r="F25" s="455"/>
      <c r="G25" s="455"/>
      <c r="H25" s="455"/>
      <c r="I25" s="455"/>
      <c r="J25" s="455"/>
      <c r="K25" s="131">
        <v>4</v>
      </c>
      <c r="L25" s="132" t="s">
        <v>115</v>
      </c>
      <c r="M25" s="457"/>
      <c r="N25" s="472"/>
      <c r="O25" s="450"/>
      <c r="P25" s="443"/>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31"/>
      <c r="AN25" s="133">
        <v>4</v>
      </c>
      <c r="AO25" s="134" t="s">
        <v>117</v>
      </c>
      <c r="AP25" s="134"/>
      <c r="AQ25" s="134" t="s">
        <v>114</v>
      </c>
      <c r="AR25" s="134"/>
      <c r="AS25" s="134"/>
      <c r="AT25" s="134"/>
      <c r="AU25" s="134"/>
      <c r="AV25" s="134" t="s">
        <v>114</v>
      </c>
      <c r="AW25" s="135" t="s">
        <v>114</v>
      </c>
      <c r="AX25" s="135" t="s">
        <v>114</v>
      </c>
      <c r="AY25" s="135" t="s">
        <v>114</v>
      </c>
      <c r="AZ25" s="135" t="s">
        <v>114</v>
      </c>
      <c r="BA25" s="135" t="s">
        <v>114</v>
      </c>
      <c r="BB25" s="135" t="s">
        <v>114</v>
      </c>
      <c r="BC25" s="135" t="s">
        <v>114</v>
      </c>
      <c r="BD25" s="135">
        <f t="shared" si="0"/>
        <v>0</v>
      </c>
      <c r="BE25" s="135" t="str">
        <f t="shared" si="1"/>
        <v>Débil</v>
      </c>
      <c r="BF25" s="134"/>
      <c r="BG25" s="136" t="s">
        <v>114</v>
      </c>
      <c r="BH25" s="135" t="str">
        <f t="shared" si="5"/>
        <v>Casilla formulada</v>
      </c>
      <c r="BI25" s="134"/>
      <c r="BJ25" s="135" t="str">
        <f t="shared" si="2"/>
        <v/>
      </c>
      <c r="BK25" s="135" t="str">
        <f t="shared" si="3"/>
        <v/>
      </c>
      <c r="BL25" s="135" t="str">
        <f t="shared" si="4"/>
        <v>SI</v>
      </c>
      <c r="BM25" s="434"/>
      <c r="BN25" s="437"/>
      <c r="BO25" s="469"/>
      <c r="BP25" s="443"/>
      <c r="BQ25" s="425"/>
      <c r="BR25" s="425"/>
      <c r="BS25" s="428"/>
    </row>
    <row r="26" spans="2:71" s="113" customFormat="1" ht="96" hidden="1" customHeight="1" x14ac:dyDescent="0.25">
      <c r="B26" s="463"/>
      <c r="C26" s="466"/>
      <c r="D26" s="455"/>
      <c r="E26" s="455"/>
      <c r="F26" s="455"/>
      <c r="G26" s="455"/>
      <c r="H26" s="455"/>
      <c r="I26" s="455"/>
      <c r="J26" s="455"/>
      <c r="K26" s="137">
        <v>5</v>
      </c>
      <c r="L26" s="138" t="s">
        <v>115</v>
      </c>
      <c r="M26" s="457"/>
      <c r="N26" s="472"/>
      <c r="O26" s="450"/>
      <c r="P26" s="443"/>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31"/>
      <c r="AN26" s="139">
        <v>5</v>
      </c>
      <c r="AO26" s="140" t="s">
        <v>117</v>
      </c>
      <c r="AP26" s="140"/>
      <c r="AQ26" s="140" t="s">
        <v>114</v>
      </c>
      <c r="AR26" s="140"/>
      <c r="AS26" s="140"/>
      <c r="AT26" s="140"/>
      <c r="AU26" s="140"/>
      <c r="AV26" s="140" t="s">
        <v>114</v>
      </c>
      <c r="AW26" s="141" t="s">
        <v>114</v>
      </c>
      <c r="AX26" s="141" t="s">
        <v>114</v>
      </c>
      <c r="AY26" s="141" t="s">
        <v>114</v>
      </c>
      <c r="AZ26" s="141" t="s">
        <v>114</v>
      </c>
      <c r="BA26" s="141" t="s">
        <v>114</v>
      </c>
      <c r="BB26" s="141" t="s">
        <v>114</v>
      </c>
      <c r="BC26" s="141" t="s">
        <v>114</v>
      </c>
      <c r="BD26" s="141">
        <f t="shared" si="0"/>
        <v>0</v>
      </c>
      <c r="BE26" s="141" t="str">
        <f t="shared" si="1"/>
        <v>Débil</v>
      </c>
      <c r="BF26" s="140"/>
      <c r="BG26" s="142" t="s">
        <v>114</v>
      </c>
      <c r="BH26" s="141" t="str">
        <f t="shared" si="5"/>
        <v>Casilla formulada</v>
      </c>
      <c r="BI26" s="140"/>
      <c r="BJ26" s="141" t="str">
        <f t="shared" si="2"/>
        <v/>
      </c>
      <c r="BK26" s="141" t="str">
        <f t="shared" si="3"/>
        <v/>
      </c>
      <c r="BL26" s="141" t="str">
        <f t="shared" si="4"/>
        <v>SI</v>
      </c>
      <c r="BM26" s="434"/>
      <c r="BN26" s="437"/>
      <c r="BO26" s="469"/>
      <c r="BP26" s="443"/>
      <c r="BQ26" s="425"/>
      <c r="BR26" s="425"/>
      <c r="BS26" s="428"/>
    </row>
    <row r="27" spans="2:71" s="113" customFormat="1" ht="96" hidden="1" customHeight="1" x14ac:dyDescent="0.25">
      <c r="B27" s="463"/>
      <c r="C27" s="466"/>
      <c r="D27" s="455"/>
      <c r="E27" s="455"/>
      <c r="F27" s="455"/>
      <c r="G27" s="455"/>
      <c r="H27" s="455"/>
      <c r="I27" s="455"/>
      <c r="J27" s="455"/>
      <c r="K27" s="131">
        <v>6</v>
      </c>
      <c r="L27" s="132" t="s">
        <v>115</v>
      </c>
      <c r="M27" s="457"/>
      <c r="N27" s="472"/>
      <c r="O27" s="450"/>
      <c r="P27" s="443"/>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31"/>
      <c r="AN27" s="133">
        <v>6</v>
      </c>
      <c r="AO27" s="134" t="s">
        <v>117</v>
      </c>
      <c r="AP27" s="134"/>
      <c r="AQ27" s="134" t="s">
        <v>114</v>
      </c>
      <c r="AR27" s="134"/>
      <c r="AS27" s="134"/>
      <c r="AT27" s="134"/>
      <c r="AU27" s="134"/>
      <c r="AV27" s="134" t="s">
        <v>114</v>
      </c>
      <c r="AW27" s="135" t="s">
        <v>114</v>
      </c>
      <c r="AX27" s="135" t="s">
        <v>114</v>
      </c>
      <c r="AY27" s="135" t="s">
        <v>114</v>
      </c>
      <c r="AZ27" s="135" t="s">
        <v>114</v>
      </c>
      <c r="BA27" s="135" t="s">
        <v>114</v>
      </c>
      <c r="BB27" s="135" t="s">
        <v>114</v>
      </c>
      <c r="BC27" s="135" t="s">
        <v>114</v>
      </c>
      <c r="BD27" s="135">
        <f t="shared" si="0"/>
        <v>0</v>
      </c>
      <c r="BE27" s="135" t="str">
        <f t="shared" si="1"/>
        <v>Débil</v>
      </c>
      <c r="BF27" s="134"/>
      <c r="BG27" s="136" t="s">
        <v>114</v>
      </c>
      <c r="BH27" s="135" t="str">
        <f t="shared" si="5"/>
        <v>Casilla formulada</v>
      </c>
      <c r="BI27" s="134"/>
      <c r="BJ27" s="135" t="str">
        <f t="shared" si="2"/>
        <v/>
      </c>
      <c r="BK27" s="135" t="str">
        <f t="shared" si="3"/>
        <v/>
      </c>
      <c r="BL27" s="135" t="str">
        <f t="shared" si="4"/>
        <v>SI</v>
      </c>
      <c r="BM27" s="434"/>
      <c r="BN27" s="437"/>
      <c r="BO27" s="469"/>
      <c r="BP27" s="443"/>
      <c r="BQ27" s="425"/>
      <c r="BR27" s="425"/>
      <c r="BS27" s="428"/>
    </row>
    <row r="28" spans="2:71" s="113" customFormat="1" ht="96" hidden="1" customHeight="1" x14ac:dyDescent="0.25">
      <c r="B28" s="463"/>
      <c r="C28" s="466"/>
      <c r="D28" s="455"/>
      <c r="E28" s="455"/>
      <c r="F28" s="455"/>
      <c r="G28" s="455"/>
      <c r="H28" s="455"/>
      <c r="I28" s="455"/>
      <c r="J28" s="455"/>
      <c r="K28" s="137">
        <v>7</v>
      </c>
      <c r="L28" s="138" t="s">
        <v>115</v>
      </c>
      <c r="M28" s="457"/>
      <c r="N28" s="472"/>
      <c r="O28" s="450"/>
      <c r="P28" s="443"/>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31"/>
      <c r="AN28" s="139">
        <v>7</v>
      </c>
      <c r="AO28" s="140" t="s">
        <v>117</v>
      </c>
      <c r="AP28" s="140"/>
      <c r="AQ28" s="140" t="s">
        <v>114</v>
      </c>
      <c r="AR28" s="140"/>
      <c r="AS28" s="140"/>
      <c r="AT28" s="140"/>
      <c r="AU28" s="140"/>
      <c r="AV28" s="140" t="s">
        <v>114</v>
      </c>
      <c r="AW28" s="141" t="s">
        <v>114</v>
      </c>
      <c r="AX28" s="141" t="s">
        <v>114</v>
      </c>
      <c r="AY28" s="141" t="s">
        <v>114</v>
      </c>
      <c r="AZ28" s="141" t="s">
        <v>114</v>
      </c>
      <c r="BA28" s="141" t="s">
        <v>114</v>
      </c>
      <c r="BB28" s="141" t="s">
        <v>114</v>
      </c>
      <c r="BC28" s="141" t="s">
        <v>114</v>
      </c>
      <c r="BD28" s="141">
        <f t="shared" si="0"/>
        <v>0</v>
      </c>
      <c r="BE28" s="141" t="str">
        <f t="shared" si="1"/>
        <v>Débil</v>
      </c>
      <c r="BF28" s="140"/>
      <c r="BG28" s="142" t="s">
        <v>114</v>
      </c>
      <c r="BH28" s="141" t="str">
        <f t="shared" si="5"/>
        <v>Casilla formulada</v>
      </c>
      <c r="BI28" s="140"/>
      <c r="BJ28" s="141" t="str">
        <f t="shared" si="2"/>
        <v/>
      </c>
      <c r="BK28" s="141" t="str">
        <f t="shared" si="3"/>
        <v/>
      </c>
      <c r="BL28" s="141" t="str">
        <f t="shared" si="4"/>
        <v>SI</v>
      </c>
      <c r="BM28" s="434"/>
      <c r="BN28" s="437"/>
      <c r="BO28" s="469"/>
      <c r="BP28" s="443"/>
      <c r="BQ28" s="425"/>
      <c r="BR28" s="425"/>
      <c r="BS28" s="428"/>
    </row>
    <row r="29" spans="2:71" s="113" customFormat="1" ht="96" hidden="1" customHeight="1" x14ac:dyDescent="0.25">
      <c r="B29" s="463"/>
      <c r="C29" s="466"/>
      <c r="D29" s="455"/>
      <c r="E29" s="455"/>
      <c r="F29" s="455"/>
      <c r="G29" s="455"/>
      <c r="H29" s="455"/>
      <c r="I29" s="455"/>
      <c r="J29" s="455"/>
      <c r="K29" s="131">
        <v>8</v>
      </c>
      <c r="L29" s="132" t="s">
        <v>115</v>
      </c>
      <c r="M29" s="457"/>
      <c r="N29" s="472"/>
      <c r="O29" s="450"/>
      <c r="P29" s="443"/>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31"/>
      <c r="AN29" s="133">
        <v>8</v>
      </c>
      <c r="AO29" s="134" t="s">
        <v>117</v>
      </c>
      <c r="AP29" s="134"/>
      <c r="AQ29" s="134" t="s">
        <v>114</v>
      </c>
      <c r="AR29" s="134"/>
      <c r="AS29" s="134"/>
      <c r="AT29" s="134"/>
      <c r="AU29" s="134"/>
      <c r="AV29" s="134" t="s">
        <v>114</v>
      </c>
      <c r="AW29" s="135" t="s">
        <v>114</v>
      </c>
      <c r="AX29" s="135" t="s">
        <v>114</v>
      </c>
      <c r="AY29" s="135" t="s">
        <v>114</v>
      </c>
      <c r="AZ29" s="135" t="s">
        <v>114</v>
      </c>
      <c r="BA29" s="135" t="s">
        <v>114</v>
      </c>
      <c r="BB29" s="135" t="s">
        <v>114</v>
      </c>
      <c r="BC29" s="135" t="s">
        <v>114</v>
      </c>
      <c r="BD29" s="135">
        <f t="shared" si="0"/>
        <v>0</v>
      </c>
      <c r="BE29" s="135" t="str">
        <f t="shared" si="1"/>
        <v>Débil</v>
      </c>
      <c r="BF29" s="134"/>
      <c r="BG29" s="136" t="s">
        <v>114</v>
      </c>
      <c r="BH29" s="135" t="str">
        <f t="shared" si="5"/>
        <v>Casilla formulada</v>
      </c>
      <c r="BI29" s="134"/>
      <c r="BJ29" s="135" t="str">
        <f t="shared" si="2"/>
        <v/>
      </c>
      <c r="BK29" s="135" t="str">
        <f t="shared" si="3"/>
        <v/>
      </c>
      <c r="BL29" s="135" t="str">
        <f t="shared" si="4"/>
        <v>SI</v>
      </c>
      <c r="BM29" s="434"/>
      <c r="BN29" s="437"/>
      <c r="BO29" s="469"/>
      <c r="BP29" s="443"/>
      <c r="BQ29" s="425"/>
      <c r="BR29" s="425"/>
      <c r="BS29" s="428"/>
    </row>
    <row r="30" spans="2:71" s="113" customFormat="1" ht="96" hidden="1" customHeight="1" x14ac:dyDescent="0.25">
      <c r="B30" s="463"/>
      <c r="C30" s="466"/>
      <c r="D30" s="455"/>
      <c r="E30" s="455"/>
      <c r="F30" s="455"/>
      <c r="G30" s="455"/>
      <c r="H30" s="455"/>
      <c r="I30" s="455"/>
      <c r="J30" s="455"/>
      <c r="K30" s="137">
        <v>9</v>
      </c>
      <c r="L30" s="143" t="s">
        <v>115</v>
      </c>
      <c r="M30" s="457"/>
      <c r="N30" s="472"/>
      <c r="O30" s="450"/>
      <c r="P30" s="443"/>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31"/>
      <c r="AN30" s="139">
        <v>9</v>
      </c>
      <c r="AO30" s="140" t="s">
        <v>117</v>
      </c>
      <c r="AP30" s="140"/>
      <c r="AQ30" s="140" t="s">
        <v>114</v>
      </c>
      <c r="AR30" s="140"/>
      <c r="AS30" s="140"/>
      <c r="AT30" s="140"/>
      <c r="AU30" s="140"/>
      <c r="AV30" s="140" t="s">
        <v>114</v>
      </c>
      <c r="AW30" s="141" t="s">
        <v>114</v>
      </c>
      <c r="AX30" s="141" t="s">
        <v>114</v>
      </c>
      <c r="AY30" s="141" t="s">
        <v>114</v>
      </c>
      <c r="AZ30" s="141" t="s">
        <v>114</v>
      </c>
      <c r="BA30" s="141" t="s">
        <v>114</v>
      </c>
      <c r="BB30" s="141" t="s">
        <v>114</v>
      </c>
      <c r="BC30" s="141" t="s">
        <v>114</v>
      </c>
      <c r="BD30" s="141">
        <f t="shared" si="0"/>
        <v>0</v>
      </c>
      <c r="BE30" s="141" t="str">
        <f t="shared" si="1"/>
        <v>Débil</v>
      </c>
      <c r="BF30" s="140"/>
      <c r="BG30" s="142" t="s">
        <v>114</v>
      </c>
      <c r="BH30" s="141" t="str">
        <f t="shared" si="5"/>
        <v>Casilla formulada</v>
      </c>
      <c r="BI30" s="140"/>
      <c r="BJ30" s="141" t="str">
        <f t="shared" si="2"/>
        <v/>
      </c>
      <c r="BK30" s="141" t="str">
        <f t="shared" si="3"/>
        <v/>
      </c>
      <c r="BL30" s="141" t="str">
        <f t="shared" si="4"/>
        <v>SI</v>
      </c>
      <c r="BM30" s="434"/>
      <c r="BN30" s="437"/>
      <c r="BO30" s="469"/>
      <c r="BP30" s="443"/>
      <c r="BQ30" s="425"/>
      <c r="BR30" s="425"/>
      <c r="BS30" s="428"/>
    </row>
    <row r="31" spans="2:71" s="113" customFormat="1" ht="96" hidden="1" customHeight="1" thickBot="1" x14ac:dyDescent="0.3">
      <c r="B31" s="464"/>
      <c r="C31" s="467"/>
      <c r="D31" s="456"/>
      <c r="E31" s="456"/>
      <c r="F31" s="456"/>
      <c r="G31" s="456"/>
      <c r="H31" s="456"/>
      <c r="I31" s="456"/>
      <c r="J31" s="456"/>
      <c r="K31" s="144">
        <v>10</v>
      </c>
      <c r="L31" s="145" t="s">
        <v>115</v>
      </c>
      <c r="M31" s="458"/>
      <c r="N31" s="473"/>
      <c r="O31" s="451"/>
      <c r="P31" s="444"/>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32"/>
      <c r="AN31" s="146">
        <v>10</v>
      </c>
      <c r="AO31" s="147" t="s">
        <v>117</v>
      </c>
      <c r="AP31" s="147"/>
      <c r="AQ31" s="147" t="s">
        <v>114</v>
      </c>
      <c r="AR31" s="147"/>
      <c r="AS31" s="147"/>
      <c r="AT31" s="147"/>
      <c r="AU31" s="147"/>
      <c r="AV31" s="147" t="s">
        <v>114</v>
      </c>
      <c r="AW31" s="148" t="s">
        <v>114</v>
      </c>
      <c r="AX31" s="148" t="s">
        <v>114</v>
      </c>
      <c r="AY31" s="148" t="s">
        <v>114</v>
      </c>
      <c r="AZ31" s="148" t="s">
        <v>114</v>
      </c>
      <c r="BA31" s="148" t="s">
        <v>114</v>
      </c>
      <c r="BB31" s="148" t="s">
        <v>114</v>
      </c>
      <c r="BC31" s="148" t="s">
        <v>114</v>
      </c>
      <c r="BD31" s="148">
        <f t="shared" si="0"/>
        <v>0</v>
      </c>
      <c r="BE31" s="148" t="str">
        <f t="shared" si="1"/>
        <v>Débil</v>
      </c>
      <c r="BF31" s="147"/>
      <c r="BG31" s="149" t="s">
        <v>114</v>
      </c>
      <c r="BH31" s="148" t="str">
        <f t="shared" si="5"/>
        <v>Casilla formulada</v>
      </c>
      <c r="BI31" s="147"/>
      <c r="BJ31" s="148" t="str">
        <f t="shared" si="2"/>
        <v/>
      </c>
      <c r="BK31" s="148" t="str">
        <f t="shared" si="3"/>
        <v/>
      </c>
      <c r="BL31" s="148" t="str">
        <f t="shared" si="4"/>
        <v>SI</v>
      </c>
      <c r="BM31" s="435"/>
      <c r="BN31" s="438"/>
      <c r="BO31" s="470"/>
      <c r="BP31" s="444"/>
      <c r="BQ31" s="426"/>
      <c r="BR31" s="426"/>
      <c r="BS31" s="429"/>
    </row>
    <row r="32" spans="2:71" s="113" customFormat="1" ht="96" hidden="1" customHeight="1" x14ac:dyDescent="0.25">
      <c r="B32" s="462">
        <v>3</v>
      </c>
      <c r="C32" s="465" t="s">
        <v>112</v>
      </c>
      <c r="D32" s="455" t="s">
        <v>113</v>
      </c>
      <c r="E32" s="455"/>
      <c r="F32" s="453" t="s">
        <v>114</v>
      </c>
      <c r="G32" s="453" t="s">
        <v>114</v>
      </c>
      <c r="H32" s="453" t="s">
        <v>114</v>
      </c>
      <c r="I32" s="453" t="s">
        <v>114</v>
      </c>
      <c r="J32" s="455" t="str">
        <f>IF(AND((F32="SI"),(G32="SI"),(H32="SI"),(I32="SI")),"Si es Riesgo de Corrupción","No es Riesgo de Corrupción")</f>
        <v>No es Riesgo de Corrupción</v>
      </c>
      <c r="K32" s="128">
        <v>1</v>
      </c>
      <c r="L32" s="129" t="s">
        <v>115</v>
      </c>
      <c r="M32" s="457" t="s">
        <v>183</v>
      </c>
      <c r="N32" s="459" t="s">
        <v>114</v>
      </c>
      <c r="O32" s="449" t="str">
        <f>IF(N32=1,"Rara vez",IF(N32=2,"Improbable",IF(N32=3,"Posible",IF(N32=4,"Probable",IF(N32=5,"Casi seguro","Definir el nivel de probabilidad")))))</f>
        <v>Definir el nivel de probabilidad</v>
      </c>
      <c r="P32" s="4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445" t="s">
        <v>114</v>
      </c>
      <c r="R32" s="445" t="s">
        <v>114</v>
      </c>
      <c r="S32" s="445" t="s">
        <v>114</v>
      </c>
      <c r="T32" s="445" t="s">
        <v>114</v>
      </c>
      <c r="U32" s="445" t="s">
        <v>114</v>
      </c>
      <c r="V32" s="445" t="s">
        <v>114</v>
      </c>
      <c r="W32" s="445" t="s">
        <v>114</v>
      </c>
      <c r="X32" s="445" t="s">
        <v>114</v>
      </c>
      <c r="Y32" s="445" t="s">
        <v>114</v>
      </c>
      <c r="Z32" s="445" t="s">
        <v>114</v>
      </c>
      <c r="AA32" s="445" t="s">
        <v>114</v>
      </c>
      <c r="AB32" s="445" t="s">
        <v>114</v>
      </c>
      <c r="AC32" s="445" t="s">
        <v>114</v>
      </c>
      <c r="AD32" s="445" t="s">
        <v>114</v>
      </c>
      <c r="AE32" s="445" t="s">
        <v>114</v>
      </c>
      <c r="AF32" s="445" t="s">
        <v>114</v>
      </c>
      <c r="AG32" s="445" t="s">
        <v>114</v>
      </c>
      <c r="AH32" s="445" t="s">
        <v>114</v>
      </c>
      <c r="AI32" s="445" t="s">
        <v>114</v>
      </c>
      <c r="AJ32" s="448">
        <f>IF(AF32="SI","Impacto Catastrófico por lesoines o perdida de vidas humanas",(COUNTIF(Q32:AE41,"SI")+COUNTIF(AG32:AI41,"SI")))</f>
        <v>0</v>
      </c>
      <c r="AK32" s="448" t="str">
        <f>IF(AJ32=0,"",IF(AND(AJ32&gt;0,AJ32&lt;=5),"Moderado",IF(AND(AJ32&gt;5,AJ32&lt;=11),"Mayor","Catastrófico")))</f>
        <v/>
      </c>
      <c r="AL32" s="448" t="str">
        <f>IF(AND(O32="Rara Vez",AK32="Moderado"),"Moderado",IF(AND(O32="Rara Vez",AK32="Mayor"),"Alto",IF(AND(O32="Improbable",AK32="Moderado"),"Moderado",IF(AND(O32="Improbable",AK32="Mayor"),"Alto",IF(AND(O32="Posible",AK32="Moderado"),"Alto",IF(AND(O32="Probable",AK32="Moderado"),"Alto","Extremo"))))))</f>
        <v>Extremo</v>
      </c>
      <c r="AM32" s="430" t="s">
        <v>116</v>
      </c>
      <c r="AN32" s="117">
        <v>1</v>
      </c>
      <c r="AO32" s="121" t="s">
        <v>117</v>
      </c>
      <c r="AP32" s="121"/>
      <c r="AQ32" s="121" t="s">
        <v>114</v>
      </c>
      <c r="AR32" s="121"/>
      <c r="AS32" s="121"/>
      <c r="AT32" s="121"/>
      <c r="AU32" s="121"/>
      <c r="AV32" s="121" t="s">
        <v>114</v>
      </c>
      <c r="AW32" s="120" t="s">
        <v>114</v>
      </c>
      <c r="AX32" s="120" t="s">
        <v>114</v>
      </c>
      <c r="AY32" s="120" t="s">
        <v>114</v>
      </c>
      <c r="AZ32" s="120" t="s">
        <v>114</v>
      </c>
      <c r="BA32" s="120" t="s">
        <v>114</v>
      </c>
      <c r="BB32" s="120" t="s">
        <v>114</v>
      </c>
      <c r="BC32" s="120" t="s">
        <v>114</v>
      </c>
      <c r="BD32" s="120">
        <f t="shared" si="0"/>
        <v>0</v>
      </c>
      <c r="BE32" s="120" t="str">
        <f t="shared" si="1"/>
        <v>Débil</v>
      </c>
      <c r="BF32" s="121"/>
      <c r="BG32" s="130" t="s">
        <v>114</v>
      </c>
      <c r="BH32" s="120" t="str">
        <f t="shared" si="5"/>
        <v>Casilla formulada</v>
      </c>
      <c r="BI32" s="121"/>
      <c r="BJ32" s="120" t="str">
        <f t="shared" si="2"/>
        <v/>
      </c>
      <c r="BK32" s="120" t="str">
        <f t="shared" si="3"/>
        <v/>
      </c>
      <c r="BL32" s="120" t="str">
        <f t="shared" si="4"/>
        <v>SI</v>
      </c>
      <c r="BM32" s="433" t="e">
        <f>IF(AVERAGE(BK32:BK41)=100,"FUERTE",IF(AND(AVERAGE(BK32:BK41)&lt;=99,AVERAGE(BK32:BK41)&gt;=50),"MODERADA",IF(AVERAGE(BK32:BK41)&lt;50,"DÉBIL",0)))</f>
        <v>#DIV/0!</v>
      </c>
      <c r="BN32" s="436" t="str">
        <f>IFERROR(IF(BM32="DÉBIL","NO DISMINUYE",IF(AVERAGEIF(AV32:AV41,"Preventivo",BK32:BK41)&gt;=50,"DIRECTAMENTE","NO DISMINUYE")),"NO DISMINUYE")</f>
        <v>NO DISMINUYE</v>
      </c>
      <c r="BO32" s="439" t="e">
        <f>IF(N32=1,1,IF(AND(N32=2,BM32="FUERTE",BN32="DIRECTAMENTE"),N32-1,IF(AND(N32&gt;2,BM32="FUERTE",BN32="DIRECTAMENTE"),N32-2,IF(AND(N32&gt;=2,BM32="MODERADA",BN32="DIRECTAMENTE"),N32-1,N32))))</f>
        <v>#DIV/0!</v>
      </c>
      <c r="BP32" s="442" t="e">
        <f>IF(BO32=1,"Rara vez",IF(BO32=2,"Improbable",IF(BO32=3,"Posible",IF(BO32=4,"Probable",IF(BO32=5,"Casi Seguro",0)))))</f>
        <v>#DIV/0!</v>
      </c>
      <c r="BQ32" s="424" t="str">
        <f>AK32</f>
        <v/>
      </c>
      <c r="BR32" s="424" t="e">
        <f>IF(AND(BP32="Rara Vez",BQ32="Moderado"),"Moderado",IF(AND(BP32="Rara Vez",BQ32="Mayor"),"Alto",IF(AND(BP32="Improbable",BQ32="Moderado"),"Moderado",IF(AND(BP32="Improbable",BQ32="Mayor"),"Alto",IF(AND(BP32="Posible",BQ32="Moderado"),"Alto",IF(AND(BP32="Probable",BQ32="Moderado"),"Alto","Extremo"))))))</f>
        <v>#DIV/0!</v>
      </c>
      <c r="BS32" s="427"/>
    </row>
    <row r="33" spans="2:71" s="113" customFormat="1" ht="96" hidden="1" customHeight="1" x14ac:dyDescent="0.25">
      <c r="B33" s="463"/>
      <c r="C33" s="466"/>
      <c r="D33" s="455"/>
      <c r="E33" s="455"/>
      <c r="F33" s="453"/>
      <c r="G33" s="453"/>
      <c r="H33" s="453"/>
      <c r="I33" s="453"/>
      <c r="J33" s="455"/>
      <c r="K33" s="131">
        <v>2</v>
      </c>
      <c r="L33" s="132" t="s">
        <v>115</v>
      </c>
      <c r="M33" s="457"/>
      <c r="N33" s="460"/>
      <c r="O33" s="450"/>
      <c r="P33" s="443"/>
      <c r="Q33" s="446"/>
      <c r="R33" s="446"/>
      <c r="S33" s="446"/>
      <c r="T33" s="446"/>
      <c r="U33" s="446"/>
      <c r="V33" s="446"/>
      <c r="W33" s="446"/>
      <c r="X33" s="446"/>
      <c r="Y33" s="446"/>
      <c r="Z33" s="446"/>
      <c r="AA33" s="446"/>
      <c r="AB33" s="446"/>
      <c r="AC33" s="446"/>
      <c r="AD33" s="446"/>
      <c r="AE33" s="446"/>
      <c r="AF33" s="446"/>
      <c r="AG33" s="446"/>
      <c r="AH33" s="446"/>
      <c r="AI33" s="446"/>
      <c r="AJ33" s="425"/>
      <c r="AK33" s="425"/>
      <c r="AL33" s="425"/>
      <c r="AM33" s="431"/>
      <c r="AN33" s="133">
        <v>2</v>
      </c>
      <c r="AO33" s="134" t="s">
        <v>117</v>
      </c>
      <c r="AP33" s="134"/>
      <c r="AQ33" s="134" t="s">
        <v>114</v>
      </c>
      <c r="AR33" s="134"/>
      <c r="AS33" s="134"/>
      <c r="AT33" s="134"/>
      <c r="AU33" s="134"/>
      <c r="AV33" s="134" t="s">
        <v>114</v>
      </c>
      <c r="AW33" s="135" t="s">
        <v>114</v>
      </c>
      <c r="AX33" s="135" t="s">
        <v>114</v>
      </c>
      <c r="AY33" s="135" t="s">
        <v>114</v>
      </c>
      <c r="AZ33" s="135" t="s">
        <v>114</v>
      </c>
      <c r="BA33" s="135" t="s">
        <v>114</v>
      </c>
      <c r="BB33" s="135" t="s">
        <v>114</v>
      </c>
      <c r="BC33" s="135" t="s">
        <v>114</v>
      </c>
      <c r="BD33" s="135">
        <f t="shared" si="0"/>
        <v>0</v>
      </c>
      <c r="BE33" s="135" t="str">
        <f t="shared" si="1"/>
        <v>Débil</v>
      </c>
      <c r="BF33" s="134"/>
      <c r="BG33" s="136" t="s">
        <v>114</v>
      </c>
      <c r="BH33" s="135" t="str">
        <f t="shared" si="5"/>
        <v>Casilla formulada</v>
      </c>
      <c r="BI33" s="134"/>
      <c r="BJ33" s="135" t="str">
        <f t="shared" si="2"/>
        <v/>
      </c>
      <c r="BK33" s="135" t="str">
        <f t="shared" si="3"/>
        <v/>
      </c>
      <c r="BL33" s="135" t="str">
        <f t="shared" si="4"/>
        <v>SI</v>
      </c>
      <c r="BM33" s="434"/>
      <c r="BN33" s="437"/>
      <c r="BO33" s="440"/>
      <c r="BP33" s="443"/>
      <c r="BQ33" s="425"/>
      <c r="BR33" s="425"/>
      <c r="BS33" s="428"/>
    </row>
    <row r="34" spans="2:71" s="113" customFormat="1" ht="96" hidden="1" customHeight="1" x14ac:dyDescent="0.25">
      <c r="B34" s="463"/>
      <c r="C34" s="466"/>
      <c r="D34" s="455"/>
      <c r="E34" s="455"/>
      <c r="F34" s="453"/>
      <c r="G34" s="453"/>
      <c r="H34" s="453"/>
      <c r="I34" s="453"/>
      <c r="J34" s="455"/>
      <c r="K34" s="137">
        <v>3</v>
      </c>
      <c r="L34" s="138" t="s">
        <v>115</v>
      </c>
      <c r="M34" s="457"/>
      <c r="N34" s="460"/>
      <c r="O34" s="450"/>
      <c r="P34" s="443"/>
      <c r="Q34" s="446"/>
      <c r="R34" s="446"/>
      <c r="S34" s="446"/>
      <c r="T34" s="446"/>
      <c r="U34" s="446"/>
      <c r="V34" s="446"/>
      <c r="W34" s="446"/>
      <c r="X34" s="446"/>
      <c r="Y34" s="446"/>
      <c r="Z34" s="446"/>
      <c r="AA34" s="446"/>
      <c r="AB34" s="446"/>
      <c r="AC34" s="446"/>
      <c r="AD34" s="446"/>
      <c r="AE34" s="446"/>
      <c r="AF34" s="446"/>
      <c r="AG34" s="446"/>
      <c r="AH34" s="446"/>
      <c r="AI34" s="446"/>
      <c r="AJ34" s="425"/>
      <c r="AK34" s="425"/>
      <c r="AL34" s="425"/>
      <c r="AM34" s="431"/>
      <c r="AN34" s="139">
        <v>3</v>
      </c>
      <c r="AO34" s="140" t="s">
        <v>117</v>
      </c>
      <c r="AP34" s="140"/>
      <c r="AQ34" s="140" t="s">
        <v>114</v>
      </c>
      <c r="AR34" s="140"/>
      <c r="AS34" s="140"/>
      <c r="AT34" s="140"/>
      <c r="AU34" s="140"/>
      <c r="AV34" s="140" t="s">
        <v>114</v>
      </c>
      <c r="AW34" s="141" t="s">
        <v>114</v>
      </c>
      <c r="AX34" s="141" t="s">
        <v>114</v>
      </c>
      <c r="AY34" s="141" t="s">
        <v>114</v>
      </c>
      <c r="AZ34" s="141" t="s">
        <v>114</v>
      </c>
      <c r="BA34" s="141" t="s">
        <v>114</v>
      </c>
      <c r="BB34" s="141" t="s">
        <v>114</v>
      </c>
      <c r="BC34" s="141" t="s">
        <v>114</v>
      </c>
      <c r="BD34" s="141">
        <f t="shared" si="0"/>
        <v>0</v>
      </c>
      <c r="BE34" s="141" t="str">
        <f t="shared" si="1"/>
        <v>Débil</v>
      </c>
      <c r="BF34" s="140"/>
      <c r="BG34" s="142" t="s">
        <v>114</v>
      </c>
      <c r="BH34" s="141" t="str">
        <f t="shared" si="5"/>
        <v>Casilla formulada</v>
      </c>
      <c r="BI34" s="140"/>
      <c r="BJ34" s="141" t="str">
        <f t="shared" si="2"/>
        <v/>
      </c>
      <c r="BK34" s="141" t="str">
        <f t="shared" si="3"/>
        <v/>
      </c>
      <c r="BL34" s="141" t="str">
        <f t="shared" si="4"/>
        <v>SI</v>
      </c>
      <c r="BM34" s="434"/>
      <c r="BN34" s="437"/>
      <c r="BO34" s="440"/>
      <c r="BP34" s="443"/>
      <c r="BQ34" s="425"/>
      <c r="BR34" s="425"/>
      <c r="BS34" s="428"/>
    </row>
    <row r="35" spans="2:71" s="113" customFormat="1" ht="96" hidden="1" customHeight="1" x14ac:dyDescent="0.25">
      <c r="B35" s="463"/>
      <c r="C35" s="466"/>
      <c r="D35" s="455"/>
      <c r="E35" s="455"/>
      <c r="F35" s="453"/>
      <c r="G35" s="453"/>
      <c r="H35" s="453"/>
      <c r="I35" s="453"/>
      <c r="J35" s="455"/>
      <c r="K35" s="131">
        <v>4</v>
      </c>
      <c r="L35" s="132" t="s">
        <v>115</v>
      </c>
      <c r="M35" s="457"/>
      <c r="N35" s="460"/>
      <c r="O35" s="450"/>
      <c r="P35" s="443"/>
      <c r="Q35" s="446"/>
      <c r="R35" s="446"/>
      <c r="S35" s="446"/>
      <c r="T35" s="446"/>
      <c r="U35" s="446"/>
      <c r="V35" s="446"/>
      <c r="W35" s="446"/>
      <c r="X35" s="446"/>
      <c r="Y35" s="446"/>
      <c r="Z35" s="446"/>
      <c r="AA35" s="446"/>
      <c r="AB35" s="446"/>
      <c r="AC35" s="446"/>
      <c r="AD35" s="446"/>
      <c r="AE35" s="446"/>
      <c r="AF35" s="446"/>
      <c r="AG35" s="446"/>
      <c r="AH35" s="446"/>
      <c r="AI35" s="446"/>
      <c r="AJ35" s="425"/>
      <c r="AK35" s="425"/>
      <c r="AL35" s="425"/>
      <c r="AM35" s="431"/>
      <c r="AN35" s="133">
        <v>4</v>
      </c>
      <c r="AO35" s="134" t="s">
        <v>117</v>
      </c>
      <c r="AP35" s="134"/>
      <c r="AQ35" s="134" t="s">
        <v>114</v>
      </c>
      <c r="AR35" s="134"/>
      <c r="AS35" s="134"/>
      <c r="AT35" s="134"/>
      <c r="AU35" s="134"/>
      <c r="AV35" s="134" t="s">
        <v>114</v>
      </c>
      <c r="AW35" s="135" t="s">
        <v>114</v>
      </c>
      <c r="AX35" s="135" t="s">
        <v>114</v>
      </c>
      <c r="AY35" s="135" t="s">
        <v>114</v>
      </c>
      <c r="AZ35" s="135" t="s">
        <v>114</v>
      </c>
      <c r="BA35" s="135" t="s">
        <v>114</v>
      </c>
      <c r="BB35" s="135" t="s">
        <v>114</v>
      </c>
      <c r="BC35" s="135" t="s">
        <v>114</v>
      </c>
      <c r="BD35" s="135">
        <f t="shared" si="0"/>
        <v>0</v>
      </c>
      <c r="BE35" s="135" t="str">
        <f t="shared" si="1"/>
        <v>Débil</v>
      </c>
      <c r="BF35" s="134"/>
      <c r="BG35" s="136" t="s">
        <v>114</v>
      </c>
      <c r="BH35" s="135" t="str">
        <f t="shared" si="5"/>
        <v>Casilla formulada</v>
      </c>
      <c r="BI35" s="134"/>
      <c r="BJ35" s="135" t="str">
        <f t="shared" si="2"/>
        <v/>
      </c>
      <c r="BK35" s="135" t="str">
        <f t="shared" si="3"/>
        <v/>
      </c>
      <c r="BL35" s="135" t="str">
        <f t="shared" si="4"/>
        <v>SI</v>
      </c>
      <c r="BM35" s="434"/>
      <c r="BN35" s="437"/>
      <c r="BO35" s="440"/>
      <c r="BP35" s="443"/>
      <c r="BQ35" s="425"/>
      <c r="BR35" s="425"/>
      <c r="BS35" s="428"/>
    </row>
    <row r="36" spans="2:71" s="113" customFormat="1" ht="96" hidden="1" customHeight="1" x14ac:dyDescent="0.25">
      <c r="B36" s="463"/>
      <c r="C36" s="466"/>
      <c r="D36" s="455"/>
      <c r="E36" s="455"/>
      <c r="F36" s="453"/>
      <c r="G36" s="453"/>
      <c r="H36" s="453"/>
      <c r="I36" s="453"/>
      <c r="J36" s="455"/>
      <c r="K36" s="137">
        <v>5</v>
      </c>
      <c r="L36" s="138" t="s">
        <v>115</v>
      </c>
      <c r="M36" s="457"/>
      <c r="N36" s="460"/>
      <c r="O36" s="450"/>
      <c r="P36" s="443"/>
      <c r="Q36" s="446"/>
      <c r="R36" s="446"/>
      <c r="S36" s="446"/>
      <c r="T36" s="446"/>
      <c r="U36" s="446"/>
      <c r="V36" s="446"/>
      <c r="W36" s="446"/>
      <c r="X36" s="446"/>
      <c r="Y36" s="446"/>
      <c r="Z36" s="446"/>
      <c r="AA36" s="446"/>
      <c r="AB36" s="446"/>
      <c r="AC36" s="446"/>
      <c r="AD36" s="446"/>
      <c r="AE36" s="446"/>
      <c r="AF36" s="446"/>
      <c r="AG36" s="446"/>
      <c r="AH36" s="446"/>
      <c r="AI36" s="446"/>
      <c r="AJ36" s="425"/>
      <c r="AK36" s="425"/>
      <c r="AL36" s="425"/>
      <c r="AM36" s="431"/>
      <c r="AN36" s="139">
        <v>5</v>
      </c>
      <c r="AO36" s="140" t="s">
        <v>117</v>
      </c>
      <c r="AP36" s="140"/>
      <c r="AQ36" s="140" t="s">
        <v>114</v>
      </c>
      <c r="AR36" s="140"/>
      <c r="AS36" s="140"/>
      <c r="AT36" s="140"/>
      <c r="AU36" s="140"/>
      <c r="AV36" s="140" t="s">
        <v>114</v>
      </c>
      <c r="AW36" s="141" t="s">
        <v>114</v>
      </c>
      <c r="AX36" s="141" t="s">
        <v>114</v>
      </c>
      <c r="AY36" s="141" t="s">
        <v>114</v>
      </c>
      <c r="AZ36" s="141" t="s">
        <v>114</v>
      </c>
      <c r="BA36" s="141" t="s">
        <v>114</v>
      </c>
      <c r="BB36" s="141" t="s">
        <v>114</v>
      </c>
      <c r="BC36" s="141" t="s">
        <v>114</v>
      </c>
      <c r="BD36" s="141">
        <f t="shared" si="0"/>
        <v>0</v>
      </c>
      <c r="BE36" s="141" t="str">
        <f t="shared" si="1"/>
        <v>Débil</v>
      </c>
      <c r="BF36" s="140"/>
      <c r="BG36" s="142" t="s">
        <v>114</v>
      </c>
      <c r="BH36" s="141" t="str">
        <f t="shared" si="5"/>
        <v>Casilla formulada</v>
      </c>
      <c r="BI36" s="140"/>
      <c r="BJ36" s="141" t="str">
        <f t="shared" si="2"/>
        <v/>
      </c>
      <c r="BK36" s="141" t="str">
        <f t="shared" si="3"/>
        <v/>
      </c>
      <c r="BL36" s="141" t="str">
        <f t="shared" si="4"/>
        <v>SI</v>
      </c>
      <c r="BM36" s="434"/>
      <c r="BN36" s="437"/>
      <c r="BO36" s="440"/>
      <c r="BP36" s="443"/>
      <c r="BQ36" s="425"/>
      <c r="BR36" s="425"/>
      <c r="BS36" s="428"/>
    </row>
    <row r="37" spans="2:71" s="113" customFormat="1" ht="96" hidden="1" customHeight="1" x14ac:dyDescent="0.25">
      <c r="B37" s="463"/>
      <c r="C37" s="466"/>
      <c r="D37" s="455"/>
      <c r="E37" s="455"/>
      <c r="F37" s="453"/>
      <c r="G37" s="453"/>
      <c r="H37" s="453"/>
      <c r="I37" s="453"/>
      <c r="J37" s="455"/>
      <c r="K37" s="131">
        <v>6</v>
      </c>
      <c r="L37" s="132" t="s">
        <v>115</v>
      </c>
      <c r="M37" s="457"/>
      <c r="N37" s="460"/>
      <c r="O37" s="450"/>
      <c r="P37" s="443"/>
      <c r="Q37" s="446"/>
      <c r="R37" s="446"/>
      <c r="S37" s="446"/>
      <c r="T37" s="446"/>
      <c r="U37" s="446"/>
      <c r="V37" s="446"/>
      <c r="W37" s="446"/>
      <c r="X37" s="446"/>
      <c r="Y37" s="446"/>
      <c r="Z37" s="446"/>
      <c r="AA37" s="446"/>
      <c r="AB37" s="446"/>
      <c r="AC37" s="446"/>
      <c r="AD37" s="446"/>
      <c r="AE37" s="446"/>
      <c r="AF37" s="446"/>
      <c r="AG37" s="446"/>
      <c r="AH37" s="446"/>
      <c r="AI37" s="446"/>
      <c r="AJ37" s="425"/>
      <c r="AK37" s="425"/>
      <c r="AL37" s="425"/>
      <c r="AM37" s="431"/>
      <c r="AN37" s="133">
        <v>6</v>
      </c>
      <c r="AO37" s="134" t="s">
        <v>117</v>
      </c>
      <c r="AP37" s="134"/>
      <c r="AQ37" s="134" t="s">
        <v>114</v>
      </c>
      <c r="AR37" s="134"/>
      <c r="AS37" s="134"/>
      <c r="AT37" s="134"/>
      <c r="AU37" s="134"/>
      <c r="AV37" s="134" t="s">
        <v>114</v>
      </c>
      <c r="AW37" s="135" t="s">
        <v>114</v>
      </c>
      <c r="AX37" s="135" t="s">
        <v>114</v>
      </c>
      <c r="AY37" s="135" t="s">
        <v>114</v>
      </c>
      <c r="AZ37" s="135" t="s">
        <v>114</v>
      </c>
      <c r="BA37" s="135" t="s">
        <v>114</v>
      </c>
      <c r="BB37" s="135" t="s">
        <v>114</v>
      </c>
      <c r="BC37" s="135" t="s">
        <v>114</v>
      </c>
      <c r="BD37" s="135">
        <f t="shared" si="0"/>
        <v>0</v>
      </c>
      <c r="BE37" s="135" t="str">
        <f t="shared" si="1"/>
        <v>Débil</v>
      </c>
      <c r="BF37" s="134"/>
      <c r="BG37" s="136" t="s">
        <v>114</v>
      </c>
      <c r="BH37" s="135" t="str">
        <f t="shared" si="5"/>
        <v>Casilla formulada</v>
      </c>
      <c r="BI37" s="134"/>
      <c r="BJ37" s="135" t="str">
        <f t="shared" si="2"/>
        <v/>
      </c>
      <c r="BK37" s="135" t="str">
        <f t="shared" si="3"/>
        <v/>
      </c>
      <c r="BL37" s="135" t="str">
        <f t="shared" si="4"/>
        <v>SI</v>
      </c>
      <c r="BM37" s="434"/>
      <c r="BN37" s="437"/>
      <c r="BO37" s="440"/>
      <c r="BP37" s="443"/>
      <c r="BQ37" s="425"/>
      <c r="BR37" s="425"/>
      <c r="BS37" s="428"/>
    </row>
    <row r="38" spans="2:71" s="113" customFormat="1" ht="96" hidden="1" customHeight="1" x14ac:dyDescent="0.25">
      <c r="B38" s="463"/>
      <c r="C38" s="466"/>
      <c r="D38" s="455"/>
      <c r="E38" s="455"/>
      <c r="F38" s="453"/>
      <c r="G38" s="453"/>
      <c r="H38" s="453"/>
      <c r="I38" s="453"/>
      <c r="J38" s="455"/>
      <c r="K38" s="137">
        <v>7</v>
      </c>
      <c r="L38" s="138" t="s">
        <v>115</v>
      </c>
      <c r="M38" s="457"/>
      <c r="N38" s="460"/>
      <c r="O38" s="450"/>
      <c r="P38" s="443"/>
      <c r="Q38" s="446"/>
      <c r="R38" s="446"/>
      <c r="S38" s="446"/>
      <c r="T38" s="446"/>
      <c r="U38" s="446"/>
      <c r="V38" s="446"/>
      <c r="W38" s="446"/>
      <c r="X38" s="446"/>
      <c r="Y38" s="446"/>
      <c r="Z38" s="446"/>
      <c r="AA38" s="446"/>
      <c r="AB38" s="446"/>
      <c r="AC38" s="446"/>
      <c r="AD38" s="446"/>
      <c r="AE38" s="446"/>
      <c r="AF38" s="446"/>
      <c r="AG38" s="446"/>
      <c r="AH38" s="446"/>
      <c r="AI38" s="446"/>
      <c r="AJ38" s="425"/>
      <c r="AK38" s="425"/>
      <c r="AL38" s="425"/>
      <c r="AM38" s="431"/>
      <c r="AN38" s="139">
        <v>7</v>
      </c>
      <c r="AO38" s="140" t="s">
        <v>117</v>
      </c>
      <c r="AP38" s="140"/>
      <c r="AQ38" s="140" t="s">
        <v>114</v>
      </c>
      <c r="AR38" s="140"/>
      <c r="AS38" s="140"/>
      <c r="AT38" s="140"/>
      <c r="AU38" s="140"/>
      <c r="AV38" s="140" t="s">
        <v>114</v>
      </c>
      <c r="AW38" s="141" t="s">
        <v>114</v>
      </c>
      <c r="AX38" s="141" t="s">
        <v>114</v>
      </c>
      <c r="AY38" s="141" t="s">
        <v>114</v>
      </c>
      <c r="AZ38" s="141" t="s">
        <v>114</v>
      </c>
      <c r="BA38" s="141" t="s">
        <v>114</v>
      </c>
      <c r="BB38" s="141" t="s">
        <v>114</v>
      </c>
      <c r="BC38" s="141" t="s">
        <v>114</v>
      </c>
      <c r="BD38" s="141">
        <f t="shared" si="0"/>
        <v>0</v>
      </c>
      <c r="BE38" s="141" t="str">
        <f t="shared" si="1"/>
        <v>Débil</v>
      </c>
      <c r="BF38" s="140"/>
      <c r="BG38" s="142" t="s">
        <v>114</v>
      </c>
      <c r="BH38" s="141" t="str">
        <f t="shared" si="5"/>
        <v>Casilla formulada</v>
      </c>
      <c r="BI38" s="140"/>
      <c r="BJ38" s="141" t="str">
        <f t="shared" si="2"/>
        <v/>
      </c>
      <c r="BK38" s="141" t="str">
        <f t="shared" si="3"/>
        <v/>
      </c>
      <c r="BL38" s="141" t="str">
        <f t="shared" si="4"/>
        <v>SI</v>
      </c>
      <c r="BM38" s="434"/>
      <c r="BN38" s="437"/>
      <c r="BO38" s="440"/>
      <c r="BP38" s="443"/>
      <c r="BQ38" s="425"/>
      <c r="BR38" s="425"/>
      <c r="BS38" s="428"/>
    </row>
    <row r="39" spans="2:71" s="113" customFormat="1" ht="96" hidden="1" customHeight="1" x14ac:dyDescent="0.25">
      <c r="B39" s="463"/>
      <c r="C39" s="466"/>
      <c r="D39" s="455"/>
      <c r="E39" s="455"/>
      <c r="F39" s="453"/>
      <c r="G39" s="453"/>
      <c r="H39" s="453"/>
      <c r="I39" s="453"/>
      <c r="J39" s="455"/>
      <c r="K39" s="131">
        <v>8</v>
      </c>
      <c r="L39" s="132" t="s">
        <v>115</v>
      </c>
      <c r="M39" s="457"/>
      <c r="N39" s="460"/>
      <c r="O39" s="450"/>
      <c r="P39" s="443"/>
      <c r="Q39" s="446"/>
      <c r="R39" s="446"/>
      <c r="S39" s="446"/>
      <c r="T39" s="446"/>
      <c r="U39" s="446"/>
      <c r="V39" s="446"/>
      <c r="W39" s="446"/>
      <c r="X39" s="446"/>
      <c r="Y39" s="446"/>
      <c r="Z39" s="446"/>
      <c r="AA39" s="446"/>
      <c r="AB39" s="446"/>
      <c r="AC39" s="446"/>
      <c r="AD39" s="446"/>
      <c r="AE39" s="446"/>
      <c r="AF39" s="446"/>
      <c r="AG39" s="446"/>
      <c r="AH39" s="446"/>
      <c r="AI39" s="446"/>
      <c r="AJ39" s="425"/>
      <c r="AK39" s="425"/>
      <c r="AL39" s="425"/>
      <c r="AM39" s="431"/>
      <c r="AN39" s="133">
        <v>8</v>
      </c>
      <c r="AO39" s="134" t="s">
        <v>117</v>
      </c>
      <c r="AP39" s="134"/>
      <c r="AQ39" s="134" t="s">
        <v>114</v>
      </c>
      <c r="AR39" s="134"/>
      <c r="AS39" s="134"/>
      <c r="AT39" s="134"/>
      <c r="AU39" s="134"/>
      <c r="AV39" s="134" t="s">
        <v>114</v>
      </c>
      <c r="AW39" s="135" t="s">
        <v>114</v>
      </c>
      <c r="AX39" s="135" t="s">
        <v>114</v>
      </c>
      <c r="AY39" s="135" t="s">
        <v>114</v>
      </c>
      <c r="AZ39" s="135" t="s">
        <v>114</v>
      </c>
      <c r="BA39" s="135" t="s">
        <v>114</v>
      </c>
      <c r="BB39" s="135" t="s">
        <v>114</v>
      </c>
      <c r="BC39" s="135" t="s">
        <v>114</v>
      </c>
      <c r="BD39" s="135">
        <f t="shared" si="0"/>
        <v>0</v>
      </c>
      <c r="BE39" s="135" t="str">
        <f t="shared" si="1"/>
        <v>Débil</v>
      </c>
      <c r="BF39" s="134"/>
      <c r="BG39" s="136" t="s">
        <v>114</v>
      </c>
      <c r="BH39" s="135" t="str">
        <f t="shared" si="5"/>
        <v>Casilla formulada</v>
      </c>
      <c r="BI39" s="134"/>
      <c r="BJ39" s="135" t="str">
        <f t="shared" si="2"/>
        <v/>
      </c>
      <c r="BK39" s="135" t="str">
        <f t="shared" si="3"/>
        <v/>
      </c>
      <c r="BL39" s="135" t="str">
        <f t="shared" si="4"/>
        <v>SI</v>
      </c>
      <c r="BM39" s="434"/>
      <c r="BN39" s="437"/>
      <c r="BO39" s="440"/>
      <c r="BP39" s="443"/>
      <c r="BQ39" s="425"/>
      <c r="BR39" s="425"/>
      <c r="BS39" s="428"/>
    </row>
    <row r="40" spans="2:71" s="113" customFormat="1" ht="96" hidden="1" customHeight="1" x14ac:dyDescent="0.25">
      <c r="B40" s="463"/>
      <c r="C40" s="466"/>
      <c r="D40" s="455"/>
      <c r="E40" s="455"/>
      <c r="F40" s="453"/>
      <c r="G40" s="453"/>
      <c r="H40" s="453"/>
      <c r="I40" s="453"/>
      <c r="J40" s="455"/>
      <c r="K40" s="137">
        <v>9</v>
      </c>
      <c r="L40" s="143" t="s">
        <v>115</v>
      </c>
      <c r="M40" s="457"/>
      <c r="N40" s="460"/>
      <c r="O40" s="450"/>
      <c r="P40" s="443"/>
      <c r="Q40" s="446"/>
      <c r="R40" s="446"/>
      <c r="S40" s="446"/>
      <c r="T40" s="446"/>
      <c r="U40" s="446"/>
      <c r="V40" s="446"/>
      <c r="W40" s="446"/>
      <c r="X40" s="446"/>
      <c r="Y40" s="446"/>
      <c r="Z40" s="446"/>
      <c r="AA40" s="446"/>
      <c r="AB40" s="446"/>
      <c r="AC40" s="446"/>
      <c r="AD40" s="446"/>
      <c r="AE40" s="446"/>
      <c r="AF40" s="446"/>
      <c r="AG40" s="446"/>
      <c r="AH40" s="446"/>
      <c r="AI40" s="446"/>
      <c r="AJ40" s="425"/>
      <c r="AK40" s="425"/>
      <c r="AL40" s="425"/>
      <c r="AM40" s="431"/>
      <c r="AN40" s="139">
        <v>9</v>
      </c>
      <c r="AO40" s="140" t="s">
        <v>117</v>
      </c>
      <c r="AP40" s="140"/>
      <c r="AQ40" s="140" t="s">
        <v>114</v>
      </c>
      <c r="AR40" s="140"/>
      <c r="AS40" s="140"/>
      <c r="AT40" s="140"/>
      <c r="AU40" s="140"/>
      <c r="AV40" s="140" t="s">
        <v>114</v>
      </c>
      <c r="AW40" s="141" t="s">
        <v>114</v>
      </c>
      <c r="AX40" s="141" t="s">
        <v>114</v>
      </c>
      <c r="AY40" s="141" t="s">
        <v>114</v>
      </c>
      <c r="AZ40" s="141" t="s">
        <v>114</v>
      </c>
      <c r="BA40" s="141" t="s">
        <v>114</v>
      </c>
      <c r="BB40" s="141" t="s">
        <v>114</v>
      </c>
      <c r="BC40" s="141" t="s">
        <v>114</v>
      </c>
      <c r="BD40" s="141">
        <f t="shared" si="0"/>
        <v>0</v>
      </c>
      <c r="BE40" s="141" t="str">
        <f t="shared" si="1"/>
        <v>Débil</v>
      </c>
      <c r="BF40" s="140"/>
      <c r="BG40" s="142" t="s">
        <v>114</v>
      </c>
      <c r="BH40" s="141" t="str">
        <f t="shared" si="5"/>
        <v>Casilla formulada</v>
      </c>
      <c r="BI40" s="140"/>
      <c r="BJ40" s="141" t="str">
        <f t="shared" si="2"/>
        <v/>
      </c>
      <c r="BK40" s="141" t="str">
        <f t="shared" si="3"/>
        <v/>
      </c>
      <c r="BL40" s="141" t="str">
        <f t="shared" si="4"/>
        <v>SI</v>
      </c>
      <c r="BM40" s="434"/>
      <c r="BN40" s="437"/>
      <c r="BO40" s="440"/>
      <c r="BP40" s="443"/>
      <c r="BQ40" s="425"/>
      <c r="BR40" s="425"/>
      <c r="BS40" s="428"/>
    </row>
    <row r="41" spans="2:71" s="113" customFormat="1" ht="96" hidden="1" customHeight="1" thickBot="1" x14ac:dyDescent="0.3">
      <c r="B41" s="464"/>
      <c r="C41" s="467"/>
      <c r="D41" s="456"/>
      <c r="E41" s="456"/>
      <c r="F41" s="454"/>
      <c r="G41" s="454"/>
      <c r="H41" s="454"/>
      <c r="I41" s="454"/>
      <c r="J41" s="456"/>
      <c r="K41" s="144">
        <v>10</v>
      </c>
      <c r="L41" s="145" t="s">
        <v>115</v>
      </c>
      <c r="M41" s="458"/>
      <c r="N41" s="461"/>
      <c r="O41" s="451"/>
      <c r="P41" s="444"/>
      <c r="Q41" s="447"/>
      <c r="R41" s="447"/>
      <c r="S41" s="447"/>
      <c r="T41" s="447"/>
      <c r="U41" s="447"/>
      <c r="V41" s="447"/>
      <c r="W41" s="447"/>
      <c r="X41" s="447"/>
      <c r="Y41" s="447"/>
      <c r="Z41" s="447"/>
      <c r="AA41" s="447"/>
      <c r="AB41" s="447"/>
      <c r="AC41" s="447"/>
      <c r="AD41" s="447"/>
      <c r="AE41" s="447"/>
      <c r="AF41" s="447"/>
      <c r="AG41" s="447"/>
      <c r="AH41" s="447"/>
      <c r="AI41" s="447"/>
      <c r="AJ41" s="426"/>
      <c r="AK41" s="426"/>
      <c r="AL41" s="426"/>
      <c r="AM41" s="432"/>
      <c r="AN41" s="146">
        <v>10</v>
      </c>
      <c r="AO41" s="147" t="s">
        <v>117</v>
      </c>
      <c r="AP41" s="147"/>
      <c r="AQ41" s="147" t="s">
        <v>114</v>
      </c>
      <c r="AR41" s="147"/>
      <c r="AS41" s="147"/>
      <c r="AT41" s="147"/>
      <c r="AU41" s="147"/>
      <c r="AV41" s="147" t="s">
        <v>114</v>
      </c>
      <c r="AW41" s="148" t="s">
        <v>114</v>
      </c>
      <c r="AX41" s="148" t="s">
        <v>114</v>
      </c>
      <c r="AY41" s="148" t="s">
        <v>114</v>
      </c>
      <c r="AZ41" s="148" t="s">
        <v>114</v>
      </c>
      <c r="BA41" s="148" t="s">
        <v>114</v>
      </c>
      <c r="BB41" s="148" t="s">
        <v>114</v>
      </c>
      <c r="BC41" s="148" t="s">
        <v>114</v>
      </c>
      <c r="BD41" s="148">
        <f t="shared" si="0"/>
        <v>0</v>
      </c>
      <c r="BE41" s="148" t="str">
        <f t="shared" si="1"/>
        <v>Débil</v>
      </c>
      <c r="BF41" s="147"/>
      <c r="BG41" s="149" t="s">
        <v>114</v>
      </c>
      <c r="BH41" s="148" t="str">
        <f t="shared" si="5"/>
        <v>Casilla formulada</v>
      </c>
      <c r="BI41" s="147"/>
      <c r="BJ41" s="148" t="str">
        <f t="shared" si="2"/>
        <v/>
      </c>
      <c r="BK41" s="148" t="str">
        <f t="shared" si="3"/>
        <v/>
      </c>
      <c r="BL41" s="148" t="str">
        <f t="shared" si="4"/>
        <v>SI</v>
      </c>
      <c r="BM41" s="435"/>
      <c r="BN41" s="438"/>
      <c r="BO41" s="441"/>
      <c r="BP41" s="444"/>
      <c r="BQ41" s="426"/>
      <c r="BR41" s="426"/>
      <c r="BS41" s="429"/>
    </row>
    <row r="42" spans="2:71" s="113" customFormat="1" ht="96" hidden="1" customHeight="1" x14ac:dyDescent="0.25">
      <c r="B42" s="462">
        <v>4</v>
      </c>
      <c r="C42" s="465" t="s">
        <v>112</v>
      </c>
      <c r="D42" s="455" t="s">
        <v>113</v>
      </c>
      <c r="E42" s="455"/>
      <c r="F42" s="453" t="s">
        <v>114</v>
      </c>
      <c r="G42" s="453" t="s">
        <v>114</v>
      </c>
      <c r="H42" s="453" t="s">
        <v>114</v>
      </c>
      <c r="I42" s="453" t="s">
        <v>114</v>
      </c>
      <c r="J42" s="455" t="str">
        <f>IF(AND((F42="SI"),(G42="SI"),(H42="SI"),(I42="SI")),"Si es Riesgo de Corrupción","No es Riesgo de Corrupción")</f>
        <v>No es Riesgo de Corrupción</v>
      </c>
      <c r="K42" s="128">
        <v>1</v>
      </c>
      <c r="L42" s="129" t="s">
        <v>115</v>
      </c>
      <c r="M42" s="457" t="s">
        <v>183</v>
      </c>
      <c r="N42" s="459" t="s">
        <v>114</v>
      </c>
      <c r="O42" s="449" t="str">
        <f>IF(N42=1,"Rara vez",IF(N42=2,"Improbable",IF(N42=3,"Posible",IF(N42=4,"Probable",IF(N42=5,"Casi seguro","Definir el nivel de probabilidad")))))</f>
        <v>Definir el nivel de probabilidad</v>
      </c>
      <c r="P42" s="4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445" t="s">
        <v>114</v>
      </c>
      <c r="R42" s="445" t="s">
        <v>114</v>
      </c>
      <c r="S42" s="445" t="s">
        <v>114</v>
      </c>
      <c r="T42" s="445" t="s">
        <v>114</v>
      </c>
      <c r="U42" s="445" t="s">
        <v>114</v>
      </c>
      <c r="V42" s="445" t="s">
        <v>114</v>
      </c>
      <c r="W42" s="445" t="s">
        <v>114</v>
      </c>
      <c r="X42" s="445" t="s">
        <v>114</v>
      </c>
      <c r="Y42" s="445" t="s">
        <v>114</v>
      </c>
      <c r="Z42" s="445" t="s">
        <v>114</v>
      </c>
      <c r="AA42" s="445" t="s">
        <v>114</v>
      </c>
      <c r="AB42" s="445" t="s">
        <v>114</v>
      </c>
      <c r="AC42" s="445" t="s">
        <v>114</v>
      </c>
      <c r="AD42" s="445" t="s">
        <v>114</v>
      </c>
      <c r="AE42" s="445" t="s">
        <v>114</v>
      </c>
      <c r="AF42" s="445" t="s">
        <v>114</v>
      </c>
      <c r="AG42" s="445" t="s">
        <v>114</v>
      </c>
      <c r="AH42" s="445" t="s">
        <v>114</v>
      </c>
      <c r="AI42" s="445" t="s">
        <v>114</v>
      </c>
      <c r="AJ42" s="448">
        <f>IF(AF42="SI","Impacto Catastrófico por lesoines o perdida de vidas humanas",(COUNTIF(Q42:AE51,"SI")+COUNTIF(AG42:AI51,"SI")))</f>
        <v>0</v>
      </c>
      <c r="AK42" s="448" t="str">
        <f>IF(AJ42=0,"",IF(AND(AJ42&gt;0,AJ42&lt;=5),"Moderado",IF(AND(AJ42&gt;5,AJ42&lt;=11),"Mayor","Catastrófico")))</f>
        <v/>
      </c>
      <c r="AL42" s="448" t="str">
        <f>IF(AND(O42="Rara Vez",AK42="Moderado"),"Moderado",IF(AND(O42="Rara Vez",AK42="Mayor"),"Alto",IF(AND(O42="Improbable",AK42="Moderado"),"Moderado",IF(AND(O42="Improbable",AK42="Mayor"),"Alto",IF(AND(O42="Posible",AK42="Moderado"),"Alto",IF(AND(O42="Probable",AK42="Moderado"),"Alto","Extremo"))))))</f>
        <v>Extremo</v>
      </c>
      <c r="AM42" s="430" t="s">
        <v>116</v>
      </c>
      <c r="AN42" s="117">
        <v>1</v>
      </c>
      <c r="AO42" s="121" t="s">
        <v>117</v>
      </c>
      <c r="AP42" s="121"/>
      <c r="AQ42" s="121" t="s">
        <v>114</v>
      </c>
      <c r="AR42" s="121"/>
      <c r="AS42" s="121"/>
      <c r="AT42" s="121"/>
      <c r="AU42" s="121"/>
      <c r="AV42" s="121" t="s">
        <v>114</v>
      </c>
      <c r="AW42" s="120" t="s">
        <v>114</v>
      </c>
      <c r="AX42" s="120" t="s">
        <v>114</v>
      </c>
      <c r="AY42" s="120" t="s">
        <v>114</v>
      </c>
      <c r="AZ42" s="120" t="s">
        <v>114</v>
      </c>
      <c r="BA42" s="120" t="s">
        <v>114</v>
      </c>
      <c r="BB42" s="120" t="s">
        <v>114</v>
      </c>
      <c r="BC42" s="120" t="s">
        <v>114</v>
      </c>
      <c r="BD42" s="120">
        <f t="shared" si="0"/>
        <v>0</v>
      </c>
      <c r="BE42" s="120" t="str">
        <f t="shared" si="1"/>
        <v>Débil</v>
      </c>
      <c r="BF42" s="121"/>
      <c r="BG42" s="130" t="s">
        <v>114</v>
      </c>
      <c r="BH42" s="120" t="str">
        <f t="shared" si="5"/>
        <v>Casilla formulada</v>
      </c>
      <c r="BI42" s="121"/>
      <c r="BJ42" s="120" t="str">
        <f t="shared" si="2"/>
        <v/>
      </c>
      <c r="BK42" s="120" t="str">
        <f t="shared" si="3"/>
        <v/>
      </c>
      <c r="BL42" s="120" t="str">
        <f t="shared" si="4"/>
        <v>SI</v>
      </c>
      <c r="BM42" s="433" t="e">
        <f>IF(AVERAGE(BK42:BK51)=100,"FUERTE",IF(AND(AVERAGE(BK42:BK51)&lt;=99,AVERAGE(BK42:BK51)&gt;=50),"MODERADA",IF(AVERAGE(BK42:BK51)&lt;50,"DÉBIL",0)))</f>
        <v>#DIV/0!</v>
      </c>
      <c r="BN42" s="436" t="str">
        <f>IFERROR(IF(BM42="DÉBIL","NO DISMINUYE",IF(AVERAGEIF(AV42:AV51,"Preventivo",BK42:BK51)&gt;=50,"DIRECTAMENTE","NO DISMINUYE")),"NO DISMINUYE")</f>
        <v>NO DISMINUYE</v>
      </c>
      <c r="BO42" s="439" t="e">
        <f>IF(N42=1,1,IF(AND(N42=2,BM42="FUERTE",BN42="DIRECTAMENTE"),N42-1,IF(AND(N42&gt;2,BM42="FUERTE",BN42="DIRECTAMENTE"),N42-2,IF(AND(N42&gt;=2,BM42="MODERADA",BN42="DIRECTAMENTE"),N42-1,N42))))</f>
        <v>#DIV/0!</v>
      </c>
      <c r="BP42" s="442" t="e">
        <f>IF(BO42=1,"Rara vez",IF(BO42=2,"Improbable",IF(BO42=3,"Posible",IF(BO42=4,"Probable",IF(BO42=5,"Casi Seguro",0)))))</f>
        <v>#DIV/0!</v>
      </c>
      <c r="BQ42" s="424" t="str">
        <f>AK42</f>
        <v/>
      </c>
      <c r="BR42" s="424" t="e">
        <f>IF(AND(BP42="Rara Vez",BQ42="Moderado"),"Moderado",IF(AND(BP42="Rara Vez",BQ42="Mayor"),"Alto",IF(AND(BP42="Improbable",BQ42="Moderado"),"Moderado",IF(AND(BP42="Improbable",BQ42="Mayor"),"Alto",IF(AND(BP42="Posible",BQ42="Moderado"),"Alto",IF(AND(BP42="Probable",BQ42="Moderado"),"Alto","Extremo"))))))</f>
        <v>#DIV/0!</v>
      </c>
      <c r="BS42" s="427"/>
    </row>
    <row r="43" spans="2:71" s="113" customFormat="1" ht="96" hidden="1" customHeight="1" x14ac:dyDescent="0.25">
      <c r="B43" s="463"/>
      <c r="C43" s="466"/>
      <c r="D43" s="455"/>
      <c r="E43" s="455"/>
      <c r="F43" s="453"/>
      <c r="G43" s="453"/>
      <c r="H43" s="453"/>
      <c r="I43" s="453"/>
      <c r="J43" s="455"/>
      <c r="K43" s="131">
        <v>2</v>
      </c>
      <c r="L43" s="132" t="s">
        <v>115</v>
      </c>
      <c r="M43" s="457"/>
      <c r="N43" s="460"/>
      <c r="O43" s="450"/>
      <c r="P43" s="443"/>
      <c r="Q43" s="446"/>
      <c r="R43" s="446"/>
      <c r="S43" s="446"/>
      <c r="T43" s="446"/>
      <c r="U43" s="446"/>
      <c r="V43" s="446"/>
      <c r="W43" s="446"/>
      <c r="X43" s="446"/>
      <c r="Y43" s="446"/>
      <c r="Z43" s="446"/>
      <c r="AA43" s="446"/>
      <c r="AB43" s="446"/>
      <c r="AC43" s="446"/>
      <c r="AD43" s="446"/>
      <c r="AE43" s="446"/>
      <c r="AF43" s="446"/>
      <c r="AG43" s="446"/>
      <c r="AH43" s="446"/>
      <c r="AI43" s="446"/>
      <c r="AJ43" s="425"/>
      <c r="AK43" s="425"/>
      <c r="AL43" s="425"/>
      <c r="AM43" s="431"/>
      <c r="AN43" s="133">
        <v>2</v>
      </c>
      <c r="AO43" s="134" t="s">
        <v>117</v>
      </c>
      <c r="AP43" s="134"/>
      <c r="AQ43" s="134" t="s">
        <v>114</v>
      </c>
      <c r="AR43" s="134"/>
      <c r="AS43" s="134"/>
      <c r="AT43" s="134"/>
      <c r="AU43" s="134"/>
      <c r="AV43" s="134" t="s">
        <v>114</v>
      </c>
      <c r="AW43" s="135" t="s">
        <v>114</v>
      </c>
      <c r="AX43" s="135" t="s">
        <v>114</v>
      </c>
      <c r="AY43" s="135" t="s">
        <v>114</v>
      </c>
      <c r="AZ43" s="135" t="s">
        <v>114</v>
      </c>
      <c r="BA43" s="135" t="s">
        <v>114</v>
      </c>
      <c r="BB43" s="135" t="s">
        <v>114</v>
      </c>
      <c r="BC43" s="135" t="s">
        <v>114</v>
      </c>
      <c r="BD43" s="135">
        <f t="shared" si="0"/>
        <v>0</v>
      </c>
      <c r="BE43" s="135" t="str">
        <f t="shared" si="1"/>
        <v>Débil</v>
      </c>
      <c r="BF43" s="134"/>
      <c r="BG43" s="136" t="s">
        <v>114</v>
      </c>
      <c r="BH43" s="135" t="str">
        <f t="shared" si="5"/>
        <v>Casilla formulada</v>
      </c>
      <c r="BI43" s="134"/>
      <c r="BJ43" s="135" t="str">
        <f t="shared" si="2"/>
        <v/>
      </c>
      <c r="BK43" s="135" t="str">
        <f t="shared" si="3"/>
        <v/>
      </c>
      <c r="BL43" s="135" t="str">
        <f t="shared" si="4"/>
        <v>SI</v>
      </c>
      <c r="BM43" s="434"/>
      <c r="BN43" s="437"/>
      <c r="BO43" s="440"/>
      <c r="BP43" s="443"/>
      <c r="BQ43" s="425"/>
      <c r="BR43" s="425"/>
      <c r="BS43" s="428"/>
    </row>
    <row r="44" spans="2:71" s="113" customFormat="1" ht="96" hidden="1" customHeight="1" x14ac:dyDescent="0.25">
      <c r="B44" s="463"/>
      <c r="C44" s="466"/>
      <c r="D44" s="455"/>
      <c r="E44" s="455"/>
      <c r="F44" s="453"/>
      <c r="G44" s="453"/>
      <c r="H44" s="453"/>
      <c r="I44" s="453"/>
      <c r="J44" s="455"/>
      <c r="K44" s="137">
        <v>3</v>
      </c>
      <c r="L44" s="138" t="s">
        <v>115</v>
      </c>
      <c r="M44" s="457"/>
      <c r="N44" s="460"/>
      <c r="O44" s="450"/>
      <c r="P44" s="443"/>
      <c r="Q44" s="446"/>
      <c r="R44" s="446"/>
      <c r="S44" s="446"/>
      <c r="T44" s="446"/>
      <c r="U44" s="446"/>
      <c r="V44" s="446"/>
      <c r="W44" s="446"/>
      <c r="X44" s="446"/>
      <c r="Y44" s="446"/>
      <c r="Z44" s="446"/>
      <c r="AA44" s="446"/>
      <c r="AB44" s="446"/>
      <c r="AC44" s="446"/>
      <c r="AD44" s="446"/>
      <c r="AE44" s="446"/>
      <c r="AF44" s="446"/>
      <c r="AG44" s="446"/>
      <c r="AH44" s="446"/>
      <c r="AI44" s="446"/>
      <c r="AJ44" s="425"/>
      <c r="AK44" s="425"/>
      <c r="AL44" s="425"/>
      <c r="AM44" s="431"/>
      <c r="AN44" s="139">
        <v>3</v>
      </c>
      <c r="AO44" s="140" t="s">
        <v>117</v>
      </c>
      <c r="AP44" s="140"/>
      <c r="AQ44" s="140" t="s">
        <v>114</v>
      </c>
      <c r="AR44" s="140"/>
      <c r="AS44" s="140"/>
      <c r="AT44" s="140"/>
      <c r="AU44" s="140"/>
      <c r="AV44" s="140" t="s">
        <v>114</v>
      </c>
      <c r="AW44" s="141" t="s">
        <v>114</v>
      </c>
      <c r="AX44" s="141" t="s">
        <v>114</v>
      </c>
      <c r="AY44" s="141" t="s">
        <v>114</v>
      </c>
      <c r="AZ44" s="141" t="s">
        <v>114</v>
      </c>
      <c r="BA44" s="141" t="s">
        <v>114</v>
      </c>
      <c r="BB44" s="141" t="s">
        <v>114</v>
      </c>
      <c r="BC44" s="141" t="s">
        <v>114</v>
      </c>
      <c r="BD44" s="141">
        <f t="shared" si="0"/>
        <v>0</v>
      </c>
      <c r="BE44" s="141" t="str">
        <f t="shared" si="1"/>
        <v>Débil</v>
      </c>
      <c r="BF44" s="140"/>
      <c r="BG44" s="142" t="s">
        <v>114</v>
      </c>
      <c r="BH44" s="141" t="str">
        <f t="shared" si="5"/>
        <v>Casilla formulada</v>
      </c>
      <c r="BI44" s="140"/>
      <c r="BJ44" s="141" t="str">
        <f t="shared" si="2"/>
        <v/>
      </c>
      <c r="BK44" s="141" t="str">
        <f t="shared" si="3"/>
        <v/>
      </c>
      <c r="BL44" s="141" t="str">
        <f t="shared" si="4"/>
        <v>SI</v>
      </c>
      <c r="BM44" s="434"/>
      <c r="BN44" s="437"/>
      <c r="BO44" s="440"/>
      <c r="BP44" s="443"/>
      <c r="BQ44" s="425"/>
      <c r="BR44" s="425"/>
      <c r="BS44" s="428"/>
    </row>
    <row r="45" spans="2:71" s="113" customFormat="1" ht="96" hidden="1" customHeight="1" x14ac:dyDescent="0.25">
      <c r="B45" s="463"/>
      <c r="C45" s="466"/>
      <c r="D45" s="455"/>
      <c r="E45" s="455"/>
      <c r="F45" s="453"/>
      <c r="G45" s="453"/>
      <c r="H45" s="453"/>
      <c r="I45" s="453"/>
      <c r="J45" s="455"/>
      <c r="K45" s="131">
        <v>4</v>
      </c>
      <c r="L45" s="132" t="s">
        <v>115</v>
      </c>
      <c r="M45" s="457"/>
      <c r="N45" s="460"/>
      <c r="O45" s="450"/>
      <c r="P45" s="443"/>
      <c r="Q45" s="446"/>
      <c r="R45" s="446"/>
      <c r="S45" s="446"/>
      <c r="T45" s="446"/>
      <c r="U45" s="446"/>
      <c r="V45" s="446"/>
      <c r="W45" s="446"/>
      <c r="X45" s="446"/>
      <c r="Y45" s="446"/>
      <c r="Z45" s="446"/>
      <c r="AA45" s="446"/>
      <c r="AB45" s="446"/>
      <c r="AC45" s="446"/>
      <c r="AD45" s="446"/>
      <c r="AE45" s="446"/>
      <c r="AF45" s="446"/>
      <c r="AG45" s="446"/>
      <c r="AH45" s="446"/>
      <c r="AI45" s="446"/>
      <c r="AJ45" s="425"/>
      <c r="AK45" s="425"/>
      <c r="AL45" s="425"/>
      <c r="AM45" s="431"/>
      <c r="AN45" s="133">
        <v>4</v>
      </c>
      <c r="AO45" s="134" t="s">
        <v>117</v>
      </c>
      <c r="AP45" s="134"/>
      <c r="AQ45" s="134" t="s">
        <v>114</v>
      </c>
      <c r="AR45" s="134"/>
      <c r="AS45" s="134"/>
      <c r="AT45" s="134"/>
      <c r="AU45" s="134"/>
      <c r="AV45" s="134" t="s">
        <v>114</v>
      </c>
      <c r="AW45" s="135" t="s">
        <v>114</v>
      </c>
      <c r="AX45" s="135" t="s">
        <v>114</v>
      </c>
      <c r="AY45" s="135" t="s">
        <v>114</v>
      </c>
      <c r="AZ45" s="135" t="s">
        <v>114</v>
      </c>
      <c r="BA45" s="135" t="s">
        <v>114</v>
      </c>
      <c r="BB45" s="135" t="s">
        <v>114</v>
      </c>
      <c r="BC45" s="135" t="s">
        <v>114</v>
      </c>
      <c r="BD45" s="135">
        <f t="shared" si="0"/>
        <v>0</v>
      </c>
      <c r="BE45" s="135" t="str">
        <f t="shared" si="1"/>
        <v>Débil</v>
      </c>
      <c r="BF45" s="134"/>
      <c r="BG45" s="136" t="s">
        <v>114</v>
      </c>
      <c r="BH45" s="135" t="str">
        <f t="shared" si="5"/>
        <v>Casilla formulada</v>
      </c>
      <c r="BI45" s="134"/>
      <c r="BJ45" s="135" t="str">
        <f t="shared" si="2"/>
        <v/>
      </c>
      <c r="BK45" s="135" t="str">
        <f t="shared" si="3"/>
        <v/>
      </c>
      <c r="BL45" s="135" t="str">
        <f t="shared" si="4"/>
        <v>SI</v>
      </c>
      <c r="BM45" s="434"/>
      <c r="BN45" s="437"/>
      <c r="BO45" s="440"/>
      <c r="BP45" s="443"/>
      <c r="BQ45" s="425"/>
      <c r="BR45" s="425"/>
      <c r="BS45" s="428"/>
    </row>
    <row r="46" spans="2:71" s="113" customFormat="1" ht="96" hidden="1" customHeight="1" x14ac:dyDescent="0.25">
      <c r="B46" s="463"/>
      <c r="C46" s="466"/>
      <c r="D46" s="455"/>
      <c r="E46" s="455"/>
      <c r="F46" s="453"/>
      <c r="G46" s="453"/>
      <c r="H46" s="453"/>
      <c r="I46" s="453"/>
      <c r="J46" s="455"/>
      <c r="K46" s="137">
        <v>5</v>
      </c>
      <c r="L46" s="138" t="s">
        <v>115</v>
      </c>
      <c r="M46" s="457"/>
      <c r="N46" s="460"/>
      <c r="O46" s="450"/>
      <c r="P46" s="443"/>
      <c r="Q46" s="446"/>
      <c r="R46" s="446"/>
      <c r="S46" s="446"/>
      <c r="T46" s="446"/>
      <c r="U46" s="446"/>
      <c r="V46" s="446"/>
      <c r="W46" s="446"/>
      <c r="X46" s="446"/>
      <c r="Y46" s="446"/>
      <c r="Z46" s="446"/>
      <c r="AA46" s="446"/>
      <c r="AB46" s="446"/>
      <c r="AC46" s="446"/>
      <c r="AD46" s="446"/>
      <c r="AE46" s="446"/>
      <c r="AF46" s="446"/>
      <c r="AG46" s="446"/>
      <c r="AH46" s="446"/>
      <c r="AI46" s="446"/>
      <c r="AJ46" s="425"/>
      <c r="AK46" s="425"/>
      <c r="AL46" s="425"/>
      <c r="AM46" s="431"/>
      <c r="AN46" s="139">
        <v>5</v>
      </c>
      <c r="AO46" s="140" t="s">
        <v>117</v>
      </c>
      <c r="AP46" s="140"/>
      <c r="AQ46" s="140" t="s">
        <v>114</v>
      </c>
      <c r="AR46" s="140"/>
      <c r="AS46" s="140"/>
      <c r="AT46" s="140"/>
      <c r="AU46" s="140"/>
      <c r="AV46" s="140" t="s">
        <v>114</v>
      </c>
      <c r="AW46" s="141" t="s">
        <v>114</v>
      </c>
      <c r="AX46" s="141" t="s">
        <v>114</v>
      </c>
      <c r="AY46" s="141" t="s">
        <v>114</v>
      </c>
      <c r="AZ46" s="141" t="s">
        <v>114</v>
      </c>
      <c r="BA46" s="141" t="s">
        <v>114</v>
      </c>
      <c r="BB46" s="141" t="s">
        <v>114</v>
      </c>
      <c r="BC46" s="141" t="s">
        <v>114</v>
      </c>
      <c r="BD46" s="141">
        <f t="shared" si="0"/>
        <v>0</v>
      </c>
      <c r="BE46" s="141" t="str">
        <f t="shared" si="1"/>
        <v>Débil</v>
      </c>
      <c r="BF46" s="140"/>
      <c r="BG46" s="142" t="s">
        <v>114</v>
      </c>
      <c r="BH46" s="141" t="str">
        <f t="shared" si="5"/>
        <v>Casilla formulada</v>
      </c>
      <c r="BI46" s="140"/>
      <c r="BJ46" s="141" t="str">
        <f t="shared" si="2"/>
        <v/>
      </c>
      <c r="BK46" s="141" t="str">
        <f t="shared" si="3"/>
        <v/>
      </c>
      <c r="BL46" s="141" t="str">
        <f t="shared" si="4"/>
        <v>SI</v>
      </c>
      <c r="BM46" s="434"/>
      <c r="BN46" s="437"/>
      <c r="BO46" s="440"/>
      <c r="BP46" s="443"/>
      <c r="BQ46" s="425"/>
      <c r="BR46" s="425"/>
      <c r="BS46" s="428"/>
    </row>
    <row r="47" spans="2:71" s="113" customFormat="1" ht="96" hidden="1" customHeight="1" x14ac:dyDescent="0.25">
      <c r="B47" s="463"/>
      <c r="C47" s="466"/>
      <c r="D47" s="455"/>
      <c r="E47" s="455"/>
      <c r="F47" s="453"/>
      <c r="G47" s="453"/>
      <c r="H47" s="453"/>
      <c r="I47" s="453"/>
      <c r="J47" s="455"/>
      <c r="K47" s="131">
        <v>6</v>
      </c>
      <c r="L47" s="132" t="s">
        <v>115</v>
      </c>
      <c r="M47" s="457"/>
      <c r="N47" s="460"/>
      <c r="O47" s="450"/>
      <c r="P47" s="443"/>
      <c r="Q47" s="446"/>
      <c r="R47" s="446"/>
      <c r="S47" s="446"/>
      <c r="T47" s="446"/>
      <c r="U47" s="446"/>
      <c r="V47" s="446"/>
      <c r="W47" s="446"/>
      <c r="X47" s="446"/>
      <c r="Y47" s="446"/>
      <c r="Z47" s="446"/>
      <c r="AA47" s="446"/>
      <c r="AB47" s="446"/>
      <c r="AC47" s="446"/>
      <c r="AD47" s="446"/>
      <c r="AE47" s="446"/>
      <c r="AF47" s="446"/>
      <c r="AG47" s="446"/>
      <c r="AH47" s="446"/>
      <c r="AI47" s="446"/>
      <c r="AJ47" s="425"/>
      <c r="AK47" s="425"/>
      <c r="AL47" s="425"/>
      <c r="AM47" s="431"/>
      <c r="AN47" s="133">
        <v>6</v>
      </c>
      <c r="AO47" s="134" t="s">
        <v>117</v>
      </c>
      <c r="AP47" s="134"/>
      <c r="AQ47" s="134" t="s">
        <v>114</v>
      </c>
      <c r="AR47" s="134"/>
      <c r="AS47" s="134"/>
      <c r="AT47" s="134"/>
      <c r="AU47" s="134"/>
      <c r="AV47" s="134" t="s">
        <v>114</v>
      </c>
      <c r="AW47" s="135" t="s">
        <v>114</v>
      </c>
      <c r="AX47" s="135" t="s">
        <v>114</v>
      </c>
      <c r="AY47" s="135" t="s">
        <v>114</v>
      </c>
      <c r="AZ47" s="135" t="s">
        <v>114</v>
      </c>
      <c r="BA47" s="135" t="s">
        <v>114</v>
      </c>
      <c r="BB47" s="135" t="s">
        <v>114</v>
      </c>
      <c r="BC47" s="135" t="s">
        <v>114</v>
      </c>
      <c r="BD47" s="135">
        <f t="shared" si="0"/>
        <v>0</v>
      </c>
      <c r="BE47" s="135" t="str">
        <f t="shared" si="1"/>
        <v>Débil</v>
      </c>
      <c r="BF47" s="134"/>
      <c r="BG47" s="136" t="s">
        <v>114</v>
      </c>
      <c r="BH47" s="135" t="str">
        <f t="shared" si="5"/>
        <v>Casilla formulada</v>
      </c>
      <c r="BI47" s="134"/>
      <c r="BJ47" s="135" t="str">
        <f t="shared" si="2"/>
        <v/>
      </c>
      <c r="BK47" s="135" t="str">
        <f t="shared" si="3"/>
        <v/>
      </c>
      <c r="BL47" s="135" t="str">
        <f t="shared" si="4"/>
        <v>SI</v>
      </c>
      <c r="BM47" s="434"/>
      <c r="BN47" s="437"/>
      <c r="BO47" s="440"/>
      <c r="BP47" s="443"/>
      <c r="BQ47" s="425"/>
      <c r="BR47" s="425"/>
      <c r="BS47" s="428"/>
    </row>
    <row r="48" spans="2:71" s="113" customFormat="1" ht="96" hidden="1" customHeight="1" x14ac:dyDescent="0.25">
      <c r="B48" s="463"/>
      <c r="C48" s="466"/>
      <c r="D48" s="455"/>
      <c r="E48" s="455"/>
      <c r="F48" s="453"/>
      <c r="G48" s="453"/>
      <c r="H48" s="453"/>
      <c r="I48" s="453"/>
      <c r="J48" s="455"/>
      <c r="K48" s="137">
        <v>7</v>
      </c>
      <c r="L48" s="138" t="s">
        <v>115</v>
      </c>
      <c r="M48" s="457"/>
      <c r="N48" s="460"/>
      <c r="O48" s="450"/>
      <c r="P48" s="443"/>
      <c r="Q48" s="446"/>
      <c r="R48" s="446"/>
      <c r="S48" s="446"/>
      <c r="T48" s="446"/>
      <c r="U48" s="446"/>
      <c r="V48" s="446"/>
      <c r="W48" s="446"/>
      <c r="X48" s="446"/>
      <c r="Y48" s="446"/>
      <c r="Z48" s="446"/>
      <c r="AA48" s="446"/>
      <c r="AB48" s="446"/>
      <c r="AC48" s="446"/>
      <c r="AD48" s="446"/>
      <c r="AE48" s="446"/>
      <c r="AF48" s="446"/>
      <c r="AG48" s="446"/>
      <c r="AH48" s="446"/>
      <c r="AI48" s="446"/>
      <c r="AJ48" s="425"/>
      <c r="AK48" s="425"/>
      <c r="AL48" s="425"/>
      <c r="AM48" s="431"/>
      <c r="AN48" s="139">
        <v>7</v>
      </c>
      <c r="AO48" s="140" t="s">
        <v>117</v>
      </c>
      <c r="AP48" s="140"/>
      <c r="AQ48" s="140" t="s">
        <v>114</v>
      </c>
      <c r="AR48" s="140"/>
      <c r="AS48" s="140"/>
      <c r="AT48" s="140"/>
      <c r="AU48" s="140"/>
      <c r="AV48" s="140" t="s">
        <v>114</v>
      </c>
      <c r="AW48" s="141" t="s">
        <v>114</v>
      </c>
      <c r="AX48" s="141" t="s">
        <v>114</v>
      </c>
      <c r="AY48" s="141" t="s">
        <v>114</v>
      </c>
      <c r="AZ48" s="141" t="s">
        <v>114</v>
      </c>
      <c r="BA48" s="141" t="s">
        <v>114</v>
      </c>
      <c r="BB48" s="141" t="s">
        <v>114</v>
      </c>
      <c r="BC48" s="141" t="s">
        <v>114</v>
      </c>
      <c r="BD48" s="141">
        <f t="shared" si="0"/>
        <v>0</v>
      </c>
      <c r="BE48" s="141" t="str">
        <f t="shared" si="1"/>
        <v>Débil</v>
      </c>
      <c r="BF48" s="140"/>
      <c r="BG48" s="142" t="s">
        <v>114</v>
      </c>
      <c r="BH48" s="141" t="str">
        <f t="shared" si="5"/>
        <v>Casilla formulada</v>
      </c>
      <c r="BI48" s="140"/>
      <c r="BJ48" s="141" t="str">
        <f t="shared" si="2"/>
        <v/>
      </c>
      <c r="BK48" s="141" t="str">
        <f t="shared" si="3"/>
        <v/>
      </c>
      <c r="BL48" s="141" t="str">
        <f t="shared" si="4"/>
        <v>SI</v>
      </c>
      <c r="BM48" s="434"/>
      <c r="BN48" s="437"/>
      <c r="BO48" s="440"/>
      <c r="BP48" s="443"/>
      <c r="BQ48" s="425"/>
      <c r="BR48" s="425"/>
      <c r="BS48" s="428"/>
    </row>
    <row r="49" spans="2:71" s="113" customFormat="1" ht="96" hidden="1" customHeight="1" x14ac:dyDescent="0.25">
      <c r="B49" s="463"/>
      <c r="C49" s="466"/>
      <c r="D49" s="455"/>
      <c r="E49" s="455"/>
      <c r="F49" s="453"/>
      <c r="G49" s="453"/>
      <c r="H49" s="453"/>
      <c r="I49" s="453"/>
      <c r="J49" s="455"/>
      <c r="K49" s="131">
        <v>8</v>
      </c>
      <c r="L49" s="132" t="s">
        <v>115</v>
      </c>
      <c r="M49" s="457"/>
      <c r="N49" s="460"/>
      <c r="O49" s="450"/>
      <c r="P49" s="443"/>
      <c r="Q49" s="446"/>
      <c r="R49" s="446"/>
      <c r="S49" s="446"/>
      <c r="T49" s="446"/>
      <c r="U49" s="446"/>
      <c r="V49" s="446"/>
      <c r="W49" s="446"/>
      <c r="X49" s="446"/>
      <c r="Y49" s="446"/>
      <c r="Z49" s="446"/>
      <c r="AA49" s="446"/>
      <c r="AB49" s="446"/>
      <c r="AC49" s="446"/>
      <c r="AD49" s="446"/>
      <c r="AE49" s="446"/>
      <c r="AF49" s="446"/>
      <c r="AG49" s="446"/>
      <c r="AH49" s="446"/>
      <c r="AI49" s="446"/>
      <c r="AJ49" s="425"/>
      <c r="AK49" s="425"/>
      <c r="AL49" s="425"/>
      <c r="AM49" s="431"/>
      <c r="AN49" s="133">
        <v>8</v>
      </c>
      <c r="AO49" s="134" t="s">
        <v>117</v>
      </c>
      <c r="AP49" s="134"/>
      <c r="AQ49" s="134" t="s">
        <v>114</v>
      </c>
      <c r="AR49" s="134"/>
      <c r="AS49" s="134"/>
      <c r="AT49" s="134"/>
      <c r="AU49" s="134"/>
      <c r="AV49" s="134" t="s">
        <v>114</v>
      </c>
      <c r="AW49" s="135" t="s">
        <v>114</v>
      </c>
      <c r="AX49" s="135" t="s">
        <v>114</v>
      </c>
      <c r="AY49" s="135" t="s">
        <v>114</v>
      </c>
      <c r="AZ49" s="135" t="s">
        <v>114</v>
      </c>
      <c r="BA49" s="135" t="s">
        <v>114</v>
      </c>
      <c r="BB49" s="135" t="s">
        <v>114</v>
      </c>
      <c r="BC49" s="135" t="s">
        <v>114</v>
      </c>
      <c r="BD49" s="135">
        <f t="shared" si="0"/>
        <v>0</v>
      </c>
      <c r="BE49" s="135" t="str">
        <f t="shared" si="1"/>
        <v>Débil</v>
      </c>
      <c r="BF49" s="134"/>
      <c r="BG49" s="136" t="s">
        <v>114</v>
      </c>
      <c r="BH49" s="135" t="str">
        <f t="shared" si="5"/>
        <v>Casilla formulada</v>
      </c>
      <c r="BI49" s="134"/>
      <c r="BJ49" s="135" t="str">
        <f t="shared" si="2"/>
        <v/>
      </c>
      <c r="BK49" s="135" t="str">
        <f t="shared" si="3"/>
        <v/>
      </c>
      <c r="BL49" s="135" t="str">
        <f t="shared" si="4"/>
        <v>SI</v>
      </c>
      <c r="BM49" s="434"/>
      <c r="BN49" s="437"/>
      <c r="BO49" s="440"/>
      <c r="BP49" s="443"/>
      <c r="BQ49" s="425"/>
      <c r="BR49" s="425"/>
      <c r="BS49" s="428"/>
    </row>
    <row r="50" spans="2:71" s="113" customFormat="1" ht="96" hidden="1" customHeight="1" x14ac:dyDescent="0.25">
      <c r="B50" s="463"/>
      <c r="C50" s="466"/>
      <c r="D50" s="455"/>
      <c r="E50" s="455"/>
      <c r="F50" s="453"/>
      <c r="G50" s="453"/>
      <c r="H50" s="453"/>
      <c r="I50" s="453"/>
      <c r="J50" s="455"/>
      <c r="K50" s="137">
        <v>9</v>
      </c>
      <c r="L50" s="143" t="s">
        <v>115</v>
      </c>
      <c r="M50" s="457"/>
      <c r="N50" s="460"/>
      <c r="O50" s="450"/>
      <c r="P50" s="443"/>
      <c r="Q50" s="446"/>
      <c r="R50" s="446"/>
      <c r="S50" s="446"/>
      <c r="T50" s="446"/>
      <c r="U50" s="446"/>
      <c r="V50" s="446"/>
      <c r="W50" s="446"/>
      <c r="X50" s="446"/>
      <c r="Y50" s="446"/>
      <c r="Z50" s="446"/>
      <c r="AA50" s="446"/>
      <c r="AB50" s="446"/>
      <c r="AC50" s="446"/>
      <c r="AD50" s="446"/>
      <c r="AE50" s="446"/>
      <c r="AF50" s="446"/>
      <c r="AG50" s="446"/>
      <c r="AH50" s="446"/>
      <c r="AI50" s="446"/>
      <c r="AJ50" s="425"/>
      <c r="AK50" s="425"/>
      <c r="AL50" s="425"/>
      <c r="AM50" s="431"/>
      <c r="AN50" s="139">
        <v>9</v>
      </c>
      <c r="AO50" s="140" t="s">
        <v>117</v>
      </c>
      <c r="AP50" s="140"/>
      <c r="AQ50" s="140" t="s">
        <v>114</v>
      </c>
      <c r="AR50" s="140"/>
      <c r="AS50" s="140"/>
      <c r="AT50" s="140"/>
      <c r="AU50" s="140"/>
      <c r="AV50" s="140" t="s">
        <v>114</v>
      </c>
      <c r="AW50" s="141" t="s">
        <v>114</v>
      </c>
      <c r="AX50" s="141" t="s">
        <v>114</v>
      </c>
      <c r="AY50" s="141" t="s">
        <v>114</v>
      </c>
      <c r="AZ50" s="141" t="s">
        <v>114</v>
      </c>
      <c r="BA50" s="141" t="s">
        <v>114</v>
      </c>
      <c r="BB50" s="141" t="s">
        <v>114</v>
      </c>
      <c r="BC50" s="141" t="s">
        <v>114</v>
      </c>
      <c r="BD50" s="141">
        <f t="shared" si="0"/>
        <v>0</v>
      </c>
      <c r="BE50" s="141" t="str">
        <f t="shared" si="1"/>
        <v>Débil</v>
      </c>
      <c r="BF50" s="140"/>
      <c r="BG50" s="142" t="s">
        <v>114</v>
      </c>
      <c r="BH50" s="141" t="str">
        <f t="shared" si="5"/>
        <v>Casilla formulada</v>
      </c>
      <c r="BI50" s="140"/>
      <c r="BJ50" s="141" t="str">
        <f t="shared" si="2"/>
        <v/>
      </c>
      <c r="BK50" s="141" t="str">
        <f t="shared" si="3"/>
        <v/>
      </c>
      <c r="BL50" s="141" t="str">
        <f t="shared" si="4"/>
        <v>SI</v>
      </c>
      <c r="BM50" s="434"/>
      <c r="BN50" s="437"/>
      <c r="BO50" s="440"/>
      <c r="BP50" s="443"/>
      <c r="BQ50" s="425"/>
      <c r="BR50" s="425"/>
      <c r="BS50" s="428"/>
    </row>
    <row r="51" spans="2:71" s="113" customFormat="1" ht="96" hidden="1" customHeight="1" thickBot="1" x14ac:dyDescent="0.3">
      <c r="B51" s="464"/>
      <c r="C51" s="467"/>
      <c r="D51" s="456"/>
      <c r="E51" s="456"/>
      <c r="F51" s="454"/>
      <c r="G51" s="454"/>
      <c r="H51" s="454"/>
      <c r="I51" s="454"/>
      <c r="J51" s="456"/>
      <c r="K51" s="144">
        <v>10</v>
      </c>
      <c r="L51" s="145" t="s">
        <v>115</v>
      </c>
      <c r="M51" s="458"/>
      <c r="N51" s="461"/>
      <c r="O51" s="451"/>
      <c r="P51" s="444"/>
      <c r="Q51" s="447"/>
      <c r="R51" s="447"/>
      <c r="S51" s="447"/>
      <c r="T51" s="447"/>
      <c r="U51" s="447"/>
      <c r="V51" s="447"/>
      <c r="W51" s="447"/>
      <c r="X51" s="447"/>
      <c r="Y51" s="447"/>
      <c r="Z51" s="447"/>
      <c r="AA51" s="447"/>
      <c r="AB51" s="447"/>
      <c r="AC51" s="447"/>
      <c r="AD51" s="447"/>
      <c r="AE51" s="447"/>
      <c r="AF51" s="447"/>
      <c r="AG51" s="447"/>
      <c r="AH51" s="447"/>
      <c r="AI51" s="447"/>
      <c r="AJ51" s="426"/>
      <c r="AK51" s="426"/>
      <c r="AL51" s="426"/>
      <c r="AM51" s="432"/>
      <c r="AN51" s="146">
        <v>10</v>
      </c>
      <c r="AO51" s="147" t="s">
        <v>117</v>
      </c>
      <c r="AP51" s="147"/>
      <c r="AQ51" s="147" t="s">
        <v>114</v>
      </c>
      <c r="AR51" s="147"/>
      <c r="AS51" s="147"/>
      <c r="AT51" s="147"/>
      <c r="AU51" s="147"/>
      <c r="AV51" s="147" t="s">
        <v>114</v>
      </c>
      <c r="AW51" s="148" t="s">
        <v>114</v>
      </c>
      <c r="AX51" s="148" t="s">
        <v>114</v>
      </c>
      <c r="AY51" s="148" t="s">
        <v>114</v>
      </c>
      <c r="AZ51" s="148" t="s">
        <v>114</v>
      </c>
      <c r="BA51" s="148" t="s">
        <v>114</v>
      </c>
      <c r="BB51" s="148" t="s">
        <v>114</v>
      </c>
      <c r="BC51" s="148" t="s">
        <v>114</v>
      </c>
      <c r="BD51" s="148">
        <f t="shared" si="0"/>
        <v>0</v>
      </c>
      <c r="BE51" s="148" t="str">
        <f t="shared" si="1"/>
        <v>Débil</v>
      </c>
      <c r="BF51" s="147"/>
      <c r="BG51" s="149" t="s">
        <v>114</v>
      </c>
      <c r="BH51" s="148" t="str">
        <f t="shared" si="5"/>
        <v>Casilla formulada</v>
      </c>
      <c r="BI51" s="147"/>
      <c r="BJ51" s="148" t="str">
        <f t="shared" si="2"/>
        <v/>
      </c>
      <c r="BK51" s="148" t="str">
        <f t="shared" si="3"/>
        <v/>
      </c>
      <c r="BL51" s="148" t="str">
        <f t="shared" si="4"/>
        <v>SI</v>
      </c>
      <c r="BM51" s="435"/>
      <c r="BN51" s="438"/>
      <c r="BO51" s="441"/>
      <c r="BP51" s="444"/>
      <c r="BQ51" s="426"/>
      <c r="BR51" s="426"/>
      <c r="BS51" s="429"/>
    </row>
    <row r="52" spans="2:71" s="113" customFormat="1" ht="96" hidden="1" customHeight="1" x14ac:dyDescent="0.25">
      <c r="B52" s="462">
        <v>5</v>
      </c>
      <c r="C52" s="465" t="s">
        <v>112</v>
      </c>
      <c r="D52" s="455" t="s">
        <v>113</v>
      </c>
      <c r="E52" s="455"/>
      <c r="F52" s="453" t="s">
        <v>114</v>
      </c>
      <c r="G52" s="453" t="s">
        <v>114</v>
      </c>
      <c r="H52" s="453" t="s">
        <v>114</v>
      </c>
      <c r="I52" s="453" t="s">
        <v>114</v>
      </c>
      <c r="J52" s="455" t="str">
        <f>IF(AND((F52="SI"),(G52="SI"),(H52="SI"),(I52="SI")),"Si es Riesgo de Corrupción","No es Riesgo de Corrupción")</f>
        <v>No es Riesgo de Corrupción</v>
      </c>
      <c r="K52" s="128">
        <v>1</v>
      </c>
      <c r="L52" s="129" t="s">
        <v>115</v>
      </c>
      <c r="M52" s="457" t="s">
        <v>183</v>
      </c>
      <c r="N52" s="459" t="s">
        <v>114</v>
      </c>
      <c r="O52" s="449" t="str">
        <f>IF(N52=1,"Rara vez",IF(N52=2,"Improbable",IF(N52=3,"Posible",IF(N52=4,"Probable",IF(N52=5,"Casi seguro","Definir el nivel de probabilidad")))))</f>
        <v>Definir el nivel de probabilidad</v>
      </c>
      <c r="P52" s="4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445" t="s">
        <v>114</v>
      </c>
      <c r="R52" s="445" t="s">
        <v>114</v>
      </c>
      <c r="S52" s="445" t="s">
        <v>114</v>
      </c>
      <c r="T52" s="445" t="s">
        <v>114</v>
      </c>
      <c r="U52" s="445" t="s">
        <v>114</v>
      </c>
      <c r="V52" s="445" t="s">
        <v>114</v>
      </c>
      <c r="W52" s="445" t="s">
        <v>114</v>
      </c>
      <c r="X52" s="445" t="s">
        <v>114</v>
      </c>
      <c r="Y52" s="445" t="s">
        <v>114</v>
      </c>
      <c r="Z52" s="445" t="s">
        <v>114</v>
      </c>
      <c r="AA52" s="445" t="s">
        <v>114</v>
      </c>
      <c r="AB52" s="445" t="s">
        <v>114</v>
      </c>
      <c r="AC52" s="445" t="s">
        <v>114</v>
      </c>
      <c r="AD52" s="445" t="s">
        <v>114</v>
      </c>
      <c r="AE52" s="445" t="s">
        <v>114</v>
      </c>
      <c r="AF52" s="445" t="s">
        <v>114</v>
      </c>
      <c r="AG52" s="445" t="s">
        <v>114</v>
      </c>
      <c r="AH52" s="445" t="s">
        <v>114</v>
      </c>
      <c r="AI52" s="445" t="s">
        <v>114</v>
      </c>
      <c r="AJ52" s="448">
        <f>IF(AF52="SI","Impacto Catastrófico por lesoines o perdida de vidas humanas",(COUNTIF(Q52:AE61,"SI")+COUNTIF(AG52:AI61,"SI")))</f>
        <v>0</v>
      </c>
      <c r="AK52" s="448" t="str">
        <f>IF(AJ52=0,"",IF(AND(AJ52&gt;0,AJ52&lt;=5),"Moderado",IF(AND(AJ52&gt;5,AJ52&lt;=11),"Mayor","Catastrófico")))</f>
        <v/>
      </c>
      <c r="AL52" s="448" t="str">
        <f>IF(AND(O52="Rara Vez",AK52="Moderado"),"Moderado",IF(AND(O52="Rara Vez",AK52="Mayor"),"Alto",IF(AND(O52="Improbable",AK52="Moderado"),"Moderado",IF(AND(O52="Improbable",AK52="Mayor"),"Alto",IF(AND(O52="Posible",AK52="Moderado"),"Alto",IF(AND(O52="Probable",AK52="Moderado"),"Alto","Extremo"))))))</f>
        <v>Extremo</v>
      </c>
      <c r="AM52" s="430" t="s">
        <v>116</v>
      </c>
      <c r="AN52" s="117">
        <v>1</v>
      </c>
      <c r="AO52" s="121" t="s">
        <v>117</v>
      </c>
      <c r="AP52" s="121"/>
      <c r="AQ52" s="121" t="s">
        <v>114</v>
      </c>
      <c r="AR52" s="121"/>
      <c r="AS52" s="121"/>
      <c r="AT52" s="121"/>
      <c r="AU52" s="121"/>
      <c r="AV52" s="121" t="s">
        <v>114</v>
      </c>
      <c r="AW52" s="120" t="s">
        <v>114</v>
      </c>
      <c r="AX52" s="120" t="s">
        <v>114</v>
      </c>
      <c r="AY52" s="120" t="s">
        <v>114</v>
      </c>
      <c r="AZ52" s="120" t="s">
        <v>114</v>
      </c>
      <c r="BA52" s="120" t="s">
        <v>114</v>
      </c>
      <c r="BB52" s="120" t="s">
        <v>114</v>
      </c>
      <c r="BC52" s="120" t="s">
        <v>114</v>
      </c>
      <c r="BD52" s="120">
        <f t="shared" si="0"/>
        <v>0</v>
      </c>
      <c r="BE52" s="120" t="str">
        <f t="shared" si="1"/>
        <v>Débil</v>
      </c>
      <c r="BF52" s="121"/>
      <c r="BG52" s="130" t="s">
        <v>114</v>
      </c>
      <c r="BH52" s="120" t="str">
        <f t="shared" si="5"/>
        <v>Casilla formulada</v>
      </c>
      <c r="BI52" s="121"/>
      <c r="BJ52" s="120" t="str">
        <f t="shared" si="2"/>
        <v/>
      </c>
      <c r="BK52" s="120" t="str">
        <f t="shared" si="3"/>
        <v/>
      </c>
      <c r="BL52" s="120" t="str">
        <f t="shared" si="4"/>
        <v>SI</v>
      </c>
      <c r="BM52" s="433" t="e">
        <f>IF(AVERAGE(BK52:BK61)=100,"FUERTE",IF(AND(AVERAGE(BK52:BK61)&lt;=99,AVERAGE(BK52:BK61)&gt;=50),"MODERADA",IF(AVERAGE(BK52:BK61)&lt;50,"DÉBIL",0)))</f>
        <v>#DIV/0!</v>
      </c>
      <c r="BN52" s="436" t="str">
        <f>IFERROR(IF(BM52="DÉBIL","NO DISMINUYE",IF(AVERAGEIF(AV52:AV61,"Preventivo",BK52:BK61)&gt;=50,"DIRECTAMENTE","NO DISMINUYE")),"NO DISMINUYE")</f>
        <v>NO DISMINUYE</v>
      </c>
      <c r="BO52" s="439" t="e">
        <f>IF(N52=1,1,IF(AND(N52=2,BM52="FUERTE",BN52="DIRECTAMENTE"),N52-1,IF(AND(N52&gt;2,BM52="FUERTE",BN52="DIRECTAMENTE"),N52-2,IF(AND(N52&gt;=2,BM52="MODERADA",BN52="DIRECTAMENTE"),N52-1,N52))))</f>
        <v>#DIV/0!</v>
      </c>
      <c r="BP52" s="442" t="e">
        <f>IF(BO52=1,"Rara vez",IF(BO52=2,"Improbable",IF(BO52=3,"Posible",IF(BO52=4,"Probable",IF(BO52=5,"Casi Seguro",0)))))</f>
        <v>#DIV/0!</v>
      </c>
      <c r="BQ52" s="424" t="str">
        <f>AK52</f>
        <v/>
      </c>
      <c r="BR52" s="424" t="e">
        <f>IF(AND(BP52="Rara Vez",BQ52="Moderado"),"Moderado",IF(AND(BP52="Rara Vez",BQ52="Mayor"),"Alto",IF(AND(BP52="Improbable",BQ52="Moderado"),"Moderado",IF(AND(BP52="Improbable",BQ52="Mayor"),"Alto",IF(AND(BP52="Posible",BQ52="Moderado"),"Alto",IF(AND(BP52="Probable",BQ52="Moderado"),"Alto","Extremo"))))))</f>
        <v>#DIV/0!</v>
      </c>
      <c r="BS52" s="427"/>
    </row>
    <row r="53" spans="2:71" s="113" customFormat="1" ht="96" hidden="1" customHeight="1" x14ac:dyDescent="0.25">
      <c r="B53" s="463"/>
      <c r="C53" s="466"/>
      <c r="D53" s="455"/>
      <c r="E53" s="455"/>
      <c r="F53" s="453"/>
      <c r="G53" s="453"/>
      <c r="H53" s="453"/>
      <c r="I53" s="453"/>
      <c r="J53" s="455"/>
      <c r="K53" s="131">
        <v>2</v>
      </c>
      <c r="L53" s="132" t="s">
        <v>115</v>
      </c>
      <c r="M53" s="457"/>
      <c r="N53" s="460"/>
      <c r="O53" s="450"/>
      <c r="P53" s="443"/>
      <c r="Q53" s="446"/>
      <c r="R53" s="446"/>
      <c r="S53" s="446"/>
      <c r="T53" s="446"/>
      <c r="U53" s="446"/>
      <c r="V53" s="446"/>
      <c r="W53" s="446"/>
      <c r="X53" s="446"/>
      <c r="Y53" s="446"/>
      <c r="Z53" s="446"/>
      <c r="AA53" s="446"/>
      <c r="AB53" s="446"/>
      <c r="AC53" s="446"/>
      <c r="AD53" s="446"/>
      <c r="AE53" s="446"/>
      <c r="AF53" s="446"/>
      <c r="AG53" s="446"/>
      <c r="AH53" s="446"/>
      <c r="AI53" s="446"/>
      <c r="AJ53" s="425"/>
      <c r="AK53" s="425"/>
      <c r="AL53" s="425"/>
      <c r="AM53" s="431"/>
      <c r="AN53" s="133">
        <v>2</v>
      </c>
      <c r="AO53" s="134" t="s">
        <v>117</v>
      </c>
      <c r="AP53" s="134"/>
      <c r="AQ53" s="134" t="s">
        <v>114</v>
      </c>
      <c r="AR53" s="134"/>
      <c r="AS53" s="134"/>
      <c r="AT53" s="134"/>
      <c r="AU53" s="134"/>
      <c r="AV53" s="134" t="s">
        <v>114</v>
      </c>
      <c r="AW53" s="135" t="s">
        <v>114</v>
      </c>
      <c r="AX53" s="135" t="s">
        <v>114</v>
      </c>
      <c r="AY53" s="135" t="s">
        <v>114</v>
      </c>
      <c r="AZ53" s="135" t="s">
        <v>114</v>
      </c>
      <c r="BA53" s="135" t="s">
        <v>114</v>
      </c>
      <c r="BB53" s="135" t="s">
        <v>114</v>
      </c>
      <c r="BC53" s="135" t="s">
        <v>114</v>
      </c>
      <c r="BD53" s="135">
        <f t="shared" si="0"/>
        <v>0</v>
      </c>
      <c r="BE53" s="135" t="str">
        <f t="shared" si="1"/>
        <v>Débil</v>
      </c>
      <c r="BF53" s="134"/>
      <c r="BG53" s="136" t="s">
        <v>114</v>
      </c>
      <c r="BH53" s="135" t="str">
        <f t="shared" si="5"/>
        <v>Casilla formulada</v>
      </c>
      <c r="BI53" s="134"/>
      <c r="BJ53" s="135" t="str">
        <f t="shared" si="2"/>
        <v/>
      </c>
      <c r="BK53" s="135" t="str">
        <f t="shared" si="3"/>
        <v/>
      </c>
      <c r="BL53" s="135" t="str">
        <f t="shared" si="4"/>
        <v>SI</v>
      </c>
      <c r="BM53" s="434"/>
      <c r="BN53" s="437"/>
      <c r="BO53" s="440"/>
      <c r="BP53" s="443"/>
      <c r="BQ53" s="425"/>
      <c r="BR53" s="425"/>
      <c r="BS53" s="428"/>
    </row>
    <row r="54" spans="2:71" s="113" customFormat="1" ht="96" hidden="1" customHeight="1" x14ac:dyDescent="0.25">
      <c r="B54" s="463"/>
      <c r="C54" s="466"/>
      <c r="D54" s="455"/>
      <c r="E54" s="455"/>
      <c r="F54" s="453"/>
      <c r="G54" s="453"/>
      <c r="H54" s="453"/>
      <c r="I54" s="453"/>
      <c r="J54" s="455"/>
      <c r="K54" s="137">
        <v>3</v>
      </c>
      <c r="L54" s="138" t="s">
        <v>115</v>
      </c>
      <c r="M54" s="457"/>
      <c r="N54" s="460"/>
      <c r="O54" s="450"/>
      <c r="P54" s="443"/>
      <c r="Q54" s="446"/>
      <c r="R54" s="446"/>
      <c r="S54" s="446"/>
      <c r="T54" s="446"/>
      <c r="U54" s="446"/>
      <c r="V54" s="446"/>
      <c r="W54" s="446"/>
      <c r="X54" s="446"/>
      <c r="Y54" s="446"/>
      <c r="Z54" s="446"/>
      <c r="AA54" s="446"/>
      <c r="AB54" s="446"/>
      <c r="AC54" s="446"/>
      <c r="AD54" s="446"/>
      <c r="AE54" s="446"/>
      <c r="AF54" s="446"/>
      <c r="AG54" s="446"/>
      <c r="AH54" s="446"/>
      <c r="AI54" s="446"/>
      <c r="AJ54" s="425"/>
      <c r="AK54" s="425"/>
      <c r="AL54" s="425"/>
      <c r="AM54" s="431"/>
      <c r="AN54" s="139">
        <v>3</v>
      </c>
      <c r="AO54" s="140" t="s">
        <v>117</v>
      </c>
      <c r="AP54" s="140"/>
      <c r="AQ54" s="140" t="s">
        <v>114</v>
      </c>
      <c r="AR54" s="140"/>
      <c r="AS54" s="140"/>
      <c r="AT54" s="140"/>
      <c r="AU54" s="140"/>
      <c r="AV54" s="140" t="s">
        <v>114</v>
      </c>
      <c r="AW54" s="141" t="s">
        <v>114</v>
      </c>
      <c r="AX54" s="141" t="s">
        <v>114</v>
      </c>
      <c r="AY54" s="141" t="s">
        <v>114</v>
      </c>
      <c r="AZ54" s="141" t="s">
        <v>114</v>
      </c>
      <c r="BA54" s="141" t="s">
        <v>114</v>
      </c>
      <c r="BB54" s="141" t="s">
        <v>114</v>
      </c>
      <c r="BC54" s="141" t="s">
        <v>114</v>
      </c>
      <c r="BD54" s="141">
        <f t="shared" si="0"/>
        <v>0</v>
      </c>
      <c r="BE54" s="141" t="str">
        <f t="shared" si="1"/>
        <v>Débil</v>
      </c>
      <c r="BF54" s="140"/>
      <c r="BG54" s="142" t="s">
        <v>114</v>
      </c>
      <c r="BH54" s="141" t="str">
        <f t="shared" si="5"/>
        <v>Casilla formulada</v>
      </c>
      <c r="BI54" s="140"/>
      <c r="BJ54" s="141" t="str">
        <f t="shared" si="2"/>
        <v/>
      </c>
      <c r="BK54" s="141" t="str">
        <f t="shared" si="3"/>
        <v/>
      </c>
      <c r="BL54" s="141" t="str">
        <f t="shared" si="4"/>
        <v>SI</v>
      </c>
      <c r="BM54" s="434"/>
      <c r="BN54" s="437"/>
      <c r="BO54" s="440"/>
      <c r="BP54" s="443"/>
      <c r="BQ54" s="425"/>
      <c r="BR54" s="425"/>
      <c r="BS54" s="428"/>
    </row>
    <row r="55" spans="2:71" s="113" customFormat="1" ht="96" hidden="1" customHeight="1" x14ac:dyDescent="0.25">
      <c r="B55" s="463"/>
      <c r="C55" s="466"/>
      <c r="D55" s="455"/>
      <c r="E55" s="455"/>
      <c r="F55" s="453"/>
      <c r="G55" s="453"/>
      <c r="H55" s="453"/>
      <c r="I55" s="453"/>
      <c r="J55" s="455"/>
      <c r="K55" s="131">
        <v>4</v>
      </c>
      <c r="L55" s="132" t="s">
        <v>115</v>
      </c>
      <c r="M55" s="457"/>
      <c r="N55" s="460"/>
      <c r="O55" s="450"/>
      <c r="P55" s="443"/>
      <c r="Q55" s="446"/>
      <c r="R55" s="446"/>
      <c r="S55" s="446"/>
      <c r="T55" s="446"/>
      <c r="U55" s="446"/>
      <c r="V55" s="446"/>
      <c r="W55" s="446"/>
      <c r="X55" s="446"/>
      <c r="Y55" s="446"/>
      <c r="Z55" s="446"/>
      <c r="AA55" s="446"/>
      <c r="AB55" s="446"/>
      <c r="AC55" s="446"/>
      <c r="AD55" s="446"/>
      <c r="AE55" s="446"/>
      <c r="AF55" s="446"/>
      <c r="AG55" s="446"/>
      <c r="AH55" s="446"/>
      <c r="AI55" s="446"/>
      <c r="AJ55" s="425"/>
      <c r="AK55" s="425"/>
      <c r="AL55" s="425"/>
      <c r="AM55" s="431"/>
      <c r="AN55" s="133">
        <v>4</v>
      </c>
      <c r="AO55" s="134" t="s">
        <v>117</v>
      </c>
      <c r="AP55" s="134"/>
      <c r="AQ55" s="134" t="s">
        <v>114</v>
      </c>
      <c r="AR55" s="134"/>
      <c r="AS55" s="134"/>
      <c r="AT55" s="134"/>
      <c r="AU55" s="134"/>
      <c r="AV55" s="134" t="s">
        <v>114</v>
      </c>
      <c r="AW55" s="135" t="s">
        <v>114</v>
      </c>
      <c r="AX55" s="135" t="s">
        <v>114</v>
      </c>
      <c r="AY55" s="135" t="s">
        <v>114</v>
      </c>
      <c r="AZ55" s="135" t="s">
        <v>114</v>
      </c>
      <c r="BA55" s="135" t="s">
        <v>114</v>
      </c>
      <c r="BB55" s="135" t="s">
        <v>114</v>
      </c>
      <c r="BC55" s="135" t="s">
        <v>114</v>
      </c>
      <c r="BD55" s="135">
        <f t="shared" si="0"/>
        <v>0</v>
      </c>
      <c r="BE55" s="135" t="str">
        <f t="shared" si="1"/>
        <v>Débil</v>
      </c>
      <c r="BF55" s="134"/>
      <c r="BG55" s="136" t="s">
        <v>114</v>
      </c>
      <c r="BH55" s="135" t="str">
        <f t="shared" si="5"/>
        <v>Casilla formulada</v>
      </c>
      <c r="BI55" s="134"/>
      <c r="BJ55" s="135" t="str">
        <f t="shared" si="2"/>
        <v/>
      </c>
      <c r="BK55" s="135" t="str">
        <f t="shared" si="3"/>
        <v/>
      </c>
      <c r="BL55" s="135" t="str">
        <f t="shared" si="4"/>
        <v>SI</v>
      </c>
      <c r="BM55" s="434"/>
      <c r="BN55" s="437"/>
      <c r="BO55" s="440"/>
      <c r="BP55" s="443"/>
      <c r="BQ55" s="425"/>
      <c r="BR55" s="425"/>
      <c r="BS55" s="428"/>
    </row>
    <row r="56" spans="2:71" s="113" customFormat="1" ht="96" hidden="1" customHeight="1" x14ac:dyDescent="0.25">
      <c r="B56" s="463"/>
      <c r="C56" s="466"/>
      <c r="D56" s="455"/>
      <c r="E56" s="455"/>
      <c r="F56" s="453"/>
      <c r="G56" s="453"/>
      <c r="H56" s="453"/>
      <c r="I56" s="453"/>
      <c r="J56" s="455"/>
      <c r="K56" s="137">
        <v>5</v>
      </c>
      <c r="L56" s="138" t="s">
        <v>115</v>
      </c>
      <c r="M56" s="457"/>
      <c r="N56" s="460"/>
      <c r="O56" s="450"/>
      <c r="P56" s="443"/>
      <c r="Q56" s="446"/>
      <c r="R56" s="446"/>
      <c r="S56" s="446"/>
      <c r="T56" s="446"/>
      <c r="U56" s="446"/>
      <c r="V56" s="446"/>
      <c r="W56" s="446"/>
      <c r="X56" s="446"/>
      <c r="Y56" s="446"/>
      <c r="Z56" s="446"/>
      <c r="AA56" s="446"/>
      <c r="AB56" s="446"/>
      <c r="AC56" s="446"/>
      <c r="AD56" s="446"/>
      <c r="AE56" s="446"/>
      <c r="AF56" s="446"/>
      <c r="AG56" s="446"/>
      <c r="AH56" s="446"/>
      <c r="AI56" s="446"/>
      <c r="AJ56" s="425"/>
      <c r="AK56" s="425"/>
      <c r="AL56" s="425"/>
      <c r="AM56" s="431"/>
      <c r="AN56" s="139">
        <v>5</v>
      </c>
      <c r="AO56" s="140" t="s">
        <v>117</v>
      </c>
      <c r="AP56" s="140"/>
      <c r="AQ56" s="140" t="s">
        <v>114</v>
      </c>
      <c r="AR56" s="140"/>
      <c r="AS56" s="140"/>
      <c r="AT56" s="140"/>
      <c r="AU56" s="140"/>
      <c r="AV56" s="140" t="s">
        <v>114</v>
      </c>
      <c r="AW56" s="141" t="s">
        <v>114</v>
      </c>
      <c r="AX56" s="141" t="s">
        <v>114</v>
      </c>
      <c r="AY56" s="141" t="s">
        <v>114</v>
      </c>
      <c r="AZ56" s="141" t="s">
        <v>114</v>
      </c>
      <c r="BA56" s="141" t="s">
        <v>114</v>
      </c>
      <c r="BB56" s="141" t="s">
        <v>114</v>
      </c>
      <c r="BC56" s="141" t="s">
        <v>114</v>
      </c>
      <c r="BD56" s="141">
        <f t="shared" si="0"/>
        <v>0</v>
      </c>
      <c r="BE56" s="141" t="str">
        <f t="shared" si="1"/>
        <v>Débil</v>
      </c>
      <c r="BF56" s="140"/>
      <c r="BG56" s="142" t="s">
        <v>114</v>
      </c>
      <c r="BH56" s="141" t="str">
        <f t="shared" si="5"/>
        <v>Casilla formulada</v>
      </c>
      <c r="BI56" s="140"/>
      <c r="BJ56" s="141" t="str">
        <f t="shared" si="2"/>
        <v/>
      </c>
      <c r="BK56" s="141" t="str">
        <f t="shared" si="3"/>
        <v/>
      </c>
      <c r="BL56" s="141" t="str">
        <f t="shared" si="4"/>
        <v>SI</v>
      </c>
      <c r="BM56" s="434"/>
      <c r="BN56" s="437"/>
      <c r="BO56" s="440"/>
      <c r="BP56" s="443"/>
      <c r="BQ56" s="425"/>
      <c r="BR56" s="425"/>
      <c r="BS56" s="428"/>
    </row>
    <row r="57" spans="2:71" s="113" customFormat="1" ht="96" hidden="1" customHeight="1" x14ac:dyDescent="0.25">
      <c r="B57" s="463"/>
      <c r="C57" s="466"/>
      <c r="D57" s="455"/>
      <c r="E57" s="455"/>
      <c r="F57" s="453"/>
      <c r="G57" s="453"/>
      <c r="H57" s="453"/>
      <c r="I57" s="453"/>
      <c r="J57" s="455"/>
      <c r="K57" s="131">
        <v>6</v>
      </c>
      <c r="L57" s="132" t="s">
        <v>115</v>
      </c>
      <c r="M57" s="457"/>
      <c r="N57" s="460"/>
      <c r="O57" s="450"/>
      <c r="P57" s="443"/>
      <c r="Q57" s="446"/>
      <c r="R57" s="446"/>
      <c r="S57" s="446"/>
      <c r="T57" s="446"/>
      <c r="U57" s="446"/>
      <c r="V57" s="446"/>
      <c r="W57" s="446"/>
      <c r="X57" s="446"/>
      <c r="Y57" s="446"/>
      <c r="Z57" s="446"/>
      <c r="AA57" s="446"/>
      <c r="AB57" s="446"/>
      <c r="AC57" s="446"/>
      <c r="AD57" s="446"/>
      <c r="AE57" s="446"/>
      <c r="AF57" s="446"/>
      <c r="AG57" s="446"/>
      <c r="AH57" s="446"/>
      <c r="AI57" s="446"/>
      <c r="AJ57" s="425"/>
      <c r="AK57" s="425"/>
      <c r="AL57" s="425"/>
      <c r="AM57" s="431"/>
      <c r="AN57" s="133">
        <v>6</v>
      </c>
      <c r="AO57" s="134" t="s">
        <v>117</v>
      </c>
      <c r="AP57" s="134"/>
      <c r="AQ57" s="134" t="s">
        <v>114</v>
      </c>
      <c r="AR57" s="134"/>
      <c r="AS57" s="134"/>
      <c r="AT57" s="134"/>
      <c r="AU57" s="134"/>
      <c r="AV57" s="134" t="s">
        <v>114</v>
      </c>
      <c r="AW57" s="135" t="s">
        <v>114</v>
      </c>
      <c r="AX57" s="135" t="s">
        <v>114</v>
      </c>
      <c r="AY57" s="135" t="s">
        <v>114</v>
      </c>
      <c r="AZ57" s="135" t="s">
        <v>114</v>
      </c>
      <c r="BA57" s="135" t="s">
        <v>114</v>
      </c>
      <c r="BB57" s="135" t="s">
        <v>114</v>
      </c>
      <c r="BC57" s="135" t="s">
        <v>114</v>
      </c>
      <c r="BD57" s="135">
        <f t="shared" si="0"/>
        <v>0</v>
      </c>
      <c r="BE57" s="135" t="str">
        <f t="shared" si="1"/>
        <v>Débil</v>
      </c>
      <c r="BF57" s="134"/>
      <c r="BG57" s="136" t="s">
        <v>114</v>
      </c>
      <c r="BH57" s="135" t="str">
        <f t="shared" si="5"/>
        <v>Casilla formulada</v>
      </c>
      <c r="BI57" s="134"/>
      <c r="BJ57" s="135" t="str">
        <f t="shared" si="2"/>
        <v/>
      </c>
      <c r="BK57" s="135" t="str">
        <f t="shared" si="3"/>
        <v/>
      </c>
      <c r="BL57" s="135" t="str">
        <f t="shared" si="4"/>
        <v>SI</v>
      </c>
      <c r="BM57" s="434"/>
      <c r="BN57" s="437"/>
      <c r="BO57" s="440"/>
      <c r="BP57" s="443"/>
      <c r="BQ57" s="425"/>
      <c r="BR57" s="425"/>
      <c r="BS57" s="428"/>
    </row>
    <row r="58" spans="2:71" s="113" customFormat="1" ht="96" hidden="1" customHeight="1" x14ac:dyDescent="0.25">
      <c r="B58" s="463"/>
      <c r="C58" s="466"/>
      <c r="D58" s="455"/>
      <c r="E58" s="455"/>
      <c r="F58" s="453"/>
      <c r="G58" s="453"/>
      <c r="H58" s="453"/>
      <c r="I58" s="453"/>
      <c r="J58" s="455"/>
      <c r="K58" s="137">
        <v>7</v>
      </c>
      <c r="L58" s="138" t="s">
        <v>115</v>
      </c>
      <c r="M58" s="457"/>
      <c r="N58" s="460"/>
      <c r="O58" s="450"/>
      <c r="P58" s="443"/>
      <c r="Q58" s="446"/>
      <c r="R58" s="446"/>
      <c r="S58" s="446"/>
      <c r="T58" s="446"/>
      <c r="U58" s="446"/>
      <c r="V58" s="446"/>
      <c r="W58" s="446"/>
      <c r="X58" s="446"/>
      <c r="Y58" s="446"/>
      <c r="Z58" s="446"/>
      <c r="AA58" s="446"/>
      <c r="AB58" s="446"/>
      <c r="AC58" s="446"/>
      <c r="AD58" s="446"/>
      <c r="AE58" s="446"/>
      <c r="AF58" s="446"/>
      <c r="AG58" s="446"/>
      <c r="AH58" s="446"/>
      <c r="AI58" s="446"/>
      <c r="AJ58" s="425"/>
      <c r="AK58" s="425"/>
      <c r="AL58" s="425"/>
      <c r="AM58" s="431"/>
      <c r="AN58" s="139">
        <v>7</v>
      </c>
      <c r="AO58" s="140" t="s">
        <v>117</v>
      </c>
      <c r="AP58" s="140"/>
      <c r="AQ58" s="140" t="s">
        <v>114</v>
      </c>
      <c r="AR58" s="140"/>
      <c r="AS58" s="140"/>
      <c r="AT58" s="140"/>
      <c r="AU58" s="140"/>
      <c r="AV58" s="140" t="s">
        <v>114</v>
      </c>
      <c r="AW58" s="141" t="s">
        <v>114</v>
      </c>
      <c r="AX58" s="141" t="s">
        <v>114</v>
      </c>
      <c r="AY58" s="141" t="s">
        <v>114</v>
      </c>
      <c r="AZ58" s="141" t="s">
        <v>114</v>
      </c>
      <c r="BA58" s="141" t="s">
        <v>114</v>
      </c>
      <c r="BB58" s="141" t="s">
        <v>114</v>
      </c>
      <c r="BC58" s="141" t="s">
        <v>114</v>
      </c>
      <c r="BD58" s="141">
        <f t="shared" si="0"/>
        <v>0</v>
      </c>
      <c r="BE58" s="141" t="str">
        <f t="shared" si="1"/>
        <v>Débil</v>
      </c>
      <c r="BF58" s="140"/>
      <c r="BG58" s="142" t="s">
        <v>114</v>
      </c>
      <c r="BH58" s="141" t="str">
        <f t="shared" si="5"/>
        <v>Casilla formulada</v>
      </c>
      <c r="BI58" s="140"/>
      <c r="BJ58" s="141" t="str">
        <f t="shared" si="2"/>
        <v/>
      </c>
      <c r="BK58" s="141" t="str">
        <f t="shared" si="3"/>
        <v/>
      </c>
      <c r="BL58" s="141" t="str">
        <f t="shared" si="4"/>
        <v>SI</v>
      </c>
      <c r="BM58" s="434"/>
      <c r="BN58" s="437"/>
      <c r="BO58" s="440"/>
      <c r="BP58" s="443"/>
      <c r="BQ58" s="425"/>
      <c r="BR58" s="425"/>
      <c r="BS58" s="428"/>
    </row>
    <row r="59" spans="2:71" s="113" customFormat="1" ht="96" hidden="1" customHeight="1" x14ac:dyDescent="0.25">
      <c r="B59" s="463"/>
      <c r="C59" s="466"/>
      <c r="D59" s="455"/>
      <c r="E59" s="455"/>
      <c r="F59" s="453"/>
      <c r="G59" s="453"/>
      <c r="H59" s="453"/>
      <c r="I59" s="453"/>
      <c r="J59" s="455"/>
      <c r="K59" s="131">
        <v>8</v>
      </c>
      <c r="L59" s="132" t="s">
        <v>115</v>
      </c>
      <c r="M59" s="457"/>
      <c r="N59" s="460"/>
      <c r="O59" s="450"/>
      <c r="P59" s="443"/>
      <c r="Q59" s="446"/>
      <c r="R59" s="446"/>
      <c r="S59" s="446"/>
      <c r="T59" s="446"/>
      <c r="U59" s="446"/>
      <c r="V59" s="446"/>
      <c r="W59" s="446"/>
      <c r="X59" s="446"/>
      <c r="Y59" s="446"/>
      <c r="Z59" s="446"/>
      <c r="AA59" s="446"/>
      <c r="AB59" s="446"/>
      <c r="AC59" s="446"/>
      <c r="AD59" s="446"/>
      <c r="AE59" s="446"/>
      <c r="AF59" s="446"/>
      <c r="AG59" s="446"/>
      <c r="AH59" s="446"/>
      <c r="AI59" s="446"/>
      <c r="AJ59" s="425"/>
      <c r="AK59" s="425"/>
      <c r="AL59" s="425"/>
      <c r="AM59" s="431"/>
      <c r="AN59" s="133">
        <v>8</v>
      </c>
      <c r="AO59" s="134" t="s">
        <v>117</v>
      </c>
      <c r="AP59" s="134"/>
      <c r="AQ59" s="134" t="s">
        <v>114</v>
      </c>
      <c r="AR59" s="134"/>
      <c r="AS59" s="134"/>
      <c r="AT59" s="134"/>
      <c r="AU59" s="134"/>
      <c r="AV59" s="134" t="s">
        <v>114</v>
      </c>
      <c r="AW59" s="135" t="s">
        <v>114</v>
      </c>
      <c r="AX59" s="135" t="s">
        <v>114</v>
      </c>
      <c r="AY59" s="135" t="s">
        <v>114</v>
      </c>
      <c r="AZ59" s="135" t="s">
        <v>114</v>
      </c>
      <c r="BA59" s="135" t="s">
        <v>114</v>
      </c>
      <c r="BB59" s="135" t="s">
        <v>114</v>
      </c>
      <c r="BC59" s="135" t="s">
        <v>114</v>
      </c>
      <c r="BD59" s="135">
        <f t="shared" si="0"/>
        <v>0</v>
      </c>
      <c r="BE59" s="135" t="str">
        <f t="shared" si="1"/>
        <v>Débil</v>
      </c>
      <c r="BF59" s="134"/>
      <c r="BG59" s="136" t="s">
        <v>114</v>
      </c>
      <c r="BH59" s="135" t="str">
        <f t="shared" si="5"/>
        <v>Casilla formulada</v>
      </c>
      <c r="BI59" s="134"/>
      <c r="BJ59" s="135" t="str">
        <f t="shared" si="2"/>
        <v/>
      </c>
      <c r="BK59" s="135" t="str">
        <f t="shared" si="3"/>
        <v/>
      </c>
      <c r="BL59" s="135" t="str">
        <f t="shared" si="4"/>
        <v>SI</v>
      </c>
      <c r="BM59" s="434"/>
      <c r="BN59" s="437"/>
      <c r="BO59" s="440"/>
      <c r="BP59" s="443"/>
      <c r="BQ59" s="425"/>
      <c r="BR59" s="425"/>
      <c r="BS59" s="428"/>
    </row>
    <row r="60" spans="2:71" s="113" customFormat="1" ht="96" hidden="1" customHeight="1" x14ac:dyDescent="0.25">
      <c r="B60" s="463"/>
      <c r="C60" s="466"/>
      <c r="D60" s="455"/>
      <c r="E60" s="455"/>
      <c r="F60" s="453"/>
      <c r="G60" s="453"/>
      <c r="H60" s="453"/>
      <c r="I60" s="453"/>
      <c r="J60" s="455"/>
      <c r="K60" s="137">
        <v>9</v>
      </c>
      <c r="L60" s="143" t="s">
        <v>115</v>
      </c>
      <c r="M60" s="457"/>
      <c r="N60" s="460"/>
      <c r="O60" s="450"/>
      <c r="P60" s="443"/>
      <c r="Q60" s="446"/>
      <c r="R60" s="446"/>
      <c r="S60" s="446"/>
      <c r="T60" s="446"/>
      <c r="U60" s="446"/>
      <c r="V60" s="446"/>
      <c r="W60" s="446"/>
      <c r="X60" s="446"/>
      <c r="Y60" s="446"/>
      <c r="Z60" s="446"/>
      <c r="AA60" s="446"/>
      <c r="AB60" s="446"/>
      <c r="AC60" s="446"/>
      <c r="AD60" s="446"/>
      <c r="AE60" s="446"/>
      <c r="AF60" s="446"/>
      <c r="AG60" s="446"/>
      <c r="AH60" s="446"/>
      <c r="AI60" s="446"/>
      <c r="AJ60" s="425"/>
      <c r="AK60" s="425"/>
      <c r="AL60" s="425"/>
      <c r="AM60" s="431"/>
      <c r="AN60" s="139">
        <v>9</v>
      </c>
      <c r="AO60" s="140" t="s">
        <v>117</v>
      </c>
      <c r="AP60" s="140"/>
      <c r="AQ60" s="140" t="s">
        <v>114</v>
      </c>
      <c r="AR60" s="140"/>
      <c r="AS60" s="140"/>
      <c r="AT60" s="140"/>
      <c r="AU60" s="140"/>
      <c r="AV60" s="140" t="s">
        <v>114</v>
      </c>
      <c r="AW60" s="141" t="s">
        <v>114</v>
      </c>
      <c r="AX60" s="141" t="s">
        <v>114</v>
      </c>
      <c r="AY60" s="141" t="s">
        <v>114</v>
      </c>
      <c r="AZ60" s="141" t="s">
        <v>114</v>
      </c>
      <c r="BA60" s="141" t="s">
        <v>114</v>
      </c>
      <c r="BB60" s="141" t="s">
        <v>114</v>
      </c>
      <c r="BC60" s="141" t="s">
        <v>114</v>
      </c>
      <c r="BD60" s="141">
        <f t="shared" si="0"/>
        <v>0</v>
      </c>
      <c r="BE60" s="141" t="str">
        <f t="shared" si="1"/>
        <v>Débil</v>
      </c>
      <c r="BF60" s="140"/>
      <c r="BG60" s="142" t="s">
        <v>114</v>
      </c>
      <c r="BH60" s="141" t="str">
        <f t="shared" si="5"/>
        <v>Casilla formulada</v>
      </c>
      <c r="BI60" s="140"/>
      <c r="BJ60" s="141" t="str">
        <f t="shared" si="2"/>
        <v/>
      </c>
      <c r="BK60" s="141" t="str">
        <f t="shared" si="3"/>
        <v/>
      </c>
      <c r="BL60" s="141" t="str">
        <f t="shared" si="4"/>
        <v>SI</v>
      </c>
      <c r="BM60" s="434"/>
      <c r="BN60" s="437"/>
      <c r="BO60" s="440"/>
      <c r="BP60" s="443"/>
      <c r="BQ60" s="425"/>
      <c r="BR60" s="425"/>
      <c r="BS60" s="428"/>
    </row>
    <row r="61" spans="2:71" s="113" customFormat="1" ht="96" hidden="1" customHeight="1" thickBot="1" x14ac:dyDescent="0.3">
      <c r="B61" s="464"/>
      <c r="C61" s="467"/>
      <c r="D61" s="456"/>
      <c r="E61" s="456"/>
      <c r="F61" s="454"/>
      <c r="G61" s="454"/>
      <c r="H61" s="454"/>
      <c r="I61" s="454"/>
      <c r="J61" s="456"/>
      <c r="K61" s="144">
        <v>10</v>
      </c>
      <c r="L61" s="145" t="s">
        <v>115</v>
      </c>
      <c r="M61" s="458"/>
      <c r="N61" s="461"/>
      <c r="O61" s="451"/>
      <c r="P61" s="444"/>
      <c r="Q61" s="447"/>
      <c r="R61" s="447"/>
      <c r="S61" s="447"/>
      <c r="T61" s="447"/>
      <c r="U61" s="447"/>
      <c r="V61" s="447"/>
      <c r="W61" s="447"/>
      <c r="X61" s="447"/>
      <c r="Y61" s="447"/>
      <c r="Z61" s="447"/>
      <c r="AA61" s="447"/>
      <c r="AB61" s="447"/>
      <c r="AC61" s="447"/>
      <c r="AD61" s="447"/>
      <c r="AE61" s="447"/>
      <c r="AF61" s="447"/>
      <c r="AG61" s="447"/>
      <c r="AH61" s="447"/>
      <c r="AI61" s="447"/>
      <c r="AJ61" s="426"/>
      <c r="AK61" s="426"/>
      <c r="AL61" s="426"/>
      <c r="AM61" s="432"/>
      <c r="AN61" s="146">
        <v>10</v>
      </c>
      <c r="AO61" s="147" t="s">
        <v>117</v>
      </c>
      <c r="AP61" s="147"/>
      <c r="AQ61" s="147" t="s">
        <v>114</v>
      </c>
      <c r="AR61" s="147"/>
      <c r="AS61" s="147"/>
      <c r="AT61" s="147"/>
      <c r="AU61" s="147"/>
      <c r="AV61" s="147" t="s">
        <v>114</v>
      </c>
      <c r="AW61" s="148" t="s">
        <v>114</v>
      </c>
      <c r="AX61" s="148" t="s">
        <v>114</v>
      </c>
      <c r="AY61" s="148" t="s">
        <v>114</v>
      </c>
      <c r="AZ61" s="148" t="s">
        <v>114</v>
      </c>
      <c r="BA61" s="148" t="s">
        <v>114</v>
      </c>
      <c r="BB61" s="148" t="s">
        <v>114</v>
      </c>
      <c r="BC61" s="148" t="s">
        <v>114</v>
      </c>
      <c r="BD61" s="148">
        <f t="shared" si="0"/>
        <v>0</v>
      </c>
      <c r="BE61" s="148" t="str">
        <f t="shared" si="1"/>
        <v>Débil</v>
      </c>
      <c r="BF61" s="147"/>
      <c r="BG61" s="149" t="s">
        <v>114</v>
      </c>
      <c r="BH61" s="148" t="str">
        <f t="shared" si="5"/>
        <v>Casilla formulada</v>
      </c>
      <c r="BI61" s="147"/>
      <c r="BJ61" s="148" t="str">
        <f t="shared" si="2"/>
        <v/>
      </c>
      <c r="BK61" s="148" t="str">
        <f t="shared" si="3"/>
        <v/>
      </c>
      <c r="BL61" s="148" t="str">
        <f t="shared" si="4"/>
        <v>SI</v>
      </c>
      <c r="BM61" s="435"/>
      <c r="BN61" s="438"/>
      <c r="BO61" s="441"/>
      <c r="BP61" s="444"/>
      <c r="BQ61" s="426"/>
      <c r="BR61" s="426"/>
      <c r="BS61" s="429"/>
    </row>
    <row r="62" spans="2:71" hidden="1" x14ac:dyDescent="0.2"/>
    <row r="63" spans="2:71" hidden="1" x14ac:dyDescent="0.2"/>
    <row r="64" spans="2:71" hidden="1" x14ac:dyDescent="0.2"/>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636" priority="19" operator="containsText" text="Si es Riesgo de Corrupción">
      <formula>NOT(ISERROR(SEARCH("Si es Riesgo de Corrupción",J12)))</formula>
    </cfRule>
    <cfRule type="containsText" dxfId="635" priority="20" operator="containsText" text="No es Riesgo de Corrupción">
      <formula>NOT(ISERROR(SEARCH("No es Riesgo de Corrupción",J12)))</formula>
    </cfRule>
  </conditionalFormatting>
  <conditionalFormatting sqref="L12:M61">
    <cfRule type="containsText" dxfId="634" priority="4" operator="containsText" text="Espacio para describir ">
      <formula>NOT(ISERROR(SEARCH("Espacio para describir ",L12)))</formula>
    </cfRule>
  </conditionalFormatting>
  <conditionalFormatting sqref="N12:N61 Q12:AI61 AQ12:AQ61 AV12:BC61 BG12:BG61 BO12:BO61">
    <cfRule type="containsText" dxfId="633" priority="18" operator="containsText" text="Escoger un dato de la lista desplegable">
      <formula>NOT(ISERROR(SEARCH("Escoger un dato de la lista desplegable",N12)))</formula>
    </cfRule>
  </conditionalFormatting>
  <conditionalFormatting sqref="AL12 BR12">
    <cfRule type="containsText" dxfId="632" priority="14" operator="containsText" text="Extremo">
      <formula>NOT(ISERROR(SEARCH("Extremo",AL12)))</formula>
    </cfRule>
    <cfRule type="containsText" dxfId="631" priority="15" operator="containsText" text="Alto">
      <formula>NOT(ISERROR(SEARCH("Alto",AL12)))</formula>
    </cfRule>
    <cfRule type="containsText" dxfId="630" priority="16" operator="containsText" text="Moderado">
      <formula>NOT(ISERROR(SEARCH("Moderado",AL12)))</formula>
    </cfRule>
  </conditionalFormatting>
  <conditionalFormatting sqref="AL22 BR22">
    <cfRule type="containsText" dxfId="629" priority="11" operator="containsText" text="Extremo">
      <formula>NOT(ISERROR(SEARCH("Extremo",AL22)))</formula>
    </cfRule>
    <cfRule type="containsText" dxfId="628" priority="12" operator="containsText" text="Alto">
      <formula>NOT(ISERROR(SEARCH("Alto",AL22)))</formula>
    </cfRule>
    <cfRule type="containsText" dxfId="627" priority="13" operator="containsText" text="Moderado">
      <formula>NOT(ISERROR(SEARCH("Moderado",AL22)))</formula>
    </cfRule>
  </conditionalFormatting>
  <conditionalFormatting sqref="AL32 BR32">
    <cfRule type="containsText" dxfId="626" priority="8" operator="containsText" text="Extremo">
      <formula>NOT(ISERROR(SEARCH("Extremo",AL32)))</formula>
    </cfRule>
    <cfRule type="containsText" dxfId="625" priority="9" operator="containsText" text="Alto">
      <formula>NOT(ISERROR(SEARCH("Alto",AL32)))</formula>
    </cfRule>
    <cfRule type="containsText" dxfId="624" priority="10" operator="containsText" text="Moderado">
      <formula>NOT(ISERROR(SEARCH("Moderado",AL32)))</formula>
    </cfRule>
  </conditionalFormatting>
  <conditionalFormatting sqref="AL42 BR42">
    <cfRule type="containsText" dxfId="623" priority="5" operator="containsText" text="Extremo">
      <formula>NOT(ISERROR(SEARCH("Extremo",AL42)))</formula>
    </cfRule>
    <cfRule type="containsText" dxfId="622" priority="6" operator="containsText" text="Alto">
      <formula>NOT(ISERROR(SEARCH("Alto",AL42)))</formula>
    </cfRule>
    <cfRule type="containsText" dxfId="621" priority="7" operator="containsText" text="Moderado">
      <formula>NOT(ISERROR(SEARCH("Moderado",AL42)))</formula>
    </cfRule>
  </conditionalFormatting>
  <conditionalFormatting sqref="AL52 BR52">
    <cfRule type="containsText" dxfId="620" priority="1" operator="containsText" text="Extremo">
      <formula>NOT(ISERROR(SEARCH("Extremo",AL52)))</formula>
    </cfRule>
    <cfRule type="containsText" dxfId="619" priority="2" operator="containsText" text="Alto">
      <formula>NOT(ISERROR(SEARCH("Alto",AL52)))</formula>
    </cfRule>
    <cfRule type="containsText" dxfId="618" priority="3" operator="containsText" text="Moderado">
      <formula>NOT(ISERROR(SEARCH("Moderado",AL52)))</formula>
    </cfRule>
  </conditionalFormatting>
  <conditionalFormatting sqref="AO12:AO61">
    <cfRule type="containsText" dxfId="617" priority="17" operator="containsText" text="REDACTAR CONTROL">
      <formula>NOT(ISERROR(SEARCH("REDACTAR CONTROL",AO12)))</formula>
    </cfRule>
  </conditionalFormatting>
  <dataValidations count="60">
    <dataValidation type="list" allowBlank="1" showInputMessage="1" showErrorMessage="1" sqref="N12:N61" xr:uid="{C3888742-1F28-452D-B5DD-5651228977E2}">
      <formula1>"Escoger un dato de la lista desplegable,5,4,3,2,1"</formula1>
    </dataValidation>
    <dataValidation type="list" allowBlank="1" showInputMessage="1" showErrorMessage="1" sqref="F12:I61" xr:uid="{168EFD04-C494-40E8-B258-6B9B6EDA09E9}">
      <formula1>"SI,NO,Escoger un dato de la lista desplegable"</formula1>
    </dataValidation>
    <dataValidation type="list" allowBlank="1" showInputMessage="1" showErrorMessage="1" sqref="AQ12:AQ61" xr:uid="{714CDBFE-34AC-434C-B457-E8ADFF032301}">
      <formula1>"Escoger un dato de la lista desplegable,Por Tramite, Diario, Semanal, Quincenal, Mensual, Bimestral, Trimestral, Semestral,Anual"</formula1>
    </dataValidation>
    <dataValidation type="list" allowBlank="1" showInputMessage="1" showErrorMessage="1" sqref="AV12:AV61" xr:uid="{69DF1ED2-8D2A-4DCB-91AD-FAD92D516335}">
      <formula1>"Escoger un dato de la lista desplegable,Preventivo,Detectivo"</formula1>
    </dataValidation>
    <dataValidation type="list" allowBlank="1" showInputMessage="1" showErrorMessage="1" prompt="¿Existen un responsable asignado a la ejecución del control?" sqref="AW12:AW61" xr:uid="{DABEB2D8-AD84-4655-9E1E-CBF2280CF070}">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D1985709-688B-448A-9575-F32FBA9181D8}">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A2D074A-A1F0-4E0D-A6CA-DED5EFFB7048}">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3CF4D749-5390-4342-BBF2-C20DEB832791}">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02E6FA8E-5E7D-45EC-918B-E738C39283FE}">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B2D2EB9C-21B8-49C2-9D93-D2AD292C32AD}">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F3EB8550-00E9-413B-8825-295EF8083244}">
      <formula1>"Escoger un dato de la lista desplegable,Completa,Incompleta,No existe"</formula1>
    </dataValidation>
    <dataValidation type="list" allowBlank="1" showInputMessage="1" showErrorMessage="1" sqref="BG12:BG61" xr:uid="{1FD0E239-CE89-450F-9756-CE4A79136FAD}">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0DA0C2E5-F3AF-49DC-819F-3EEED231E009}"/>
    <dataValidation allowBlank="1" showInputMessage="1" showErrorMessage="1" prompt="¿Afectar al grupo de funcionarios del proceso?" sqref="Q11" xr:uid="{262F286B-19DA-4063-B171-81769AC7C834}"/>
    <dataValidation type="list" allowBlank="1" showInputMessage="1" showErrorMessage="1" prompt="¿Afectar al grupo de funcionarios del proceso?" sqref="Q12:Q61" xr:uid="{D7C23B08-5A64-4E33-AB2E-83A33257FD1B}">
      <formula1>"SI,NO,Escoger un dato de la lista desplegable"</formula1>
    </dataValidation>
    <dataValidation allowBlank="1" showInputMessage="1" showErrorMessage="1" prompt="¿Afectar el cumplimiento de metas y objetivos de la dependencia?" sqref="R11" xr:uid="{1ECDEBAA-837C-42AB-891C-78299A44D908}"/>
    <dataValidation type="list" allowBlank="1" showInputMessage="1" showErrorMessage="1" prompt="¿Afectar el cumplimiento de metas y objetivos de la dependencia?" sqref="R12:R61" xr:uid="{80CC7049-AB9A-4526-965F-1C318183A56D}">
      <formula1>"SI,NO,Escoger un dato de la lista desplegable"</formula1>
    </dataValidation>
    <dataValidation allowBlank="1" showInputMessage="1" showErrorMessage="1" prompt="¿Afectar el cumplimiento de misión de la Entidad?" sqref="S11" xr:uid="{E9FDECCD-0F92-481C-A29E-EF612A207BE0}"/>
    <dataValidation type="list" allowBlank="1" showInputMessage="1" showErrorMessage="1" prompt="¿Afectar el cumplimiento de misión de la Entidad?" sqref="S12:S61" xr:uid="{2A566765-D92F-4C64-8B98-B5BE7955DB6D}">
      <formula1>"SI,NO,Escoger un dato de la lista desplegable"</formula1>
    </dataValidation>
    <dataValidation allowBlank="1" showInputMessage="1" showErrorMessage="1" prompt="¿Afectar el cumplimiento de la misión del sector al que pertenece la Entidad?" sqref="T11" xr:uid="{2ADB5434-394C-4405-9BE5-7243A5263D95}"/>
    <dataValidation type="list" allowBlank="1" showInputMessage="1" showErrorMessage="1" prompt="¿Afectar el cumplimiento de la misión del sector al que pertenece la Entidad?" sqref="T12:T61" xr:uid="{9C496CA5-1860-4F86-8529-E3E0326BFFD1}">
      <formula1>"SI,NO,Escoger un dato de la lista desplegable"</formula1>
    </dataValidation>
    <dataValidation allowBlank="1" showInputMessage="1" showErrorMessage="1" prompt="¿Generar pérdida de confianza de la Entidad, afectando su reputación?" sqref="U11" xr:uid="{59FA573D-A35C-448B-8F11-E0CD07104512}"/>
    <dataValidation type="list" allowBlank="1" showInputMessage="1" showErrorMessage="1" prompt="¿Generar pérdida de confianza de la Entidad, afectando su reputación?" sqref="U12:U61" xr:uid="{6C13FCF1-0436-4A3E-B29D-AD0797D64457}">
      <formula1>"SI,NO,Escoger un dato de la lista desplegable"</formula1>
    </dataValidation>
    <dataValidation allowBlank="1" showInputMessage="1" showErrorMessage="1" prompt="¿Generar pérdida de recursos económicos?" sqref="V11" xr:uid="{CDAD552D-B150-4AEA-AF60-1848661D0437}"/>
    <dataValidation type="list" allowBlank="1" showInputMessage="1" showErrorMessage="1" prompt="¿Generar pérdida de recursos económicos?" sqref="V12:V61" xr:uid="{ACD953F5-613C-4CE7-B1FA-1A28C18D648E}">
      <formula1>"SI,NO,Escoger un dato de la lista desplegable"</formula1>
    </dataValidation>
    <dataValidation allowBlank="1" showInputMessage="1" showErrorMessage="1" prompt="¿Afectar la generación de los productos o la prestación de servicios?" sqref="W11" xr:uid="{E68A3A6A-E7F2-4ACE-99F4-EF4C5B8D14FC}"/>
    <dataValidation type="list" allowBlank="1" showInputMessage="1" showErrorMessage="1" prompt="¿Afectar la generación de los productos o la prestación de servicios?" sqref="W12:W61" xr:uid="{5949235E-036E-4A01-9745-4EBE90A3344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237C5D2E-B845-4EF3-B1F8-D22D3307E861}"/>
    <dataValidation type="list" allowBlank="1" showInputMessage="1" showErrorMessage="1" prompt="¿Dar lugar al detrimento de calidad de vida de la comunidad por la pérdida del bien o servicios o los recursos públicos?" sqref="X12:X61" xr:uid="{08956D3B-6684-49C7-822B-7948BDC4709E}">
      <formula1>"SI,NO,Escoger un dato de la lista desplegable"</formula1>
    </dataValidation>
    <dataValidation allowBlank="1" showInputMessage="1" showErrorMessage="1" prompt="¿Generar pérdida de información de la Entidad?" sqref="Y11" xr:uid="{190E74A0-D1D9-4847-85B6-19CE92D4ED4D}"/>
    <dataValidation type="list" allowBlank="1" showInputMessage="1" showErrorMessage="1" prompt="¿Generar pérdida de información de la Entidad?" sqref="Y12:Y61" xr:uid="{7CE54968-4CE9-47B0-B484-76073A7634A4}">
      <formula1>"SI,NO,Escoger un dato de la lista desplegable"</formula1>
    </dataValidation>
    <dataValidation allowBlank="1" showInputMessage="1" showErrorMessage="1" prompt="¿Generar intervención de los órganos de control, de la Fiscalía, u otro ente?" sqref="Z11" xr:uid="{C0C334E4-4C2E-40A2-9F5F-3626E97429A4}"/>
    <dataValidation type="list" allowBlank="1" showInputMessage="1" showErrorMessage="1" prompt="¿Generar intervención de los órganos de control, de la Fiscalía, u otro ente?" sqref="Z12:Z61" xr:uid="{8870088F-A790-4B6C-A828-6E7BA96194C0}">
      <formula1>"SI,NO,Escoger un dato de la lista desplegable"</formula1>
    </dataValidation>
    <dataValidation allowBlank="1" showInputMessage="1" showErrorMessage="1" prompt="¿Dar lugar a procesos sancionatorios?" sqref="AA11" xr:uid="{29953877-4AE5-479F-9F40-620D0A5D850F}"/>
    <dataValidation type="list" allowBlank="1" showInputMessage="1" showErrorMessage="1" prompt="¿Dar lugar a procesos sancionatorios?" sqref="AA12:AA61" xr:uid="{46947F54-D659-40A4-A99C-4F4E12276B34}">
      <formula1>"SI,NO,Escoger un dato de la lista desplegable"</formula1>
    </dataValidation>
    <dataValidation allowBlank="1" showInputMessage="1" showErrorMessage="1" prompt="¿Dar lugar a procesos disciplinarios?" sqref="AB11" xr:uid="{16C8C020-BB7C-48C6-9C91-962A76BB62F0}"/>
    <dataValidation type="list" allowBlank="1" showInputMessage="1" showErrorMessage="1" prompt="¿Dar lugar a procesos disciplinarios?" sqref="AB12:AB61" xr:uid="{6B302BB4-D6BC-47B5-ABEE-157FE107EBA7}">
      <formula1>"SI,NO,Escoger un dato de la lista desplegable"</formula1>
    </dataValidation>
    <dataValidation allowBlank="1" showInputMessage="1" showErrorMessage="1" prompt="¿Dar lugar a procesos fiscales?" sqref="AC11" xr:uid="{C29529A6-427B-49CE-AA8E-7F1FE6F37FA8}"/>
    <dataValidation type="list" allowBlank="1" showInputMessage="1" showErrorMessage="1" prompt="¿Dar lugar a procesos fiscales?" sqref="AC12:AC61" xr:uid="{8113FD13-2794-452F-847F-C189562D0344}">
      <formula1>"SI,NO,Escoger un dato de la lista desplegable"</formula1>
    </dataValidation>
    <dataValidation allowBlank="1" showInputMessage="1" showErrorMessage="1" prompt="¿Dar lugar a procesos penales?" sqref="AD11" xr:uid="{4546EC66-FF7B-490D-A375-B1103D8B6005}"/>
    <dataValidation type="list" allowBlank="1" showInputMessage="1" showErrorMessage="1" prompt="¿Dar lugar a procesos penales?" sqref="AD12:AD61" xr:uid="{61B24EA6-AC49-483D-B431-62A9419DEE99}">
      <formula1>"SI,NO,Escoger un dato de la lista desplegable"</formula1>
    </dataValidation>
    <dataValidation allowBlank="1" showInputMessage="1" showErrorMessage="1" prompt="¿Generar pérdida de credibilidad del sector?" sqref="AE11" xr:uid="{50B757C4-D825-41C9-BA34-D91327F4D1DF}"/>
    <dataValidation type="list" allowBlank="1" showInputMessage="1" showErrorMessage="1" prompt="¿Generar pérdida de credibilidad del sector?" sqref="AE12:AE61" xr:uid="{CF0E6CFF-59A4-41BF-9B92-C123B795EAEE}">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73D04D51-63A0-4587-8B0F-64AA7374A6F8}"/>
    <dataValidation type="list" allowBlank="1" showInputMessage="1" showErrorMessage="1" prompt="¿Ocasionar lesiones físicas o pérdida de vidas humanas?_x000a_NOTA: si esta respuesta es afirmativa, el impacto sera considerado como catastrófico." sqref="AF12:AF61" xr:uid="{50C4B782-E51E-45BF-80E6-2F0975AEC523}">
      <formula1>"SI,NO,Escoger un dato de la lista desplegable"</formula1>
    </dataValidation>
    <dataValidation allowBlank="1" showInputMessage="1" showErrorMessage="1" prompt="¿Afectar la imagen regional?" sqref="AG11" xr:uid="{4CB13470-CFA0-4BBA-B7B0-E99D1297C840}"/>
    <dataValidation type="list" allowBlank="1" showInputMessage="1" showErrorMessage="1" prompt="¿Afectar la imagen regional?" sqref="AG12:AG61" xr:uid="{F04560E4-C119-4C69-B60F-5FBA6CB4260C}">
      <formula1>"SI,NO,Escoger un dato de la lista desplegable"</formula1>
    </dataValidation>
    <dataValidation allowBlank="1" showInputMessage="1" showErrorMessage="1" prompt="¿Afectar la imagen nacional?" sqref="AH11" xr:uid="{DCA5A865-AE4D-4AF6-AE16-07BCCDA9EBC0}"/>
    <dataValidation type="list" allowBlank="1" showInputMessage="1" showErrorMessage="1" prompt="¿Afectar la imagen nacional?" sqref="AH12:AH61" xr:uid="{E1FE4BA8-0F1E-4A93-AEB5-702923F787D0}">
      <formula1>"SI,NO,Escoger un dato de la lista desplegable"</formula1>
    </dataValidation>
    <dataValidation allowBlank="1" showInputMessage="1" showErrorMessage="1" prompt="¿Genera Impacto ambiental?" sqref="AI11" xr:uid="{F88197C6-D8E9-4DF6-A758-B86CF3B3A6E8}"/>
    <dataValidation type="list" allowBlank="1" showInputMessage="1" showErrorMessage="1" prompt="¿Genera Impacto ambiental?" sqref="AI12:AI61" xr:uid="{25D22FB4-5065-4D0A-BF88-EB57B00D5C41}">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CCD7475-4B65-41F6-867B-9075B469C9F5}"/>
    <dataValidation allowBlank="1" showInputMessage="1" showErrorMessage="1" prompt="¿Existen un responsable asignado a la ejecución del control?" sqref="AW11" xr:uid="{B83AF178-0B2E-4C71-A4AD-0B1D02F8189F}"/>
    <dataValidation allowBlank="1" showInputMessage="1" showErrorMessage="1" prompt="El responsable tiene autoridad y adecuada segregación de funciones en la ejecución del control?" sqref="AX11" xr:uid="{462A376D-2A13-46B7-BFF7-769FAC417A8D}"/>
    <dataValidation allowBlank="1" showInputMessage="1" showErrorMessage="1" prompt="¿La oportunidad en que se ejecuta el control ayuda a prevenir la mitigación del riesgo o a detectar la materialización del riesgo de manera oportuna?" sqref="AY11" xr:uid="{046DE1EB-DC04-424D-9FD4-86EF3502722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BCFA01A-37C8-40A3-9075-46D50DF9D960}"/>
    <dataValidation allowBlank="1" showInputMessage="1" showErrorMessage="1" prompt="¿La fuente de información que se utiliza en el desarrollo del control es información confiable que permita mitigar el riesgo?." sqref="BA11" xr:uid="{E5A3B252-9014-4D44-8FA0-E4015253059E}"/>
    <dataValidation allowBlank="1" showInputMessage="1" showErrorMessage="1" prompt="¿Las observaciones, desviaciones o diferencias identificadas como resultados de la ejecución del control son investigadas y resueltas de manera oportuna?" sqref="BB11" xr:uid="{ED30C105-3FD3-4F0C-B292-707AD9E5E1A1}"/>
    <dataValidation allowBlank="1" showInputMessage="1" showErrorMessage="1" prompt="¿Se deja evidencia o rastro de la ejecución del control, que permita a cualquier tercero con la evidencia, llegar a la misma conclusión?." sqref="BC11" xr:uid="{7665DCC8-3651-45C3-BE6E-043D2E93A7BA}"/>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597CCA1D-31A3-4C49-B59D-4FF719F30A85}"/>
  </dataValidations>
  <pageMargins left="0.7" right="0.7" top="0.75" bottom="0.75" header="0.3" footer="0.3"/>
  <pageSetup scale="1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5B69-CC52-46CE-82C7-F02B4759F7BA}">
  <sheetPr codeName="Hoja9">
    <pageSetUpPr fitToPage="1"/>
  </sheetPr>
  <dimension ref="B2:BS21"/>
  <sheetViews>
    <sheetView topLeftCell="A13" zoomScaleNormal="100" workbookViewId="0"/>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103.42578125" style="73" customWidth="1"/>
    <col min="46" max="46" width="22.42578125" style="73" customWidth="1"/>
    <col min="47" max="47" width="32.28515625" style="73" customWidth="1"/>
    <col min="48"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07"/>
      <c r="C2" s="308"/>
      <c r="D2" s="309"/>
      <c r="E2" s="316" t="s">
        <v>65</v>
      </c>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row>
    <row r="3" spans="2:71" s="38" customFormat="1" ht="60" customHeight="1" x14ac:dyDescent="0.25">
      <c r="B3" s="310"/>
      <c r="C3" s="311"/>
      <c r="D3" s="312"/>
      <c r="E3" s="317" t="s">
        <v>64</v>
      </c>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row>
    <row r="4" spans="2:71" s="39" customFormat="1" ht="38.25" customHeight="1" x14ac:dyDescent="0.25">
      <c r="B4" s="313"/>
      <c r="C4" s="314"/>
      <c r="D4" s="315"/>
      <c r="E4" s="318" t="s">
        <v>66</v>
      </c>
      <c r="F4" s="318"/>
      <c r="G4" s="318"/>
      <c r="H4" s="318"/>
      <c r="I4" s="318"/>
      <c r="J4" s="318"/>
      <c r="K4" s="318"/>
      <c r="L4" s="318"/>
      <c r="M4" s="318"/>
      <c r="N4" s="318"/>
      <c r="O4" s="318"/>
      <c r="P4" s="318"/>
      <c r="Q4" s="318"/>
      <c r="R4" s="318"/>
      <c r="S4" s="318" t="s">
        <v>67</v>
      </c>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t="s">
        <v>68</v>
      </c>
      <c r="AV4" s="318"/>
      <c r="AW4" s="318"/>
      <c r="AX4" s="318"/>
      <c r="AY4" s="318"/>
      <c r="AZ4" s="318"/>
      <c r="BA4" s="318"/>
      <c r="BB4" s="318"/>
      <c r="BC4" s="318"/>
      <c r="BD4" s="318"/>
      <c r="BE4" s="318"/>
      <c r="BF4" s="318"/>
      <c r="BG4" s="318"/>
      <c r="BH4" s="318"/>
      <c r="BI4" s="318"/>
      <c r="BJ4" s="318"/>
      <c r="BK4" s="318"/>
      <c r="BL4" s="318"/>
      <c r="BM4" s="318"/>
      <c r="BN4" s="318"/>
      <c r="BO4" s="318"/>
      <c r="BP4" s="318"/>
      <c r="BQ4" s="318"/>
      <c r="BR4" s="318"/>
      <c r="BS4" s="318"/>
    </row>
    <row r="5" spans="2:71" s="40" customFormat="1" ht="12.75" x14ac:dyDescent="0.2">
      <c r="BH5" s="41"/>
      <c r="BJ5" s="41"/>
      <c r="BK5" s="41"/>
    </row>
    <row r="6" spans="2:71" s="42" customFormat="1" ht="23.25" customHeight="1" x14ac:dyDescent="0.25">
      <c r="C6" s="319" t="s">
        <v>69</v>
      </c>
      <c r="D6" s="319"/>
      <c r="E6" s="320">
        <v>45278</v>
      </c>
      <c r="F6" s="321"/>
      <c r="G6" s="321"/>
      <c r="H6" s="321"/>
      <c r="I6" s="321"/>
      <c r="BH6" s="43"/>
      <c r="BJ6" s="43"/>
      <c r="BK6" s="43"/>
    </row>
    <row r="7" spans="2:71" s="40" customFormat="1" ht="13.5" thickBot="1" x14ac:dyDescent="0.25">
      <c r="BH7" s="41"/>
      <c r="BJ7" s="41"/>
      <c r="BK7" s="41"/>
    </row>
    <row r="8" spans="2:71" s="42" customFormat="1" ht="21.75" customHeight="1" x14ac:dyDescent="0.25">
      <c r="B8" s="322" t="s">
        <v>70</v>
      </c>
      <c r="C8" s="323"/>
      <c r="D8" s="323"/>
      <c r="E8" s="323"/>
      <c r="F8" s="323"/>
      <c r="G8" s="323"/>
      <c r="H8" s="323"/>
      <c r="I8" s="323"/>
      <c r="J8" s="323"/>
      <c r="K8" s="323"/>
      <c r="L8" s="323"/>
      <c r="M8" s="324"/>
      <c r="N8" s="325" t="s">
        <v>71</v>
      </c>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7"/>
      <c r="AN8" s="328" t="s">
        <v>365</v>
      </c>
      <c r="AO8" s="329"/>
      <c r="AP8" s="329"/>
      <c r="AQ8" s="329"/>
      <c r="AR8" s="329"/>
      <c r="AS8" s="329"/>
      <c r="AT8" s="329"/>
      <c r="AU8" s="329"/>
      <c r="AV8" s="329"/>
      <c r="AW8" s="352" t="s">
        <v>73</v>
      </c>
      <c r="AX8" s="353"/>
      <c r="AY8" s="353"/>
      <c r="AZ8" s="353"/>
      <c r="BA8" s="353"/>
      <c r="BB8" s="353"/>
      <c r="BC8" s="353"/>
      <c r="BD8" s="353"/>
      <c r="BE8" s="353"/>
      <c r="BF8" s="353"/>
      <c r="BG8" s="353"/>
      <c r="BH8" s="353"/>
      <c r="BI8" s="353"/>
      <c r="BJ8" s="353"/>
      <c r="BK8" s="353"/>
      <c r="BL8" s="353"/>
      <c r="BM8" s="353"/>
      <c r="BN8" s="353"/>
      <c r="BO8" s="330" t="s">
        <v>74</v>
      </c>
      <c r="BP8" s="331"/>
      <c r="BQ8" s="331"/>
      <c r="BR8" s="331"/>
      <c r="BS8" s="334" t="s">
        <v>75</v>
      </c>
    </row>
    <row r="9" spans="2:71" s="42" customFormat="1" ht="15" customHeight="1" x14ac:dyDescent="0.25">
      <c r="B9" s="337" t="s">
        <v>76</v>
      </c>
      <c r="C9" s="339" t="s">
        <v>77</v>
      </c>
      <c r="D9" s="341" t="s">
        <v>78</v>
      </c>
      <c r="E9" s="341" t="s">
        <v>79</v>
      </c>
      <c r="F9" s="341" t="s">
        <v>80</v>
      </c>
      <c r="G9" s="341"/>
      <c r="H9" s="341"/>
      <c r="I9" s="341"/>
      <c r="J9" s="341"/>
      <c r="K9" s="343" t="s">
        <v>81</v>
      </c>
      <c r="L9" s="344"/>
      <c r="M9" s="346" t="s">
        <v>82</v>
      </c>
      <c r="N9" s="349" t="s">
        <v>83</v>
      </c>
      <c r="O9" s="350"/>
      <c r="P9" s="350"/>
      <c r="Q9" s="350"/>
      <c r="R9" s="350"/>
      <c r="S9" s="350"/>
      <c r="T9" s="350"/>
      <c r="U9" s="350"/>
      <c r="V9" s="350"/>
      <c r="W9" s="350"/>
      <c r="X9" s="350"/>
      <c r="Y9" s="350"/>
      <c r="Z9" s="350"/>
      <c r="AA9" s="350"/>
      <c r="AB9" s="350"/>
      <c r="AC9" s="350"/>
      <c r="AD9" s="350"/>
      <c r="AE9" s="350"/>
      <c r="AF9" s="350"/>
      <c r="AG9" s="350"/>
      <c r="AH9" s="350"/>
      <c r="AI9" s="350"/>
      <c r="AJ9" s="350"/>
      <c r="AK9" s="350"/>
      <c r="AL9" s="350"/>
      <c r="AM9" s="351"/>
      <c r="AN9" s="354" t="s">
        <v>84</v>
      </c>
      <c r="AO9" s="356" t="s">
        <v>85</v>
      </c>
      <c r="AP9" s="356" t="s">
        <v>86</v>
      </c>
      <c r="AQ9" s="356" t="s">
        <v>87</v>
      </c>
      <c r="AR9" s="356" t="s">
        <v>88</v>
      </c>
      <c r="AS9" s="356" t="s">
        <v>89</v>
      </c>
      <c r="AT9" s="356" t="s">
        <v>90</v>
      </c>
      <c r="AU9" s="356" t="s">
        <v>91</v>
      </c>
      <c r="AV9" s="356" t="s">
        <v>92</v>
      </c>
      <c r="AW9" s="361" t="s">
        <v>93</v>
      </c>
      <c r="AX9" s="362"/>
      <c r="AY9" s="362"/>
      <c r="AZ9" s="362"/>
      <c r="BA9" s="362"/>
      <c r="BB9" s="362"/>
      <c r="BC9" s="363"/>
      <c r="BD9" s="367" t="s">
        <v>94</v>
      </c>
      <c r="BE9" s="368"/>
      <c r="BF9" s="371"/>
      <c r="BG9" s="367" t="s">
        <v>95</v>
      </c>
      <c r="BH9" s="368"/>
      <c r="BI9" s="371"/>
      <c r="BJ9" s="367" t="s">
        <v>96</v>
      </c>
      <c r="BK9" s="368"/>
      <c r="BL9" s="373" t="s">
        <v>97</v>
      </c>
      <c r="BM9" s="357" t="s">
        <v>98</v>
      </c>
      <c r="BN9" s="359" t="s">
        <v>99</v>
      </c>
      <c r="BO9" s="332"/>
      <c r="BP9" s="333"/>
      <c r="BQ9" s="333"/>
      <c r="BR9" s="333"/>
      <c r="BS9" s="335"/>
    </row>
    <row r="10" spans="2:71" s="42" customFormat="1" ht="15" customHeight="1" x14ac:dyDescent="0.25">
      <c r="B10" s="337"/>
      <c r="C10" s="339"/>
      <c r="D10" s="341"/>
      <c r="E10" s="341"/>
      <c r="F10" s="385" t="s">
        <v>100</v>
      </c>
      <c r="G10" s="385" t="s">
        <v>101</v>
      </c>
      <c r="H10" s="385" t="s">
        <v>102</v>
      </c>
      <c r="I10" s="385" t="s">
        <v>103</v>
      </c>
      <c r="J10" s="385" t="s">
        <v>184</v>
      </c>
      <c r="K10" s="344"/>
      <c r="L10" s="344"/>
      <c r="M10" s="347"/>
      <c r="N10" s="349" t="s">
        <v>104</v>
      </c>
      <c r="O10" s="350"/>
      <c r="P10" s="350"/>
      <c r="Q10" s="350" t="s">
        <v>105</v>
      </c>
      <c r="R10" s="350"/>
      <c r="S10" s="350"/>
      <c r="T10" s="350"/>
      <c r="U10" s="350"/>
      <c r="V10" s="350"/>
      <c r="W10" s="350"/>
      <c r="X10" s="350"/>
      <c r="Y10" s="350"/>
      <c r="Z10" s="350"/>
      <c r="AA10" s="350"/>
      <c r="AB10" s="350"/>
      <c r="AC10" s="350"/>
      <c r="AD10" s="350"/>
      <c r="AE10" s="350"/>
      <c r="AF10" s="350"/>
      <c r="AG10" s="350"/>
      <c r="AH10" s="350"/>
      <c r="AI10" s="350"/>
      <c r="AJ10" s="392" t="s">
        <v>106</v>
      </c>
      <c r="AK10" s="392"/>
      <c r="AL10" s="392" t="s">
        <v>107</v>
      </c>
      <c r="AM10" s="394" t="s">
        <v>108</v>
      </c>
      <c r="AN10" s="354"/>
      <c r="AO10" s="356"/>
      <c r="AP10" s="356"/>
      <c r="AQ10" s="356"/>
      <c r="AR10" s="356"/>
      <c r="AS10" s="356"/>
      <c r="AT10" s="356"/>
      <c r="AU10" s="356"/>
      <c r="AV10" s="356"/>
      <c r="AW10" s="364"/>
      <c r="AX10" s="365"/>
      <c r="AY10" s="365"/>
      <c r="AZ10" s="365"/>
      <c r="BA10" s="365"/>
      <c r="BB10" s="365"/>
      <c r="BC10" s="366"/>
      <c r="BD10" s="369"/>
      <c r="BE10" s="370"/>
      <c r="BF10" s="372"/>
      <c r="BG10" s="369"/>
      <c r="BH10" s="370"/>
      <c r="BI10" s="372"/>
      <c r="BJ10" s="369"/>
      <c r="BK10" s="370"/>
      <c r="BL10" s="374"/>
      <c r="BM10" s="358"/>
      <c r="BN10" s="360"/>
      <c r="BO10" s="332"/>
      <c r="BP10" s="333"/>
      <c r="BQ10" s="333"/>
      <c r="BR10" s="333"/>
      <c r="BS10" s="335"/>
    </row>
    <row r="11" spans="2:71" s="42" customFormat="1" ht="33.75" customHeight="1" thickBot="1" x14ac:dyDescent="0.3">
      <c r="B11" s="338"/>
      <c r="C11" s="340"/>
      <c r="D11" s="342"/>
      <c r="E11" s="342"/>
      <c r="F11" s="386"/>
      <c r="G11" s="386"/>
      <c r="H11" s="386"/>
      <c r="I11" s="386"/>
      <c r="J11" s="386"/>
      <c r="K11" s="345"/>
      <c r="L11" s="345"/>
      <c r="M11" s="348"/>
      <c r="N11" s="387"/>
      <c r="O11" s="388"/>
      <c r="P11" s="388"/>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393"/>
      <c r="AK11" s="393"/>
      <c r="AL11" s="393"/>
      <c r="AM11" s="395"/>
      <c r="AN11" s="355"/>
      <c r="AO11" s="357"/>
      <c r="AP11" s="357"/>
      <c r="AQ11" s="357"/>
      <c r="AR11" s="357"/>
      <c r="AS11" s="357"/>
      <c r="AT11" s="357"/>
      <c r="AU11" s="357"/>
      <c r="AV11" s="357"/>
      <c r="AW11" s="79" t="s">
        <v>109</v>
      </c>
      <c r="AX11" s="79" t="s">
        <v>110</v>
      </c>
      <c r="AY11" s="79">
        <v>2</v>
      </c>
      <c r="AZ11" s="79">
        <v>3</v>
      </c>
      <c r="BA11" s="79">
        <v>4</v>
      </c>
      <c r="BB11" s="79">
        <v>5</v>
      </c>
      <c r="BC11" s="79">
        <v>6</v>
      </c>
      <c r="BD11" s="369"/>
      <c r="BE11" s="370"/>
      <c r="BF11" s="372"/>
      <c r="BG11" s="369"/>
      <c r="BH11" s="370"/>
      <c r="BI11" s="372"/>
      <c r="BJ11" s="369"/>
      <c r="BK11" s="370"/>
      <c r="BL11" s="374"/>
      <c r="BM11" s="358"/>
      <c r="BN11" s="360"/>
      <c r="BO11" s="375" t="s">
        <v>104</v>
      </c>
      <c r="BP11" s="376"/>
      <c r="BQ11" s="80" t="s">
        <v>106</v>
      </c>
      <c r="BR11" s="80" t="s">
        <v>111</v>
      </c>
      <c r="BS11" s="336"/>
    </row>
    <row r="12" spans="2:71" s="53" customFormat="1" ht="204" x14ac:dyDescent="0.25">
      <c r="B12" s="377">
        <v>1</v>
      </c>
      <c r="C12" s="380" t="s">
        <v>44</v>
      </c>
      <c r="D12" s="498" t="s">
        <v>254</v>
      </c>
      <c r="E12" s="498" t="s">
        <v>253</v>
      </c>
      <c r="F12" s="498" t="s">
        <v>162</v>
      </c>
      <c r="G12" s="498" t="s">
        <v>162</v>
      </c>
      <c r="H12" s="498" t="s">
        <v>162</v>
      </c>
      <c r="I12" s="498" t="s">
        <v>162</v>
      </c>
      <c r="J12" s="383" t="str">
        <f>IF(AND((F12="SI"),(G12="SI"),(H12="SI"),(I12="SI")),"Si es Riesgo de Corrupción","No es Riesgo de Corrupción")</f>
        <v>Si es Riesgo de Corrupción</v>
      </c>
      <c r="K12" s="47">
        <v>1</v>
      </c>
      <c r="L12" s="48" t="s">
        <v>260</v>
      </c>
      <c r="M12" s="405" t="s">
        <v>259</v>
      </c>
      <c r="N12" s="389">
        <v>2</v>
      </c>
      <c r="O12" s="399" t="str">
        <f>IF(N12=1,"Rara vez",IF(N12=2,"Improbable",IF(N12=3,"Posible",IF(N12=4,"Probable",IF(N12=5,"Casi seguro","Definir el nivel de probabilidad")))))</f>
        <v>Improbable</v>
      </c>
      <c r="P12" s="40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396" t="s">
        <v>162</v>
      </c>
      <c r="R12" s="396" t="s">
        <v>162</v>
      </c>
      <c r="S12" s="396" t="s">
        <v>165</v>
      </c>
      <c r="T12" s="396" t="s">
        <v>162</v>
      </c>
      <c r="U12" s="396" t="s">
        <v>162</v>
      </c>
      <c r="V12" s="396" t="s">
        <v>162</v>
      </c>
      <c r="W12" s="396" t="s">
        <v>162</v>
      </c>
      <c r="X12" s="396" t="s">
        <v>165</v>
      </c>
      <c r="Y12" s="396" t="s">
        <v>162</v>
      </c>
      <c r="Z12" s="396" t="s">
        <v>162</v>
      </c>
      <c r="AA12" s="396" t="s">
        <v>162</v>
      </c>
      <c r="AB12" s="396" t="s">
        <v>162</v>
      </c>
      <c r="AC12" s="396" t="s">
        <v>162</v>
      </c>
      <c r="AD12" s="396" t="s">
        <v>162</v>
      </c>
      <c r="AE12" s="396" t="s">
        <v>162</v>
      </c>
      <c r="AF12" s="396" t="s">
        <v>162</v>
      </c>
      <c r="AG12" s="396" t="s">
        <v>162</v>
      </c>
      <c r="AH12" s="396" t="s">
        <v>162</v>
      </c>
      <c r="AI12" s="396" t="s">
        <v>162</v>
      </c>
      <c r="AJ12" s="396" t="str">
        <f t="shared" ref="AJ12" si="0">IF(AF12="SI","Impacto Catastrófico por lesoines o perdida de vidas humanas",(COUNTIF(Q12:AE21,"SI")+COUNTIF(AG12:AI21,"SI")))</f>
        <v>Impacto Catastrófico por lesoines o perdida de vidas humanas</v>
      </c>
      <c r="AK12" s="396" t="str">
        <f>IF(AJ12=0,"",IF(AND(AJ12&gt;0,AJ12&lt;=5),"Moderado",IF(AND(AJ12&gt;5,AJ12&lt;=11),"Mayor","Catastrófico")))</f>
        <v>Catastrófico</v>
      </c>
      <c r="AL12" s="396" t="str">
        <f>IF(AND(O12="Rara Vez",AK12="Moderado"),"Moderado",IF(AND(O12="Rara Vez",AK12="Mayor"),"Alto",IF(AND(O12="Improbable",AK12="Moderado"),"Moderado",IF(AND(O12="Improbable",AK12="Mayor"),"Alto",IF(AND(O12="Posible",AK12="Moderado"),"Alto",IF(AND(O12="Probable",AK12="Moderado"),"Alto","Extremo"))))))</f>
        <v>Extremo</v>
      </c>
      <c r="AM12" s="411" t="s">
        <v>159</v>
      </c>
      <c r="AN12" s="49">
        <v>1</v>
      </c>
      <c r="AO12" s="50" t="s">
        <v>288</v>
      </c>
      <c r="AP12" s="50" t="s">
        <v>261</v>
      </c>
      <c r="AQ12" s="50" t="s">
        <v>186</v>
      </c>
      <c r="AR12" s="50" t="s">
        <v>262</v>
      </c>
      <c r="AS12" s="50" t="s">
        <v>263</v>
      </c>
      <c r="AT12" s="50" t="s">
        <v>264</v>
      </c>
      <c r="AU12" s="50" t="s">
        <v>265</v>
      </c>
      <c r="AV12" s="50" t="s">
        <v>170</v>
      </c>
      <c r="AW12" s="81" t="s">
        <v>171</v>
      </c>
      <c r="AX12" s="81" t="s">
        <v>172</v>
      </c>
      <c r="AY12" s="81" t="s">
        <v>173</v>
      </c>
      <c r="AZ12" s="81" t="s">
        <v>174</v>
      </c>
      <c r="BA12" s="81" t="s">
        <v>175</v>
      </c>
      <c r="BB12" s="81" t="s">
        <v>176</v>
      </c>
      <c r="BC12" s="81" t="s">
        <v>187</v>
      </c>
      <c r="BD12" s="81">
        <f t="shared" ref="BD12:BD21" si="1">IF(AW12="Asignado",15,0)+IF(AX12="Adecuado",15,0)+IF(AY12="Oportuna",15,0)+IF(AZ12="Prevenir",15,IF(AZ12="Detectar",10,0))+IF(BA12="Confiable",15,0)+IF(BB12="Se investigan y resuelven oportunamente",15,0)+IF(BC12="Completa",10,IF(BC12="Incompleta",5,0))</f>
        <v>100</v>
      </c>
      <c r="BE12" s="81" t="str">
        <f t="shared" ref="BE12:BE21" si="2">IF(BD12&lt;=85,"Débil",IF(AND(BD12&gt;=86,BD12&lt;=94),"Moderado","Fuerte"))</f>
        <v>Fuerte</v>
      </c>
      <c r="BF12" s="50"/>
      <c r="BG12" s="52" t="s">
        <v>178</v>
      </c>
      <c r="BH12" s="81" t="str">
        <f t="shared" ref="BH12:BH21" si="3">IF(BG12="Débil","No se ejecuta",IF(BG12="Moderado","Algunas veces se ejecuta",IF(BG12="FUERTE","Siempre se ejecuta","Casilla formulada")))</f>
        <v>Siempre se ejecuta</v>
      </c>
      <c r="BI12" s="50"/>
      <c r="BJ12" s="81"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1">
        <f t="shared" ref="BK12:BK21" si="5">IF(BJ12="DÉBIL",0,IF(BJ12="MODERADO",50,IF(BJ12="FUERTE",100,"")))</f>
        <v>100</v>
      </c>
      <c r="BL12" s="81" t="str">
        <f t="shared" ref="BL12:BL21" si="6">IF(AND(BG12="Fuerte",BE12="Fuerte"),"NO","SI")</f>
        <v>NO</v>
      </c>
      <c r="BM12" s="414" t="str">
        <f>IF(AVERAGE(BK12:BK21)=100,"FUERTE",IF(AND(AVERAGE(BK12:BK21)&lt;=99,AVERAGE(BK12:BK21)&gt;=50),"MODERADA",IF(AVERAGE(BK12:BK21)&lt;50,"DÉBIL",0)))</f>
        <v>FUERTE</v>
      </c>
      <c r="BN12" s="417" t="str">
        <f>IFERROR(IF(BM12="DÉBIL","NO DISMINUYE",IF(AVERAGEIF(AV12:AV21,"Preventivo",BK12:BK21)&gt;=50,"DIRECTAMENTE","NO DISMINUYE")),"NO DISMINUYE")</f>
        <v>DIRECTAMENTE</v>
      </c>
      <c r="BO12" s="420">
        <f>IF(N12=1,1,IF(AND(N12=2,BM12="FUERTE",BN12="DIRECTAMENTE"),N12-1,IF(AND(N12&gt;2,BM12="FUERTE",BN12="DIRECTAMENTE"),N12-2,IF(AND(N12&gt;=2,BM12="MODERADA",BN12="DIRECTAMENTE"),N12-1,N12))))</f>
        <v>1</v>
      </c>
      <c r="BP12" s="423" t="str">
        <f>IF(BO12=1,"Rara vez",IF(BO12=2,"Improbable",IF(BO12=3,"Posible",IF(BO12=4,"Probable",IF(BO12=5,"Casi Seguro",0)))))</f>
        <v>Rara vez</v>
      </c>
      <c r="BQ12" s="407" t="str">
        <f>AK12</f>
        <v>Catastrófico</v>
      </c>
      <c r="BR12" s="407" t="str">
        <f>IF(AND(BP12="Rara Vez",BQ12="Moderado"),"Moderado",IF(AND(BP12="Rara Vez",BQ12="Mayor"),"Alto",IF(AND(BP12="Improbable",BQ12="Moderado"),"Moderado",IF(AND(BP12="Improbable",BQ12="Mayor"),"Alto",IF(AND(BP12="Posible",BQ12="Moderado"),"Alto",IF(AND(BP12="Probable",BQ12="Moderado"),"Alto","Extremo"))))))</f>
        <v>Extremo</v>
      </c>
      <c r="BS12" s="408" t="s">
        <v>294</v>
      </c>
    </row>
    <row r="13" spans="2:71" s="53" customFormat="1" ht="204" x14ac:dyDescent="0.25">
      <c r="B13" s="378"/>
      <c r="C13" s="381"/>
      <c r="D13" s="383"/>
      <c r="E13" s="383"/>
      <c r="F13" s="383"/>
      <c r="G13" s="383"/>
      <c r="H13" s="383"/>
      <c r="I13" s="383"/>
      <c r="J13" s="383"/>
      <c r="K13" s="54">
        <v>2</v>
      </c>
      <c r="L13" s="55" t="s">
        <v>255</v>
      </c>
      <c r="M13" s="405"/>
      <c r="N13" s="390"/>
      <c r="O13" s="400"/>
      <c r="P13" s="403"/>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412"/>
      <c r="AN13" s="56">
        <v>2</v>
      </c>
      <c r="AO13" s="57" t="s">
        <v>289</v>
      </c>
      <c r="AP13" s="57" t="s">
        <v>266</v>
      </c>
      <c r="AQ13" s="57" t="s">
        <v>186</v>
      </c>
      <c r="AR13" s="57" t="s">
        <v>267</v>
      </c>
      <c r="AS13" s="57" t="s">
        <v>268</v>
      </c>
      <c r="AT13" s="57" t="s">
        <v>269</v>
      </c>
      <c r="AU13" s="57" t="s">
        <v>290</v>
      </c>
      <c r="AV13" s="57" t="s">
        <v>170</v>
      </c>
      <c r="AW13" s="58" t="s">
        <v>171</v>
      </c>
      <c r="AX13" s="58" t="s">
        <v>172</v>
      </c>
      <c r="AY13" s="58" t="s">
        <v>173</v>
      </c>
      <c r="AZ13" s="58" t="s">
        <v>174</v>
      </c>
      <c r="BA13" s="58" t="s">
        <v>175</v>
      </c>
      <c r="BB13" s="58" t="s">
        <v>176</v>
      </c>
      <c r="BC13" s="58" t="s">
        <v>187</v>
      </c>
      <c r="BD13" s="58">
        <f t="shared" si="1"/>
        <v>100</v>
      </c>
      <c r="BE13" s="58" t="str">
        <f t="shared" si="2"/>
        <v>Fuerte</v>
      </c>
      <c r="BF13" s="57"/>
      <c r="BG13" s="59" t="s">
        <v>178</v>
      </c>
      <c r="BH13" s="58" t="str">
        <f t="shared" si="3"/>
        <v>Siempre se ejecuta</v>
      </c>
      <c r="BI13" s="57"/>
      <c r="BJ13" s="58" t="str">
        <f t="shared" si="4"/>
        <v>FUERTE</v>
      </c>
      <c r="BK13" s="58">
        <f t="shared" si="5"/>
        <v>100</v>
      </c>
      <c r="BL13" s="58" t="str">
        <f t="shared" si="6"/>
        <v>NO</v>
      </c>
      <c r="BM13" s="415"/>
      <c r="BN13" s="418"/>
      <c r="BO13" s="421"/>
      <c r="BP13" s="403"/>
      <c r="BQ13" s="397"/>
      <c r="BR13" s="397"/>
      <c r="BS13" s="409"/>
    </row>
    <row r="14" spans="2:71" s="53" customFormat="1" ht="204" x14ac:dyDescent="0.25">
      <c r="B14" s="378"/>
      <c r="C14" s="381"/>
      <c r="D14" s="383"/>
      <c r="E14" s="383"/>
      <c r="F14" s="383"/>
      <c r="G14" s="383"/>
      <c r="H14" s="383"/>
      <c r="I14" s="383"/>
      <c r="J14" s="383"/>
      <c r="K14" s="60">
        <v>3</v>
      </c>
      <c r="L14" s="61" t="s">
        <v>256</v>
      </c>
      <c r="M14" s="405"/>
      <c r="N14" s="390"/>
      <c r="O14" s="400"/>
      <c r="P14" s="403"/>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412"/>
      <c r="AN14" s="62">
        <v>3</v>
      </c>
      <c r="AO14" s="63" t="s">
        <v>285</v>
      </c>
      <c r="AP14" s="63" t="s">
        <v>270</v>
      </c>
      <c r="AQ14" s="63" t="s">
        <v>186</v>
      </c>
      <c r="AR14" s="63" t="s">
        <v>271</v>
      </c>
      <c r="AS14" s="63" t="s">
        <v>272</v>
      </c>
      <c r="AT14" s="63" t="s">
        <v>273</v>
      </c>
      <c r="AU14" s="63" t="s">
        <v>274</v>
      </c>
      <c r="AV14" s="63" t="s">
        <v>170</v>
      </c>
      <c r="AW14" s="82" t="s">
        <v>171</v>
      </c>
      <c r="AX14" s="82" t="s">
        <v>172</v>
      </c>
      <c r="AY14" s="82" t="s">
        <v>173</v>
      </c>
      <c r="AZ14" s="82" t="s">
        <v>174</v>
      </c>
      <c r="BA14" s="82" t="s">
        <v>175</v>
      </c>
      <c r="BB14" s="82" t="s">
        <v>176</v>
      </c>
      <c r="BC14" s="82" t="s">
        <v>187</v>
      </c>
      <c r="BD14" s="82">
        <f t="shared" si="1"/>
        <v>100</v>
      </c>
      <c r="BE14" s="82" t="str">
        <f t="shared" si="2"/>
        <v>Fuerte</v>
      </c>
      <c r="BF14" s="63"/>
      <c r="BG14" s="65" t="s">
        <v>178</v>
      </c>
      <c r="BH14" s="82" t="str">
        <f t="shared" si="3"/>
        <v>Siempre se ejecuta</v>
      </c>
      <c r="BI14" s="63"/>
      <c r="BJ14" s="82" t="str">
        <f t="shared" si="4"/>
        <v>FUERTE</v>
      </c>
      <c r="BK14" s="82">
        <f t="shared" si="5"/>
        <v>100</v>
      </c>
      <c r="BL14" s="82" t="str">
        <f t="shared" si="6"/>
        <v>NO</v>
      </c>
      <c r="BM14" s="415"/>
      <c r="BN14" s="418"/>
      <c r="BO14" s="421"/>
      <c r="BP14" s="403"/>
      <c r="BQ14" s="397"/>
      <c r="BR14" s="397"/>
      <c r="BS14" s="409"/>
    </row>
    <row r="15" spans="2:71" s="53" customFormat="1" ht="409.5" x14ac:dyDescent="0.25">
      <c r="B15" s="378"/>
      <c r="C15" s="381"/>
      <c r="D15" s="383"/>
      <c r="E15" s="383"/>
      <c r="F15" s="383"/>
      <c r="G15" s="383"/>
      <c r="H15" s="383"/>
      <c r="I15" s="383"/>
      <c r="J15" s="383"/>
      <c r="K15" s="54">
        <v>4</v>
      </c>
      <c r="L15" s="55" t="s">
        <v>257</v>
      </c>
      <c r="M15" s="405"/>
      <c r="N15" s="390"/>
      <c r="O15" s="400"/>
      <c r="P15" s="403"/>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412"/>
      <c r="AN15" s="56">
        <v>4</v>
      </c>
      <c r="AO15" s="57" t="s">
        <v>368</v>
      </c>
      <c r="AP15" s="57" t="s">
        <v>275</v>
      </c>
      <c r="AQ15" s="57" t="s">
        <v>186</v>
      </c>
      <c r="AR15" s="57" t="s">
        <v>291</v>
      </c>
      <c r="AS15" s="57" t="s">
        <v>369</v>
      </c>
      <c r="AT15" s="57" t="s">
        <v>292</v>
      </c>
      <c r="AU15" s="57" t="s">
        <v>367</v>
      </c>
      <c r="AV15" s="57" t="s">
        <v>170</v>
      </c>
      <c r="AW15" s="58" t="s">
        <v>171</v>
      </c>
      <c r="AX15" s="58" t="s">
        <v>172</v>
      </c>
      <c r="AY15" s="58" t="s">
        <v>173</v>
      </c>
      <c r="AZ15" s="58" t="s">
        <v>174</v>
      </c>
      <c r="BA15" s="58" t="s">
        <v>175</v>
      </c>
      <c r="BB15" s="58" t="s">
        <v>176</v>
      </c>
      <c r="BC15" s="58" t="s">
        <v>187</v>
      </c>
      <c r="BD15" s="58">
        <f t="shared" si="1"/>
        <v>100</v>
      </c>
      <c r="BE15" s="58" t="str">
        <f t="shared" si="2"/>
        <v>Fuerte</v>
      </c>
      <c r="BF15" s="57"/>
      <c r="BG15" s="59" t="s">
        <v>178</v>
      </c>
      <c r="BH15" s="58" t="str">
        <f t="shared" si="3"/>
        <v>Siempre se ejecuta</v>
      </c>
      <c r="BI15" s="57"/>
      <c r="BJ15" s="58" t="str">
        <f t="shared" si="4"/>
        <v>FUERTE</v>
      </c>
      <c r="BK15" s="58">
        <f t="shared" si="5"/>
        <v>100</v>
      </c>
      <c r="BL15" s="58" t="str">
        <f t="shared" si="6"/>
        <v>NO</v>
      </c>
      <c r="BM15" s="415"/>
      <c r="BN15" s="418"/>
      <c r="BO15" s="421"/>
      <c r="BP15" s="403"/>
      <c r="BQ15" s="397"/>
      <c r="BR15" s="397"/>
      <c r="BS15" s="409"/>
    </row>
    <row r="16" spans="2:71" s="53" customFormat="1" ht="242.25" x14ac:dyDescent="0.25">
      <c r="B16" s="378"/>
      <c r="C16" s="381"/>
      <c r="D16" s="383"/>
      <c r="E16" s="383"/>
      <c r="F16" s="383"/>
      <c r="G16" s="383"/>
      <c r="H16" s="383"/>
      <c r="I16" s="383"/>
      <c r="J16" s="383"/>
      <c r="K16" s="60">
        <v>5</v>
      </c>
      <c r="L16" s="61" t="s">
        <v>258</v>
      </c>
      <c r="M16" s="405"/>
      <c r="N16" s="390"/>
      <c r="O16" s="400"/>
      <c r="P16" s="403"/>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412"/>
      <c r="AN16" s="62">
        <v>5</v>
      </c>
      <c r="AO16" s="63" t="s">
        <v>293</v>
      </c>
      <c r="AP16" s="63" t="s">
        <v>276</v>
      </c>
      <c r="AQ16" s="63" t="s">
        <v>186</v>
      </c>
      <c r="AR16" s="63" t="s">
        <v>277</v>
      </c>
      <c r="AS16" s="63" t="s">
        <v>278</v>
      </c>
      <c r="AT16" s="63" t="s">
        <v>279</v>
      </c>
      <c r="AU16" s="63" t="s">
        <v>280</v>
      </c>
      <c r="AV16" s="63" t="s">
        <v>170</v>
      </c>
      <c r="AW16" s="82" t="s">
        <v>171</v>
      </c>
      <c r="AX16" s="82" t="s">
        <v>172</v>
      </c>
      <c r="AY16" s="82" t="s">
        <v>173</v>
      </c>
      <c r="AZ16" s="82" t="s">
        <v>174</v>
      </c>
      <c r="BA16" s="82" t="s">
        <v>175</v>
      </c>
      <c r="BB16" s="82" t="s">
        <v>176</v>
      </c>
      <c r="BC16" s="82" t="s">
        <v>187</v>
      </c>
      <c r="BD16" s="82">
        <f t="shared" si="1"/>
        <v>100</v>
      </c>
      <c r="BE16" s="82" t="str">
        <f t="shared" si="2"/>
        <v>Fuerte</v>
      </c>
      <c r="BF16" s="63"/>
      <c r="BG16" s="65" t="s">
        <v>178</v>
      </c>
      <c r="BH16" s="82" t="str">
        <f t="shared" si="3"/>
        <v>Siempre se ejecuta</v>
      </c>
      <c r="BI16" s="63"/>
      <c r="BJ16" s="82" t="str">
        <f t="shared" si="4"/>
        <v>FUERTE</v>
      </c>
      <c r="BK16" s="82">
        <f t="shared" si="5"/>
        <v>100</v>
      </c>
      <c r="BL16" s="82" t="str">
        <f t="shared" si="6"/>
        <v>NO</v>
      </c>
      <c r="BM16" s="415"/>
      <c r="BN16" s="418"/>
      <c r="BO16" s="421"/>
      <c r="BP16" s="403"/>
      <c r="BQ16" s="397"/>
      <c r="BR16" s="397"/>
      <c r="BS16" s="409"/>
    </row>
    <row r="17" spans="2:71" s="53" customFormat="1" ht="178.5" x14ac:dyDescent="0.25">
      <c r="B17" s="378"/>
      <c r="C17" s="381"/>
      <c r="D17" s="383"/>
      <c r="E17" s="383"/>
      <c r="F17" s="383"/>
      <c r="G17" s="383"/>
      <c r="H17" s="383"/>
      <c r="I17" s="383"/>
      <c r="J17" s="383"/>
      <c r="K17" s="54">
        <v>6</v>
      </c>
      <c r="L17" s="55" t="s">
        <v>255</v>
      </c>
      <c r="M17" s="405"/>
      <c r="N17" s="390"/>
      <c r="O17" s="400"/>
      <c r="P17" s="403"/>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412"/>
      <c r="AN17" s="56">
        <v>6</v>
      </c>
      <c r="AO17" s="57" t="s">
        <v>286</v>
      </c>
      <c r="AP17" s="57" t="s">
        <v>281</v>
      </c>
      <c r="AQ17" s="57" t="s">
        <v>186</v>
      </c>
      <c r="AR17" s="57" t="s">
        <v>282</v>
      </c>
      <c r="AS17" s="57" t="s">
        <v>283</v>
      </c>
      <c r="AT17" s="57" t="s">
        <v>284</v>
      </c>
      <c r="AU17" s="57" t="s">
        <v>287</v>
      </c>
      <c r="AV17" s="57" t="s">
        <v>170</v>
      </c>
      <c r="AW17" s="58" t="s">
        <v>171</v>
      </c>
      <c r="AX17" s="58" t="s">
        <v>172</v>
      </c>
      <c r="AY17" s="58" t="s">
        <v>173</v>
      </c>
      <c r="AZ17" s="58" t="s">
        <v>174</v>
      </c>
      <c r="BA17" s="58" t="s">
        <v>175</v>
      </c>
      <c r="BB17" s="58" t="s">
        <v>176</v>
      </c>
      <c r="BC17" s="58" t="s">
        <v>187</v>
      </c>
      <c r="BD17" s="58">
        <f t="shared" si="1"/>
        <v>100</v>
      </c>
      <c r="BE17" s="58" t="str">
        <f t="shared" si="2"/>
        <v>Fuerte</v>
      </c>
      <c r="BF17" s="57"/>
      <c r="BG17" s="59" t="s">
        <v>178</v>
      </c>
      <c r="BH17" s="58" t="str">
        <f t="shared" si="3"/>
        <v>Siempre se ejecuta</v>
      </c>
      <c r="BI17" s="57"/>
      <c r="BJ17" s="58" t="str">
        <f t="shared" si="4"/>
        <v>FUERTE</v>
      </c>
      <c r="BK17" s="58">
        <f t="shared" si="5"/>
        <v>100</v>
      </c>
      <c r="BL17" s="58" t="str">
        <f t="shared" si="6"/>
        <v>NO</v>
      </c>
      <c r="BM17" s="415"/>
      <c r="BN17" s="418"/>
      <c r="BO17" s="421"/>
      <c r="BP17" s="403"/>
      <c r="BQ17" s="397"/>
      <c r="BR17" s="397"/>
      <c r="BS17" s="409"/>
    </row>
    <row r="18" spans="2:71" s="53" customFormat="1" ht="6" customHeight="1" x14ac:dyDescent="0.25">
      <c r="B18" s="378"/>
      <c r="C18" s="381"/>
      <c r="D18" s="383"/>
      <c r="E18" s="383"/>
      <c r="F18" s="383"/>
      <c r="G18" s="383"/>
      <c r="H18" s="383"/>
      <c r="I18" s="383"/>
      <c r="J18" s="383"/>
      <c r="K18" s="60">
        <v>7</v>
      </c>
      <c r="L18" s="61" t="s">
        <v>115</v>
      </c>
      <c r="M18" s="405"/>
      <c r="N18" s="390"/>
      <c r="O18" s="400"/>
      <c r="P18" s="403"/>
      <c r="Q18" s="397"/>
      <c r="R18" s="397"/>
      <c r="S18" s="397"/>
      <c r="T18" s="397"/>
      <c r="U18" s="397"/>
      <c r="V18" s="397"/>
      <c r="W18" s="397"/>
      <c r="X18" s="397"/>
      <c r="Y18" s="397"/>
      <c r="Z18" s="397"/>
      <c r="AA18" s="397"/>
      <c r="AB18" s="397"/>
      <c r="AC18" s="397"/>
      <c r="AD18" s="397"/>
      <c r="AE18" s="397"/>
      <c r="AF18" s="397"/>
      <c r="AG18" s="397"/>
      <c r="AH18" s="397"/>
      <c r="AI18" s="397"/>
      <c r="AJ18" s="397"/>
      <c r="AK18" s="397"/>
      <c r="AL18" s="397"/>
      <c r="AM18" s="412"/>
      <c r="AN18" s="62">
        <v>7</v>
      </c>
      <c r="AO18" s="63" t="s">
        <v>117</v>
      </c>
      <c r="AP18" s="63"/>
      <c r="AQ18" s="63" t="s">
        <v>114</v>
      </c>
      <c r="AR18" s="63"/>
      <c r="AS18" s="63"/>
      <c r="AT18" s="63"/>
      <c r="AU18" s="63"/>
      <c r="AV18" s="63" t="s">
        <v>114</v>
      </c>
      <c r="AW18" s="82" t="s">
        <v>114</v>
      </c>
      <c r="AX18" s="82" t="s">
        <v>114</v>
      </c>
      <c r="AY18" s="82" t="s">
        <v>114</v>
      </c>
      <c r="AZ18" s="82" t="s">
        <v>114</v>
      </c>
      <c r="BA18" s="82" t="s">
        <v>114</v>
      </c>
      <c r="BB18" s="82" t="s">
        <v>114</v>
      </c>
      <c r="BC18" s="82" t="s">
        <v>114</v>
      </c>
      <c r="BD18" s="82">
        <f t="shared" si="1"/>
        <v>0</v>
      </c>
      <c r="BE18" s="82" t="str">
        <f t="shared" si="2"/>
        <v>Débil</v>
      </c>
      <c r="BF18" s="63"/>
      <c r="BG18" s="65" t="s">
        <v>114</v>
      </c>
      <c r="BH18" s="82" t="str">
        <f t="shared" si="3"/>
        <v>Casilla formulada</v>
      </c>
      <c r="BI18" s="63"/>
      <c r="BJ18" s="82" t="str">
        <f t="shared" si="4"/>
        <v/>
      </c>
      <c r="BK18" s="82" t="str">
        <f t="shared" si="5"/>
        <v/>
      </c>
      <c r="BL18" s="82" t="str">
        <f t="shared" si="6"/>
        <v>SI</v>
      </c>
      <c r="BM18" s="415"/>
      <c r="BN18" s="418"/>
      <c r="BO18" s="421"/>
      <c r="BP18" s="403"/>
      <c r="BQ18" s="397"/>
      <c r="BR18" s="397"/>
      <c r="BS18" s="409"/>
    </row>
    <row r="19" spans="2:71" s="53" customFormat="1" ht="6" customHeight="1" x14ac:dyDescent="0.25">
      <c r="B19" s="378"/>
      <c r="C19" s="381"/>
      <c r="D19" s="383"/>
      <c r="E19" s="383"/>
      <c r="F19" s="383"/>
      <c r="G19" s="383"/>
      <c r="H19" s="383"/>
      <c r="I19" s="383"/>
      <c r="J19" s="383"/>
      <c r="K19" s="54">
        <v>8</v>
      </c>
      <c r="L19" s="55" t="s">
        <v>115</v>
      </c>
      <c r="M19" s="405"/>
      <c r="N19" s="390"/>
      <c r="O19" s="400"/>
      <c r="P19" s="403"/>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412"/>
      <c r="AN19" s="56">
        <v>8</v>
      </c>
      <c r="AO19" s="57" t="s">
        <v>117</v>
      </c>
      <c r="AP19" s="57"/>
      <c r="AQ19" s="57" t="s">
        <v>114</v>
      </c>
      <c r="AR19" s="57"/>
      <c r="AS19" s="57"/>
      <c r="AT19" s="57"/>
      <c r="AU19" s="57"/>
      <c r="AV19" s="57" t="s">
        <v>114</v>
      </c>
      <c r="AW19" s="58" t="s">
        <v>114</v>
      </c>
      <c r="AX19" s="58" t="s">
        <v>114</v>
      </c>
      <c r="AY19" s="58" t="s">
        <v>114</v>
      </c>
      <c r="AZ19" s="58" t="s">
        <v>114</v>
      </c>
      <c r="BA19" s="58" t="s">
        <v>114</v>
      </c>
      <c r="BB19" s="58" t="s">
        <v>114</v>
      </c>
      <c r="BC19" s="58" t="s">
        <v>114</v>
      </c>
      <c r="BD19" s="58">
        <f t="shared" si="1"/>
        <v>0</v>
      </c>
      <c r="BE19" s="58" t="str">
        <f t="shared" si="2"/>
        <v>Débil</v>
      </c>
      <c r="BF19" s="57"/>
      <c r="BG19" s="59" t="s">
        <v>114</v>
      </c>
      <c r="BH19" s="58" t="str">
        <f t="shared" si="3"/>
        <v>Casilla formulada</v>
      </c>
      <c r="BI19" s="57"/>
      <c r="BJ19" s="58" t="str">
        <f t="shared" si="4"/>
        <v/>
      </c>
      <c r="BK19" s="58" t="str">
        <f t="shared" si="5"/>
        <v/>
      </c>
      <c r="BL19" s="58" t="str">
        <f t="shared" si="6"/>
        <v>SI</v>
      </c>
      <c r="BM19" s="415"/>
      <c r="BN19" s="418"/>
      <c r="BO19" s="421"/>
      <c r="BP19" s="403"/>
      <c r="BQ19" s="397"/>
      <c r="BR19" s="397"/>
      <c r="BS19" s="409"/>
    </row>
    <row r="20" spans="2:71" s="53" customFormat="1" ht="6" customHeight="1" x14ac:dyDescent="0.25">
      <c r="B20" s="378"/>
      <c r="C20" s="381"/>
      <c r="D20" s="383"/>
      <c r="E20" s="383"/>
      <c r="F20" s="383"/>
      <c r="G20" s="383"/>
      <c r="H20" s="383"/>
      <c r="I20" s="383"/>
      <c r="J20" s="383"/>
      <c r="K20" s="60">
        <v>9</v>
      </c>
      <c r="L20" s="66" t="s">
        <v>115</v>
      </c>
      <c r="M20" s="405"/>
      <c r="N20" s="390"/>
      <c r="O20" s="400"/>
      <c r="P20" s="403"/>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412"/>
      <c r="AN20" s="62">
        <v>9</v>
      </c>
      <c r="AO20" s="63" t="s">
        <v>117</v>
      </c>
      <c r="AP20" s="63"/>
      <c r="AQ20" s="63" t="s">
        <v>114</v>
      </c>
      <c r="AR20" s="63"/>
      <c r="AS20" s="63"/>
      <c r="AT20" s="63"/>
      <c r="AU20" s="63"/>
      <c r="AV20" s="63" t="s">
        <v>114</v>
      </c>
      <c r="AW20" s="82" t="s">
        <v>114</v>
      </c>
      <c r="AX20" s="82" t="s">
        <v>114</v>
      </c>
      <c r="AY20" s="82" t="s">
        <v>114</v>
      </c>
      <c r="AZ20" s="82" t="s">
        <v>114</v>
      </c>
      <c r="BA20" s="82" t="s">
        <v>114</v>
      </c>
      <c r="BB20" s="82" t="s">
        <v>114</v>
      </c>
      <c r="BC20" s="82" t="s">
        <v>114</v>
      </c>
      <c r="BD20" s="82">
        <f t="shared" si="1"/>
        <v>0</v>
      </c>
      <c r="BE20" s="82" t="str">
        <f t="shared" si="2"/>
        <v>Débil</v>
      </c>
      <c r="BF20" s="63"/>
      <c r="BG20" s="65" t="s">
        <v>114</v>
      </c>
      <c r="BH20" s="82" t="str">
        <f t="shared" si="3"/>
        <v>Casilla formulada</v>
      </c>
      <c r="BI20" s="63"/>
      <c r="BJ20" s="82" t="str">
        <f t="shared" si="4"/>
        <v/>
      </c>
      <c r="BK20" s="82" t="str">
        <f t="shared" si="5"/>
        <v/>
      </c>
      <c r="BL20" s="82" t="str">
        <f t="shared" si="6"/>
        <v>SI</v>
      </c>
      <c r="BM20" s="415"/>
      <c r="BN20" s="418"/>
      <c r="BO20" s="421"/>
      <c r="BP20" s="403"/>
      <c r="BQ20" s="397"/>
      <c r="BR20" s="397"/>
      <c r="BS20" s="409"/>
    </row>
    <row r="21" spans="2:71" s="53" customFormat="1" ht="6" customHeight="1" thickBot="1" x14ac:dyDescent="0.3">
      <c r="B21" s="379"/>
      <c r="C21" s="382"/>
      <c r="D21" s="384"/>
      <c r="E21" s="384"/>
      <c r="F21" s="384"/>
      <c r="G21" s="384"/>
      <c r="H21" s="384"/>
      <c r="I21" s="384"/>
      <c r="J21" s="384"/>
      <c r="K21" s="67">
        <v>10</v>
      </c>
      <c r="L21" s="68" t="s">
        <v>115</v>
      </c>
      <c r="M21" s="406"/>
      <c r="N21" s="391"/>
      <c r="O21" s="401"/>
      <c r="P21" s="404"/>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413"/>
      <c r="AN21" s="69">
        <v>10</v>
      </c>
      <c r="AO21" s="70" t="s">
        <v>117</v>
      </c>
      <c r="AP21" s="70"/>
      <c r="AQ21" s="70" t="s">
        <v>114</v>
      </c>
      <c r="AR21" s="70"/>
      <c r="AS21" s="70"/>
      <c r="AT21" s="70"/>
      <c r="AU21" s="70"/>
      <c r="AV21" s="70" t="s">
        <v>114</v>
      </c>
      <c r="AW21" s="71" t="s">
        <v>114</v>
      </c>
      <c r="AX21" s="71" t="s">
        <v>114</v>
      </c>
      <c r="AY21" s="71" t="s">
        <v>114</v>
      </c>
      <c r="AZ21" s="71" t="s">
        <v>114</v>
      </c>
      <c r="BA21" s="71" t="s">
        <v>114</v>
      </c>
      <c r="BB21" s="71" t="s">
        <v>114</v>
      </c>
      <c r="BC21" s="71" t="s">
        <v>114</v>
      </c>
      <c r="BD21" s="71">
        <f t="shared" si="1"/>
        <v>0</v>
      </c>
      <c r="BE21" s="71" t="str">
        <f t="shared" si="2"/>
        <v>Débil</v>
      </c>
      <c r="BF21" s="70"/>
      <c r="BG21" s="72" t="s">
        <v>114</v>
      </c>
      <c r="BH21" s="71" t="str">
        <f t="shared" si="3"/>
        <v>Casilla formulada</v>
      </c>
      <c r="BI21" s="70"/>
      <c r="BJ21" s="71" t="str">
        <f t="shared" si="4"/>
        <v/>
      </c>
      <c r="BK21" s="71" t="str">
        <f t="shared" si="5"/>
        <v/>
      </c>
      <c r="BL21" s="71" t="str">
        <f t="shared" si="6"/>
        <v>SI</v>
      </c>
      <c r="BM21" s="416"/>
      <c r="BN21" s="419"/>
      <c r="BO21" s="422"/>
      <c r="BP21" s="404"/>
      <c r="BQ21" s="398"/>
      <c r="BR21" s="398"/>
      <c r="BS21" s="410"/>
    </row>
  </sheetData>
  <mergeCells count="94">
    <mergeCell ref="BR12:BR21"/>
    <mergeCell ref="BS12:BS21"/>
    <mergeCell ref="AM12:AM21"/>
    <mergeCell ref="BM12:BM21"/>
    <mergeCell ref="BN12:BN21"/>
    <mergeCell ref="BO12:BO21"/>
    <mergeCell ref="BP12:BP21"/>
    <mergeCell ref="BQ12:BQ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G12:G21"/>
    <mergeCell ref="H12:H21"/>
    <mergeCell ref="I12:I21"/>
    <mergeCell ref="J12:J21"/>
    <mergeCell ref="M12:M2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M9:BM11"/>
    <mergeCell ref="BN9:BN11"/>
    <mergeCell ref="AT9:AT11"/>
    <mergeCell ref="AU9:AU11"/>
    <mergeCell ref="AV9:AV11"/>
    <mergeCell ref="AW9:BC10"/>
    <mergeCell ref="BD9:BE11"/>
    <mergeCell ref="BF9:BF11"/>
    <mergeCell ref="BL9:BL11"/>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C6:D6"/>
    <mergeCell ref="E6:I6"/>
    <mergeCell ref="B8:M8"/>
    <mergeCell ref="N8:AM8"/>
    <mergeCell ref="AN8:AV8"/>
    <mergeCell ref="B2:D4"/>
    <mergeCell ref="E2:BS2"/>
    <mergeCell ref="E3:BS3"/>
    <mergeCell ref="E4:R4"/>
    <mergeCell ref="S4:AT4"/>
    <mergeCell ref="AU4:BS4"/>
  </mergeCells>
  <conditionalFormatting sqref="J12:J21">
    <cfRule type="containsText" dxfId="616" priority="24" operator="containsText" text="Si es Riesgo de Corrupción">
      <formula>NOT(ISERROR(SEARCH("Si es Riesgo de Corrupción",J12)))</formula>
    </cfRule>
    <cfRule type="containsText" dxfId="615" priority="25" operator="containsText" text="No es Riesgo de Corrupción">
      <formula>NOT(ISERROR(SEARCH("No es Riesgo de Corrupción",J12)))</formula>
    </cfRule>
  </conditionalFormatting>
  <conditionalFormatting sqref="L12:M21">
    <cfRule type="containsText" dxfId="614" priority="23" operator="containsText" text="Espacio para describir ">
      <formula>NOT(ISERROR(SEARCH("Espacio para describir ",L12)))</formula>
    </cfRule>
  </conditionalFormatting>
  <conditionalFormatting sqref="Q12:AI21 AQ12:AQ21 AV12:BC21 BG12:BG21 BO12:BO21 N12:N21">
    <cfRule type="containsText" dxfId="613" priority="22" operator="containsText" text="Escoger un dato de la lista desplegable">
      <formula>NOT(ISERROR(SEARCH("Escoger un dato de la lista desplegable",N12)))</formula>
    </cfRule>
  </conditionalFormatting>
  <conditionalFormatting sqref="AO12:AO21">
    <cfRule type="containsText" dxfId="612" priority="21" operator="containsText" text="REDACTAR CONTROL">
      <formula>NOT(ISERROR(SEARCH("REDACTAR CONTROL",AO12)))</formula>
    </cfRule>
  </conditionalFormatting>
  <conditionalFormatting sqref="AL12 BR12">
    <cfRule type="containsText" dxfId="611" priority="18" operator="containsText" text="Extremo">
      <formula>NOT(ISERROR(SEARCH("Extremo",AL12)))</formula>
    </cfRule>
    <cfRule type="containsText" dxfId="610" priority="19" operator="containsText" text="Alto">
      <formula>NOT(ISERROR(SEARCH("Alto",AL12)))</formula>
    </cfRule>
    <cfRule type="containsText" dxfId="609" priority="20" operator="containsText" text="Moderado">
      <formula>NOT(ISERROR(SEARCH("Moderado",AL12)))</formula>
    </cfRule>
  </conditionalFormatting>
  <conditionalFormatting sqref="AS15">
    <cfRule type="containsText" dxfId="608" priority="1" operator="containsText" text="REDACTAR CONTROL">
      <formula>NOT(ISERROR(SEARCH("REDACTAR CONTROL",AS15)))</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7BDAD12A-249C-499F-842E-F9FF9F7F6151}"/>
    <dataValidation allowBlank="1" showInputMessage="1" showErrorMessage="1" prompt="¿Se deja evidencia o rastro de la ejecución del control, que permita a cualquier tercero con la evidencia, llegar a la misma conclusión?." sqref="BC11" xr:uid="{212BD917-570D-43B4-80D1-178DBE6010AE}"/>
    <dataValidation allowBlank="1" showInputMessage="1" showErrorMessage="1" prompt="¿Las observaciones, desviaciones o diferencias identificadas como resultados de la ejecución del control son investigadas y resueltas de manera oportuna?" sqref="BB11" xr:uid="{05ED3C09-04C2-4998-986D-DB13CE91FB40}"/>
    <dataValidation allowBlank="1" showInputMessage="1" showErrorMessage="1" prompt="¿La fuente de información que se utiliza en el desarrollo del control es información confiable que permita mitigar el riesgo?." sqref="BA11" xr:uid="{306E9974-C5C8-4324-9815-E9C4FC16213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475FE06-45EB-4ABB-8974-5B5BB0A6BFCB}"/>
    <dataValidation allowBlank="1" showInputMessage="1" showErrorMessage="1" prompt="¿La oportunidad en que se ejecuta el control ayuda a prevenir la mitigación del riesgo o a detectar la materialización del riesgo de manera oportuna?" sqref="AY11" xr:uid="{10C959D9-EB6E-4BD5-B167-5AB50A932B66}"/>
    <dataValidation allowBlank="1" showInputMessage="1" showErrorMessage="1" prompt="El responsable tiene autoridad y adecuada segregación de funciones en la ejecución del control?" sqref="AX11" xr:uid="{D1FAC998-F78A-4FC3-8AEF-629F44E4C7EA}"/>
    <dataValidation allowBlank="1" showInputMessage="1" showErrorMessage="1" prompt="¿Existen un responsable asignado a la ejecución del control?" sqref="AW11" xr:uid="{79A46687-95A1-4564-84D9-04769426EBB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AS15" xr:uid="{A769D733-EF7D-429B-9E0A-641980B835A1}"/>
    <dataValidation type="list" allowBlank="1" showInputMessage="1" showErrorMessage="1" prompt="¿Genera Impacto ambiental?" sqref="AI12:AI21" xr:uid="{73CE2A24-23FF-42E1-8C74-F8E665844E0A}">
      <formula1>"SI,NO,Escoger un dato de la lista desplegable"</formula1>
    </dataValidation>
    <dataValidation allowBlank="1" showInputMessage="1" showErrorMessage="1" prompt="¿Genera Impacto ambiental?" sqref="AI11" xr:uid="{8A6AA387-3A5B-4E4D-B963-948CFEDB0BCF}"/>
    <dataValidation type="list" allowBlank="1" showInputMessage="1" showErrorMessage="1" prompt="¿Afectar la imagen nacional?" sqref="AH12:AH21" xr:uid="{80D26CA5-DC09-411C-AABF-16A10883F62C}">
      <formula1>"SI,NO,Escoger un dato de la lista desplegable"</formula1>
    </dataValidation>
    <dataValidation allowBlank="1" showInputMessage="1" showErrorMessage="1" prompt="¿Afectar la imagen nacional?" sqref="AH11" xr:uid="{C9946C23-7562-469F-93BA-D07FED91455D}"/>
    <dataValidation type="list" allowBlank="1" showInputMessage="1" showErrorMessage="1" prompt="¿Afectar la imagen regional?" sqref="AG12:AG21" xr:uid="{55B77785-FD2E-4E51-B53D-524E606CF164}">
      <formula1>"SI,NO,Escoger un dato de la lista desplegable"</formula1>
    </dataValidation>
    <dataValidation allowBlank="1" showInputMessage="1" showErrorMessage="1" prompt="¿Afectar la imagen regional?" sqref="AG11" xr:uid="{07240753-D4CD-4BFB-9E28-E7959CC69C13}"/>
    <dataValidation type="list" allowBlank="1" showInputMessage="1" showErrorMessage="1" prompt="¿Ocasionar lesiones físicas o pérdida de vidas humanas?_x000a_NOTA: si esta respuesta es afirmativa, el impacto sera considerado como catastrófico." sqref="AF12:AF21" xr:uid="{D1A4DA1F-21A0-4678-A069-22B6B41D79BF}">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00E9DDC2-72C3-44E1-8507-26A3674A386D}"/>
    <dataValidation type="list" allowBlank="1" showInputMessage="1" showErrorMessage="1" prompt="¿Generar pérdida de credibilidad del sector?" sqref="AE12:AE21" xr:uid="{28397217-6F13-43E1-9A08-04DC32E52B7D}">
      <formula1>"SI,NO,Escoger un dato de la lista desplegable"</formula1>
    </dataValidation>
    <dataValidation allowBlank="1" showInputMessage="1" showErrorMessage="1" prompt="¿Generar pérdida de credibilidad del sector?" sqref="AE11" xr:uid="{133DB97B-5649-4044-BE35-1FDCF77152BE}"/>
    <dataValidation type="list" allowBlank="1" showInputMessage="1" showErrorMessage="1" prompt="¿Dar lugar a procesos penales?" sqref="AD12:AD21" xr:uid="{03E44EF5-369D-4D63-AB5B-95CE868B63DD}">
      <formula1>"SI,NO,Escoger un dato de la lista desplegable"</formula1>
    </dataValidation>
    <dataValidation allowBlank="1" showInputMessage="1" showErrorMessage="1" prompt="¿Dar lugar a procesos penales?" sqref="AD11" xr:uid="{75296CE1-63D8-44E1-9D14-2E763B9FCB2F}"/>
    <dataValidation type="list" allowBlank="1" showInputMessage="1" showErrorMessage="1" prompt="¿Dar lugar a procesos fiscales?" sqref="AC12:AC21" xr:uid="{47BDD606-7836-4FBD-9022-0038C672CA34}">
      <formula1>"SI,NO,Escoger un dato de la lista desplegable"</formula1>
    </dataValidation>
    <dataValidation allowBlank="1" showInputMessage="1" showErrorMessage="1" prompt="¿Dar lugar a procesos fiscales?" sqref="AC11" xr:uid="{C9EB47EE-0359-4504-B4FC-3B1ED30D4309}"/>
    <dataValidation type="list" allowBlank="1" showInputMessage="1" showErrorMessage="1" prompt="¿Dar lugar a procesos disciplinarios?" sqref="AB12:AB21" xr:uid="{583FCF44-423C-40B2-B02A-C346B16D2C1F}">
      <formula1>"SI,NO,Escoger un dato de la lista desplegable"</formula1>
    </dataValidation>
    <dataValidation allowBlank="1" showInputMessage="1" showErrorMessage="1" prompt="¿Dar lugar a procesos disciplinarios?" sqref="AB11" xr:uid="{4859AE4D-EB21-4D3A-947A-92C3C691A563}"/>
    <dataValidation type="list" allowBlank="1" showInputMessage="1" showErrorMessage="1" prompt="¿Dar lugar a procesos sancionatorios?" sqref="AA12:AA21" xr:uid="{7EE5ABF6-A1F8-4E1E-8EB7-203130F2BD69}">
      <formula1>"SI,NO,Escoger un dato de la lista desplegable"</formula1>
    </dataValidation>
    <dataValidation allowBlank="1" showInputMessage="1" showErrorMessage="1" prompt="¿Dar lugar a procesos sancionatorios?" sqref="AA11" xr:uid="{63439D9D-6CB9-4E3B-B805-DB5BE85BFC6C}"/>
    <dataValidation type="list" allowBlank="1" showInputMessage="1" showErrorMessage="1" prompt="¿Generar intervención de los órganos de control, de la Fiscalía, u otro ente?" sqref="Z12:Z21" xr:uid="{BB49AC0E-DE2E-4579-9824-FF338436638E}">
      <formula1>"SI,NO,Escoger un dato de la lista desplegable"</formula1>
    </dataValidation>
    <dataValidation allowBlank="1" showInputMessage="1" showErrorMessage="1" prompt="¿Generar intervención de los órganos de control, de la Fiscalía, u otro ente?" sqref="Z11" xr:uid="{E2C2F686-BD3D-48C2-866E-EC2003B3E779}"/>
    <dataValidation type="list" allowBlank="1" showInputMessage="1" showErrorMessage="1" prompt="¿Generar pérdida de información de la Entidad?" sqref="Y12:Y21" xr:uid="{5CB741C6-42B7-4EF6-A587-30F316DF77CE}">
      <formula1>"SI,NO,Escoger un dato de la lista desplegable"</formula1>
    </dataValidation>
    <dataValidation allowBlank="1" showInputMessage="1" showErrorMessage="1" prompt="¿Generar pérdida de información de la Entidad?" sqref="Y11" xr:uid="{7BCC850C-B606-4123-8959-2715320E9DE8}"/>
    <dataValidation type="list" allowBlank="1" showInputMessage="1" showErrorMessage="1" prompt="¿Dar lugar al detrimento de calidad de vida de la comunidad por la pérdida del bien o servicios o los recursos públicos?" sqref="X12:X21" xr:uid="{089F2F7F-F350-4BDD-8532-5A6C3899848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D2A2BF6-7903-42C0-9558-D0AF5B651658}"/>
    <dataValidation type="list" allowBlank="1" showInputMessage="1" showErrorMessage="1" prompt="¿Afectar la generación de los productos o la prestación de servicios?" sqref="W12:W21" xr:uid="{853F4B84-9D1A-4E87-B4E6-D8AE292E507A}">
      <formula1>"SI,NO,Escoger un dato de la lista desplegable"</formula1>
    </dataValidation>
    <dataValidation allowBlank="1" showInputMessage="1" showErrorMessage="1" prompt="¿Afectar la generación de los productos o la prestación de servicios?" sqref="W11" xr:uid="{CC1899D9-E0D8-4ABF-A388-C22C6E37FABA}"/>
    <dataValidation type="list" allowBlank="1" showInputMessage="1" showErrorMessage="1" prompt="¿Generar pérdida de recursos económicos?" sqref="V12:V21" xr:uid="{32148D3E-81AF-448E-BDF2-13D3F453D9CC}">
      <formula1>"SI,NO,Escoger un dato de la lista desplegable"</formula1>
    </dataValidation>
    <dataValidation allowBlank="1" showInputMessage="1" showErrorMessage="1" prompt="¿Generar pérdida de recursos económicos?" sqref="V11" xr:uid="{B4ADF73E-1AEF-4C11-AD67-968920815BB3}"/>
    <dataValidation type="list" allowBlank="1" showInputMessage="1" showErrorMessage="1" prompt="¿Generar pérdida de confianza de la Entidad, afectando su reputación?" sqref="U12:U21" xr:uid="{A8212852-4661-42F8-B095-0E38F03D6881}">
      <formula1>"SI,NO,Escoger un dato de la lista desplegable"</formula1>
    </dataValidation>
    <dataValidation allowBlank="1" showInputMessage="1" showErrorMessage="1" prompt="¿Generar pérdida de confianza de la Entidad, afectando su reputación?" sqref="U11" xr:uid="{57586775-4FEC-4602-ACD2-0DB5C10DE10B}"/>
    <dataValidation type="list" allowBlank="1" showInputMessage="1" showErrorMessage="1" prompt="¿Afectar el cumplimiento de la misión del sector al que pertenece la Entidad?" sqref="T12:T21" xr:uid="{B78795B3-03E9-44A2-B6E5-9F5A18625B86}">
      <formula1>"SI,NO,Escoger un dato de la lista desplegable"</formula1>
    </dataValidation>
    <dataValidation allowBlank="1" showInputMessage="1" showErrorMessage="1" prompt="¿Afectar el cumplimiento de la misión del sector al que pertenece la Entidad?" sqref="T11" xr:uid="{50865874-23B0-4BE0-A547-6F0F2FEBED2F}"/>
    <dataValidation type="list" allowBlank="1" showInputMessage="1" showErrorMessage="1" prompt="¿Afectar el cumplimiento de misión de la Entidad?" sqref="S12:S21" xr:uid="{B7BD1E0C-F7F0-474F-B8D5-74BCACB0F81F}">
      <formula1>"SI,NO,Escoger un dato de la lista desplegable"</formula1>
    </dataValidation>
    <dataValidation allowBlank="1" showInputMessage="1" showErrorMessage="1" prompt="¿Afectar el cumplimiento de misión de la Entidad?" sqref="S11" xr:uid="{FA99BE43-EE71-4CE6-8F3C-D5C4A79995AF}"/>
    <dataValidation type="list" allowBlank="1" showInputMessage="1" showErrorMessage="1" prompt="¿Afectar el cumplimiento de metas y objetivos de la dependencia?" sqref="R12:R21" xr:uid="{EF55D9A3-4E6E-4D1D-9EAF-3165C1ABEB74}">
      <formula1>"SI,NO,Escoger un dato de la lista desplegable"</formula1>
    </dataValidation>
    <dataValidation allowBlank="1" showInputMessage="1" showErrorMessage="1" prompt="¿Afectar el cumplimiento de metas y objetivos de la dependencia?" sqref="R11" xr:uid="{687885D3-5BCD-49DE-9DEE-35B41A8671C1}"/>
    <dataValidation type="list" allowBlank="1" showInputMessage="1" showErrorMessage="1" prompt="¿Afectar al grupo de funcionarios del proceso?" sqref="Q12:Q21" xr:uid="{9EE6342F-3521-4EE4-BD0A-253542B17633}">
      <formula1>"SI,NO,Escoger un dato de la lista desplegable"</formula1>
    </dataValidation>
    <dataValidation allowBlank="1" showInputMessage="1" showErrorMessage="1" prompt="¿Afectar al grupo de funcionarios del proceso?" sqref="Q11" xr:uid="{165477D5-C4F8-4521-8313-250BB7BFE265}"/>
    <dataValidation allowBlank="1" showInputMessage="1" showErrorMessage="1" prompt="Son los efectos ocasionados por la ocurrencia de un riesgo que afecta los objetivos o procesos de la entidad. Pueden ser una pérdida, un daño, un perjuicio, un detrimento." sqref="M9:M11" xr:uid="{87B62C1E-8BE9-415A-A5DA-8D46456E269E}"/>
    <dataValidation type="list" allowBlank="1" showInputMessage="1" showErrorMessage="1" sqref="BG12:BG21" xr:uid="{B5128103-3547-4364-B491-F31AB05CADDA}">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173A33EA-30D6-4D06-9910-C2487750469D}">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38CE2AA3-2AC2-4C52-8E9A-DBA6DA01D7A7}">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BDD84D5B-C856-424A-BFFA-A9043693B7A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5F9104B4-8B9A-4577-8E85-A95DB38C904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1F1987E2-441E-4F9E-B742-1B9C81D985F8}">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61F70337-865D-4DE1-9CBA-8493C29CAEEB}">
      <formula1>"Adecuado,Inadecuado,Escoger un dato de la lista desplegable"</formula1>
    </dataValidation>
    <dataValidation type="list" allowBlank="1" showInputMessage="1" showErrorMessage="1" prompt="¿Existen un responsable asignado a la ejecución del control?" sqref="AW12:AW21" xr:uid="{F5F54027-EE91-41DD-B146-B4C8491011F5}">
      <formula1>"Asignado,No Asignado,Escoger un dato de la lista desplegable"</formula1>
    </dataValidation>
    <dataValidation type="list" allowBlank="1" showInputMessage="1" showErrorMessage="1" sqref="AV12:AV21" xr:uid="{6EB7E82E-B946-465D-94E1-854ED15F8A47}">
      <formula1>"Escoger un dato de la lista desplegable,Preventivo,Detectivo"</formula1>
    </dataValidation>
    <dataValidation type="list" allowBlank="1" showInputMessage="1" showErrorMessage="1" sqref="AQ12:AQ21" xr:uid="{D0602A4B-1AED-4B6E-81FD-7E73DEEB372C}">
      <formula1>"Escoger un dato de la lista desplegable,Por Tramite, Diario, Semanal, Quincenal, Mensual, Bimestral, Trimestral, Semestral,Anual"</formula1>
    </dataValidation>
    <dataValidation type="list" allowBlank="1" showInputMessage="1" showErrorMessage="1" sqref="F12:I21" xr:uid="{FBB6A59F-E9A2-403C-B785-19738EE305D0}">
      <formula1>"SI,NO,Escoger un dato de la lista desplegable"</formula1>
    </dataValidation>
    <dataValidation type="list" allowBlank="1" showInputMessage="1" showErrorMessage="1" sqref="N12:N21" xr:uid="{421A59AF-57BB-420C-8F74-2DADE5267702}">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0B32E33-753F-4E95-A409-F674E1264CC2}">
          <x14:formula1>
            <xm:f>DATOS!$J$15:$J$19</xm:f>
          </x14:formula1>
          <xm:sqref>AM12:AM21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0A8F7-E3A2-4DCC-B97C-65C5B3DDA56E}">
  <sheetPr codeName="Hoja10">
    <pageSetUpPr fitToPage="1"/>
  </sheetPr>
  <dimension ref="B2:BS61"/>
  <sheetViews>
    <sheetView zoomScaleNormal="100" workbookViewId="0"/>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44.42578125" style="73" customWidth="1"/>
    <col min="46"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07"/>
      <c r="C2" s="308"/>
      <c r="D2" s="309"/>
      <c r="E2" s="316" t="s">
        <v>65</v>
      </c>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row>
    <row r="3" spans="2:71" s="38" customFormat="1" ht="60" customHeight="1" x14ac:dyDescent="0.25">
      <c r="B3" s="310"/>
      <c r="C3" s="311"/>
      <c r="D3" s="312"/>
      <c r="E3" s="317" t="s">
        <v>64</v>
      </c>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row>
    <row r="4" spans="2:71" s="39" customFormat="1" ht="38.25" customHeight="1" x14ac:dyDescent="0.25">
      <c r="B4" s="313"/>
      <c r="C4" s="314"/>
      <c r="D4" s="315"/>
      <c r="E4" s="318" t="s">
        <v>66</v>
      </c>
      <c r="F4" s="318"/>
      <c r="G4" s="318"/>
      <c r="H4" s="318"/>
      <c r="I4" s="318"/>
      <c r="J4" s="318"/>
      <c r="K4" s="318"/>
      <c r="L4" s="318"/>
      <c r="M4" s="318"/>
      <c r="N4" s="318"/>
      <c r="O4" s="318"/>
      <c r="P4" s="318"/>
      <c r="Q4" s="318"/>
      <c r="R4" s="318"/>
      <c r="S4" s="318" t="s">
        <v>67</v>
      </c>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t="s">
        <v>68</v>
      </c>
      <c r="AV4" s="318"/>
      <c r="AW4" s="318"/>
      <c r="AX4" s="318"/>
      <c r="AY4" s="318"/>
      <c r="AZ4" s="318"/>
      <c r="BA4" s="318"/>
      <c r="BB4" s="318"/>
      <c r="BC4" s="318"/>
      <c r="BD4" s="318"/>
      <c r="BE4" s="318"/>
      <c r="BF4" s="318"/>
      <c r="BG4" s="318"/>
      <c r="BH4" s="318"/>
      <c r="BI4" s="318"/>
      <c r="BJ4" s="318"/>
      <c r="BK4" s="318"/>
      <c r="BL4" s="318"/>
      <c r="BM4" s="318"/>
      <c r="BN4" s="318"/>
      <c r="BO4" s="318"/>
      <c r="BP4" s="318"/>
      <c r="BQ4" s="318"/>
      <c r="BR4" s="318"/>
      <c r="BS4" s="318"/>
    </row>
    <row r="5" spans="2:71" s="40" customFormat="1" ht="12.75" x14ac:dyDescent="0.2">
      <c r="BH5" s="41"/>
      <c r="BJ5" s="41"/>
      <c r="BK5" s="41"/>
    </row>
    <row r="6" spans="2:71" s="42" customFormat="1" ht="23.25" customHeight="1" x14ac:dyDescent="0.25">
      <c r="C6" s="319" t="s">
        <v>69</v>
      </c>
      <c r="D6" s="319"/>
      <c r="E6" s="320">
        <v>45278</v>
      </c>
      <c r="F6" s="321"/>
      <c r="G6" s="321"/>
      <c r="H6" s="321"/>
      <c r="I6" s="321"/>
      <c r="BH6" s="43"/>
      <c r="BJ6" s="43"/>
      <c r="BK6" s="43"/>
    </row>
    <row r="7" spans="2:71" s="40" customFormat="1" ht="13.5" thickBot="1" x14ac:dyDescent="0.25">
      <c r="BH7" s="41"/>
      <c r="BJ7" s="41"/>
      <c r="BK7" s="41"/>
    </row>
    <row r="8" spans="2:71" s="42" customFormat="1" ht="21.75" customHeight="1" x14ac:dyDescent="0.25">
      <c r="B8" s="322" t="s">
        <v>70</v>
      </c>
      <c r="C8" s="323"/>
      <c r="D8" s="323"/>
      <c r="E8" s="323"/>
      <c r="F8" s="323"/>
      <c r="G8" s="323"/>
      <c r="H8" s="323"/>
      <c r="I8" s="323"/>
      <c r="J8" s="323"/>
      <c r="K8" s="323"/>
      <c r="L8" s="323"/>
      <c r="M8" s="324"/>
      <c r="N8" s="325" t="s">
        <v>71</v>
      </c>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7"/>
      <c r="AN8" s="328" t="s">
        <v>365</v>
      </c>
      <c r="AO8" s="329"/>
      <c r="AP8" s="329"/>
      <c r="AQ8" s="329"/>
      <c r="AR8" s="329"/>
      <c r="AS8" s="329"/>
      <c r="AT8" s="329"/>
      <c r="AU8" s="329"/>
      <c r="AV8" s="329"/>
      <c r="AW8" s="352" t="s">
        <v>73</v>
      </c>
      <c r="AX8" s="353"/>
      <c r="AY8" s="353"/>
      <c r="AZ8" s="353"/>
      <c r="BA8" s="353"/>
      <c r="BB8" s="353"/>
      <c r="BC8" s="353"/>
      <c r="BD8" s="353"/>
      <c r="BE8" s="353"/>
      <c r="BF8" s="353"/>
      <c r="BG8" s="353"/>
      <c r="BH8" s="353"/>
      <c r="BI8" s="353"/>
      <c r="BJ8" s="353"/>
      <c r="BK8" s="353"/>
      <c r="BL8" s="353"/>
      <c r="BM8" s="353"/>
      <c r="BN8" s="353"/>
      <c r="BO8" s="330" t="s">
        <v>74</v>
      </c>
      <c r="BP8" s="331"/>
      <c r="BQ8" s="331"/>
      <c r="BR8" s="331"/>
      <c r="BS8" s="334" t="s">
        <v>75</v>
      </c>
    </row>
    <row r="9" spans="2:71" s="42" customFormat="1" ht="15" customHeight="1" x14ac:dyDescent="0.25">
      <c r="B9" s="337" t="s">
        <v>76</v>
      </c>
      <c r="C9" s="339" t="s">
        <v>77</v>
      </c>
      <c r="D9" s="341" t="s">
        <v>78</v>
      </c>
      <c r="E9" s="341" t="s">
        <v>79</v>
      </c>
      <c r="F9" s="341" t="s">
        <v>80</v>
      </c>
      <c r="G9" s="341"/>
      <c r="H9" s="341"/>
      <c r="I9" s="341"/>
      <c r="J9" s="341"/>
      <c r="K9" s="343" t="s">
        <v>81</v>
      </c>
      <c r="L9" s="344"/>
      <c r="M9" s="346" t="s">
        <v>82</v>
      </c>
      <c r="N9" s="349" t="s">
        <v>83</v>
      </c>
      <c r="O9" s="350"/>
      <c r="P9" s="350"/>
      <c r="Q9" s="350"/>
      <c r="R9" s="350"/>
      <c r="S9" s="350"/>
      <c r="T9" s="350"/>
      <c r="U9" s="350"/>
      <c r="V9" s="350"/>
      <c r="W9" s="350"/>
      <c r="X9" s="350"/>
      <c r="Y9" s="350"/>
      <c r="Z9" s="350"/>
      <c r="AA9" s="350"/>
      <c r="AB9" s="350"/>
      <c r="AC9" s="350"/>
      <c r="AD9" s="350"/>
      <c r="AE9" s="350"/>
      <c r="AF9" s="350"/>
      <c r="AG9" s="350"/>
      <c r="AH9" s="350"/>
      <c r="AI9" s="350"/>
      <c r="AJ9" s="350"/>
      <c r="AK9" s="350"/>
      <c r="AL9" s="350"/>
      <c r="AM9" s="351"/>
      <c r="AN9" s="354" t="s">
        <v>84</v>
      </c>
      <c r="AO9" s="356" t="s">
        <v>85</v>
      </c>
      <c r="AP9" s="356" t="s">
        <v>86</v>
      </c>
      <c r="AQ9" s="356" t="s">
        <v>87</v>
      </c>
      <c r="AR9" s="356" t="s">
        <v>88</v>
      </c>
      <c r="AS9" s="356" t="s">
        <v>89</v>
      </c>
      <c r="AT9" s="356" t="s">
        <v>90</v>
      </c>
      <c r="AU9" s="356" t="s">
        <v>91</v>
      </c>
      <c r="AV9" s="356" t="s">
        <v>92</v>
      </c>
      <c r="AW9" s="361" t="s">
        <v>93</v>
      </c>
      <c r="AX9" s="362"/>
      <c r="AY9" s="362"/>
      <c r="AZ9" s="362"/>
      <c r="BA9" s="362"/>
      <c r="BB9" s="362"/>
      <c r="BC9" s="363"/>
      <c r="BD9" s="367" t="s">
        <v>94</v>
      </c>
      <c r="BE9" s="368"/>
      <c r="BF9" s="371"/>
      <c r="BG9" s="367" t="s">
        <v>95</v>
      </c>
      <c r="BH9" s="368"/>
      <c r="BI9" s="371"/>
      <c r="BJ9" s="367" t="s">
        <v>96</v>
      </c>
      <c r="BK9" s="368"/>
      <c r="BL9" s="373" t="s">
        <v>97</v>
      </c>
      <c r="BM9" s="357" t="s">
        <v>98</v>
      </c>
      <c r="BN9" s="359" t="s">
        <v>99</v>
      </c>
      <c r="BO9" s="332"/>
      <c r="BP9" s="333"/>
      <c r="BQ9" s="333"/>
      <c r="BR9" s="333"/>
      <c r="BS9" s="335"/>
    </row>
    <row r="10" spans="2:71" s="42" customFormat="1" ht="15" customHeight="1" x14ac:dyDescent="0.25">
      <c r="B10" s="337"/>
      <c r="C10" s="339"/>
      <c r="D10" s="341"/>
      <c r="E10" s="341"/>
      <c r="F10" s="385" t="s">
        <v>100</v>
      </c>
      <c r="G10" s="385" t="s">
        <v>101</v>
      </c>
      <c r="H10" s="385" t="s">
        <v>102</v>
      </c>
      <c r="I10" s="385" t="s">
        <v>103</v>
      </c>
      <c r="J10" s="385" t="s">
        <v>184</v>
      </c>
      <c r="K10" s="344"/>
      <c r="L10" s="344"/>
      <c r="M10" s="347"/>
      <c r="N10" s="349" t="s">
        <v>104</v>
      </c>
      <c r="O10" s="350"/>
      <c r="P10" s="350"/>
      <c r="Q10" s="350" t="s">
        <v>105</v>
      </c>
      <c r="R10" s="350"/>
      <c r="S10" s="350"/>
      <c r="T10" s="350"/>
      <c r="U10" s="350"/>
      <c r="V10" s="350"/>
      <c r="W10" s="350"/>
      <c r="X10" s="350"/>
      <c r="Y10" s="350"/>
      <c r="Z10" s="350"/>
      <c r="AA10" s="350"/>
      <c r="AB10" s="350"/>
      <c r="AC10" s="350"/>
      <c r="AD10" s="350"/>
      <c r="AE10" s="350"/>
      <c r="AF10" s="350"/>
      <c r="AG10" s="350"/>
      <c r="AH10" s="350"/>
      <c r="AI10" s="350"/>
      <c r="AJ10" s="392" t="s">
        <v>106</v>
      </c>
      <c r="AK10" s="392"/>
      <c r="AL10" s="392" t="s">
        <v>107</v>
      </c>
      <c r="AM10" s="394" t="s">
        <v>108</v>
      </c>
      <c r="AN10" s="354"/>
      <c r="AO10" s="356"/>
      <c r="AP10" s="356"/>
      <c r="AQ10" s="356"/>
      <c r="AR10" s="356"/>
      <c r="AS10" s="356"/>
      <c r="AT10" s="356"/>
      <c r="AU10" s="356"/>
      <c r="AV10" s="356"/>
      <c r="AW10" s="364"/>
      <c r="AX10" s="365"/>
      <c r="AY10" s="365"/>
      <c r="AZ10" s="365"/>
      <c r="BA10" s="365"/>
      <c r="BB10" s="365"/>
      <c r="BC10" s="366"/>
      <c r="BD10" s="369"/>
      <c r="BE10" s="370"/>
      <c r="BF10" s="372"/>
      <c r="BG10" s="369"/>
      <c r="BH10" s="370"/>
      <c r="BI10" s="372"/>
      <c r="BJ10" s="369"/>
      <c r="BK10" s="370"/>
      <c r="BL10" s="374"/>
      <c r="BM10" s="358"/>
      <c r="BN10" s="360"/>
      <c r="BO10" s="332"/>
      <c r="BP10" s="333"/>
      <c r="BQ10" s="333"/>
      <c r="BR10" s="333"/>
      <c r="BS10" s="335"/>
    </row>
    <row r="11" spans="2:71" s="42" customFormat="1" ht="33.75" customHeight="1" thickBot="1" x14ac:dyDescent="0.3">
      <c r="B11" s="338"/>
      <c r="C11" s="340"/>
      <c r="D11" s="342"/>
      <c r="E11" s="342"/>
      <c r="F11" s="386"/>
      <c r="G11" s="386"/>
      <c r="H11" s="386"/>
      <c r="I11" s="386"/>
      <c r="J11" s="386"/>
      <c r="K11" s="345"/>
      <c r="L11" s="345"/>
      <c r="M11" s="348"/>
      <c r="N11" s="387"/>
      <c r="O11" s="388"/>
      <c r="P11" s="388"/>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393"/>
      <c r="AK11" s="393"/>
      <c r="AL11" s="393"/>
      <c r="AM11" s="395"/>
      <c r="AN11" s="355"/>
      <c r="AO11" s="357"/>
      <c r="AP11" s="357"/>
      <c r="AQ11" s="357"/>
      <c r="AR11" s="357"/>
      <c r="AS11" s="357"/>
      <c r="AT11" s="357"/>
      <c r="AU11" s="357"/>
      <c r="AV11" s="357"/>
      <c r="AW11" s="75" t="s">
        <v>109</v>
      </c>
      <c r="AX11" s="75" t="s">
        <v>110</v>
      </c>
      <c r="AY11" s="75">
        <v>2</v>
      </c>
      <c r="AZ11" s="75">
        <v>3</v>
      </c>
      <c r="BA11" s="75">
        <v>4</v>
      </c>
      <c r="BB11" s="75">
        <v>5</v>
      </c>
      <c r="BC11" s="75">
        <v>6</v>
      </c>
      <c r="BD11" s="369"/>
      <c r="BE11" s="370"/>
      <c r="BF11" s="372"/>
      <c r="BG11" s="369"/>
      <c r="BH11" s="370"/>
      <c r="BI11" s="372"/>
      <c r="BJ11" s="369"/>
      <c r="BK11" s="370"/>
      <c r="BL11" s="374"/>
      <c r="BM11" s="358"/>
      <c r="BN11" s="360"/>
      <c r="BO11" s="375" t="s">
        <v>104</v>
      </c>
      <c r="BP11" s="376"/>
      <c r="BQ11" s="76" t="s">
        <v>106</v>
      </c>
      <c r="BR11" s="76" t="s">
        <v>111</v>
      </c>
      <c r="BS11" s="336"/>
    </row>
    <row r="12" spans="2:71" s="53" customFormat="1" ht="357" x14ac:dyDescent="0.25">
      <c r="B12" s="377">
        <v>1</v>
      </c>
      <c r="C12" s="380" t="s">
        <v>209</v>
      </c>
      <c r="D12" s="383" t="s">
        <v>210</v>
      </c>
      <c r="E12" s="383" t="s">
        <v>211</v>
      </c>
      <c r="F12" s="383" t="s">
        <v>162</v>
      </c>
      <c r="G12" s="383" t="s">
        <v>162</v>
      </c>
      <c r="H12" s="383" t="s">
        <v>162</v>
      </c>
      <c r="I12" s="383" t="s">
        <v>162</v>
      </c>
      <c r="J12" s="383" t="str">
        <f>IF(AND((F12="SI"),(G12="SI"),(H12="SI"),(I12="SI")),"Si es Riesgo de Corrupción","No es Riesgo de Corrupción")</f>
        <v>Si es Riesgo de Corrupción</v>
      </c>
      <c r="K12" s="47">
        <v>1</v>
      </c>
      <c r="L12" s="48" t="s">
        <v>212</v>
      </c>
      <c r="M12" s="405" t="s">
        <v>213</v>
      </c>
      <c r="N12" s="389">
        <v>1</v>
      </c>
      <c r="O12" s="399" t="str">
        <f>IF(N12=1,"Rara vez",IF(N12=2,"Improbable",IF(N12=3,"Posible",IF(N12=4,"Probable",IF(N12=5,"Casi seguro","Definir el nivel de probabilidad")))))</f>
        <v>Rara vez</v>
      </c>
      <c r="P12" s="40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396" t="s">
        <v>162</v>
      </c>
      <c r="R12" s="396" t="s">
        <v>165</v>
      </c>
      <c r="S12" s="396" t="s">
        <v>165</v>
      </c>
      <c r="T12" s="396" t="s">
        <v>165</v>
      </c>
      <c r="U12" s="396" t="s">
        <v>162</v>
      </c>
      <c r="V12" s="396" t="s">
        <v>165</v>
      </c>
      <c r="W12" s="396" t="s">
        <v>165</v>
      </c>
      <c r="X12" s="396" t="s">
        <v>165</v>
      </c>
      <c r="Y12" s="396" t="s">
        <v>165</v>
      </c>
      <c r="Z12" s="396" t="s">
        <v>162</v>
      </c>
      <c r="AA12" s="396" t="s">
        <v>162</v>
      </c>
      <c r="AB12" s="396" t="s">
        <v>162</v>
      </c>
      <c r="AC12" s="396" t="s">
        <v>162</v>
      </c>
      <c r="AD12" s="396" t="s">
        <v>162</v>
      </c>
      <c r="AE12" s="396" t="s">
        <v>162</v>
      </c>
      <c r="AF12" s="396" t="s">
        <v>165</v>
      </c>
      <c r="AG12" s="396" t="s">
        <v>165</v>
      </c>
      <c r="AH12" s="396" t="s">
        <v>165</v>
      </c>
      <c r="AI12" s="396" t="s">
        <v>165</v>
      </c>
      <c r="AJ12" s="396">
        <f t="shared" ref="AJ12:AJ22" si="0">IF(AF12="SI","Impacto Catastrófico por lesoines o perdida de vidas humanas",(COUNTIF(Q12:AE21,"SI")+COUNTIF(AG12:AI21,"SI")))</f>
        <v>8</v>
      </c>
      <c r="AK12" s="396" t="str">
        <f>IF(AJ12=0,"",IF(AND(AJ12&gt;0,AJ12&lt;=5),"Moderado",IF(AND(AJ12&gt;5,AJ12&lt;=11),"Mayor","Catastrófico")))</f>
        <v>Mayor</v>
      </c>
      <c r="AL12" s="396" t="str">
        <f>IF(AND(O12="Rara Vez",AK12="Moderado"),"Moderado",IF(AND(O12="Rara Vez",AK12="Mayor"),"Alto",IF(AND(O12="Improbable",AK12="Moderado"),"Moderado",IF(AND(O12="Improbable",AK12="Mayor"),"Alto",IF(AND(O12="Posible",AK12="Moderado"),"Alto",IF(AND(O12="Probable",AK12="Moderado"),"Alto","Extremo"))))))</f>
        <v>Alto</v>
      </c>
      <c r="AM12" s="411" t="s">
        <v>159</v>
      </c>
      <c r="AN12" s="49">
        <v>1</v>
      </c>
      <c r="AO12" s="50" t="s">
        <v>214</v>
      </c>
      <c r="AP12" s="50" t="s">
        <v>215</v>
      </c>
      <c r="AQ12" s="50" t="s">
        <v>186</v>
      </c>
      <c r="AR12" s="50" t="s">
        <v>216</v>
      </c>
      <c r="AS12" s="50" t="s">
        <v>217</v>
      </c>
      <c r="AT12" s="50" t="s">
        <v>218</v>
      </c>
      <c r="AU12" s="50" t="s">
        <v>219</v>
      </c>
      <c r="AV12" s="50" t="s">
        <v>170</v>
      </c>
      <c r="AW12" s="77" t="s">
        <v>171</v>
      </c>
      <c r="AX12" s="77" t="s">
        <v>172</v>
      </c>
      <c r="AY12" s="77" t="s">
        <v>173</v>
      </c>
      <c r="AZ12" s="77" t="s">
        <v>174</v>
      </c>
      <c r="BA12" s="77" t="s">
        <v>175</v>
      </c>
      <c r="BB12" s="77" t="s">
        <v>176</v>
      </c>
      <c r="BC12" s="77" t="s">
        <v>187</v>
      </c>
      <c r="BD12" s="77">
        <f t="shared" ref="BD12:BD61" si="1">IF(AW12="Asignado",15,0)+IF(AX12="Adecuado",15,0)+IF(AY12="Oportuna",15,0)+IF(AZ12="Prevenir",15,IF(AZ12="Detectar",10,0))+IF(BA12="Confiable",15,0)+IF(BB12="Se investigan y resuelven oportunamente",15,0)+IF(BC12="Completa",10,IF(BC12="Incompleta",5,0))</f>
        <v>100</v>
      </c>
      <c r="BE12" s="77" t="str">
        <f t="shared" ref="BE12:BE61" si="2">IF(BD12&lt;=85,"Débil",IF(AND(BD12&gt;=86,BD12&lt;=94),"Moderado","Fuerte"))</f>
        <v>Fuerte</v>
      </c>
      <c r="BF12" s="50"/>
      <c r="BG12" s="52" t="s">
        <v>178</v>
      </c>
      <c r="BH12" s="77" t="str">
        <f t="shared" ref="BH12:BH61" si="3">IF(BG12="Débil","No se ejecuta",IF(BG12="Moderado","Algunas veces se ejecuta",IF(BG12="FUERTE","Siempre se ejecuta","Casilla formulada")))</f>
        <v>Siempre se ejecuta</v>
      </c>
      <c r="BI12" s="50"/>
      <c r="BJ12" s="77"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77">
        <f t="shared" ref="BK12:BK61" si="5">IF(BJ12="DÉBIL",0,IF(BJ12="MODERADO",50,IF(BJ12="FUERTE",100,"")))</f>
        <v>100</v>
      </c>
      <c r="BL12" s="77" t="str">
        <f t="shared" ref="BL12:BL61" si="6">IF(AND(BG12="Fuerte",BE12="Fuerte"),"NO","SI")</f>
        <v>NO</v>
      </c>
      <c r="BM12" s="414" t="str">
        <f>IF(AVERAGE(BK12:BK21)=100,"FUERTE",IF(AND(AVERAGE(BK12:BK21)&lt;=99,AVERAGE(BK12:BK21)&gt;=50),"MODERADA",IF(AVERAGE(BK12:BK21)&lt;50,"DÉBIL",0)))</f>
        <v>FUERTE</v>
      </c>
      <c r="BN12" s="417" t="str">
        <f>IFERROR(IF(BM12="DÉBIL","NO DISMINUYE",IF(AVERAGEIF(AV12:AV21,"Preventivo",BK12:BK21)&gt;=50,"DIRECTAMENTE","NO DISMINUYE")),"NO DISMINUYE")</f>
        <v>DIRECTAMENTE</v>
      </c>
      <c r="BO12" s="420">
        <f>IF(N12=1,1,IF(AND(N12=2,BM12="FUERTE",BN12="DIRECTAMENTE"),N12-1,IF(AND(N12&gt;2,BM12="FUERTE",BN12="DIRECTAMENTE"),N12-2,IF(AND(N12&gt;=2,BM12="MODERADA",BN12="DIRECTAMENTE"),N12-1,N12))))</f>
        <v>1</v>
      </c>
      <c r="BP12" s="423" t="str">
        <f>IF(BO12=1,"Rara vez",IF(BO12=2,"Improbable",IF(BO12=3,"Posible",IF(BO12=4,"Probable",IF(BO12=5,"Casi Seguro",0)))))</f>
        <v>Rara vez</v>
      </c>
      <c r="BQ12" s="407" t="str">
        <f>AK12</f>
        <v>Mayor</v>
      </c>
      <c r="BR12" s="407" t="str">
        <f>IF(AND(BP12="Rara Vez",BQ12="Moderado"),"Moderado",IF(AND(BP12="Rara Vez",BQ12="Mayor"),"Alto",IF(AND(BP12="Improbable",BQ12="Moderado"),"Moderado",IF(AND(BP12="Improbable",BQ12="Mayor"),"Alto",IF(AND(BP12="Posible",BQ12="Moderado"),"Alto",IF(AND(BP12="Probable",BQ12="Moderado"),"Alto","Extremo"))))))</f>
        <v>Alto</v>
      </c>
      <c r="BS12" s="408" t="s">
        <v>220</v>
      </c>
    </row>
    <row r="13" spans="2:71" s="53" customFormat="1" ht="6" customHeight="1" x14ac:dyDescent="0.25">
      <c r="B13" s="378"/>
      <c r="C13" s="381"/>
      <c r="D13" s="383"/>
      <c r="E13" s="383"/>
      <c r="F13" s="383"/>
      <c r="G13" s="383"/>
      <c r="H13" s="383"/>
      <c r="I13" s="383"/>
      <c r="J13" s="383"/>
      <c r="K13" s="54">
        <v>2</v>
      </c>
      <c r="L13" s="55" t="s">
        <v>115</v>
      </c>
      <c r="M13" s="405"/>
      <c r="N13" s="390"/>
      <c r="O13" s="400"/>
      <c r="P13" s="403"/>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412"/>
      <c r="AN13" s="56">
        <v>2</v>
      </c>
      <c r="AO13" s="57" t="s">
        <v>117</v>
      </c>
      <c r="AP13" s="57"/>
      <c r="AQ13" s="57" t="s">
        <v>114</v>
      </c>
      <c r="AR13" s="57"/>
      <c r="AS13" s="57"/>
      <c r="AT13" s="57"/>
      <c r="AU13" s="57"/>
      <c r="AV13" s="57" t="s">
        <v>114</v>
      </c>
      <c r="AW13" s="58" t="s">
        <v>114</v>
      </c>
      <c r="AX13" s="58" t="s">
        <v>114</v>
      </c>
      <c r="AY13" s="58" t="s">
        <v>114</v>
      </c>
      <c r="AZ13" s="58" t="s">
        <v>114</v>
      </c>
      <c r="BA13" s="58" t="s">
        <v>114</v>
      </c>
      <c r="BB13" s="58" t="s">
        <v>114</v>
      </c>
      <c r="BC13" s="58" t="s">
        <v>114</v>
      </c>
      <c r="BD13" s="58">
        <f t="shared" si="1"/>
        <v>0</v>
      </c>
      <c r="BE13" s="58" t="str">
        <f t="shared" si="2"/>
        <v>Débil</v>
      </c>
      <c r="BF13" s="57"/>
      <c r="BG13" s="59" t="s">
        <v>114</v>
      </c>
      <c r="BH13" s="58" t="str">
        <f t="shared" si="3"/>
        <v>Casilla formulada</v>
      </c>
      <c r="BI13" s="57"/>
      <c r="BJ13" s="58" t="str">
        <f t="shared" si="4"/>
        <v/>
      </c>
      <c r="BK13" s="58" t="str">
        <f t="shared" si="5"/>
        <v/>
      </c>
      <c r="BL13" s="58" t="str">
        <f t="shared" si="6"/>
        <v>SI</v>
      </c>
      <c r="BM13" s="415"/>
      <c r="BN13" s="418"/>
      <c r="BO13" s="421"/>
      <c r="BP13" s="403"/>
      <c r="BQ13" s="397"/>
      <c r="BR13" s="397"/>
      <c r="BS13" s="409"/>
    </row>
    <row r="14" spans="2:71" s="53" customFormat="1" ht="6" customHeight="1" x14ac:dyDescent="0.25">
      <c r="B14" s="378"/>
      <c r="C14" s="381"/>
      <c r="D14" s="383"/>
      <c r="E14" s="383"/>
      <c r="F14" s="383"/>
      <c r="G14" s="383"/>
      <c r="H14" s="383"/>
      <c r="I14" s="383"/>
      <c r="J14" s="383"/>
      <c r="K14" s="60">
        <v>3</v>
      </c>
      <c r="L14" s="61" t="s">
        <v>115</v>
      </c>
      <c r="M14" s="405"/>
      <c r="N14" s="390"/>
      <c r="O14" s="400"/>
      <c r="P14" s="403"/>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412"/>
      <c r="AN14" s="62">
        <v>3</v>
      </c>
      <c r="AO14" s="63" t="s">
        <v>117</v>
      </c>
      <c r="AP14" s="63"/>
      <c r="AQ14" s="63" t="s">
        <v>114</v>
      </c>
      <c r="AR14" s="63"/>
      <c r="AS14" s="63"/>
      <c r="AT14" s="63"/>
      <c r="AU14" s="63"/>
      <c r="AV14" s="63" t="s">
        <v>114</v>
      </c>
      <c r="AW14" s="78" t="s">
        <v>114</v>
      </c>
      <c r="AX14" s="78" t="s">
        <v>114</v>
      </c>
      <c r="AY14" s="78" t="s">
        <v>114</v>
      </c>
      <c r="AZ14" s="78" t="s">
        <v>114</v>
      </c>
      <c r="BA14" s="78" t="s">
        <v>114</v>
      </c>
      <c r="BB14" s="78" t="s">
        <v>114</v>
      </c>
      <c r="BC14" s="78" t="s">
        <v>114</v>
      </c>
      <c r="BD14" s="78">
        <f t="shared" si="1"/>
        <v>0</v>
      </c>
      <c r="BE14" s="78" t="str">
        <f t="shared" si="2"/>
        <v>Débil</v>
      </c>
      <c r="BF14" s="63"/>
      <c r="BG14" s="65" t="s">
        <v>114</v>
      </c>
      <c r="BH14" s="78" t="str">
        <f t="shared" si="3"/>
        <v>Casilla formulada</v>
      </c>
      <c r="BI14" s="63"/>
      <c r="BJ14" s="78" t="str">
        <f t="shared" si="4"/>
        <v/>
      </c>
      <c r="BK14" s="78" t="str">
        <f t="shared" si="5"/>
        <v/>
      </c>
      <c r="BL14" s="78" t="str">
        <f t="shared" si="6"/>
        <v>SI</v>
      </c>
      <c r="BM14" s="415"/>
      <c r="BN14" s="418"/>
      <c r="BO14" s="421"/>
      <c r="BP14" s="403"/>
      <c r="BQ14" s="397"/>
      <c r="BR14" s="397"/>
      <c r="BS14" s="409"/>
    </row>
    <row r="15" spans="2:71" s="53" customFormat="1" ht="6" customHeight="1" x14ac:dyDescent="0.25">
      <c r="B15" s="378"/>
      <c r="C15" s="381"/>
      <c r="D15" s="383"/>
      <c r="E15" s="383"/>
      <c r="F15" s="383"/>
      <c r="G15" s="383"/>
      <c r="H15" s="383"/>
      <c r="I15" s="383"/>
      <c r="J15" s="383"/>
      <c r="K15" s="54">
        <v>4</v>
      </c>
      <c r="L15" s="55" t="s">
        <v>115</v>
      </c>
      <c r="M15" s="405"/>
      <c r="N15" s="390"/>
      <c r="O15" s="400"/>
      <c r="P15" s="403"/>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412"/>
      <c r="AN15" s="56">
        <v>4</v>
      </c>
      <c r="AO15" s="57" t="s">
        <v>117</v>
      </c>
      <c r="AP15" s="57"/>
      <c r="AQ15" s="57" t="s">
        <v>114</v>
      </c>
      <c r="AR15" s="57"/>
      <c r="AS15" s="57"/>
      <c r="AT15" s="57"/>
      <c r="AU15" s="57"/>
      <c r="AV15" s="57" t="s">
        <v>114</v>
      </c>
      <c r="AW15" s="58" t="s">
        <v>114</v>
      </c>
      <c r="AX15" s="58" t="s">
        <v>114</v>
      </c>
      <c r="AY15" s="58" t="s">
        <v>114</v>
      </c>
      <c r="AZ15" s="58" t="s">
        <v>114</v>
      </c>
      <c r="BA15" s="58" t="s">
        <v>114</v>
      </c>
      <c r="BB15" s="58" t="s">
        <v>114</v>
      </c>
      <c r="BC15" s="58" t="s">
        <v>114</v>
      </c>
      <c r="BD15" s="58">
        <f t="shared" si="1"/>
        <v>0</v>
      </c>
      <c r="BE15" s="58" t="str">
        <f t="shared" si="2"/>
        <v>Débil</v>
      </c>
      <c r="BF15" s="57"/>
      <c r="BG15" s="59" t="s">
        <v>114</v>
      </c>
      <c r="BH15" s="58" t="str">
        <f t="shared" si="3"/>
        <v>Casilla formulada</v>
      </c>
      <c r="BI15" s="57"/>
      <c r="BJ15" s="58" t="str">
        <f t="shared" si="4"/>
        <v/>
      </c>
      <c r="BK15" s="58" t="str">
        <f t="shared" si="5"/>
        <v/>
      </c>
      <c r="BL15" s="58" t="str">
        <f t="shared" si="6"/>
        <v>SI</v>
      </c>
      <c r="BM15" s="415"/>
      <c r="BN15" s="418"/>
      <c r="BO15" s="421"/>
      <c r="BP15" s="403"/>
      <c r="BQ15" s="397"/>
      <c r="BR15" s="397"/>
      <c r="BS15" s="409"/>
    </row>
    <row r="16" spans="2:71" s="53" customFormat="1" ht="6" customHeight="1" x14ac:dyDescent="0.25">
      <c r="B16" s="378"/>
      <c r="C16" s="381"/>
      <c r="D16" s="383"/>
      <c r="E16" s="383"/>
      <c r="F16" s="383"/>
      <c r="G16" s="383"/>
      <c r="H16" s="383"/>
      <c r="I16" s="383"/>
      <c r="J16" s="383"/>
      <c r="K16" s="60">
        <v>5</v>
      </c>
      <c r="L16" s="61" t="s">
        <v>115</v>
      </c>
      <c r="M16" s="405"/>
      <c r="N16" s="390"/>
      <c r="O16" s="400"/>
      <c r="P16" s="403"/>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412"/>
      <c r="AN16" s="62">
        <v>5</v>
      </c>
      <c r="AO16" s="63" t="s">
        <v>117</v>
      </c>
      <c r="AP16" s="63"/>
      <c r="AQ16" s="63" t="s">
        <v>114</v>
      </c>
      <c r="AR16" s="63"/>
      <c r="AS16" s="63"/>
      <c r="AT16" s="63"/>
      <c r="AU16" s="63"/>
      <c r="AV16" s="63" t="s">
        <v>114</v>
      </c>
      <c r="AW16" s="78" t="s">
        <v>114</v>
      </c>
      <c r="AX16" s="78" t="s">
        <v>114</v>
      </c>
      <c r="AY16" s="78" t="s">
        <v>114</v>
      </c>
      <c r="AZ16" s="78" t="s">
        <v>114</v>
      </c>
      <c r="BA16" s="78" t="s">
        <v>114</v>
      </c>
      <c r="BB16" s="78" t="s">
        <v>114</v>
      </c>
      <c r="BC16" s="78" t="s">
        <v>114</v>
      </c>
      <c r="BD16" s="78">
        <f t="shared" si="1"/>
        <v>0</v>
      </c>
      <c r="BE16" s="78" t="str">
        <f t="shared" si="2"/>
        <v>Débil</v>
      </c>
      <c r="BF16" s="63"/>
      <c r="BG16" s="65" t="s">
        <v>114</v>
      </c>
      <c r="BH16" s="78" t="str">
        <f t="shared" si="3"/>
        <v>Casilla formulada</v>
      </c>
      <c r="BI16" s="63"/>
      <c r="BJ16" s="78" t="str">
        <f t="shared" si="4"/>
        <v/>
      </c>
      <c r="BK16" s="78" t="str">
        <f t="shared" si="5"/>
        <v/>
      </c>
      <c r="BL16" s="78" t="str">
        <f t="shared" si="6"/>
        <v>SI</v>
      </c>
      <c r="BM16" s="415"/>
      <c r="BN16" s="418"/>
      <c r="BO16" s="421"/>
      <c r="BP16" s="403"/>
      <c r="BQ16" s="397"/>
      <c r="BR16" s="397"/>
      <c r="BS16" s="409"/>
    </row>
    <row r="17" spans="2:71" s="53" customFormat="1" ht="6" customHeight="1" x14ac:dyDescent="0.25">
      <c r="B17" s="378"/>
      <c r="C17" s="381"/>
      <c r="D17" s="383"/>
      <c r="E17" s="383"/>
      <c r="F17" s="383"/>
      <c r="G17" s="383"/>
      <c r="H17" s="383"/>
      <c r="I17" s="383"/>
      <c r="J17" s="383"/>
      <c r="K17" s="54">
        <v>6</v>
      </c>
      <c r="L17" s="55" t="s">
        <v>115</v>
      </c>
      <c r="M17" s="405"/>
      <c r="N17" s="390"/>
      <c r="O17" s="400"/>
      <c r="P17" s="403"/>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412"/>
      <c r="AN17" s="56">
        <v>6</v>
      </c>
      <c r="AO17" s="57" t="s">
        <v>117</v>
      </c>
      <c r="AP17" s="57"/>
      <c r="AQ17" s="57" t="s">
        <v>114</v>
      </c>
      <c r="AR17" s="57"/>
      <c r="AS17" s="57"/>
      <c r="AT17" s="57"/>
      <c r="AU17" s="57"/>
      <c r="AV17" s="57" t="s">
        <v>114</v>
      </c>
      <c r="AW17" s="58" t="s">
        <v>114</v>
      </c>
      <c r="AX17" s="58" t="s">
        <v>114</v>
      </c>
      <c r="AY17" s="58" t="s">
        <v>114</v>
      </c>
      <c r="AZ17" s="58" t="s">
        <v>114</v>
      </c>
      <c r="BA17" s="58" t="s">
        <v>114</v>
      </c>
      <c r="BB17" s="58" t="s">
        <v>114</v>
      </c>
      <c r="BC17" s="58" t="s">
        <v>114</v>
      </c>
      <c r="BD17" s="58">
        <f t="shared" si="1"/>
        <v>0</v>
      </c>
      <c r="BE17" s="58" t="str">
        <f t="shared" si="2"/>
        <v>Débil</v>
      </c>
      <c r="BF17" s="57"/>
      <c r="BG17" s="59" t="s">
        <v>114</v>
      </c>
      <c r="BH17" s="58" t="str">
        <f t="shared" si="3"/>
        <v>Casilla formulada</v>
      </c>
      <c r="BI17" s="57"/>
      <c r="BJ17" s="58" t="str">
        <f t="shared" si="4"/>
        <v/>
      </c>
      <c r="BK17" s="58" t="str">
        <f t="shared" si="5"/>
        <v/>
      </c>
      <c r="BL17" s="58" t="str">
        <f t="shared" si="6"/>
        <v>SI</v>
      </c>
      <c r="BM17" s="415"/>
      <c r="BN17" s="418"/>
      <c r="BO17" s="421"/>
      <c r="BP17" s="403"/>
      <c r="BQ17" s="397"/>
      <c r="BR17" s="397"/>
      <c r="BS17" s="409"/>
    </row>
    <row r="18" spans="2:71" s="53" customFormat="1" ht="6" customHeight="1" x14ac:dyDescent="0.25">
      <c r="B18" s="378"/>
      <c r="C18" s="381"/>
      <c r="D18" s="383"/>
      <c r="E18" s="383"/>
      <c r="F18" s="383"/>
      <c r="G18" s="383"/>
      <c r="H18" s="383"/>
      <c r="I18" s="383"/>
      <c r="J18" s="383"/>
      <c r="K18" s="60">
        <v>7</v>
      </c>
      <c r="L18" s="61" t="s">
        <v>115</v>
      </c>
      <c r="M18" s="405"/>
      <c r="N18" s="390"/>
      <c r="O18" s="400"/>
      <c r="P18" s="403"/>
      <c r="Q18" s="397"/>
      <c r="R18" s="397"/>
      <c r="S18" s="397"/>
      <c r="T18" s="397"/>
      <c r="U18" s="397"/>
      <c r="V18" s="397"/>
      <c r="W18" s="397"/>
      <c r="X18" s="397"/>
      <c r="Y18" s="397"/>
      <c r="Z18" s="397"/>
      <c r="AA18" s="397"/>
      <c r="AB18" s="397"/>
      <c r="AC18" s="397"/>
      <c r="AD18" s="397"/>
      <c r="AE18" s="397"/>
      <c r="AF18" s="397"/>
      <c r="AG18" s="397"/>
      <c r="AH18" s="397"/>
      <c r="AI18" s="397"/>
      <c r="AJ18" s="397"/>
      <c r="AK18" s="397"/>
      <c r="AL18" s="397"/>
      <c r="AM18" s="412"/>
      <c r="AN18" s="62">
        <v>7</v>
      </c>
      <c r="AO18" s="63" t="s">
        <v>117</v>
      </c>
      <c r="AP18" s="63"/>
      <c r="AQ18" s="63" t="s">
        <v>114</v>
      </c>
      <c r="AR18" s="63"/>
      <c r="AS18" s="63"/>
      <c r="AT18" s="63"/>
      <c r="AU18" s="63"/>
      <c r="AV18" s="63" t="s">
        <v>114</v>
      </c>
      <c r="AW18" s="78" t="s">
        <v>114</v>
      </c>
      <c r="AX18" s="78" t="s">
        <v>114</v>
      </c>
      <c r="AY18" s="78" t="s">
        <v>114</v>
      </c>
      <c r="AZ18" s="78" t="s">
        <v>114</v>
      </c>
      <c r="BA18" s="78" t="s">
        <v>114</v>
      </c>
      <c r="BB18" s="78" t="s">
        <v>114</v>
      </c>
      <c r="BC18" s="78" t="s">
        <v>114</v>
      </c>
      <c r="BD18" s="78">
        <f t="shared" si="1"/>
        <v>0</v>
      </c>
      <c r="BE18" s="78" t="str">
        <f t="shared" si="2"/>
        <v>Débil</v>
      </c>
      <c r="BF18" s="63"/>
      <c r="BG18" s="65" t="s">
        <v>114</v>
      </c>
      <c r="BH18" s="78" t="str">
        <f t="shared" si="3"/>
        <v>Casilla formulada</v>
      </c>
      <c r="BI18" s="63"/>
      <c r="BJ18" s="78" t="str">
        <f t="shared" si="4"/>
        <v/>
      </c>
      <c r="BK18" s="78" t="str">
        <f t="shared" si="5"/>
        <v/>
      </c>
      <c r="BL18" s="78" t="str">
        <f t="shared" si="6"/>
        <v>SI</v>
      </c>
      <c r="BM18" s="415"/>
      <c r="BN18" s="418"/>
      <c r="BO18" s="421"/>
      <c r="BP18" s="403"/>
      <c r="BQ18" s="397"/>
      <c r="BR18" s="397"/>
      <c r="BS18" s="409"/>
    </row>
    <row r="19" spans="2:71" s="53" customFormat="1" ht="6" customHeight="1" x14ac:dyDescent="0.25">
      <c r="B19" s="378"/>
      <c r="C19" s="381"/>
      <c r="D19" s="383"/>
      <c r="E19" s="383"/>
      <c r="F19" s="383"/>
      <c r="G19" s="383"/>
      <c r="H19" s="383"/>
      <c r="I19" s="383"/>
      <c r="J19" s="383"/>
      <c r="K19" s="54">
        <v>8</v>
      </c>
      <c r="L19" s="55" t="s">
        <v>115</v>
      </c>
      <c r="M19" s="405"/>
      <c r="N19" s="390"/>
      <c r="O19" s="400"/>
      <c r="P19" s="403"/>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412"/>
      <c r="AN19" s="56">
        <v>8</v>
      </c>
      <c r="AO19" s="57" t="s">
        <v>117</v>
      </c>
      <c r="AP19" s="57"/>
      <c r="AQ19" s="57" t="s">
        <v>114</v>
      </c>
      <c r="AR19" s="57"/>
      <c r="AS19" s="57"/>
      <c r="AT19" s="57"/>
      <c r="AU19" s="57"/>
      <c r="AV19" s="57" t="s">
        <v>114</v>
      </c>
      <c r="AW19" s="58" t="s">
        <v>114</v>
      </c>
      <c r="AX19" s="58" t="s">
        <v>114</v>
      </c>
      <c r="AY19" s="58" t="s">
        <v>114</v>
      </c>
      <c r="AZ19" s="58" t="s">
        <v>114</v>
      </c>
      <c r="BA19" s="58" t="s">
        <v>114</v>
      </c>
      <c r="BB19" s="58" t="s">
        <v>114</v>
      </c>
      <c r="BC19" s="58" t="s">
        <v>114</v>
      </c>
      <c r="BD19" s="58">
        <f t="shared" si="1"/>
        <v>0</v>
      </c>
      <c r="BE19" s="58" t="str">
        <f t="shared" si="2"/>
        <v>Débil</v>
      </c>
      <c r="BF19" s="57"/>
      <c r="BG19" s="59" t="s">
        <v>114</v>
      </c>
      <c r="BH19" s="58" t="str">
        <f t="shared" si="3"/>
        <v>Casilla formulada</v>
      </c>
      <c r="BI19" s="57"/>
      <c r="BJ19" s="58" t="str">
        <f t="shared" si="4"/>
        <v/>
      </c>
      <c r="BK19" s="58" t="str">
        <f t="shared" si="5"/>
        <v/>
      </c>
      <c r="BL19" s="58" t="str">
        <f t="shared" si="6"/>
        <v>SI</v>
      </c>
      <c r="BM19" s="415"/>
      <c r="BN19" s="418"/>
      <c r="BO19" s="421"/>
      <c r="BP19" s="403"/>
      <c r="BQ19" s="397"/>
      <c r="BR19" s="397"/>
      <c r="BS19" s="409"/>
    </row>
    <row r="20" spans="2:71" s="53" customFormat="1" ht="6" customHeight="1" x14ac:dyDescent="0.25">
      <c r="B20" s="378"/>
      <c r="C20" s="381"/>
      <c r="D20" s="383"/>
      <c r="E20" s="383"/>
      <c r="F20" s="383"/>
      <c r="G20" s="383"/>
      <c r="H20" s="383"/>
      <c r="I20" s="383"/>
      <c r="J20" s="383"/>
      <c r="K20" s="60">
        <v>9</v>
      </c>
      <c r="L20" s="66" t="s">
        <v>115</v>
      </c>
      <c r="M20" s="405"/>
      <c r="N20" s="390"/>
      <c r="O20" s="400"/>
      <c r="P20" s="403"/>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412"/>
      <c r="AN20" s="62">
        <v>9</v>
      </c>
      <c r="AO20" s="63" t="s">
        <v>117</v>
      </c>
      <c r="AP20" s="63"/>
      <c r="AQ20" s="63" t="s">
        <v>114</v>
      </c>
      <c r="AR20" s="63"/>
      <c r="AS20" s="63"/>
      <c r="AT20" s="63"/>
      <c r="AU20" s="63"/>
      <c r="AV20" s="63" t="s">
        <v>114</v>
      </c>
      <c r="AW20" s="78" t="s">
        <v>114</v>
      </c>
      <c r="AX20" s="78" t="s">
        <v>114</v>
      </c>
      <c r="AY20" s="78" t="s">
        <v>114</v>
      </c>
      <c r="AZ20" s="78" t="s">
        <v>114</v>
      </c>
      <c r="BA20" s="78" t="s">
        <v>114</v>
      </c>
      <c r="BB20" s="78" t="s">
        <v>114</v>
      </c>
      <c r="BC20" s="78" t="s">
        <v>114</v>
      </c>
      <c r="BD20" s="78">
        <f t="shared" si="1"/>
        <v>0</v>
      </c>
      <c r="BE20" s="78" t="str">
        <f t="shared" si="2"/>
        <v>Débil</v>
      </c>
      <c r="BF20" s="63"/>
      <c r="BG20" s="65" t="s">
        <v>114</v>
      </c>
      <c r="BH20" s="78" t="str">
        <f t="shared" si="3"/>
        <v>Casilla formulada</v>
      </c>
      <c r="BI20" s="63"/>
      <c r="BJ20" s="78" t="str">
        <f t="shared" si="4"/>
        <v/>
      </c>
      <c r="BK20" s="78" t="str">
        <f t="shared" si="5"/>
        <v/>
      </c>
      <c r="BL20" s="78" t="str">
        <f t="shared" si="6"/>
        <v>SI</v>
      </c>
      <c r="BM20" s="415"/>
      <c r="BN20" s="418"/>
      <c r="BO20" s="421"/>
      <c r="BP20" s="403"/>
      <c r="BQ20" s="397"/>
      <c r="BR20" s="397"/>
      <c r="BS20" s="409"/>
    </row>
    <row r="21" spans="2:71" s="53" customFormat="1" ht="6" customHeight="1" thickBot="1" x14ac:dyDescent="0.3">
      <c r="B21" s="379"/>
      <c r="C21" s="382"/>
      <c r="D21" s="384"/>
      <c r="E21" s="384"/>
      <c r="F21" s="384"/>
      <c r="G21" s="384"/>
      <c r="H21" s="384"/>
      <c r="I21" s="384"/>
      <c r="J21" s="384"/>
      <c r="K21" s="67">
        <v>10</v>
      </c>
      <c r="L21" s="68" t="s">
        <v>115</v>
      </c>
      <c r="M21" s="406"/>
      <c r="N21" s="391"/>
      <c r="O21" s="401"/>
      <c r="P21" s="404"/>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413"/>
      <c r="AN21" s="69">
        <v>10</v>
      </c>
      <c r="AO21" s="70" t="s">
        <v>117</v>
      </c>
      <c r="AP21" s="70"/>
      <c r="AQ21" s="70" t="s">
        <v>114</v>
      </c>
      <c r="AR21" s="70"/>
      <c r="AS21" s="70"/>
      <c r="AT21" s="70"/>
      <c r="AU21" s="70"/>
      <c r="AV21" s="70" t="s">
        <v>114</v>
      </c>
      <c r="AW21" s="71" t="s">
        <v>114</v>
      </c>
      <c r="AX21" s="71" t="s">
        <v>114</v>
      </c>
      <c r="AY21" s="71" t="s">
        <v>114</v>
      </c>
      <c r="AZ21" s="71" t="s">
        <v>114</v>
      </c>
      <c r="BA21" s="71" t="s">
        <v>114</v>
      </c>
      <c r="BB21" s="71" t="s">
        <v>114</v>
      </c>
      <c r="BC21" s="71" t="s">
        <v>114</v>
      </c>
      <c r="BD21" s="71">
        <f t="shared" si="1"/>
        <v>0</v>
      </c>
      <c r="BE21" s="71" t="str">
        <f t="shared" si="2"/>
        <v>Débil</v>
      </c>
      <c r="BF21" s="70"/>
      <c r="BG21" s="72" t="s">
        <v>114</v>
      </c>
      <c r="BH21" s="71" t="str">
        <f t="shared" si="3"/>
        <v>Casilla formulada</v>
      </c>
      <c r="BI21" s="70"/>
      <c r="BJ21" s="71" t="str">
        <f t="shared" si="4"/>
        <v/>
      </c>
      <c r="BK21" s="71" t="str">
        <f t="shared" si="5"/>
        <v/>
      </c>
      <c r="BL21" s="71" t="str">
        <f t="shared" si="6"/>
        <v>SI</v>
      </c>
      <c r="BM21" s="416"/>
      <c r="BN21" s="419"/>
      <c r="BO21" s="422"/>
      <c r="BP21" s="404"/>
      <c r="BQ21" s="398"/>
      <c r="BR21" s="398"/>
      <c r="BS21" s="410"/>
    </row>
    <row r="22" spans="2:71" s="53" customFormat="1" ht="96" hidden="1" customHeight="1" x14ac:dyDescent="0.25">
      <c r="B22" s="377">
        <v>2</v>
      </c>
      <c r="C22" s="380" t="s">
        <v>112</v>
      </c>
      <c r="D22" s="383" t="s">
        <v>113</v>
      </c>
      <c r="E22" s="383"/>
      <c r="F22" s="383" t="s">
        <v>114</v>
      </c>
      <c r="G22" s="383" t="s">
        <v>114</v>
      </c>
      <c r="H22" s="383" t="s">
        <v>114</v>
      </c>
      <c r="I22" s="383" t="s">
        <v>114</v>
      </c>
      <c r="J22" s="383" t="str">
        <f>IF(AND((F22="SI"),(G22="SI"),(H22="SI"),(I22="SI")),"Si es Riesgo de Corrupción","No es Riesgo de Corrupción")</f>
        <v>No es Riesgo de Corrupción</v>
      </c>
      <c r="K22" s="47">
        <v>1</v>
      </c>
      <c r="L22" s="48" t="s">
        <v>115</v>
      </c>
      <c r="M22" s="405" t="s">
        <v>183</v>
      </c>
      <c r="N22" s="389" t="s">
        <v>114</v>
      </c>
      <c r="O22" s="399" t="str">
        <f>IF(N22=1,"Rara vez",IF(N22=2,"Improbable",IF(N22=3,"Posible",IF(N22=4,"Probable",IF(N22=5,"Casi seguro","Definir el nivel de probabilidad")))))</f>
        <v>Definir el nivel de probabilidad</v>
      </c>
      <c r="P22" s="40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396" t="s">
        <v>114</v>
      </c>
      <c r="R22" s="396" t="s">
        <v>114</v>
      </c>
      <c r="S22" s="396" t="s">
        <v>114</v>
      </c>
      <c r="T22" s="396" t="s">
        <v>114</v>
      </c>
      <c r="U22" s="396" t="s">
        <v>114</v>
      </c>
      <c r="V22" s="396" t="s">
        <v>114</v>
      </c>
      <c r="W22" s="396" t="s">
        <v>114</v>
      </c>
      <c r="X22" s="396" t="s">
        <v>114</v>
      </c>
      <c r="Y22" s="396" t="s">
        <v>114</v>
      </c>
      <c r="Z22" s="396" t="s">
        <v>114</v>
      </c>
      <c r="AA22" s="396" t="s">
        <v>114</v>
      </c>
      <c r="AB22" s="396" t="s">
        <v>114</v>
      </c>
      <c r="AC22" s="396" t="s">
        <v>114</v>
      </c>
      <c r="AD22" s="396" t="s">
        <v>114</v>
      </c>
      <c r="AE22" s="396" t="s">
        <v>114</v>
      </c>
      <c r="AF22" s="396" t="s">
        <v>114</v>
      </c>
      <c r="AG22" s="396" t="s">
        <v>114</v>
      </c>
      <c r="AH22" s="396" t="s">
        <v>114</v>
      </c>
      <c r="AI22" s="396" t="s">
        <v>114</v>
      </c>
      <c r="AJ22" s="396">
        <f t="shared" si="0"/>
        <v>0</v>
      </c>
      <c r="AK22" s="396" t="str">
        <f>IF(AJ22=0,"",IF(AND(AJ22&gt;0,AJ22&lt;=5),"Moderado",IF(AND(AJ22&gt;5,AJ22&lt;=11),"Mayor","Catastrófico")))</f>
        <v/>
      </c>
      <c r="AL22" s="396" t="str">
        <f>IF(AND(O22="Rara Vez",AK22="Moderado"),"Moderado",IF(AND(O22="Rara Vez",AK22="Mayor"),"Alto",IF(AND(O22="Improbable",AK22="Moderado"),"Moderado",IF(AND(O22="Improbable",AK22="Mayor"),"Alto",IF(AND(O22="Posible",AK22="Moderado"),"Alto",IF(AND(O22="Probable",AK22="Moderado"),"Alto","Extremo"))))))</f>
        <v>Extremo</v>
      </c>
      <c r="AM22" s="411" t="s">
        <v>116</v>
      </c>
      <c r="AN22" s="49">
        <v>1</v>
      </c>
      <c r="AO22" s="50" t="s">
        <v>117</v>
      </c>
      <c r="AP22" s="50"/>
      <c r="AQ22" s="50" t="s">
        <v>114</v>
      </c>
      <c r="AR22" s="50"/>
      <c r="AS22" s="50"/>
      <c r="AT22" s="50"/>
      <c r="AU22" s="50"/>
      <c r="AV22" s="50" t="s">
        <v>114</v>
      </c>
      <c r="AW22" s="77" t="s">
        <v>114</v>
      </c>
      <c r="AX22" s="77" t="s">
        <v>114</v>
      </c>
      <c r="AY22" s="77" t="s">
        <v>114</v>
      </c>
      <c r="AZ22" s="77" t="s">
        <v>114</v>
      </c>
      <c r="BA22" s="77" t="s">
        <v>114</v>
      </c>
      <c r="BB22" s="77" t="s">
        <v>114</v>
      </c>
      <c r="BC22" s="77" t="s">
        <v>114</v>
      </c>
      <c r="BD22" s="77">
        <f t="shared" si="1"/>
        <v>0</v>
      </c>
      <c r="BE22" s="77" t="str">
        <f t="shared" si="2"/>
        <v>Débil</v>
      </c>
      <c r="BF22" s="50"/>
      <c r="BG22" s="52" t="s">
        <v>114</v>
      </c>
      <c r="BH22" s="77" t="str">
        <f t="shared" si="3"/>
        <v>Casilla formulada</v>
      </c>
      <c r="BI22" s="50"/>
      <c r="BJ22" s="77" t="str">
        <f t="shared" si="4"/>
        <v/>
      </c>
      <c r="BK22" s="77" t="str">
        <f t="shared" si="5"/>
        <v/>
      </c>
      <c r="BL22" s="77" t="str">
        <f t="shared" si="6"/>
        <v>SI</v>
      </c>
      <c r="BM22" s="414" t="e">
        <f>IF(AVERAGE(BK22:BK31)=100,"FUERTE",IF(AND(AVERAGE(BK22:BK31)&lt;=99,AVERAGE(BK22:BK31)&gt;=50),"MODERADA",IF(AVERAGE(BK22:BK31)&lt;50,"DÉBIL",0)))</f>
        <v>#DIV/0!</v>
      </c>
      <c r="BN22" s="417" t="str">
        <f>IFERROR(IF(BM22="DÉBIL","NO DISMINUYE",IF(AVERAGEIF(AV22:AV31,"Preventivo",BK22:BK31)&gt;=50,"DIRECTAMENTE","NO DISMINUYE")),"NO DISMINUYE")</f>
        <v>NO DISMINUYE</v>
      </c>
      <c r="BO22" s="420" t="e">
        <f>IF(N22=1,1,IF(AND(N22=2,BM22="FUERTE",BN22="DIRECTAMENTE"),N22-1,IF(AND(N22&gt;2,BM22="FUERTE",BN22="DIRECTAMENTE"),N22-2,IF(AND(N22&gt;=2,BM22="MODERADA",BN22="DIRECTAMENTE"),N22-1,N22))))</f>
        <v>#DIV/0!</v>
      </c>
      <c r="BP22" s="423" t="e">
        <f>IF(BO22=1,"Rara vez",IF(BO22=2,"Improbable",IF(BO22=3,"Posible",IF(BO22=4,"Probable",IF(BO22=5,"Casi Seguro",0)))))</f>
        <v>#DIV/0!</v>
      </c>
      <c r="BQ22" s="407" t="str">
        <f>AK22</f>
        <v/>
      </c>
      <c r="BR22" s="407" t="e">
        <f>IF(AND(BP22="Rara Vez",BQ22="Moderado"),"Moderado",IF(AND(BP22="Rara Vez",BQ22="Mayor"),"Alto",IF(AND(BP22="Improbable",BQ22="Moderado"),"Moderado",IF(AND(BP22="Improbable",BQ22="Mayor"),"Alto",IF(AND(BP22="Posible",BQ22="Moderado"),"Alto",IF(AND(BP22="Probable",BQ22="Moderado"),"Alto","Extremo"))))))</f>
        <v>#DIV/0!</v>
      </c>
      <c r="BS22" s="408"/>
    </row>
    <row r="23" spans="2:71" s="53" customFormat="1" ht="96" hidden="1" customHeight="1" x14ac:dyDescent="0.25">
      <c r="B23" s="378"/>
      <c r="C23" s="381"/>
      <c r="D23" s="383"/>
      <c r="E23" s="383"/>
      <c r="F23" s="383"/>
      <c r="G23" s="383"/>
      <c r="H23" s="383"/>
      <c r="I23" s="383"/>
      <c r="J23" s="383"/>
      <c r="K23" s="54">
        <v>2</v>
      </c>
      <c r="L23" s="55" t="s">
        <v>115</v>
      </c>
      <c r="M23" s="405"/>
      <c r="N23" s="390"/>
      <c r="O23" s="400"/>
      <c r="P23" s="403"/>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412"/>
      <c r="AN23" s="56">
        <v>2</v>
      </c>
      <c r="AO23" s="57" t="s">
        <v>117</v>
      </c>
      <c r="AP23" s="57"/>
      <c r="AQ23" s="57" t="s">
        <v>114</v>
      </c>
      <c r="AR23" s="57"/>
      <c r="AS23" s="57"/>
      <c r="AT23" s="57"/>
      <c r="AU23" s="57"/>
      <c r="AV23" s="57" t="s">
        <v>114</v>
      </c>
      <c r="AW23" s="58" t="s">
        <v>114</v>
      </c>
      <c r="AX23" s="58" t="s">
        <v>114</v>
      </c>
      <c r="AY23" s="58" t="s">
        <v>114</v>
      </c>
      <c r="AZ23" s="58" t="s">
        <v>114</v>
      </c>
      <c r="BA23" s="58" t="s">
        <v>114</v>
      </c>
      <c r="BB23" s="58" t="s">
        <v>114</v>
      </c>
      <c r="BC23" s="58" t="s">
        <v>114</v>
      </c>
      <c r="BD23" s="58">
        <f t="shared" si="1"/>
        <v>0</v>
      </c>
      <c r="BE23" s="58" t="str">
        <f t="shared" si="2"/>
        <v>Débil</v>
      </c>
      <c r="BF23" s="57"/>
      <c r="BG23" s="59" t="s">
        <v>114</v>
      </c>
      <c r="BH23" s="58" t="str">
        <f t="shared" si="3"/>
        <v>Casilla formulada</v>
      </c>
      <c r="BI23" s="57"/>
      <c r="BJ23" s="58" t="str">
        <f t="shared" si="4"/>
        <v/>
      </c>
      <c r="BK23" s="58" t="str">
        <f t="shared" si="5"/>
        <v/>
      </c>
      <c r="BL23" s="58" t="str">
        <f t="shared" si="6"/>
        <v>SI</v>
      </c>
      <c r="BM23" s="415"/>
      <c r="BN23" s="418"/>
      <c r="BO23" s="421"/>
      <c r="BP23" s="403"/>
      <c r="BQ23" s="397"/>
      <c r="BR23" s="397"/>
      <c r="BS23" s="409"/>
    </row>
    <row r="24" spans="2:71" s="53" customFormat="1" ht="96" hidden="1" customHeight="1" x14ac:dyDescent="0.25">
      <c r="B24" s="378"/>
      <c r="C24" s="381"/>
      <c r="D24" s="383"/>
      <c r="E24" s="383"/>
      <c r="F24" s="383"/>
      <c r="G24" s="383"/>
      <c r="H24" s="383"/>
      <c r="I24" s="383"/>
      <c r="J24" s="383"/>
      <c r="K24" s="60">
        <v>3</v>
      </c>
      <c r="L24" s="61" t="s">
        <v>115</v>
      </c>
      <c r="M24" s="405"/>
      <c r="N24" s="390"/>
      <c r="O24" s="400"/>
      <c r="P24" s="403"/>
      <c r="Q24" s="397"/>
      <c r="R24" s="397"/>
      <c r="S24" s="397"/>
      <c r="T24" s="397"/>
      <c r="U24" s="397"/>
      <c r="V24" s="397"/>
      <c r="W24" s="397"/>
      <c r="X24" s="397"/>
      <c r="Y24" s="397"/>
      <c r="Z24" s="397"/>
      <c r="AA24" s="397"/>
      <c r="AB24" s="397"/>
      <c r="AC24" s="397"/>
      <c r="AD24" s="397"/>
      <c r="AE24" s="397"/>
      <c r="AF24" s="397"/>
      <c r="AG24" s="397"/>
      <c r="AH24" s="397"/>
      <c r="AI24" s="397"/>
      <c r="AJ24" s="397"/>
      <c r="AK24" s="397"/>
      <c r="AL24" s="397"/>
      <c r="AM24" s="412"/>
      <c r="AN24" s="62">
        <v>3</v>
      </c>
      <c r="AO24" s="63" t="s">
        <v>117</v>
      </c>
      <c r="AP24" s="63"/>
      <c r="AQ24" s="63" t="s">
        <v>114</v>
      </c>
      <c r="AR24" s="63"/>
      <c r="AS24" s="63"/>
      <c r="AT24" s="63"/>
      <c r="AU24" s="63"/>
      <c r="AV24" s="63" t="s">
        <v>114</v>
      </c>
      <c r="AW24" s="78" t="s">
        <v>114</v>
      </c>
      <c r="AX24" s="78" t="s">
        <v>114</v>
      </c>
      <c r="AY24" s="78" t="s">
        <v>114</v>
      </c>
      <c r="AZ24" s="78" t="s">
        <v>114</v>
      </c>
      <c r="BA24" s="78" t="s">
        <v>114</v>
      </c>
      <c r="BB24" s="78" t="s">
        <v>114</v>
      </c>
      <c r="BC24" s="78" t="s">
        <v>114</v>
      </c>
      <c r="BD24" s="78">
        <f t="shared" si="1"/>
        <v>0</v>
      </c>
      <c r="BE24" s="78" t="str">
        <f t="shared" si="2"/>
        <v>Débil</v>
      </c>
      <c r="BF24" s="63"/>
      <c r="BG24" s="65" t="s">
        <v>114</v>
      </c>
      <c r="BH24" s="78" t="str">
        <f t="shared" si="3"/>
        <v>Casilla formulada</v>
      </c>
      <c r="BI24" s="63"/>
      <c r="BJ24" s="78" t="str">
        <f t="shared" si="4"/>
        <v/>
      </c>
      <c r="BK24" s="78" t="str">
        <f t="shared" si="5"/>
        <v/>
      </c>
      <c r="BL24" s="78" t="str">
        <f t="shared" si="6"/>
        <v>SI</v>
      </c>
      <c r="BM24" s="415"/>
      <c r="BN24" s="418"/>
      <c r="BO24" s="421"/>
      <c r="BP24" s="403"/>
      <c r="BQ24" s="397"/>
      <c r="BR24" s="397"/>
      <c r="BS24" s="409"/>
    </row>
    <row r="25" spans="2:71" s="53" customFormat="1" ht="96" hidden="1" customHeight="1" x14ac:dyDescent="0.25">
      <c r="B25" s="378"/>
      <c r="C25" s="381"/>
      <c r="D25" s="383"/>
      <c r="E25" s="383"/>
      <c r="F25" s="383"/>
      <c r="G25" s="383"/>
      <c r="H25" s="383"/>
      <c r="I25" s="383"/>
      <c r="J25" s="383"/>
      <c r="K25" s="54">
        <v>4</v>
      </c>
      <c r="L25" s="55" t="s">
        <v>115</v>
      </c>
      <c r="M25" s="405"/>
      <c r="N25" s="390"/>
      <c r="O25" s="400"/>
      <c r="P25" s="403"/>
      <c r="Q25" s="397"/>
      <c r="R25" s="397"/>
      <c r="S25" s="397"/>
      <c r="T25" s="397"/>
      <c r="U25" s="397"/>
      <c r="V25" s="397"/>
      <c r="W25" s="397"/>
      <c r="X25" s="397"/>
      <c r="Y25" s="397"/>
      <c r="Z25" s="397"/>
      <c r="AA25" s="397"/>
      <c r="AB25" s="397"/>
      <c r="AC25" s="397"/>
      <c r="AD25" s="397"/>
      <c r="AE25" s="397"/>
      <c r="AF25" s="397"/>
      <c r="AG25" s="397"/>
      <c r="AH25" s="397"/>
      <c r="AI25" s="397"/>
      <c r="AJ25" s="397"/>
      <c r="AK25" s="397"/>
      <c r="AL25" s="397"/>
      <c r="AM25" s="412"/>
      <c r="AN25" s="56">
        <v>4</v>
      </c>
      <c r="AO25" s="57" t="s">
        <v>117</v>
      </c>
      <c r="AP25" s="57"/>
      <c r="AQ25" s="57" t="s">
        <v>114</v>
      </c>
      <c r="AR25" s="57"/>
      <c r="AS25" s="57"/>
      <c r="AT25" s="57"/>
      <c r="AU25" s="57"/>
      <c r="AV25" s="57" t="s">
        <v>114</v>
      </c>
      <c r="AW25" s="58" t="s">
        <v>114</v>
      </c>
      <c r="AX25" s="58" t="s">
        <v>114</v>
      </c>
      <c r="AY25" s="58" t="s">
        <v>114</v>
      </c>
      <c r="AZ25" s="58" t="s">
        <v>114</v>
      </c>
      <c r="BA25" s="58" t="s">
        <v>114</v>
      </c>
      <c r="BB25" s="58" t="s">
        <v>114</v>
      </c>
      <c r="BC25" s="58" t="s">
        <v>114</v>
      </c>
      <c r="BD25" s="58">
        <f t="shared" si="1"/>
        <v>0</v>
      </c>
      <c r="BE25" s="58" t="str">
        <f t="shared" si="2"/>
        <v>Débil</v>
      </c>
      <c r="BF25" s="57"/>
      <c r="BG25" s="59" t="s">
        <v>114</v>
      </c>
      <c r="BH25" s="58" t="str">
        <f t="shared" si="3"/>
        <v>Casilla formulada</v>
      </c>
      <c r="BI25" s="57"/>
      <c r="BJ25" s="58" t="str">
        <f t="shared" si="4"/>
        <v/>
      </c>
      <c r="BK25" s="58" t="str">
        <f t="shared" si="5"/>
        <v/>
      </c>
      <c r="BL25" s="58" t="str">
        <f t="shared" si="6"/>
        <v>SI</v>
      </c>
      <c r="BM25" s="415"/>
      <c r="BN25" s="418"/>
      <c r="BO25" s="421"/>
      <c r="BP25" s="403"/>
      <c r="BQ25" s="397"/>
      <c r="BR25" s="397"/>
      <c r="BS25" s="409"/>
    </row>
    <row r="26" spans="2:71" s="53" customFormat="1" ht="96" hidden="1" customHeight="1" x14ac:dyDescent="0.25">
      <c r="B26" s="378"/>
      <c r="C26" s="381"/>
      <c r="D26" s="383"/>
      <c r="E26" s="383"/>
      <c r="F26" s="383"/>
      <c r="G26" s="383"/>
      <c r="H26" s="383"/>
      <c r="I26" s="383"/>
      <c r="J26" s="383"/>
      <c r="K26" s="60">
        <v>5</v>
      </c>
      <c r="L26" s="61" t="s">
        <v>115</v>
      </c>
      <c r="M26" s="405"/>
      <c r="N26" s="390"/>
      <c r="O26" s="400"/>
      <c r="P26" s="403"/>
      <c r="Q26" s="397"/>
      <c r="R26" s="397"/>
      <c r="S26" s="397"/>
      <c r="T26" s="397"/>
      <c r="U26" s="397"/>
      <c r="V26" s="397"/>
      <c r="W26" s="397"/>
      <c r="X26" s="397"/>
      <c r="Y26" s="397"/>
      <c r="Z26" s="397"/>
      <c r="AA26" s="397"/>
      <c r="AB26" s="397"/>
      <c r="AC26" s="397"/>
      <c r="AD26" s="397"/>
      <c r="AE26" s="397"/>
      <c r="AF26" s="397"/>
      <c r="AG26" s="397"/>
      <c r="AH26" s="397"/>
      <c r="AI26" s="397"/>
      <c r="AJ26" s="397"/>
      <c r="AK26" s="397"/>
      <c r="AL26" s="397"/>
      <c r="AM26" s="412"/>
      <c r="AN26" s="62">
        <v>5</v>
      </c>
      <c r="AO26" s="63" t="s">
        <v>117</v>
      </c>
      <c r="AP26" s="63"/>
      <c r="AQ26" s="63" t="s">
        <v>114</v>
      </c>
      <c r="AR26" s="63"/>
      <c r="AS26" s="63"/>
      <c r="AT26" s="63"/>
      <c r="AU26" s="63"/>
      <c r="AV26" s="63" t="s">
        <v>114</v>
      </c>
      <c r="AW26" s="78" t="s">
        <v>114</v>
      </c>
      <c r="AX26" s="78" t="s">
        <v>114</v>
      </c>
      <c r="AY26" s="78" t="s">
        <v>114</v>
      </c>
      <c r="AZ26" s="78" t="s">
        <v>114</v>
      </c>
      <c r="BA26" s="78" t="s">
        <v>114</v>
      </c>
      <c r="BB26" s="78" t="s">
        <v>114</v>
      </c>
      <c r="BC26" s="78" t="s">
        <v>114</v>
      </c>
      <c r="BD26" s="78">
        <f t="shared" si="1"/>
        <v>0</v>
      </c>
      <c r="BE26" s="78" t="str">
        <f t="shared" si="2"/>
        <v>Débil</v>
      </c>
      <c r="BF26" s="63"/>
      <c r="BG26" s="65" t="s">
        <v>114</v>
      </c>
      <c r="BH26" s="78" t="str">
        <f t="shared" si="3"/>
        <v>Casilla formulada</v>
      </c>
      <c r="BI26" s="63"/>
      <c r="BJ26" s="78" t="str">
        <f t="shared" si="4"/>
        <v/>
      </c>
      <c r="BK26" s="78" t="str">
        <f t="shared" si="5"/>
        <v/>
      </c>
      <c r="BL26" s="78" t="str">
        <f t="shared" si="6"/>
        <v>SI</v>
      </c>
      <c r="BM26" s="415"/>
      <c r="BN26" s="418"/>
      <c r="BO26" s="421"/>
      <c r="BP26" s="403"/>
      <c r="BQ26" s="397"/>
      <c r="BR26" s="397"/>
      <c r="BS26" s="409"/>
    </row>
    <row r="27" spans="2:71" s="53" customFormat="1" ht="96" hidden="1" customHeight="1" x14ac:dyDescent="0.25">
      <c r="B27" s="378"/>
      <c r="C27" s="381"/>
      <c r="D27" s="383"/>
      <c r="E27" s="383"/>
      <c r="F27" s="383"/>
      <c r="G27" s="383"/>
      <c r="H27" s="383"/>
      <c r="I27" s="383"/>
      <c r="J27" s="383"/>
      <c r="K27" s="54">
        <v>6</v>
      </c>
      <c r="L27" s="55" t="s">
        <v>115</v>
      </c>
      <c r="M27" s="405"/>
      <c r="N27" s="390"/>
      <c r="O27" s="400"/>
      <c r="P27" s="403"/>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412"/>
      <c r="AN27" s="56">
        <v>6</v>
      </c>
      <c r="AO27" s="57" t="s">
        <v>117</v>
      </c>
      <c r="AP27" s="57"/>
      <c r="AQ27" s="57" t="s">
        <v>114</v>
      </c>
      <c r="AR27" s="57"/>
      <c r="AS27" s="57"/>
      <c r="AT27" s="57"/>
      <c r="AU27" s="57"/>
      <c r="AV27" s="57" t="s">
        <v>114</v>
      </c>
      <c r="AW27" s="58" t="s">
        <v>114</v>
      </c>
      <c r="AX27" s="58" t="s">
        <v>114</v>
      </c>
      <c r="AY27" s="58" t="s">
        <v>114</v>
      </c>
      <c r="AZ27" s="58" t="s">
        <v>114</v>
      </c>
      <c r="BA27" s="58" t="s">
        <v>114</v>
      </c>
      <c r="BB27" s="58" t="s">
        <v>114</v>
      </c>
      <c r="BC27" s="58" t="s">
        <v>114</v>
      </c>
      <c r="BD27" s="58">
        <f t="shared" si="1"/>
        <v>0</v>
      </c>
      <c r="BE27" s="58" t="str">
        <f t="shared" si="2"/>
        <v>Débil</v>
      </c>
      <c r="BF27" s="57"/>
      <c r="BG27" s="59" t="s">
        <v>114</v>
      </c>
      <c r="BH27" s="58" t="str">
        <f t="shared" si="3"/>
        <v>Casilla formulada</v>
      </c>
      <c r="BI27" s="57"/>
      <c r="BJ27" s="58" t="str">
        <f t="shared" si="4"/>
        <v/>
      </c>
      <c r="BK27" s="58" t="str">
        <f t="shared" si="5"/>
        <v/>
      </c>
      <c r="BL27" s="58" t="str">
        <f t="shared" si="6"/>
        <v>SI</v>
      </c>
      <c r="BM27" s="415"/>
      <c r="BN27" s="418"/>
      <c r="BO27" s="421"/>
      <c r="BP27" s="403"/>
      <c r="BQ27" s="397"/>
      <c r="BR27" s="397"/>
      <c r="BS27" s="409"/>
    </row>
    <row r="28" spans="2:71" s="53" customFormat="1" ht="96" hidden="1" customHeight="1" x14ac:dyDescent="0.25">
      <c r="B28" s="378"/>
      <c r="C28" s="381"/>
      <c r="D28" s="383"/>
      <c r="E28" s="383"/>
      <c r="F28" s="383"/>
      <c r="G28" s="383"/>
      <c r="H28" s="383"/>
      <c r="I28" s="383"/>
      <c r="J28" s="383"/>
      <c r="K28" s="60">
        <v>7</v>
      </c>
      <c r="L28" s="61" t="s">
        <v>115</v>
      </c>
      <c r="M28" s="405"/>
      <c r="N28" s="390"/>
      <c r="O28" s="400"/>
      <c r="P28" s="403"/>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412"/>
      <c r="AN28" s="62">
        <v>7</v>
      </c>
      <c r="AO28" s="63" t="s">
        <v>117</v>
      </c>
      <c r="AP28" s="63"/>
      <c r="AQ28" s="63" t="s">
        <v>114</v>
      </c>
      <c r="AR28" s="63"/>
      <c r="AS28" s="63"/>
      <c r="AT28" s="63"/>
      <c r="AU28" s="63"/>
      <c r="AV28" s="63" t="s">
        <v>114</v>
      </c>
      <c r="AW28" s="78" t="s">
        <v>114</v>
      </c>
      <c r="AX28" s="78" t="s">
        <v>114</v>
      </c>
      <c r="AY28" s="78" t="s">
        <v>114</v>
      </c>
      <c r="AZ28" s="78" t="s">
        <v>114</v>
      </c>
      <c r="BA28" s="78" t="s">
        <v>114</v>
      </c>
      <c r="BB28" s="78" t="s">
        <v>114</v>
      </c>
      <c r="BC28" s="78" t="s">
        <v>114</v>
      </c>
      <c r="BD28" s="78">
        <f t="shared" si="1"/>
        <v>0</v>
      </c>
      <c r="BE28" s="78" t="str">
        <f t="shared" si="2"/>
        <v>Débil</v>
      </c>
      <c r="BF28" s="63"/>
      <c r="BG28" s="65" t="s">
        <v>114</v>
      </c>
      <c r="BH28" s="78" t="str">
        <f t="shared" si="3"/>
        <v>Casilla formulada</v>
      </c>
      <c r="BI28" s="63"/>
      <c r="BJ28" s="78" t="str">
        <f t="shared" si="4"/>
        <v/>
      </c>
      <c r="BK28" s="78" t="str">
        <f t="shared" si="5"/>
        <v/>
      </c>
      <c r="BL28" s="78" t="str">
        <f t="shared" si="6"/>
        <v>SI</v>
      </c>
      <c r="BM28" s="415"/>
      <c r="BN28" s="418"/>
      <c r="BO28" s="421"/>
      <c r="BP28" s="403"/>
      <c r="BQ28" s="397"/>
      <c r="BR28" s="397"/>
      <c r="BS28" s="409"/>
    </row>
    <row r="29" spans="2:71" s="53" customFormat="1" ht="96" hidden="1" customHeight="1" x14ac:dyDescent="0.25">
      <c r="B29" s="378"/>
      <c r="C29" s="381"/>
      <c r="D29" s="383"/>
      <c r="E29" s="383"/>
      <c r="F29" s="383"/>
      <c r="G29" s="383"/>
      <c r="H29" s="383"/>
      <c r="I29" s="383"/>
      <c r="J29" s="383"/>
      <c r="K29" s="54">
        <v>8</v>
      </c>
      <c r="L29" s="55" t="s">
        <v>115</v>
      </c>
      <c r="M29" s="405"/>
      <c r="N29" s="390"/>
      <c r="O29" s="400"/>
      <c r="P29" s="403"/>
      <c r="Q29" s="397"/>
      <c r="R29" s="397"/>
      <c r="S29" s="397"/>
      <c r="T29" s="397"/>
      <c r="U29" s="397"/>
      <c r="V29" s="397"/>
      <c r="W29" s="397"/>
      <c r="X29" s="397"/>
      <c r="Y29" s="397"/>
      <c r="Z29" s="397"/>
      <c r="AA29" s="397"/>
      <c r="AB29" s="397"/>
      <c r="AC29" s="397"/>
      <c r="AD29" s="397"/>
      <c r="AE29" s="397"/>
      <c r="AF29" s="397"/>
      <c r="AG29" s="397"/>
      <c r="AH29" s="397"/>
      <c r="AI29" s="397"/>
      <c r="AJ29" s="397"/>
      <c r="AK29" s="397"/>
      <c r="AL29" s="397"/>
      <c r="AM29" s="412"/>
      <c r="AN29" s="56">
        <v>8</v>
      </c>
      <c r="AO29" s="57" t="s">
        <v>117</v>
      </c>
      <c r="AP29" s="57"/>
      <c r="AQ29" s="57" t="s">
        <v>114</v>
      </c>
      <c r="AR29" s="57"/>
      <c r="AS29" s="57"/>
      <c r="AT29" s="57"/>
      <c r="AU29" s="57"/>
      <c r="AV29" s="57" t="s">
        <v>114</v>
      </c>
      <c r="AW29" s="58" t="s">
        <v>114</v>
      </c>
      <c r="AX29" s="58" t="s">
        <v>114</v>
      </c>
      <c r="AY29" s="58" t="s">
        <v>114</v>
      </c>
      <c r="AZ29" s="58" t="s">
        <v>114</v>
      </c>
      <c r="BA29" s="58" t="s">
        <v>114</v>
      </c>
      <c r="BB29" s="58" t="s">
        <v>114</v>
      </c>
      <c r="BC29" s="58" t="s">
        <v>114</v>
      </c>
      <c r="BD29" s="58">
        <f t="shared" si="1"/>
        <v>0</v>
      </c>
      <c r="BE29" s="58" t="str">
        <f t="shared" si="2"/>
        <v>Débil</v>
      </c>
      <c r="BF29" s="57"/>
      <c r="BG29" s="59" t="s">
        <v>114</v>
      </c>
      <c r="BH29" s="58" t="str">
        <f t="shared" si="3"/>
        <v>Casilla formulada</v>
      </c>
      <c r="BI29" s="57"/>
      <c r="BJ29" s="58" t="str">
        <f t="shared" si="4"/>
        <v/>
      </c>
      <c r="BK29" s="58" t="str">
        <f t="shared" si="5"/>
        <v/>
      </c>
      <c r="BL29" s="58" t="str">
        <f t="shared" si="6"/>
        <v>SI</v>
      </c>
      <c r="BM29" s="415"/>
      <c r="BN29" s="418"/>
      <c r="BO29" s="421"/>
      <c r="BP29" s="403"/>
      <c r="BQ29" s="397"/>
      <c r="BR29" s="397"/>
      <c r="BS29" s="409"/>
    </row>
    <row r="30" spans="2:71" s="53" customFormat="1" ht="96" hidden="1" customHeight="1" x14ac:dyDescent="0.25">
      <c r="B30" s="378"/>
      <c r="C30" s="381"/>
      <c r="D30" s="383"/>
      <c r="E30" s="383"/>
      <c r="F30" s="383"/>
      <c r="G30" s="383"/>
      <c r="H30" s="383"/>
      <c r="I30" s="383"/>
      <c r="J30" s="383"/>
      <c r="K30" s="60">
        <v>9</v>
      </c>
      <c r="L30" s="66" t="s">
        <v>115</v>
      </c>
      <c r="M30" s="405"/>
      <c r="N30" s="390"/>
      <c r="O30" s="400"/>
      <c r="P30" s="403"/>
      <c r="Q30" s="397"/>
      <c r="R30" s="397"/>
      <c r="S30" s="397"/>
      <c r="T30" s="397"/>
      <c r="U30" s="397"/>
      <c r="V30" s="397"/>
      <c r="W30" s="397"/>
      <c r="X30" s="397"/>
      <c r="Y30" s="397"/>
      <c r="Z30" s="397"/>
      <c r="AA30" s="397"/>
      <c r="AB30" s="397"/>
      <c r="AC30" s="397"/>
      <c r="AD30" s="397"/>
      <c r="AE30" s="397"/>
      <c r="AF30" s="397"/>
      <c r="AG30" s="397"/>
      <c r="AH30" s="397"/>
      <c r="AI30" s="397"/>
      <c r="AJ30" s="397"/>
      <c r="AK30" s="397"/>
      <c r="AL30" s="397"/>
      <c r="AM30" s="412"/>
      <c r="AN30" s="62">
        <v>9</v>
      </c>
      <c r="AO30" s="63" t="s">
        <v>117</v>
      </c>
      <c r="AP30" s="63"/>
      <c r="AQ30" s="63" t="s">
        <v>114</v>
      </c>
      <c r="AR30" s="63"/>
      <c r="AS30" s="63"/>
      <c r="AT30" s="63"/>
      <c r="AU30" s="63"/>
      <c r="AV30" s="63" t="s">
        <v>114</v>
      </c>
      <c r="AW30" s="78" t="s">
        <v>114</v>
      </c>
      <c r="AX30" s="78" t="s">
        <v>114</v>
      </c>
      <c r="AY30" s="78" t="s">
        <v>114</v>
      </c>
      <c r="AZ30" s="78" t="s">
        <v>114</v>
      </c>
      <c r="BA30" s="78" t="s">
        <v>114</v>
      </c>
      <c r="BB30" s="78" t="s">
        <v>114</v>
      </c>
      <c r="BC30" s="78" t="s">
        <v>114</v>
      </c>
      <c r="BD30" s="78">
        <f t="shared" si="1"/>
        <v>0</v>
      </c>
      <c r="BE30" s="78" t="str">
        <f t="shared" si="2"/>
        <v>Débil</v>
      </c>
      <c r="BF30" s="63"/>
      <c r="BG30" s="65" t="s">
        <v>114</v>
      </c>
      <c r="BH30" s="78" t="str">
        <f t="shared" si="3"/>
        <v>Casilla formulada</v>
      </c>
      <c r="BI30" s="63"/>
      <c r="BJ30" s="78" t="str">
        <f t="shared" si="4"/>
        <v/>
      </c>
      <c r="BK30" s="78" t="str">
        <f t="shared" si="5"/>
        <v/>
      </c>
      <c r="BL30" s="78" t="str">
        <f t="shared" si="6"/>
        <v>SI</v>
      </c>
      <c r="BM30" s="415"/>
      <c r="BN30" s="418"/>
      <c r="BO30" s="421"/>
      <c r="BP30" s="403"/>
      <c r="BQ30" s="397"/>
      <c r="BR30" s="397"/>
      <c r="BS30" s="409"/>
    </row>
    <row r="31" spans="2:71" s="53" customFormat="1" ht="96" hidden="1" customHeight="1" thickBot="1" x14ac:dyDescent="0.3">
      <c r="B31" s="379"/>
      <c r="C31" s="382"/>
      <c r="D31" s="384"/>
      <c r="E31" s="384"/>
      <c r="F31" s="384"/>
      <c r="G31" s="384"/>
      <c r="H31" s="384"/>
      <c r="I31" s="384"/>
      <c r="J31" s="384"/>
      <c r="K31" s="67">
        <v>10</v>
      </c>
      <c r="L31" s="68" t="s">
        <v>115</v>
      </c>
      <c r="M31" s="406"/>
      <c r="N31" s="391"/>
      <c r="O31" s="401"/>
      <c r="P31" s="404"/>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413"/>
      <c r="AN31" s="69">
        <v>10</v>
      </c>
      <c r="AO31" s="70" t="s">
        <v>117</v>
      </c>
      <c r="AP31" s="70"/>
      <c r="AQ31" s="70" t="s">
        <v>114</v>
      </c>
      <c r="AR31" s="70"/>
      <c r="AS31" s="70"/>
      <c r="AT31" s="70"/>
      <c r="AU31" s="70"/>
      <c r="AV31" s="70" t="s">
        <v>114</v>
      </c>
      <c r="AW31" s="71" t="s">
        <v>114</v>
      </c>
      <c r="AX31" s="71" t="s">
        <v>114</v>
      </c>
      <c r="AY31" s="71" t="s">
        <v>114</v>
      </c>
      <c r="AZ31" s="71" t="s">
        <v>114</v>
      </c>
      <c r="BA31" s="71" t="s">
        <v>114</v>
      </c>
      <c r="BB31" s="71" t="s">
        <v>114</v>
      </c>
      <c r="BC31" s="71" t="s">
        <v>114</v>
      </c>
      <c r="BD31" s="71">
        <f t="shared" si="1"/>
        <v>0</v>
      </c>
      <c r="BE31" s="71" t="str">
        <f t="shared" si="2"/>
        <v>Débil</v>
      </c>
      <c r="BF31" s="70"/>
      <c r="BG31" s="72" t="s">
        <v>114</v>
      </c>
      <c r="BH31" s="71" t="str">
        <f t="shared" si="3"/>
        <v>Casilla formulada</v>
      </c>
      <c r="BI31" s="70"/>
      <c r="BJ31" s="71" t="str">
        <f t="shared" si="4"/>
        <v/>
      </c>
      <c r="BK31" s="71" t="str">
        <f t="shared" si="5"/>
        <v/>
      </c>
      <c r="BL31" s="71" t="str">
        <f t="shared" si="6"/>
        <v>SI</v>
      </c>
      <c r="BM31" s="416"/>
      <c r="BN31" s="419"/>
      <c r="BO31" s="422"/>
      <c r="BP31" s="404"/>
      <c r="BQ31" s="398"/>
      <c r="BR31" s="398"/>
      <c r="BS31" s="410"/>
    </row>
    <row r="32" spans="2:71" s="53" customFormat="1" ht="96" hidden="1" customHeight="1" x14ac:dyDescent="0.25">
      <c r="B32" s="377">
        <v>3</v>
      </c>
      <c r="C32" s="380" t="s">
        <v>112</v>
      </c>
      <c r="D32" s="383" t="s">
        <v>113</v>
      </c>
      <c r="E32" s="383"/>
      <c r="F32" s="499" t="s">
        <v>114</v>
      </c>
      <c r="G32" s="499" t="s">
        <v>114</v>
      </c>
      <c r="H32" s="499" t="s">
        <v>114</v>
      </c>
      <c r="I32" s="499" t="s">
        <v>114</v>
      </c>
      <c r="J32" s="383" t="str">
        <f>IF(AND((F32="SI"),(G32="SI"),(H32="SI"),(I32="SI")),"Si es Riesgo de Corrupción","No es Riesgo de Corrupción")</f>
        <v>No es Riesgo de Corrupción</v>
      </c>
      <c r="K32" s="47">
        <v>1</v>
      </c>
      <c r="L32" s="48" t="s">
        <v>115</v>
      </c>
      <c r="M32" s="405" t="s">
        <v>183</v>
      </c>
      <c r="N32" s="501" t="s">
        <v>114</v>
      </c>
      <c r="O32" s="399" t="str">
        <f>IF(N32=1,"Rara vez",IF(N32=2,"Improbable",IF(N32=3,"Posible",IF(N32=4,"Probable",IF(N32=5,"Casi seguro","Definir el nivel de probabilidad")))))</f>
        <v>Definir el nivel de probabilidad</v>
      </c>
      <c r="P32" s="40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504" t="s">
        <v>114</v>
      </c>
      <c r="R32" s="504" t="s">
        <v>114</v>
      </c>
      <c r="S32" s="504" t="s">
        <v>114</v>
      </c>
      <c r="T32" s="504" t="s">
        <v>114</v>
      </c>
      <c r="U32" s="504" t="s">
        <v>114</v>
      </c>
      <c r="V32" s="504" t="s">
        <v>114</v>
      </c>
      <c r="W32" s="504" t="s">
        <v>114</v>
      </c>
      <c r="X32" s="504" t="s">
        <v>114</v>
      </c>
      <c r="Y32" s="504" t="s">
        <v>114</v>
      </c>
      <c r="Z32" s="504" t="s">
        <v>114</v>
      </c>
      <c r="AA32" s="504" t="s">
        <v>114</v>
      </c>
      <c r="AB32" s="504" t="s">
        <v>114</v>
      </c>
      <c r="AC32" s="504" t="s">
        <v>114</v>
      </c>
      <c r="AD32" s="504" t="s">
        <v>114</v>
      </c>
      <c r="AE32" s="504" t="s">
        <v>114</v>
      </c>
      <c r="AF32" s="504" t="s">
        <v>114</v>
      </c>
      <c r="AG32" s="504" t="s">
        <v>114</v>
      </c>
      <c r="AH32" s="504" t="s">
        <v>114</v>
      </c>
      <c r="AI32" s="504" t="s">
        <v>114</v>
      </c>
      <c r="AJ32" s="396">
        <f>IF(AF32="SI","Impacto Catastrófico por lesoines o perdida de vidas humanas",(COUNTIF(Q32:AE41,"SI")+COUNTIF(AG32:AI41,"SI")))</f>
        <v>0</v>
      </c>
      <c r="AK32" s="396" t="str">
        <f>IF(AJ32=0,"",IF(AND(AJ32&gt;0,AJ32&lt;=5),"Moderado",IF(AND(AJ32&gt;5,AJ32&lt;=11),"Mayor","Catastrófico")))</f>
        <v/>
      </c>
      <c r="AL32" s="396" t="str">
        <f>IF(AND(O32="Rara Vez",AK32="Moderado"),"Moderado",IF(AND(O32="Rara Vez",AK32="Mayor"),"Alto",IF(AND(O32="Improbable",AK32="Moderado"),"Moderado",IF(AND(O32="Improbable",AK32="Mayor"),"Alto",IF(AND(O32="Posible",AK32="Moderado"),"Alto",IF(AND(O32="Probable",AK32="Moderado"),"Alto","Extremo"))))))</f>
        <v>Extremo</v>
      </c>
      <c r="AM32" s="411" t="s">
        <v>116</v>
      </c>
      <c r="AN32" s="49">
        <v>1</v>
      </c>
      <c r="AO32" s="50" t="s">
        <v>117</v>
      </c>
      <c r="AP32" s="50"/>
      <c r="AQ32" s="50" t="s">
        <v>114</v>
      </c>
      <c r="AR32" s="50"/>
      <c r="AS32" s="50"/>
      <c r="AT32" s="50"/>
      <c r="AU32" s="50"/>
      <c r="AV32" s="50" t="s">
        <v>114</v>
      </c>
      <c r="AW32" s="77" t="s">
        <v>114</v>
      </c>
      <c r="AX32" s="77" t="s">
        <v>114</v>
      </c>
      <c r="AY32" s="77" t="s">
        <v>114</v>
      </c>
      <c r="AZ32" s="77" t="s">
        <v>114</v>
      </c>
      <c r="BA32" s="77" t="s">
        <v>114</v>
      </c>
      <c r="BB32" s="77" t="s">
        <v>114</v>
      </c>
      <c r="BC32" s="77" t="s">
        <v>114</v>
      </c>
      <c r="BD32" s="77">
        <f t="shared" si="1"/>
        <v>0</v>
      </c>
      <c r="BE32" s="77" t="str">
        <f t="shared" si="2"/>
        <v>Débil</v>
      </c>
      <c r="BF32" s="50"/>
      <c r="BG32" s="52" t="s">
        <v>114</v>
      </c>
      <c r="BH32" s="77" t="str">
        <f t="shared" si="3"/>
        <v>Casilla formulada</v>
      </c>
      <c r="BI32" s="50"/>
      <c r="BJ32" s="77" t="str">
        <f t="shared" si="4"/>
        <v/>
      </c>
      <c r="BK32" s="77" t="str">
        <f t="shared" si="5"/>
        <v/>
      </c>
      <c r="BL32" s="77" t="str">
        <f t="shared" si="6"/>
        <v>SI</v>
      </c>
      <c r="BM32" s="414" t="e">
        <f>IF(AVERAGE(BK32:BK41)=100,"FUERTE",IF(AND(AVERAGE(BK32:BK41)&lt;=99,AVERAGE(BK32:BK41)&gt;=50),"MODERADA",IF(AVERAGE(BK32:BK41)&lt;50,"DÉBIL",0)))</f>
        <v>#DIV/0!</v>
      </c>
      <c r="BN32" s="417" t="str">
        <f>IFERROR(IF(BM32="DÉBIL","NO DISMINUYE",IF(AVERAGEIF(AV32:AV41,"Preventivo",BK32:BK41)&gt;=50,"DIRECTAMENTE","NO DISMINUYE")),"NO DISMINUYE")</f>
        <v>NO DISMINUYE</v>
      </c>
      <c r="BO32" s="507" t="e">
        <f>IF(N32=1,1,IF(AND(N32=2,BM32="FUERTE",BN32="DIRECTAMENTE"),N32-1,IF(AND(N32&gt;2,BM32="FUERTE",BN32="DIRECTAMENTE"),N32-2,IF(AND(N32&gt;=2,BM32="MODERADA",BN32="DIRECTAMENTE"),N32-1,N32))))</f>
        <v>#DIV/0!</v>
      </c>
      <c r="BP32" s="423" t="e">
        <f>IF(BO32=1,"Rara vez",IF(BO32=2,"Improbable",IF(BO32=3,"Posible",IF(BO32=4,"Probable",IF(BO32=5,"Casi Seguro",0)))))</f>
        <v>#DIV/0!</v>
      </c>
      <c r="BQ32" s="407" t="str">
        <f>AK32</f>
        <v/>
      </c>
      <c r="BR32" s="407" t="e">
        <f>IF(AND(BP32="Rara Vez",BQ32="Moderado"),"Moderado",IF(AND(BP32="Rara Vez",BQ32="Mayor"),"Alto",IF(AND(BP32="Improbable",BQ32="Moderado"),"Moderado",IF(AND(BP32="Improbable",BQ32="Mayor"),"Alto",IF(AND(BP32="Posible",BQ32="Moderado"),"Alto",IF(AND(BP32="Probable",BQ32="Moderado"),"Alto","Extremo"))))))</f>
        <v>#DIV/0!</v>
      </c>
      <c r="BS32" s="408"/>
    </row>
    <row r="33" spans="2:71" s="53" customFormat="1" ht="96" hidden="1" customHeight="1" x14ac:dyDescent="0.25">
      <c r="B33" s="378"/>
      <c r="C33" s="381"/>
      <c r="D33" s="383"/>
      <c r="E33" s="383"/>
      <c r="F33" s="499"/>
      <c r="G33" s="499"/>
      <c r="H33" s="499"/>
      <c r="I33" s="499"/>
      <c r="J33" s="383"/>
      <c r="K33" s="54">
        <v>2</v>
      </c>
      <c r="L33" s="55" t="s">
        <v>115</v>
      </c>
      <c r="M33" s="405"/>
      <c r="N33" s="502"/>
      <c r="O33" s="400"/>
      <c r="P33" s="403"/>
      <c r="Q33" s="505"/>
      <c r="R33" s="505"/>
      <c r="S33" s="505"/>
      <c r="T33" s="505"/>
      <c r="U33" s="505"/>
      <c r="V33" s="505"/>
      <c r="W33" s="505"/>
      <c r="X33" s="505"/>
      <c r="Y33" s="505"/>
      <c r="Z33" s="505"/>
      <c r="AA33" s="505"/>
      <c r="AB33" s="505"/>
      <c r="AC33" s="505"/>
      <c r="AD33" s="505"/>
      <c r="AE33" s="505"/>
      <c r="AF33" s="505"/>
      <c r="AG33" s="505"/>
      <c r="AH33" s="505"/>
      <c r="AI33" s="505"/>
      <c r="AJ33" s="397"/>
      <c r="AK33" s="397"/>
      <c r="AL33" s="397"/>
      <c r="AM33" s="412"/>
      <c r="AN33" s="56">
        <v>2</v>
      </c>
      <c r="AO33" s="57" t="s">
        <v>117</v>
      </c>
      <c r="AP33" s="57"/>
      <c r="AQ33" s="57" t="s">
        <v>114</v>
      </c>
      <c r="AR33" s="57"/>
      <c r="AS33" s="57"/>
      <c r="AT33" s="57"/>
      <c r="AU33" s="57"/>
      <c r="AV33" s="57" t="s">
        <v>114</v>
      </c>
      <c r="AW33" s="58" t="s">
        <v>114</v>
      </c>
      <c r="AX33" s="58" t="s">
        <v>114</v>
      </c>
      <c r="AY33" s="58" t="s">
        <v>114</v>
      </c>
      <c r="AZ33" s="58" t="s">
        <v>114</v>
      </c>
      <c r="BA33" s="58" t="s">
        <v>114</v>
      </c>
      <c r="BB33" s="58" t="s">
        <v>114</v>
      </c>
      <c r="BC33" s="58" t="s">
        <v>114</v>
      </c>
      <c r="BD33" s="58">
        <f t="shared" si="1"/>
        <v>0</v>
      </c>
      <c r="BE33" s="58" t="str">
        <f t="shared" si="2"/>
        <v>Débil</v>
      </c>
      <c r="BF33" s="57"/>
      <c r="BG33" s="59" t="s">
        <v>114</v>
      </c>
      <c r="BH33" s="58" t="str">
        <f t="shared" si="3"/>
        <v>Casilla formulada</v>
      </c>
      <c r="BI33" s="57"/>
      <c r="BJ33" s="58" t="str">
        <f t="shared" si="4"/>
        <v/>
      </c>
      <c r="BK33" s="58" t="str">
        <f t="shared" si="5"/>
        <v/>
      </c>
      <c r="BL33" s="58" t="str">
        <f t="shared" si="6"/>
        <v>SI</v>
      </c>
      <c r="BM33" s="415"/>
      <c r="BN33" s="418"/>
      <c r="BO33" s="508"/>
      <c r="BP33" s="403"/>
      <c r="BQ33" s="397"/>
      <c r="BR33" s="397"/>
      <c r="BS33" s="409"/>
    </row>
    <row r="34" spans="2:71" s="53" customFormat="1" ht="96" hidden="1" customHeight="1" x14ac:dyDescent="0.25">
      <c r="B34" s="378"/>
      <c r="C34" s="381"/>
      <c r="D34" s="383"/>
      <c r="E34" s="383"/>
      <c r="F34" s="499"/>
      <c r="G34" s="499"/>
      <c r="H34" s="499"/>
      <c r="I34" s="499"/>
      <c r="J34" s="383"/>
      <c r="K34" s="60">
        <v>3</v>
      </c>
      <c r="L34" s="61" t="s">
        <v>115</v>
      </c>
      <c r="M34" s="405"/>
      <c r="N34" s="502"/>
      <c r="O34" s="400"/>
      <c r="P34" s="403"/>
      <c r="Q34" s="505"/>
      <c r="R34" s="505"/>
      <c r="S34" s="505"/>
      <c r="T34" s="505"/>
      <c r="U34" s="505"/>
      <c r="V34" s="505"/>
      <c r="W34" s="505"/>
      <c r="X34" s="505"/>
      <c r="Y34" s="505"/>
      <c r="Z34" s="505"/>
      <c r="AA34" s="505"/>
      <c r="AB34" s="505"/>
      <c r="AC34" s="505"/>
      <c r="AD34" s="505"/>
      <c r="AE34" s="505"/>
      <c r="AF34" s="505"/>
      <c r="AG34" s="505"/>
      <c r="AH34" s="505"/>
      <c r="AI34" s="505"/>
      <c r="AJ34" s="397"/>
      <c r="AK34" s="397"/>
      <c r="AL34" s="397"/>
      <c r="AM34" s="412"/>
      <c r="AN34" s="62">
        <v>3</v>
      </c>
      <c r="AO34" s="63" t="s">
        <v>117</v>
      </c>
      <c r="AP34" s="63"/>
      <c r="AQ34" s="63" t="s">
        <v>114</v>
      </c>
      <c r="AR34" s="63"/>
      <c r="AS34" s="63"/>
      <c r="AT34" s="63"/>
      <c r="AU34" s="63"/>
      <c r="AV34" s="63" t="s">
        <v>114</v>
      </c>
      <c r="AW34" s="78" t="s">
        <v>114</v>
      </c>
      <c r="AX34" s="78" t="s">
        <v>114</v>
      </c>
      <c r="AY34" s="78" t="s">
        <v>114</v>
      </c>
      <c r="AZ34" s="78" t="s">
        <v>114</v>
      </c>
      <c r="BA34" s="78" t="s">
        <v>114</v>
      </c>
      <c r="BB34" s="78" t="s">
        <v>114</v>
      </c>
      <c r="BC34" s="78" t="s">
        <v>114</v>
      </c>
      <c r="BD34" s="78">
        <f t="shared" si="1"/>
        <v>0</v>
      </c>
      <c r="BE34" s="78" t="str">
        <f t="shared" si="2"/>
        <v>Débil</v>
      </c>
      <c r="BF34" s="63"/>
      <c r="BG34" s="65" t="s">
        <v>114</v>
      </c>
      <c r="BH34" s="78" t="str">
        <f t="shared" si="3"/>
        <v>Casilla formulada</v>
      </c>
      <c r="BI34" s="63"/>
      <c r="BJ34" s="78" t="str">
        <f t="shared" si="4"/>
        <v/>
      </c>
      <c r="BK34" s="78" t="str">
        <f t="shared" si="5"/>
        <v/>
      </c>
      <c r="BL34" s="78" t="str">
        <f t="shared" si="6"/>
        <v>SI</v>
      </c>
      <c r="BM34" s="415"/>
      <c r="BN34" s="418"/>
      <c r="BO34" s="508"/>
      <c r="BP34" s="403"/>
      <c r="BQ34" s="397"/>
      <c r="BR34" s="397"/>
      <c r="BS34" s="409"/>
    </row>
    <row r="35" spans="2:71" s="53" customFormat="1" ht="96" hidden="1" customHeight="1" x14ac:dyDescent="0.25">
      <c r="B35" s="378"/>
      <c r="C35" s="381"/>
      <c r="D35" s="383"/>
      <c r="E35" s="383"/>
      <c r="F35" s="499"/>
      <c r="G35" s="499"/>
      <c r="H35" s="499"/>
      <c r="I35" s="499"/>
      <c r="J35" s="383"/>
      <c r="K35" s="54">
        <v>4</v>
      </c>
      <c r="L35" s="55" t="s">
        <v>115</v>
      </c>
      <c r="M35" s="405"/>
      <c r="N35" s="502"/>
      <c r="O35" s="400"/>
      <c r="P35" s="403"/>
      <c r="Q35" s="505"/>
      <c r="R35" s="505"/>
      <c r="S35" s="505"/>
      <c r="T35" s="505"/>
      <c r="U35" s="505"/>
      <c r="V35" s="505"/>
      <c r="W35" s="505"/>
      <c r="X35" s="505"/>
      <c r="Y35" s="505"/>
      <c r="Z35" s="505"/>
      <c r="AA35" s="505"/>
      <c r="AB35" s="505"/>
      <c r="AC35" s="505"/>
      <c r="AD35" s="505"/>
      <c r="AE35" s="505"/>
      <c r="AF35" s="505"/>
      <c r="AG35" s="505"/>
      <c r="AH35" s="505"/>
      <c r="AI35" s="505"/>
      <c r="AJ35" s="397"/>
      <c r="AK35" s="397"/>
      <c r="AL35" s="397"/>
      <c r="AM35" s="412"/>
      <c r="AN35" s="56">
        <v>4</v>
      </c>
      <c r="AO35" s="57" t="s">
        <v>117</v>
      </c>
      <c r="AP35" s="57"/>
      <c r="AQ35" s="57" t="s">
        <v>114</v>
      </c>
      <c r="AR35" s="57"/>
      <c r="AS35" s="57"/>
      <c r="AT35" s="57"/>
      <c r="AU35" s="57"/>
      <c r="AV35" s="57" t="s">
        <v>114</v>
      </c>
      <c r="AW35" s="58" t="s">
        <v>114</v>
      </c>
      <c r="AX35" s="58" t="s">
        <v>114</v>
      </c>
      <c r="AY35" s="58" t="s">
        <v>114</v>
      </c>
      <c r="AZ35" s="58" t="s">
        <v>114</v>
      </c>
      <c r="BA35" s="58" t="s">
        <v>114</v>
      </c>
      <c r="BB35" s="58" t="s">
        <v>114</v>
      </c>
      <c r="BC35" s="58" t="s">
        <v>114</v>
      </c>
      <c r="BD35" s="58">
        <f t="shared" si="1"/>
        <v>0</v>
      </c>
      <c r="BE35" s="58" t="str">
        <f t="shared" si="2"/>
        <v>Débil</v>
      </c>
      <c r="BF35" s="57"/>
      <c r="BG35" s="59" t="s">
        <v>114</v>
      </c>
      <c r="BH35" s="58" t="str">
        <f t="shared" si="3"/>
        <v>Casilla formulada</v>
      </c>
      <c r="BI35" s="57"/>
      <c r="BJ35" s="58" t="str">
        <f t="shared" si="4"/>
        <v/>
      </c>
      <c r="BK35" s="58" t="str">
        <f t="shared" si="5"/>
        <v/>
      </c>
      <c r="BL35" s="58" t="str">
        <f t="shared" si="6"/>
        <v>SI</v>
      </c>
      <c r="BM35" s="415"/>
      <c r="BN35" s="418"/>
      <c r="BO35" s="508"/>
      <c r="BP35" s="403"/>
      <c r="BQ35" s="397"/>
      <c r="BR35" s="397"/>
      <c r="BS35" s="409"/>
    </row>
    <row r="36" spans="2:71" s="53" customFormat="1" ht="96" hidden="1" customHeight="1" x14ac:dyDescent="0.25">
      <c r="B36" s="378"/>
      <c r="C36" s="381"/>
      <c r="D36" s="383"/>
      <c r="E36" s="383"/>
      <c r="F36" s="499"/>
      <c r="G36" s="499"/>
      <c r="H36" s="499"/>
      <c r="I36" s="499"/>
      <c r="J36" s="383"/>
      <c r="K36" s="60">
        <v>5</v>
      </c>
      <c r="L36" s="61" t="s">
        <v>115</v>
      </c>
      <c r="M36" s="405"/>
      <c r="N36" s="502"/>
      <c r="O36" s="400"/>
      <c r="P36" s="403"/>
      <c r="Q36" s="505"/>
      <c r="R36" s="505"/>
      <c r="S36" s="505"/>
      <c r="T36" s="505"/>
      <c r="U36" s="505"/>
      <c r="V36" s="505"/>
      <c r="W36" s="505"/>
      <c r="X36" s="505"/>
      <c r="Y36" s="505"/>
      <c r="Z36" s="505"/>
      <c r="AA36" s="505"/>
      <c r="AB36" s="505"/>
      <c r="AC36" s="505"/>
      <c r="AD36" s="505"/>
      <c r="AE36" s="505"/>
      <c r="AF36" s="505"/>
      <c r="AG36" s="505"/>
      <c r="AH36" s="505"/>
      <c r="AI36" s="505"/>
      <c r="AJ36" s="397"/>
      <c r="AK36" s="397"/>
      <c r="AL36" s="397"/>
      <c r="AM36" s="412"/>
      <c r="AN36" s="62">
        <v>5</v>
      </c>
      <c r="AO36" s="63" t="s">
        <v>117</v>
      </c>
      <c r="AP36" s="63"/>
      <c r="AQ36" s="63" t="s">
        <v>114</v>
      </c>
      <c r="AR36" s="63"/>
      <c r="AS36" s="63"/>
      <c r="AT36" s="63"/>
      <c r="AU36" s="63"/>
      <c r="AV36" s="63" t="s">
        <v>114</v>
      </c>
      <c r="AW36" s="78" t="s">
        <v>114</v>
      </c>
      <c r="AX36" s="78" t="s">
        <v>114</v>
      </c>
      <c r="AY36" s="78" t="s">
        <v>114</v>
      </c>
      <c r="AZ36" s="78" t="s">
        <v>114</v>
      </c>
      <c r="BA36" s="78" t="s">
        <v>114</v>
      </c>
      <c r="BB36" s="78" t="s">
        <v>114</v>
      </c>
      <c r="BC36" s="78" t="s">
        <v>114</v>
      </c>
      <c r="BD36" s="78">
        <f t="shared" si="1"/>
        <v>0</v>
      </c>
      <c r="BE36" s="78" t="str">
        <f t="shared" si="2"/>
        <v>Débil</v>
      </c>
      <c r="BF36" s="63"/>
      <c r="BG36" s="65" t="s">
        <v>114</v>
      </c>
      <c r="BH36" s="78" t="str">
        <f t="shared" si="3"/>
        <v>Casilla formulada</v>
      </c>
      <c r="BI36" s="63"/>
      <c r="BJ36" s="78" t="str">
        <f t="shared" si="4"/>
        <v/>
      </c>
      <c r="BK36" s="78" t="str">
        <f t="shared" si="5"/>
        <v/>
      </c>
      <c r="BL36" s="78" t="str">
        <f t="shared" si="6"/>
        <v>SI</v>
      </c>
      <c r="BM36" s="415"/>
      <c r="BN36" s="418"/>
      <c r="BO36" s="508"/>
      <c r="BP36" s="403"/>
      <c r="BQ36" s="397"/>
      <c r="BR36" s="397"/>
      <c r="BS36" s="409"/>
    </row>
    <row r="37" spans="2:71" s="53" customFormat="1" ht="96" hidden="1" customHeight="1" x14ac:dyDescent="0.25">
      <c r="B37" s="378"/>
      <c r="C37" s="381"/>
      <c r="D37" s="383"/>
      <c r="E37" s="383"/>
      <c r="F37" s="499"/>
      <c r="G37" s="499"/>
      <c r="H37" s="499"/>
      <c r="I37" s="499"/>
      <c r="J37" s="383"/>
      <c r="K37" s="54">
        <v>6</v>
      </c>
      <c r="L37" s="55" t="s">
        <v>115</v>
      </c>
      <c r="M37" s="405"/>
      <c r="N37" s="502"/>
      <c r="O37" s="400"/>
      <c r="P37" s="403"/>
      <c r="Q37" s="505"/>
      <c r="R37" s="505"/>
      <c r="S37" s="505"/>
      <c r="T37" s="505"/>
      <c r="U37" s="505"/>
      <c r="V37" s="505"/>
      <c r="W37" s="505"/>
      <c r="X37" s="505"/>
      <c r="Y37" s="505"/>
      <c r="Z37" s="505"/>
      <c r="AA37" s="505"/>
      <c r="AB37" s="505"/>
      <c r="AC37" s="505"/>
      <c r="AD37" s="505"/>
      <c r="AE37" s="505"/>
      <c r="AF37" s="505"/>
      <c r="AG37" s="505"/>
      <c r="AH37" s="505"/>
      <c r="AI37" s="505"/>
      <c r="AJ37" s="397"/>
      <c r="AK37" s="397"/>
      <c r="AL37" s="397"/>
      <c r="AM37" s="412"/>
      <c r="AN37" s="56">
        <v>6</v>
      </c>
      <c r="AO37" s="57" t="s">
        <v>117</v>
      </c>
      <c r="AP37" s="57"/>
      <c r="AQ37" s="57" t="s">
        <v>114</v>
      </c>
      <c r="AR37" s="57"/>
      <c r="AS37" s="57"/>
      <c r="AT37" s="57"/>
      <c r="AU37" s="57"/>
      <c r="AV37" s="57" t="s">
        <v>114</v>
      </c>
      <c r="AW37" s="58" t="s">
        <v>114</v>
      </c>
      <c r="AX37" s="58" t="s">
        <v>114</v>
      </c>
      <c r="AY37" s="58" t="s">
        <v>114</v>
      </c>
      <c r="AZ37" s="58" t="s">
        <v>114</v>
      </c>
      <c r="BA37" s="58" t="s">
        <v>114</v>
      </c>
      <c r="BB37" s="58" t="s">
        <v>114</v>
      </c>
      <c r="BC37" s="58" t="s">
        <v>114</v>
      </c>
      <c r="BD37" s="58">
        <f t="shared" si="1"/>
        <v>0</v>
      </c>
      <c r="BE37" s="58" t="str">
        <f t="shared" si="2"/>
        <v>Débil</v>
      </c>
      <c r="BF37" s="57"/>
      <c r="BG37" s="59" t="s">
        <v>114</v>
      </c>
      <c r="BH37" s="58" t="str">
        <f t="shared" si="3"/>
        <v>Casilla formulada</v>
      </c>
      <c r="BI37" s="57"/>
      <c r="BJ37" s="58" t="str">
        <f t="shared" si="4"/>
        <v/>
      </c>
      <c r="BK37" s="58" t="str">
        <f t="shared" si="5"/>
        <v/>
      </c>
      <c r="BL37" s="58" t="str">
        <f t="shared" si="6"/>
        <v>SI</v>
      </c>
      <c r="BM37" s="415"/>
      <c r="BN37" s="418"/>
      <c r="BO37" s="508"/>
      <c r="BP37" s="403"/>
      <c r="BQ37" s="397"/>
      <c r="BR37" s="397"/>
      <c r="BS37" s="409"/>
    </row>
    <row r="38" spans="2:71" s="53" customFormat="1" ht="96" hidden="1" customHeight="1" x14ac:dyDescent="0.25">
      <c r="B38" s="378"/>
      <c r="C38" s="381"/>
      <c r="D38" s="383"/>
      <c r="E38" s="383"/>
      <c r="F38" s="499"/>
      <c r="G38" s="499"/>
      <c r="H38" s="499"/>
      <c r="I38" s="499"/>
      <c r="J38" s="383"/>
      <c r="K38" s="60">
        <v>7</v>
      </c>
      <c r="L38" s="61" t="s">
        <v>115</v>
      </c>
      <c r="M38" s="405"/>
      <c r="N38" s="502"/>
      <c r="O38" s="400"/>
      <c r="P38" s="403"/>
      <c r="Q38" s="505"/>
      <c r="R38" s="505"/>
      <c r="S38" s="505"/>
      <c r="T38" s="505"/>
      <c r="U38" s="505"/>
      <c r="V38" s="505"/>
      <c r="W38" s="505"/>
      <c r="X38" s="505"/>
      <c r="Y38" s="505"/>
      <c r="Z38" s="505"/>
      <c r="AA38" s="505"/>
      <c r="AB38" s="505"/>
      <c r="AC38" s="505"/>
      <c r="AD38" s="505"/>
      <c r="AE38" s="505"/>
      <c r="AF38" s="505"/>
      <c r="AG38" s="505"/>
      <c r="AH38" s="505"/>
      <c r="AI38" s="505"/>
      <c r="AJ38" s="397"/>
      <c r="AK38" s="397"/>
      <c r="AL38" s="397"/>
      <c r="AM38" s="412"/>
      <c r="AN38" s="62">
        <v>7</v>
      </c>
      <c r="AO38" s="63" t="s">
        <v>117</v>
      </c>
      <c r="AP38" s="63"/>
      <c r="AQ38" s="63" t="s">
        <v>114</v>
      </c>
      <c r="AR38" s="63"/>
      <c r="AS38" s="63"/>
      <c r="AT38" s="63"/>
      <c r="AU38" s="63"/>
      <c r="AV38" s="63" t="s">
        <v>114</v>
      </c>
      <c r="AW38" s="78" t="s">
        <v>114</v>
      </c>
      <c r="AX38" s="78" t="s">
        <v>114</v>
      </c>
      <c r="AY38" s="78" t="s">
        <v>114</v>
      </c>
      <c r="AZ38" s="78" t="s">
        <v>114</v>
      </c>
      <c r="BA38" s="78" t="s">
        <v>114</v>
      </c>
      <c r="BB38" s="78" t="s">
        <v>114</v>
      </c>
      <c r="BC38" s="78" t="s">
        <v>114</v>
      </c>
      <c r="BD38" s="78">
        <f t="shared" si="1"/>
        <v>0</v>
      </c>
      <c r="BE38" s="78" t="str">
        <f t="shared" si="2"/>
        <v>Débil</v>
      </c>
      <c r="BF38" s="63"/>
      <c r="BG38" s="65" t="s">
        <v>114</v>
      </c>
      <c r="BH38" s="78" t="str">
        <f t="shared" si="3"/>
        <v>Casilla formulada</v>
      </c>
      <c r="BI38" s="63"/>
      <c r="BJ38" s="78" t="str">
        <f t="shared" si="4"/>
        <v/>
      </c>
      <c r="BK38" s="78" t="str">
        <f t="shared" si="5"/>
        <v/>
      </c>
      <c r="BL38" s="78" t="str">
        <f t="shared" si="6"/>
        <v>SI</v>
      </c>
      <c r="BM38" s="415"/>
      <c r="BN38" s="418"/>
      <c r="BO38" s="508"/>
      <c r="BP38" s="403"/>
      <c r="BQ38" s="397"/>
      <c r="BR38" s="397"/>
      <c r="BS38" s="409"/>
    </row>
    <row r="39" spans="2:71" s="53" customFormat="1" ht="96" hidden="1" customHeight="1" x14ac:dyDescent="0.25">
      <c r="B39" s="378"/>
      <c r="C39" s="381"/>
      <c r="D39" s="383"/>
      <c r="E39" s="383"/>
      <c r="F39" s="499"/>
      <c r="G39" s="499"/>
      <c r="H39" s="499"/>
      <c r="I39" s="499"/>
      <c r="J39" s="383"/>
      <c r="K39" s="54">
        <v>8</v>
      </c>
      <c r="L39" s="55" t="s">
        <v>115</v>
      </c>
      <c r="M39" s="405"/>
      <c r="N39" s="502"/>
      <c r="O39" s="400"/>
      <c r="P39" s="403"/>
      <c r="Q39" s="505"/>
      <c r="R39" s="505"/>
      <c r="S39" s="505"/>
      <c r="T39" s="505"/>
      <c r="U39" s="505"/>
      <c r="V39" s="505"/>
      <c r="W39" s="505"/>
      <c r="X39" s="505"/>
      <c r="Y39" s="505"/>
      <c r="Z39" s="505"/>
      <c r="AA39" s="505"/>
      <c r="AB39" s="505"/>
      <c r="AC39" s="505"/>
      <c r="AD39" s="505"/>
      <c r="AE39" s="505"/>
      <c r="AF39" s="505"/>
      <c r="AG39" s="505"/>
      <c r="AH39" s="505"/>
      <c r="AI39" s="505"/>
      <c r="AJ39" s="397"/>
      <c r="AK39" s="397"/>
      <c r="AL39" s="397"/>
      <c r="AM39" s="412"/>
      <c r="AN39" s="56">
        <v>8</v>
      </c>
      <c r="AO39" s="57" t="s">
        <v>117</v>
      </c>
      <c r="AP39" s="57"/>
      <c r="AQ39" s="57" t="s">
        <v>114</v>
      </c>
      <c r="AR39" s="57"/>
      <c r="AS39" s="57"/>
      <c r="AT39" s="57"/>
      <c r="AU39" s="57"/>
      <c r="AV39" s="57" t="s">
        <v>114</v>
      </c>
      <c r="AW39" s="58" t="s">
        <v>114</v>
      </c>
      <c r="AX39" s="58" t="s">
        <v>114</v>
      </c>
      <c r="AY39" s="58" t="s">
        <v>114</v>
      </c>
      <c r="AZ39" s="58" t="s">
        <v>114</v>
      </c>
      <c r="BA39" s="58" t="s">
        <v>114</v>
      </c>
      <c r="BB39" s="58" t="s">
        <v>114</v>
      </c>
      <c r="BC39" s="58" t="s">
        <v>114</v>
      </c>
      <c r="BD39" s="58">
        <f t="shared" si="1"/>
        <v>0</v>
      </c>
      <c r="BE39" s="58" t="str">
        <f t="shared" si="2"/>
        <v>Débil</v>
      </c>
      <c r="BF39" s="57"/>
      <c r="BG39" s="59" t="s">
        <v>114</v>
      </c>
      <c r="BH39" s="58" t="str">
        <f t="shared" si="3"/>
        <v>Casilla formulada</v>
      </c>
      <c r="BI39" s="57"/>
      <c r="BJ39" s="58" t="str">
        <f t="shared" si="4"/>
        <v/>
      </c>
      <c r="BK39" s="58" t="str">
        <f t="shared" si="5"/>
        <v/>
      </c>
      <c r="BL39" s="58" t="str">
        <f t="shared" si="6"/>
        <v>SI</v>
      </c>
      <c r="BM39" s="415"/>
      <c r="BN39" s="418"/>
      <c r="BO39" s="508"/>
      <c r="BP39" s="403"/>
      <c r="BQ39" s="397"/>
      <c r="BR39" s="397"/>
      <c r="BS39" s="409"/>
    </row>
    <row r="40" spans="2:71" s="53" customFormat="1" ht="96" hidden="1" customHeight="1" x14ac:dyDescent="0.25">
      <c r="B40" s="378"/>
      <c r="C40" s="381"/>
      <c r="D40" s="383"/>
      <c r="E40" s="383"/>
      <c r="F40" s="499"/>
      <c r="G40" s="499"/>
      <c r="H40" s="499"/>
      <c r="I40" s="499"/>
      <c r="J40" s="383"/>
      <c r="K40" s="60">
        <v>9</v>
      </c>
      <c r="L40" s="66" t="s">
        <v>115</v>
      </c>
      <c r="M40" s="405"/>
      <c r="N40" s="502"/>
      <c r="O40" s="400"/>
      <c r="P40" s="403"/>
      <c r="Q40" s="505"/>
      <c r="R40" s="505"/>
      <c r="S40" s="505"/>
      <c r="T40" s="505"/>
      <c r="U40" s="505"/>
      <c r="V40" s="505"/>
      <c r="W40" s="505"/>
      <c r="X40" s="505"/>
      <c r="Y40" s="505"/>
      <c r="Z40" s="505"/>
      <c r="AA40" s="505"/>
      <c r="AB40" s="505"/>
      <c r="AC40" s="505"/>
      <c r="AD40" s="505"/>
      <c r="AE40" s="505"/>
      <c r="AF40" s="505"/>
      <c r="AG40" s="505"/>
      <c r="AH40" s="505"/>
      <c r="AI40" s="505"/>
      <c r="AJ40" s="397"/>
      <c r="AK40" s="397"/>
      <c r="AL40" s="397"/>
      <c r="AM40" s="412"/>
      <c r="AN40" s="62">
        <v>9</v>
      </c>
      <c r="AO40" s="63" t="s">
        <v>117</v>
      </c>
      <c r="AP40" s="63"/>
      <c r="AQ40" s="63" t="s">
        <v>114</v>
      </c>
      <c r="AR40" s="63"/>
      <c r="AS40" s="63"/>
      <c r="AT40" s="63"/>
      <c r="AU40" s="63"/>
      <c r="AV40" s="63" t="s">
        <v>114</v>
      </c>
      <c r="AW40" s="78" t="s">
        <v>114</v>
      </c>
      <c r="AX40" s="78" t="s">
        <v>114</v>
      </c>
      <c r="AY40" s="78" t="s">
        <v>114</v>
      </c>
      <c r="AZ40" s="78" t="s">
        <v>114</v>
      </c>
      <c r="BA40" s="78" t="s">
        <v>114</v>
      </c>
      <c r="BB40" s="78" t="s">
        <v>114</v>
      </c>
      <c r="BC40" s="78" t="s">
        <v>114</v>
      </c>
      <c r="BD40" s="78">
        <f t="shared" si="1"/>
        <v>0</v>
      </c>
      <c r="BE40" s="78" t="str">
        <f t="shared" si="2"/>
        <v>Débil</v>
      </c>
      <c r="BF40" s="63"/>
      <c r="BG40" s="65" t="s">
        <v>114</v>
      </c>
      <c r="BH40" s="78" t="str">
        <f t="shared" si="3"/>
        <v>Casilla formulada</v>
      </c>
      <c r="BI40" s="63"/>
      <c r="BJ40" s="78" t="str">
        <f t="shared" si="4"/>
        <v/>
      </c>
      <c r="BK40" s="78" t="str">
        <f t="shared" si="5"/>
        <v/>
      </c>
      <c r="BL40" s="78" t="str">
        <f t="shared" si="6"/>
        <v>SI</v>
      </c>
      <c r="BM40" s="415"/>
      <c r="BN40" s="418"/>
      <c r="BO40" s="508"/>
      <c r="BP40" s="403"/>
      <c r="BQ40" s="397"/>
      <c r="BR40" s="397"/>
      <c r="BS40" s="409"/>
    </row>
    <row r="41" spans="2:71" s="53" customFormat="1" ht="96" hidden="1" customHeight="1" thickBot="1" x14ac:dyDescent="0.3">
      <c r="B41" s="379"/>
      <c r="C41" s="382"/>
      <c r="D41" s="384"/>
      <c r="E41" s="384"/>
      <c r="F41" s="500"/>
      <c r="G41" s="500"/>
      <c r="H41" s="500"/>
      <c r="I41" s="500"/>
      <c r="J41" s="384"/>
      <c r="K41" s="67">
        <v>10</v>
      </c>
      <c r="L41" s="68" t="s">
        <v>115</v>
      </c>
      <c r="M41" s="406"/>
      <c r="N41" s="503"/>
      <c r="O41" s="401"/>
      <c r="P41" s="404"/>
      <c r="Q41" s="506"/>
      <c r="R41" s="506"/>
      <c r="S41" s="506"/>
      <c r="T41" s="506"/>
      <c r="U41" s="506"/>
      <c r="V41" s="506"/>
      <c r="W41" s="506"/>
      <c r="X41" s="506"/>
      <c r="Y41" s="506"/>
      <c r="Z41" s="506"/>
      <c r="AA41" s="506"/>
      <c r="AB41" s="506"/>
      <c r="AC41" s="506"/>
      <c r="AD41" s="506"/>
      <c r="AE41" s="506"/>
      <c r="AF41" s="506"/>
      <c r="AG41" s="506"/>
      <c r="AH41" s="506"/>
      <c r="AI41" s="506"/>
      <c r="AJ41" s="398"/>
      <c r="AK41" s="398"/>
      <c r="AL41" s="398"/>
      <c r="AM41" s="413"/>
      <c r="AN41" s="69">
        <v>10</v>
      </c>
      <c r="AO41" s="70" t="s">
        <v>117</v>
      </c>
      <c r="AP41" s="70"/>
      <c r="AQ41" s="70" t="s">
        <v>114</v>
      </c>
      <c r="AR41" s="70"/>
      <c r="AS41" s="70"/>
      <c r="AT41" s="70"/>
      <c r="AU41" s="70"/>
      <c r="AV41" s="70" t="s">
        <v>114</v>
      </c>
      <c r="AW41" s="71" t="s">
        <v>114</v>
      </c>
      <c r="AX41" s="71" t="s">
        <v>114</v>
      </c>
      <c r="AY41" s="71" t="s">
        <v>114</v>
      </c>
      <c r="AZ41" s="71" t="s">
        <v>114</v>
      </c>
      <c r="BA41" s="71" t="s">
        <v>114</v>
      </c>
      <c r="BB41" s="71" t="s">
        <v>114</v>
      </c>
      <c r="BC41" s="71" t="s">
        <v>114</v>
      </c>
      <c r="BD41" s="71">
        <f t="shared" si="1"/>
        <v>0</v>
      </c>
      <c r="BE41" s="71" t="str">
        <f t="shared" si="2"/>
        <v>Débil</v>
      </c>
      <c r="BF41" s="70"/>
      <c r="BG41" s="72" t="s">
        <v>114</v>
      </c>
      <c r="BH41" s="71" t="str">
        <f t="shared" si="3"/>
        <v>Casilla formulada</v>
      </c>
      <c r="BI41" s="70"/>
      <c r="BJ41" s="71" t="str">
        <f t="shared" si="4"/>
        <v/>
      </c>
      <c r="BK41" s="71" t="str">
        <f t="shared" si="5"/>
        <v/>
      </c>
      <c r="BL41" s="71" t="str">
        <f t="shared" si="6"/>
        <v>SI</v>
      </c>
      <c r="BM41" s="416"/>
      <c r="BN41" s="419"/>
      <c r="BO41" s="509"/>
      <c r="BP41" s="404"/>
      <c r="BQ41" s="398"/>
      <c r="BR41" s="398"/>
      <c r="BS41" s="410"/>
    </row>
    <row r="42" spans="2:71" s="53" customFormat="1" ht="96" hidden="1" customHeight="1" x14ac:dyDescent="0.25">
      <c r="B42" s="377">
        <v>4</v>
      </c>
      <c r="C42" s="380" t="s">
        <v>112</v>
      </c>
      <c r="D42" s="383" t="s">
        <v>113</v>
      </c>
      <c r="E42" s="383"/>
      <c r="F42" s="499" t="s">
        <v>114</v>
      </c>
      <c r="G42" s="499" t="s">
        <v>114</v>
      </c>
      <c r="H42" s="499" t="s">
        <v>114</v>
      </c>
      <c r="I42" s="499" t="s">
        <v>114</v>
      </c>
      <c r="J42" s="383" t="str">
        <f>IF(AND((F42="SI"),(G42="SI"),(H42="SI"),(I42="SI")),"Si es Riesgo de Corrupción","No es Riesgo de Corrupción")</f>
        <v>No es Riesgo de Corrupción</v>
      </c>
      <c r="K42" s="47">
        <v>1</v>
      </c>
      <c r="L42" s="48" t="s">
        <v>115</v>
      </c>
      <c r="M42" s="405" t="s">
        <v>183</v>
      </c>
      <c r="N42" s="501" t="s">
        <v>114</v>
      </c>
      <c r="O42" s="399" t="str">
        <f>IF(N42=1,"Rara vez",IF(N42=2,"Improbable",IF(N42=3,"Posible",IF(N42=4,"Probable",IF(N42=5,"Casi seguro","Definir el nivel de probabilidad")))))</f>
        <v>Definir el nivel de probabilidad</v>
      </c>
      <c r="P42" s="40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504" t="s">
        <v>114</v>
      </c>
      <c r="R42" s="504" t="s">
        <v>114</v>
      </c>
      <c r="S42" s="504" t="s">
        <v>114</v>
      </c>
      <c r="T42" s="504" t="s">
        <v>114</v>
      </c>
      <c r="U42" s="504" t="s">
        <v>114</v>
      </c>
      <c r="V42" s="504" t="s">
        <v>114</v>
      </c>
      <c r="W42" s="504" t="s">
        <v>114</v>
      </c>
      <c r="X42" s="504" t="s">
        <v>114</v>
      </c>
      <c r="Y42" s="504" t="s">
        <v>114</v>
      </c>
      <c r="Z42" s="504" t="s">
        <v>114</v>
      </c>
      <c r="AA42" s="504" t="s">
        <v>114</v>
      </c>
      <c r="AB42" s="504" t="s">
        <v>114</v>
      </c>
      <c r="AC42" s="504" t="s">
        <v>114</v>
      </c>
      <c r="AD42" s="504" t="s">
        <v>114</v>
      </c>
      <c r="AE42" s="504" t="s">
        <v>114</v>
      </c>
      <c r="AF42" s="504" t="s">
        <v>114</v>
      </c>
      <c r="AG42" s="504" t="s">
        <v>114</v>
      </c>
      <c r="AH42" s="504" t="s">
        <v>114</v>
      </c>
      <c r="AI42" s="504" t="s">
        <v>114</v>
      </c>
      <c r="AJ42" s="396">
        <f>IF(AF42="SI","Impacto Catastrófico por lesoines o perdida de vidas humanas",(COUNTIF(Q42:AE51,"SI")+COUNTIF(AG42:AI51,"SI")))</f>
        <v>0</v>
      </c>
      <c r="AK42" s="396" t="str">
        <f>IF(AJ42=0,"",IF(AND(AJ42&gt;0,AJ42&lt;=5),"Moderado",IF(AND(AJ42&gt;5,AJ42&lt;=11),"Mayor","Catastrófico")))</f>
        <v/>
      </c>
      <c r="AL42" s="396" t="str">
        <f>IF(AND(O42="Rara Vez",AK42="Moderado"),"Moderado",IF(AND(O42="Rara Vez",AK42="Mayor"),"Alto",IF(AND(O42="Improbable",AK42="Moderado"),"Moderado",IF(AND(O42="Improbable",AK42="Mayor"),"Alto",IF(AND(O42="Posible",AK42="Moderado"),"Alto",IF(AND(O42="Probable",AK42="Moderado"),"Alto","Extremo"))))))</f>
        <v>Extremo</v>
      </c>
      <c r="AM42" s="411" t="s">
        <v>116</v>
      </c>
      <c r="AN42" s="49">
        <v>1</v>
      </c>
      <c r="AO42" s="50" t="s">
        <v>117</v>
      </c>
      <c r="AP42" s="50"/>
      <c r="AQ42" s="50" t="s">
        <v>114</v>
      </c>
      <c r="AR42" s="50"/>
      <c r="AS42" s="50"/>
      <c r="AT42" s="50"/>
      <c r="AU42" s="50"/>
      <c r="AV42" s="50" t="s">
        <v>114</v>
      </c>
      <c r="AW42" s="77" t="s">
        <v>114</v>
      </c>
      <c r="AX42" s="77" t="s">
        <v>114</v>
      </c>
      <c r="AY42" s="77" t="s">
        <v>114</v>
      </c>
      <c r="AZ42" s="77" t="s">
        <v>114</v>
      </c>
      <c r="BA42" s="77" t="s">
        <v>114</v>
      </c>
      <c r="BB42" s="77" t="s">
        <v>114</v>
      </c>
      <c r="BC42" s="77" t="s">
        <v>114</v>
      </c>
      <c r="BD42" s="77">
        <f t="shared" si="1"/>
        <v>0</v>
      </c>
      <c r="BE42" s="77" t="str">
        <f t="shared" si="2"/>
        <v>Débil</v>
      </c>
      <c r="BF42" s="50"/>
      <c r="BG42" s="52" t="s">
        <v>114</v>
      </c>
      <c r="BH42" s="77" t="str">
        <f t="shared" si="3"/>
        <v>Casilla formulada</v>
      </c>
      <c r="BI42" s="50"/>
      <c r="BJ42" s="77" t="str">
        <f t="shared" si="4"/>
        <v/>
      </c>
      <c r="BK42" s="77" t="str">
        <f t="shared" si="5"/>
        <v/>
      </c>
      <c r="BL42" s="77" t="str">
        <f t="shared" si="6"/>
        <v>SI</v>
      </c>
      <c r="BM42" s="414" t="e">
        <f>IF(AVERAGE(BK42:BK51)=100,"FUERTE",IF(AND(AVERAGE(BK42:BK51)&lt;=99,AVERAGE(BK42:BK51)&gt;=50),"MODERADA",IF(AVERAGE(BK42:BK51)&lt;50,"DÉBIL",0)))</f>
        <v>#DIV/0!</v>
      </c>
      <c r="BN42" s="417" t="str">
        <f>IFERROR(IF(BM42="DÉBIL","NO DISMINUYE",IF(AVERAGEIF(AV42:AV51,"Preventivo",BK42:BK51)&gt;=50,"DIRECTAMENTE","NO DISMINUYE")),"NO DISMINUYE")</f>
        <v>NO DISMINUYE</v>
      </c>
      <c r="BO42" s="507" t="e">
        <f>IF(N42=1,1,IF(AND(N42=2,BM42="FUERTE",BN42="DIRECTAMENTE"),N42-1,IF(AND(N42&gt;2,BM42="FUERTE",BN42="DIRECTAMENTE"),N42-2,IF(AND(N42&gt;=2,BM42="MODERADA",BN42="DIRECTAMENTE"),N42-1,N42))))</f>
        <v>#DIV/0!</v>
      </c>
      <c r="BP42" s="423" t="e">
        <f>IF(BO42=1,"Rara vez",IF(BO42=2,"Improbable",IF(BO42=3,"Posible",IF(BO42=4,"Probable",IF(BO42=5,"Casi Seguro",0)))))</f>
        <v>#DIV/0!</v>
      </c>
      <c r="BQ42" s="407" t="str">
        <f>AK42</f>
        <v/>
      </c>
      <c r="BR42" s="407" t="e">
        <f>IF(AND(BP42="Rara Vez",BQ42="Moderado"),"Moderado",IF(AND(BP42="Rara Vez",BQ42="Mayor"),"Alto",IF(AND(BP42="Improbable",BQ42="Moderado"),"Moderado",IF(AND(BP42="Improbable",BQ42="Mayor"),"Alto",IF(AND(BP42="Posible",BQ42="Moderado"),"Alto",IF(AND(BP42="Probable",BQ42="Moderado"),"Alto","Extremo"))))))</f>
        <v>#DIV/0!</v>
      </c>
      <c r="BS42" s="408"/>
    </row>
    <row r="43" spans="2:71" s="53" customFormat="1" ht="96" hidden="1" customHeight="1" x14ac:dyDescent="0.25">
      <c r="B43" s="378"/>
      <c r="C43" s="381"/>
      <c r="D43" s="383"/>
      <c r="E43" s="383"/>
      <c r="F43" s="499"/>
      <c r="G43" s="499"/>
      <c r="H43" s="499"/>
      <c r="I43" s="499"/>
      <c r="J43" s="383"/>
      <c r="K43" s="54">
        <v>2</v>
      </c>
      <c r="L43" s="55" t="s">
        <v>115</v>
      </c>
      <c r="M43" s="405"/>
      <c r="N43" s="502"/>
      <c r="O43" s="400"/>
      <c r="P43" s="403"/>
      <c r="Q43" s="505"/>
      <c r="R43" s="505"/>
      <c r="S43" s="505"/>
      <c r="T43" s="505"/>
      <c r="U43" s="505"/>
      <c r="V43" s="505"/>
      <c r="W43" s="505"/>
      <c r="X43" s="505"/>
      <c r="Y43" s="505"/>
      <c r="Z43" s="505"/>
      <c r="AA43" s="505"/>
      <c r="AB43" s="505"/>
      <c r="AC43" s="505"/>
      <c r="AD43" s="505"/>
      <c r="AE43" s="505"/>
      <c r="AF43" s="505"/>
      <c r="AG43" s="505"/>
      <c r="AH43" s="505"/>
      <c r="AI43" s="505"/>
      <c r="AJ43" s="397"/>
      <c r="AK43" s="397"/>
      <c r="AL43" s="397"/>
      <c r="AM43" s="412"/>
      <c r="AN43" s="56">
        <v>2</v>
      </c>
      <c r="AO43" s="57" t="s">
        <v>117</v>
      </c>
      <c r="AP43" s="57"/>
      <c r="AQ43" s="57" t="s">
        <v>114</v>
      </c>
      <c r="AR43" s="57"/>
      <c r="AS43" s="57"/>
      <c r="AT43" s="57"/>
      <c r="AU43" s="57"/>
      <c r="AV43" s="57" t="s">
        <v>114</v>
      </c>
      <c r="AW43" s="58" t="s">
        <v>114</v>
      </c>
      <c r="AX43" s="58" t="s">
        <v>114</v>
      </c>
      <c r="AY43" s="58" t="s">
        <v>114</v>
      </c>
      <c r="AZ43" s="58" t="s">
        <v>114</v>
      </c>
      <c r="BA43" s="58" t="s">
        <v>114</v>
      </c>
      <c r="BB43" s="58" t="s">
        <v>114</v>
      </c>
      <c r="BC43" s="58" t="s">
        <v>114</v>
      </c>
      <c r="BD43" s="58">
        <f t="shared" si="1"/>
        <v>0</v>
      </c>
      <c r="BE43" s="58" t="str">
        <f t="shared" si="2"/>
        <v>Débil</v>
      </c>
      <c r="BF43" s="57"/>
      <c r="BG43" s="59" t="s">
        <v>114</v>
      </c>
      <c r="BH43" s="58" t="str">
        <f t="shared" si="3"/>
        <v>Casilla formulada</v>
      </c>
      <c r="BI43" s="57"/>
      <c r="BJ43" s="58" t="str">
        <f t="shared" si="4"/>
        <v/>
      </c>
      <c r="BK43" s="58" t="str">
        <f t="shared" si="5"/>
        <v/>
      </c>
      <c r="BL43" s="58" t="str">
        <f t="shared" si="6"/>
        <v>SI</v>
      </c>
      <c r="BM43" s="415"/>
      <c r="BN43" s="418"/>
      <c r="BO43" s="508"/>
      <c r="BP43" s="403"/>
      <c r="BQ43" s="397"/>
      <c r="BR43" s="397"/>
      <c r="BS43" s="409"/>
    </row>
    <row r="44" spans="2:71" s="53" customFormat="1" ht="96" hidden="1" customHeight="1" x14ac:dyDescent="0.25">
      <c r="B44" s="378"/>
      <c r="C44" s="381"/>
      <c r="D44" s="383"/>
      <c r="E44" s="383"/>
      <c r="F44" s="499"/>
      <c r="G44" s="499"/>
      <c r="H44" s="499"/>
      <c r="I44" s="499"/>
      <c r="J44" s="383"/>
      <c r="K44" s="60">
        <v>3</v>
      </c>
      <c r="L44" s="61" t="s">
        <v>115</v>
      </c>
      <c r="M44" s="405"/>
      <c r="N44" s="502"/>
      <c r="O44" s="400"/>
      <c r="P44" s="403"/>
      <c r="Q44" s="505"/>
      <c r="R44" s="505"/>
      <c r="S44" s="505"/>
      <c r="T44" s="505"/>
      <c r="U44" s="505"/>
      <c r="V44" s="505"/>
      <c r="W44" s="505"/>
      <c r="X44" s="505"/>
      <c r="Y44" s="505"/>
      <c r="Z44" s="505"/>
      <c r="AA44" s="505"/>
      <c r="AB44" s="505"/>
      <c r="AC44" s="505"/>
      <c r="AD44" s="505"/>
      <c r="AE44" s="505"/>
      <c r="AF44" s="505"/>
      <c r="AG44" s="505"/>
      <c r="AH44" s="505"/>
      <c r="AI44" s="505"/>
      <c r="AJ44" s="397"/>
      <c r="AK44" s="397"/>
      <c r="AL44" s="397"/>
      <c r="AM44" s="412"/>
      <c r="AN44" s="62">
        <v>3</v>
      </c>
      <c r="AO44" s="63" t="s">
        <v>117</v>
      </c>
      <c r="AP44" s="63"/>
      <c r="AQ44" s="63" t="s">
        <v>114</v>
      </c>
      <c r="AR44" s="63"/>
      <c r="AS44" s="63"/>
      <c r="AT44" s="63"/>
      <c r="AU44" s="63"/>
      <c r="AV44" s="63" t="s">
        <v>114</v>
      </c>
      <c r="AW44" s="78" t="s">
        <v>114</v>
      </c>
      <c r="AX44" s="78" t="s">
        <v>114</v>
      </c>
      <c r="AY44" s="78" t="s">
        <v>114</v>
      </c>
      <c r="AZ44" s="78" t="s">
        <v>114</v>
      </c>
      <c r="BA44" s="78" t="s">
        <v>114</v>
      </c>
      <c r="BB44" s="78" t="s">
        <v>114</v>
      </c>
      <c r="BC44" s="78" t="s">
        <v>114</v>
      </c>
      <c r="BD44" s="78">
        <f t="shared" si="1"/>
        <v>0</v>
      </c>
      <c r="BE44" s="78" t="str">
        <f t="shared" si="2"/>
        <v>Débil</v>
      </c>
      <c r="BF44" s="63"/>
      <c r="BG44" s="65" t="s">
        <v>114</v>
      </c>
      <c r="BH44" s="78" t="str">
        <f t="shared" si="3"/>
        <v>Casilla formulada</v>
      </c>
      <c r="BI44" s="63"/>
      <c r="BJ44" s="78" t="str">
        <f t="shared" si="4"/>
        <v/>
      </c>
      <c r="BK44" s="78" t="str">
        <f t="shared" si="5"/>
        <v/>
      </c>
      <c r="BL44" s="78" t="str">
        <f t="shared" si="6"/>
        <v>SI</v>
      </c>
      <c r="BM44" s="415"/>
      <c r="BN44" s="418"/>
      <c r="BO44" s="508"/>
      <c r="BP44" s="403"/>
      <c r="BQ44" s="397"/>
      <c r="BR44" s="397"/>
      <c r="BS44" s="409"/>
    </row>
    <row r="45" spans="2:71" s="53" customFormat="1" ht="96" hidden="1" customHeight="1" x14ac:dyDescent="0.25">
      <c r="B45" s="378"/>
      <c r="C45" s="381"/>
      <c r="D45" s="383"/>
      <c r="E45" s="383"/>
      <c r="F45" s="499"/>
      <c r="G45" s="499"/>
      <c r="H45" s="499"/>
      <c r="I45" s="499"/>
      <c r="J45" s="383"/>
      <c r="K45" s="54">
        <v>4</v>
      </c>
      <c r="L45" s="55" t="s">
        <v>115</v>
      </c>
      <c r="M45" s="405"/>
      <c r="N45" s="502"/>
      <c r="O45" s="400"/>
      <c r="P45" s="403"/>
      <c r="Q45" s="505"/>
      <c r="R45" s="505"/>
      <c r="S45" s="505"/>
      <c r="T45" s="505"/>
      <c r="U45" s="505"/>
      <c r="V45" s="505"/>
      <c r="W45" s="505"/>
      <c r="X45" s="505"/>
      <c r="Y45" s="505"/>
      <c r="Z45" s="505"/>
      <c r="AA45" s="505"/>
      <c r="AB45" s="505"/>
      <c r="AC45" s="505"/>
      <c r="AD45" s="505"/>
      <c r="AE45" s="505"/>
      <c r="AF45" s="505"/>
      <c r="AG45" s="505"/>
      <c r="AH45" s="505"/>
      <c r="AI45" s="505"/>
      <c r="AJ45" s="397"/>
      <c r="AK45" s="397"/>
      <c r="AL45" s="397"/>
      <c r="AM45" s="412"/>
      <c r="AN45" s="56">
        <v>4</v>
      </c>
      <c r="AO45" s="57" t="s">
        <v>117</v>
      </c>
      <c r="AP45" s="57"/>
      <c r="AQ45" s="57" t="s">
        <v>114</v>
      </c>
      <c r="AR45" s="57"/>
      <c r="AS45" s="57"/>
      <c r="AT45" s="57"/>
      <c r="AU45" s="57"/>
      <c r="AV45" s="57" t="s">
        <v>114</v>
      </c>
      <c r="AW45" s="58" t="s">
        <v>114</v>
      </c>
      <c r="AX45" s="58" t="s">
        <v>114</v>
      </c>
      <c r="AY45" s="58" t="s">
        <v>114</v>
      </c>
      <c r="AZ45" s="58" t="s">
        <v>114</v>
      </c>
      <c r="BA45" s="58" t="s">
        <v>114</v>
      </c>
      <c r="BB45" s="58" t="s">
        <v>114</v>
      </c>
      <c r="BC45" s="58" t="s">
        <v>114</v>
      </c>
      <c r="BD45" s="58">
        <f t="shared" si="1"/>
        <v>0</v>
      </c>
      <c r="BE45" s="58" t="str">
        <f t="shared" si="2"/>
        <v>Débil</v>
      </c>
      <c r="BF45" s="57"/>
      <c r="BG45" s="59" t="s">
        <v>114</v>
      </c>
      <c r="BH45" s="58" t="str">
        <f t="shared" si="3"/>
        <v>Casilla formulada</v>
      </c>
      <c r="BI45" s="57"/>
      <c r="BJ45" s="58" t="str">
        <f t="shared" si="4"/>
        <v/>
      </c>
      <c r="BK45" s="58" t="str">
        <f t="shared" si="5"/>
        <v/>
      </c>
      <c r="BL45" s="58" t="str">
        <f t="shared" si="6"/>
        <v>SI</v>
      </c>
      <c r="BM45" s="415"/>
      <c r="BN45" s="418"/>
      <c r="BO45" s="508"/>
      <c r="BP45" s="403"/>
      <c r="BQ45" s="397"/>
      <c r="BR45" s="397"/>
      <c r="BS45" s="409"/>
    </row>
    <row r="46" spans="2:71" s="53" customFormat="1" ht="96" hidden="1" customHeight="1" x14ac:dyDescent="0.25">
      <c r="B46" s="378"/>
      <c r="C46" s="381"/>
      <c r="D46" s="383"/>
      <c r="E46" s="383"/>
      <c r="F46" s="499"/>
      <c r="G46" s="499"/>
      <c r="H46" s="499"/>
      <c r="I46" s="499"/>
      <c r="J46" s="383"/>
      <c r="K46" s="60">
        <v>5</v>
      </c>
      <c r="L46" s="61" t="s">
        <v>115</v>
      </c>
      <c r="M46" s="405"/>
      <c r="N46" s="502"/>
      <c r="O46" s="400"/>
      <c r="P46" s="403"/>
      <c r="Q46" s="505"/>
      <c r="R46" s="505"/>
      <c r="S46" s="505"/>
      <c r="T46" s="505"/>
      <c r="U46" s="505"/>
      <c r="V46" s="505"/>
      <c r="W46" s="505"/>
      <c r="X46" s="505"/>
      <c r="Y46" s="505"/>
      <c r="Z46" s="505"/>
      <c r="AA46" s="505"/>
      <c r="AB46" s="505"/>
      <c r="AC46" s="505"/>
      <c r="AD46" s="505"/>
      <c r="AE46" s="505"/>
      <c r="AF46" s="505"/>
      <c r="AG46" s="505"/>
      <c r="AH46" s="505"/>
      <c r="AI46" s="505"/>
      <c r="AJ46" s="397"/>
      <c r="AK46" s="397"/>
      <c r="AL46" s="397"/>
      <c r="AM46" s="412"/>
      <c r="AN46" s="62">
        <v>5</v>
      </c>
      <c r="AO46" s="63" t="s">
        <v>117</v>
      </c>
      <c r="AP46" s="63"/>
      <c r="AQ46" s="63" t="s">
        <v>114</v>
      </c>
      <c r="AR46" s="63"/>
      <c r="AS46" s="63"/>
      <c r="AT46" s="63"/>
      <c r="AU46" s="63"/>
      <c r="AV46" s="63" t="s">
        <v>114</v>
      </c>
      <c r="AW46" s="78" t="s">
        <v>114</v>
      </c>
      <c r="AX46" s="78" t="s">
        <v>114</v>
      </c>
      <c r="AY46" s="78" t="s">
        <v>114</v>
      </c>
      <c r="AZ46" s="78" t="s">
        <v>114</v>
      </c>
      <c r="BA46" s="78" t="s">
        <v>114</v>
      </c>
      <c r="BB46" s="78" t="s">
        <v>114</v>
      </c>
      <c r="BC46" s="78" t="s">
        <v>114</v>
      </c>
      <c r="BD46" s="78">
        <f t="shared" si="1"/>
        <v>0</v>
      </c>
      <c r="BE46" s="78" t="str">
        <f t="shared" si="2"/>
        <v>Débil</v>
      </c>
      <c r="BF46" s="63"/>
      <c r="BG46" s="65" t="s">
        <v>114</v>
      </c>
      <c r="BH46" s="78" t="str">
        <f t="shared" si="3"/>
        <v>Casilla formulada</v>
      </c>
      <c r="BI46" s="63"/>
      <c r="BJ46" s="78" t="str">
        <f t="shared" si="4"/>
        <v/>
      </c>
      <c r="BK46" s="78" t="str">
        <f t="shared" si="5"/>
        <v/>
      </c>
      <c r="BL46" s="78" t="str">
        <f t="shared" si="6"/>
        <v>SI</v>
      </c>
      <c r="BM46" s="415"/>
      <c r="BN46" s="418"/>
      <c r="BO46" s="508"/>
      <c r="BP46" s="403"/>
      <c r="BQ46" s="397"/>
      <c r="BR46" s="397"/>
      <c r="BS46" s="409"/>
    </row>
    <row r="47" spans="2:71" s="53" customFormat="1" ht="96" hidden="1" customHeight="1" x14ac:dyDescent="0.25">
      <c r="B47" s="378"/>
      <c r="C47" s="381"/>
      <c r="D47" s="383"/>
      <c r="E47" s="383"/>
      <c r="F47" s="499"/>
      <c r="G47" s="499"/>
      <c r="H47" s="499"/>
      <c r="I47" s="499"/>
      <c r="J47" s="383"/>
      <c r="K47" s="54">
        <v>6</v>
      </c>
      <c r="L47" s="55" t="s">
        <v>115</v>
      </c>
      <c r="M47" s="405"/>
      <c r="N47" s="502"/>
      <c r="O47" s="400"/>
      <c r="P47" s="403"/>
      <c r="Q47" s="505"/>
      <c r="R47" s="505"/>
      <c r="S47" s="505"/>
      <c r="T47" s="505"/>
      <c r="U47" s="505"/>
      <c r="V47" s="505"/>
      <c r="W47" s="505"/>
      <c r="X47" s="505"/>
      <c r="Y47" s="505"/>
      <c r="Z47" s="505"/>
      <c r="AA47" s="505"/>
      <c r="AB47" s="505"/>
      <c r="AC47" s="505"/>
      <c r="AD47" s="505"/>
      <c r="AE47" s="505"/>
      <c r="AF47" s="505"/>
      <c r="AG47" s="505"/>
      <c r="AH47" s="505"/>
      <c r="AI47" s="505"/>
      <c r="AJ47" s="397"/>
      <c r="AK47" s="397"/>
      <c r="AL47" s="397"/>
      <c r="AM47" s="412"/>
      <c r="AN47" s="56">
        <v>6</v>
      </c>
      <c r="AO47" s="57" t="s">
        <v>117</v>
      </c>
      <c r="AP47" s="57"/>
      <c r="AQ47" s="57" t="s">
        <v>114</v>
      </c>
      <c r="AR47" s="57"/>
      <c r="AS47" s="57"/>
      <c r="AT47" s="57"/>
      <c r="AU47" s="57"/>
      <c r="AV47" s="57" t="s">
        <v>114</v>
      </c>
      <c r="AW47" s="58" t="s">
        <v>114</v>
      </c>
      <c r="AX47" s="58" t="s">
        <v>114</v>
      </c>
      <c r="AY47" s="58" t="s">
        <v>114</v>
      </c>
      <c r="AZ47" s="58" t="s">
        <v>114</v>
      </c>
      <c r="BA47" s="58" t="s">
        <v>114</v>
      </c>
      <c r="BB47" s="58" t="s">
        <v>114</v>
      </c>
      <c r="BC47" s="58" t="s">
        <v>114</v>
      </c>
      <c r="BD47" s="58">
        <f t="shared" si="1"/>
        <v>0</v>
      </c>
      <c r="BE47" s="58" t="str">
        <f t="shared" si="2"/>
        <v>Débil</v>
      </c>
      <c r="BF47" s="57"/>
      <c r="BG47" s="59" t="s">
        <v>114</v>
      </c>
      <c r="BH47" s="58" t="str">
        <f t="shared" si="3"/>
        <v>Casilla formulada</v>
      </c>
      <c r="BI47" s="57"/>
      <c r="BJ47" s="58" t="str">
        <f t="shared" si="4"/>
        <v/>
      </c>
      <c r="BK47" s="58" t="str">
        <f t="shared" si="5"/>
        <v/>
      </c>
      <c r="BL47" s="58" t="str">
        <f t="shared" si="6"/>
        <v>SI</v>
      </c>
      <c r="BM47" s="415"/>
      <c r="BN47" s="418"/>
      <c r="BO47" s="508"/>
      <c r="BP47" s="403"/>
      <c r="BQ47" s="397"/>
      <c r="BR47" s="397"/>
      <c r="BS47" s="409"/>
    </row>
    <row r="48" spans="2:71" s="53" customFormat="1" ht="96" hidden="1" customHeight="1" x14ac:dyDescent="0.25">
      <c r="B48" s="378"/>
      <c r="C48" s="381"/>
      <c r="D48" s="383"/>
      <c r="E48" s="383"/>
      <c r="F48" s="499"/>
      <c r="G48" s="499"/>
      <c r="H48" s="499"/>
      <c r="I48" s="499"/>
      <c r="J48" s="383"/>
      <c r="K48" s="60">
        <v>7</v>
      </c>
      <c r="L48" s="61" t="s">
        <v>115</v>
      </c>
      <c r="M48" s="405"/>
      <c r="N48" s="502"/>
      <c r="O48" s="400"/>
      <c r="P48" s="403"/>
      <c r="Q48" s="505"/>
      <c r="R48" s="505"/>
      <c r="S48" s="505"/>
      <c r="T48" s="505"/>
      <c r="U48" s="505"/>
      <c r="V48" s="505"/>
      <c r="W48" s="505"/>
      <c r="X48" s="505"/>
      <c r="Y48" s="505"/>
      <c r="Z48" s="505"/>
      <c r="AA48" s="505"/>
      <c r="AB48" s="505"/>
      <c r="AC48" s="505"/>
      <c r="AD48" s="505"/>
      <c r="AE48" s="505"/>
      <c r="AF48" s="505"/>
      <c r="AG48" s="505"/>
      <c r="AH48" s="505"/>
      <c r="AI48" s="505"/>
      <c r="AJ48" s="397"/>
      <c r="AK48" s="397"/>
      <c r="AL48" s="397"/>
      <c r="AM48" s="412"/>
      <c r="AN48" s="62">
        <v>7</v>
      </c>
      <c r="AO48" s="63" t="s">
        <v>117</v>
      </c>
      <c r="AP48" s="63"/>
      <c r="AQ48" s="63" t="s">
        <v>114</v>
      </c>
      <c r="AR48" s="63"/>
      <c r="AS48" s="63"/>
      <c r="AT48" s="63"/>
      <c r="AU48" s="63"/>
      <c r="AV48" s="63" t="s">
        <v>114</v>
      </c>
      <c r="AW48" s="78" t="s">
        <v>114</v>
      </c>
      <c r="AX48" s="78" t="s">
        <v>114</v>
      </c>
      <c r="AY48" s="78" t="s">
        <v>114</v>
      </c>
      <c r="AZ48" s="78" t="s">
        <v>114</v>
      </c>
      <c r="BA48" s="78" t="s">
        <v>114</v>
      </c>
      <c r="BB48" s="78" t="s">
        <v>114</v>
      </c>
      <c r="BC48" s="78" t="s">
        <v>114</v>
      </c>
      <c r="BD48" s="78">
        <f t="shared" si="1"/>
        <v>0</v>
      </c>
      <c r="BE48" s="78" t="str">
        <f t="shared" si="2"/>
        <v>Débil</v>
      </c>
      <c r="BF48" s="63"/>
      <c r="BG48" s="65" t="s">
        <v>114</v>
      </c>
      <c r="BH48" s="78" t="str">
        <f t="shared" si="3"/>
        <v>Casilla formulada</v>
      </c>
      <c r="BI48" s="63"/>
      <c r="BJ48" s="78" t="str">
        <f t="shared" si="4"/>
        <v/>
      </c>
      <c r="BK48" s="78" t="str">
        <f t="shared" si="5"/>
        <v/>
      </c>
      <c r="BL48" s="78" t="str">
        <f t="shared" si="6"/>
        <v>SI</v>
      </c>
      <c r="BM48" s="415"/>
      <c r="BN48" s="418"/>
      <c r="BO48" s="508"/>
      <c r="BP48" s="403"/>
      <c r="BQ48" s="397"/>
      <c r="BR48" s="397"/>
      <c r="BS48" s="409"/>
    </row>
    <row r="49" spans="2:71" s="53" customFormat="1" ht="96" hidden="1" customHeight="1" x14ac:dyDescent="0.25">
      <c r="B49" s="378"/>
      <c r="C49" s="381"/>
      <c r="D49" s="383"/>
      <c r="E49" s="383"/>
      <c r="F49" s="499"/>
      <c r="G49" s="499"/>
      <c r="H49" s="499"/>
      <c r="I49" s="499"/>
      <c r="J49" s="383"/>
      <c r="K49" s="54">
        <v>8</v>
      </c>
      <c r="L49" s="55" t="s">
        <v>115</v>
      </c>
      <c r="M49" s="405"/>
      <c r="N49" s="502"/>
      <c r="O49" s="400"/>
      <c r="P49" s="403"/>
      <c r="Q49" s="505"/>
      <c r="R49" s="505"/>
      <c r="S49" s="505"/>
      <c r="T49" s="505"/>
      <c r="U49" s="505"/>
      <c r="V49" s="505"/>
      <c r="W49" s="505"/>
      <c r="X49" s="505"/>
      <c r="Y49" s="505"/>
      <c r="Z49" s="505"/>
      <c r="AA49" s="505"/>
      <c r="AB49" s="505"/>
      <c r="AC49" s="505"/>
      <c r="AD49" s="505"/>
      <c r="AE49" s="505"/>
      <c r="AF49" s="505"/>
      <c r="AG49" s="505"/>
      <c r="AH49" s="505"/>
      <c r="AI49" s="505"/>
      <c r="AJ49" s="397"/>
      <c r="AK49" s="397"/>
      <c r="AL49" s="397"/>
      <c r="AM49" s="412"/>
      <c r="AN49" s="56">
        <v>8</v>
      </c>
      <c r="AO49" s="57" t="s">
        <v>117</v>
      </c>
      <c r="AP49" s="57"/>
      <c r="AQ49" s="57" t="s">
        <v>114</v>
      </c>
      <c r="AR49" s="57"/>
      <c r="AS49" s="57"/>
      <c r="AT49" s="57"/>
      <c r="AU49" s="57"/>
      <c r="AV49" s="57" t="s">
        <v>114</v>
      </c>
      <c r="AW49" s="58" t="s">
        <v>114</v>
      </c>
      <c r="AX49" s="58" t="s">
        <v>114</v>
      </c>
      <c r="AY49" s="58" t="s">
        <v>114</v>
      </c>
      <c r="AZ49" s="58" t="s">
        <v>114</v>
      </c>
      <c r="BA49" s="58" t="s">
        <v>114</v>
      </c>
      <c r="BB49" s="58" t="s">
        <v>114</v>
      </c>
      <c r="BC49" s="58" t="s">
        <v>114</v>
      </c>
      <c r="BD49" s="58">
        <f t="shared" si="1"/>
        <v>0</v>
      </c>
      <c r="BE49" s="58" t="str">
        <f t="shared" si="2"/>
        <v>Débil</v>
      </c>
      <c r="BF49" s="57"/>
      <c r="BG49" s="59" t="s">
        <v>114</v>
      </c>
      <c r="BH49" s="58" t="str">
        <f t="shared" si="3"/>
        <v>Casilla formulada</v>
      </c>
      <c r="BI49" s="57"/>
      <c r="BJ49" s="58" t="str">
        <f t="shared" si="4"/>
        <v/>
      </c>
      <c r="BK49" s="58" t="str">
        <f t="shared" si="5"/>
        <v/>
      </c>
      <c r="BL49" s="58" t="str">
        <f t="shared" si="6"/>
        <v>SI</v>
      </c>
      <c r="BM49" s="415"/>
      <c r="BN49" s="418"/>
      <c r="BO49" s="508"/>
      <c r="BP49" s="403"/>
      <c r="BQ49" s="397"/>
      <c r="BR49" s="397"/>
      <c r="BS49" s="409"/>
    </row>
    <row r="50" spans="2:71" s="53" customFormat="1" ht="96" hidden="1" customHeight="1" x14ac:dyDescent="0.25">
      <c r="B50" s="378"/>
      <c r="C50" s="381"/>
      <c r="D50" s="383"/>
      <c r="E50" s="383"/>
      <c r="F50" s="499"/>
      <c r="G50" s="499"/>
      <c r="H50" s="499"/>
      <c r="I50" s="499"/>
      <c r="J50" s="383"/>
      <c r="K50" s="60">
        <v>9</v>
      </c>
      <c r="L50" s="66" t="s">
        <v>115</v>
      </c>
      <c r="M50" s="405"/>
      <c r="N50" s="502"/>
      <c r="O50" s="400"/>
      <c r="P50" s="403"/>
      <c r="Q50" s="505"/>
      <c r="R50" s="505"/>
      <c r="S50" s="505"/>
      <c r="T50" s="505"/>
      <c r="U50" s="505"/>
      <c r="V50" s="505"/>
      <c r="W50" s="505"/>
      <c r="X50" s="505"/>
      <c r="Y50" s="505"/>
      <c r="Z50" s="505"/>
      <c r="AA50" s="505"/>
      <c r="AB50" s="505"/>
      <c r="AC50" s="505"/>
      <c r="AD50" s="505"/>
      <c r="AE50" s="505"/>
      <c r="AF50" s="505"/>
      <c r="AG50" s="505"/>
      <c r="AH50" s="505"/>
      <c r="AI50" s="505"/>
      <c r="AJ50" s="397"/>
      <c r="AK50" s="397"/>
      <c r="AL50" s="397"/>
      <c r="AM50" s="412"/>
      <c r="AN50" s="62">
        <v>9</v>
      </c>
      <c r="AO50" s="63" t="s">
        <v>117</v>
      </c>
      <c r="AP50" s="63"/>
      <c r="AQ50" s="63" t="s">
        <v>114</v>
      </c>
      <c r="AR50" s="63"/>
      <c r="AS50" s="63"/>
      <c r="AT50" s="63"/>
      <c r="AU50" s="63"/>
      <c r="AV50" s="63" t="s">
        <v>114</v>
      </c>
      <c r="AW50" s="78" t="s">
        <v>114</v>
      </c>
      <c r="AX50" s="78" t="s">
        <v>114</v>
      </c>
      <c r="AY50" s="78" t="s">
        <v>114</v>
      </c>
      <c r="AZ50" s="78" t="s">
        <v>114</v>
      </c>
      <c r="BA50" s="78" t="s">
        <v>114</v>
      </c>
      <c r="BB50" s="78" t="s">
        <v>114</v>
      </c>
      <c r="BC50" s="78" t="s">
        <v>114</v>
      </c>
      <c r="BD50" s="78">
        <f t="shared" si="1"/>
        <v>0</v>
      </c>
      <c r="BE50" s="78" t="str">
        <f t="shared" si="2"/>
        <v>Débil</v>
      </c>
      <c r="BF50" s="63"/>
      <c r="BG50" s="65" t="s">
        <v>114</v>
      </c>
      <c r="BH50" s="78" t="str">
        <f t="shared" si="3"/>
        <v>Casilla formulada</v>
      </c>
      <c r="BI50" s="63"/>
      <c r="BJ50" s="78" t="str">
        <f t="shared" si="4"/>
        <v/>
      </c>
      <c r="BK50" s="78" t="str">
        <f t="shared" si="5"/>
        <v/>
      </c>
      <c r="BL50" s="78" t="str">
        <f t="shared" si="6"/>
        <v>SI</v>
      </c>
      <c r="BM50" s="415"/>
      <c r="BN50" s="418"/>
      <c r="BO50" s="508"/>
      <c r="BP50" s="403"/>
      <c r="BQ50" s="397"/>
      <c r="BR50" s="397"/>
      <c r="BS50" s="409"/>
    </row>
    <row r="51" spans="2:71" s="53" customFormat="1" ht="96" hidden="1" customHeight="1" thickBot="1" x14ac:dyDescent="0.3">
      <c r="B51" s="379"/>
      <c r="C51" s="382"/>
      <c r="D51" s="384"/>
      <c r="E51" s="384"/>
      <c r="F51" s="500"/>
      <c r="G51" s="500"/>
      <c r="H51" s="500"/>
      <c r="I51" s="500"/>
      <c r="J51" s="384"/>
      <c r="K51" s="67">
        <v>10</v>
      </c>
      <c r="L51" s="68" t="s">
        <v>115</v>
      </c>
      <c r="M51" s="406"/>
      <c r="N51" s="503"/>
      <c r="O51" s="401"/>
      <c r="P51" s="404"/>
      <c r="Q51" s="506"/>
      <c r="R51" s="506"/>
      <c r="S51" s="506"/>
      <c r="T51" s="506"/>
      <c r="U51" s="506"/>
      <c r="V51" s="506"/>
      <c r="W51" s="506"/>
      <c r="X51" s="506"/>
      <c r="Y51" s="506"/>
      <c r="Z51" s="506"/>
      <c r="AA51" s="506"/>
      <c r="AB51" s="506"/>
      <c r="AC51" s="506"/>
      <c r="AD51" s="506"/>
      <c r="AE51" s="506"/>
      <c r="AF51" s="506"/>
      <c r="AG51" s="506"/>
      <c r="AH51" s="506"/>
      <c r="AI51" s="506"/>
      <c r="AJ51" s="398"/>
      <c r="AK51" s="398"/>
      <c r="AL51" s="398"/>
      <c r="AM51" s="413"/>
      <c r="AN51" s="69">
        <v>10</v>
      </c>
      <c r="AO51" s="70" t="s">
        <v>117</v>
      </c>
      <c r="AP51" s="70"/>
      <c r="AQ51" s="70" t="s">
        <v>114</v>
      </c>
      <c r="AR51" s="70"/>
      <c r="AS51" s="70"/>
      <c r="AT51" s="70"/>
      <c r="AU51" s="70"/>
      <c r="AV51" s="70" t="s">
        <v>114</v>
      </c>
      <c r="AW51" s="71" t="s">
        <v>114</v>
      </c>
      <c r="AX51" s="71" t="s">
        <v>114</v>
      </c>
      <c r="AY51" s="71" t="s">
        <v>114</v>
      </c>
      <c r="AZ51" s="71" t="s">
        <v>114</v>
      </c>
      <c r="BA51" s="71" t="s">
        <v>114</v>
      </c>
      <c r="BB51" s="71" t="s">
        <v>114</v>
      </c>
      <c r="BC51" s="71" t="s">
        <v>114</v>
      </c>
      <c r="BD51" s="71">
        <f t="shared" si="1"/>
        <v>0</v>
      </c>
      <c r="BE51" s="71" t="str">
        <f t="shared" si="2"/>
        <v>Débil</v>
      </c>
      <c r="BF51" s="70"/>
      <c r="BG51" s="72" t="s">
        <v>114</v>
      </c>
      <c r="BH51" s="71" t="str">
        <f t="shared" si="3"/>
        <v>Casilla formulada</v>
      </c>
      <c r="BI51" s="70"/>
      <c r="BJ51" s="71" t="str">
        <f t="shared" si="4"/>
        <v/>
      </c>
      <c r="BK51" s="71" t="str">
        <f t="shared" si="5"/>
        <v/>
      </c>
      <c r="BL51" s="71" t="str">
        <f t="shared" si="6"/>
        <v>SI</v>
      </c>
      <c r="BM51" s="416"/>
      <c r="BN51" s="419"/>
      <c r="BO51" s="509"/>
      <c r="BP51" s="404"/>
      <c r="BQ51" s="398"/>
      <c r="BR51" s="398"/>
      <c r="BS51" s="410"/>
    </row>
    <row r="52" spans="2:71" s="53" customFormat="1" ht="96" hidden="1" customHeight="1" x14ac:dyDescent="0.25">
      <c r="B52" s="377">
        <v>5</v>
      </c>
      <c r="C52" s="380" t="s">
        <v>112</v>
      </c>
      <c r="D52" s="383" t="s">
        <v>113</v>
      </c>
      <c r="E52" s="383"/>
      <c r="F52" s="499" t="s">
        <v>114</v>
      </c>
      <c r="G52" s="499" t="s">
        <v>114</v>
      </c>
      <c r="H52" s="499" t="s">
        <v>114</v>
      </c>
      <c r="I52" s="499" t="s">
        <v>114</v>
      </c>
      <c r="J52" s="383" t="str">
        <f>IF(AND((F52="SI"),(G52="SI"),(H52="SI"),(I52="SI")),"Si es Riesgo de Corrupción","No es Riesgo de Corrupción")</f>
        <v>No es Riesgo de Corrupción</v>
      </c>
      <c r="K52" s="47">
        <v>1</v>
      </c>
      <c r="L52" s="48" t="s">
        <v>115</v>
      </c>
      <c r="M52" s="405" t="s">
        <v>183</v>
      </c>
      <c r="N52" s="501" t="s">
        <v>114</v>
      </c>
      <c r="O52" s="399" t="str">
        <f>IF(N52=1,"Rara vez",IF(N52=2,"Improbable",IF(N52=3,"Posible",IF(N52=4,"Probable",IF(N52=5,"Casi seguro","Definir el nivel de probabilidad")))))</f>
        <v>Definir el nivel de probabilidad</v>
      </c>
      <c r="P52" s="40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504" t="s">
        <v>114</v>
      </c>
      <c r="R52" s="504" t="s">
        <v>114</v>
      </c>
      <c r="S52" s="504" t="s">
        <v>114</v>
      </c>
      <c r="T52" s="504" t="s">
        <v>114</v>
      </c>
      <c r="U52" s="504" t="s">
        <v>114</v>
      </c>
      <c r="V52" s="504" t="s">
        <v>114</v>
      </c>
      <c r="W52" s="504" t="s">
        <v>114</v>
      </c>
      <c r="X52" s="504" t="s">
        <v>114</v>
      </c>
      <c r="Y52" s="504" t="s">
        <v>114</v>
      </c>
      <c r="Z52" s="504" t="s">
        <v>114</v>
      </c>
      <c r="AA52" s="504" t="s">
        <v>114</v>
      </c>
      <c r="AB52" s="504" t="s">
        <v>114</v>
      </c>
      <c r="AC52" s="504" t="s">
        <v>114</v>
      </c>
      <c r="AD52" s="504" t="s">
        <v>114</v>
      </c>
      <c r="AE52" s="504" t="s">
        <v>114</v>
      </c>
      <c r="AF52" s="504" t="s">
        <v>114</v>
      </c>
      <c r="AG52" s="504" t="s">
        <v>114</v>
      </c>
      <c r="AH52" s="504" t="s">
        <v>114</v>
      </c>
      <c r="AI52" s="504" t="s">
        <v>114</v>
      </c>
      <c r="AJ52" s="396">
        <f>IF(AF52="SI","Impacto Catastrófico por lesoines o perdida de vidas humanas",(COUNTIF(Q52:AE61,"SI")+COUNTIF(AG52:AI61,"SI")))</f>
        <v>0</v>
      </c>
      <c r="AK52" s="396" t="str">
        <f>IF(AJ52=0,"",IF(AND(AJ52&gt;0,AJ52&lt;=5),"Moderado",IF(AND(AJ52&gt;5,AJ52&lt;=11),"Mayor","Catastrófico")))</f>
        <v/>
      </c>
      <c r="AL52" s="396" t="str">
        <f>IF(AND(O52="Rara Vez",AK52="Moderado"),"Moderado",IF(AND(O52="Rara Vez",AK52="Mayor"),"Alto",IF(AND(O52="Improbable",AK52="Moderado"),"Moderado",IF(AND(O52="Improbable",AK52="Mayor"),"Alto",IF(AND(O52="Posible",AK52="Moderado"),"Alto",IF(AND(O52="Probable",AK52="Moderado"),"Alto","Extremo"))))))</f>
        <v>Extremo</v>
      </c>
      <c r="AM52" s="411" t="s">
        <v>116</v>
      </c>
      <c r="AN52" s="49">
        <v>1</v>
      </c>
      <c r="AO52" s="50" t="s">
        <v>117</v>
      </c>
      <c r="AP52" s="50"/>
      <c r="AQ52" s="50" t="s">
        <v>114</v>
      </c>
      <c r="AR52" s="50"/>
      <c r="AS52" s="50"/>
      <c r="AT52" s="50"/>
      <c r="AU52" s="50"/>
      <c r="AV52" s="50" t="s">
        <v>114</v>
      </c>
      <c r="AW52" s="77" t="s">
        <v>114</v>
      </c>
      <c r="AX52" s="77" t="s">
        <v>114</v>
      </c>
      <c r="AY52" s="77" t="s">
        <v>114</v>
      </c>
      <c r="AZ52" s="77" t="s">
        <v>114</v>
      </c>
      <c r="BA52" s="77" t="s">
        <v>114</v>
      </c>
      <c r="BB52" s="77" t="s">
        <v>114</v>
      </c>
      <c r="BC52" s="77" t="s">
        <v>114</v>
      </c>
      <c r="BD52" s="77">
        <f t="shared" si="1"/>
        <v>0</v>
      </c>
      <c r="BE52" s="77" t="str">
        <f t="shared" si="2"/>
        <v>Débil</v>
      </c>
      <c r="BF52" s="50"/>
      <c r="BG52" s="52" t="s">
        <v>114</v>
      </c>
      <c r="BH52" s="77" t="str">
        <f t="shared" si="3"/>
        <v>Casilla formulada</v>
      </c>
      <c r="BI52" s="50"/>
      <c r="BJ52" s="77" t="str">
        <f t="shared" si="4"/>
        <v/>
      </c>
      <c r="BK52" s="77" t="str">
        <f t="shared" si="5"/>
        <v/>
      </c>
      <c r="BL52" s="77" t="str">
        <f t="shared" si="6"/>
        <v>SI</v>
      </c>
      <c r="BM52" s="414" t="e">
        <f>IF(AVERAGE(BK52:BK61)=100,"FUERTE",IF(AND(AVERAGE(BK52:BK61)&lt;=99,AVERAGE(BK52:BK61)&gt;=50),"MODERADA",IF(AVERAGE(BK52:BK61)&lt;50,"DÉBIL",0)))</f>
        <v>#DIV/0!</v>
      </c>
      <c r="BN52" s="417" t="str">
        <f>IFERROR(IF(BM52="DÉBIL","NO DISMINUYE",IF(AVERAGEIF(AV52:AV61,"Preventivo",BK52:BK61)&gt;=50,"DIRECTAMENTE","NO DISMINUYE")),"NO DISMINUYE")</f>
        <v>NO DISMINUYE</v>
      </c>
      <c r="BO52" s="507" t="e">
        <f>IF(N52=1,1,IF(AND(N52=2,BM52="FUERTE",BN52="DIRECTAMENTE"),N52-1,IF(AND(N52&gt;2,BM52="FUERTE",BN52="DIRECTAMENTE"),N52-2,IF(AND(N52&gt;=2,BM52="MODERADA",BN52="DIRECTAMENTE"),N52-1,N52))))</f>
        <v>#DIV/0!</v>
      </c>
      <c r="BP52" s="423" t="e">
        <f>IF(BO52=1,"Rara vez",IF(BO52=2,"Improbable",IF(BO52=3,"Posible",IF(BO52=4,"Probable",IF(BO52=5,"Casi Seguro",0)))))</f>
        <v>#DIV/0!</v>
      </c>
      <c r="BQ52" s="407" t="str">
        <f>AK52</f>
        <v/>
      </c>
      <c r="BR52" s="407" t="e">
        <f>IF(AND(BP52="Rara Vez",BQ52="Moderado"),"Moderado",IF(AND(BP52="Rara Vez",BQ52="Mayor"),"Alto",IF(AND(BP52="Improbable",BQ52="Moderado"),"Moderado",IF(AND(BP52="Improbable",BQ52="Mayor"),"Alto",IF(AND(BP52="Posible",BQ52="Moderado"),"Alto",IF(AND(BP52="Probable",BQ52="Moderado"),"Alto","Extremo"))))))</f>
        <v>#DIV/0!</v>
      </c>
      <c r="BS52" s="408"/>
    </row>
    <row r="53" spans="2:71" s="53" customFormat="1" ht="96" hidden="1" customHeight="1" x14ac:dyDescent="0.25">
      <c r="B53" s="378"/>
      <c r="C53" s="381"/>
      <c r="D53" s="383"/>
      <c r="E53" s="383"/>
      <c r="F53" s="499"/>
      <c r="G53" s="499"/>
      <c r="H53" s="499"/>
      <c r="I53" s="499"/>
      <c r="J53" s="383"/>
      <c r="K53" s="54">
        <v>2</v>
      </c>
      <c r="L53" s="55" t="s">
        <v>115</v>
      </c>
      <c r="M53" s="405"/>
      <c r="N53" s="502"/>
      <c r="O53" s="400"/>
      <c r="P53" s="403"/>
      <c r="Q53" s="505"/>
      <c r="R53" s="505"/>
      <c r="S53" s="505"/>
      <c r="T53" s="505"/>
      <c r="U53" s="505"/>
      <c r="V53" s="505"/>
      <c r="W53" s="505"/>
      <c r="X53" s="505"/>
      <c r="Y53" s="505"/>
      <c r="Z53" s="505"/>
      <c r="AA53" s="505"/>
      <c r="AB53" s="505"/>
      <c r="AC53" s="505"/>
      <c r="AD53" s="505"/>
      <c r="AE53" s="505"/>
      <c r="AF53" s="505"/>
      <c r="AG53" s="505"/>
      <c r="AH53" s="505"/>
      <c r="AI53" s="505"/>
      <c r="AJ53" s="397"/>
      <c r="AK53" s="397"/>
      <c r="AL53" s="397"/>
      <c r="AM53" s="412"/>
      <c r="AN53" s="56">
        <v>2</v>
      </c>
      <c r="AO53" s="57" t="s">
        <v>117</v>
      </c>
      <c r="AP53" s="57"/>
      <c r="AQ53" s="57" t="s">
        <v>114</v>
      </c>
      <c r="AR53" s="57"/>
      <c r="AS53" s="57"/>
      <c r="AT53" s="57"/>
      <c r="AU53" s="57"/>
      <c r="AV53" s="57" t="s">
        <v>114</v>
      </c>
      <c r="AW53" s="58" t="s">
        <v>114</v>
      </c>
      <c r="AX53" s="58" t="s">
        <v>114</v>
      </c>
      <c r="AY53" s="58" t="s">
        <v>114</v>
      </c>
      <c r="AZ53" s="58" t="s">
        <v>114</v>
      </c>
      <c r="BA53" s="58" t="s">
        <v>114</v>
      </c>
      <c r="BB53" s="58" t="s">
        <v>114</v>
      </c>
      <c r="BC53" s="58" t="s">
        <v>114</v>
      </c>
      <c r="BD53" s="58">
        <f t="shared" si="1"/>
        <v>0</v>
      </c>
      <c r="BE53" s="58" t="str">
        <f t="shared" si="2"/>
        <v>Débil</v>
      </c>
      <c r="BF53" s="57"/>
      <c r="BG53" s="59" t="s">
        <v>114</v>
      </c>
      <c r="BH53" s="58" t="str">
        <f t="shared" si="3"/>
        <v>Casilla formulada</v>
      </c>
      <c r="BI53" s="57"/>
      <c r="BJ53" s="58" t="str">
        <f t="shared" si="4"/>
        <v/>
      </c>
      <c r="BK53" s="58" t="str">
        <f t="shared" si="5"/>
        <v/>
      </c>
      <c r="BL53" s="58" t="str">
        <f t="shared" si="6"/>
        <v>SI</v>
      </c>
      <c r="BM53" s="415"/>
      <c r="BN53" s="418"/>
      <c r="BO53" s="508"/>
      <c r="BP53" s="403"/>
      <c r="BQ53" s="397"/>
      <c r="BR53" s="397"/>
      <c r="BS53" s="409"/>
    </row>
    <row r="54" spans="2:71" s="53" customFormat="1" ht="96" hidden="1" customHeight="1" x14ac:dyDescent="0.25">
      <c r="B54" s="378"/>
      <c r="C54" s="381"/>
      <c r="D54" s="383"/>
      <c r="E54" s="383"/>
      <c r="F54" s="499"/>
      <c r="G54" s="499"/>
      <c r="H54" s="499"/>
      <c r="I54" s="499"/>
      <c r="J54" s="383"/>
      <c r="K54" s="60">
        <v>3</v>
      </c>
      <c r="L54" s="61" t="s">
        <v>115</v>
      </c>
      <c r="M54" s="405"/>
      <c r="N54" s="502"/>
      <c r="O54" s="400"/>
      <c r="P54" s="403"/>
      <c r="Q54" s="505"/>
      <c r="R54" s="505"/>
      <c r="S54" s="505"/>
      <c r="T54" s="505"/>
      <c r="U54" s="505"/>
      <c r="V54" s="505"/>
      <c r="W54" s="505"/>
      <c r="X54" s="505"/>
      <c r="Y54" s="505"/>
      <c r="Z54" s="505"/>
      <c r="AA54" s="505"/>
      <c r="AB54" s="505"/>
      <c r="AC54" s="505"/>
      <c r="AD54" s="505"/>
      <c r="AE54" s="505"/>
      <c r="AF54" s="505"/>
      <c r="AG54" s="505"/>
      <c r="AH54" s="505"/>
      <c r="AI54" s="505"/>
      <c r="AJ54" s="397"/>
      <c r="AK54" s="397"/>
      <c r="AL54" s="397"/>
      <c r="AM54" s="412"/>
      <c r="AN54" s="62">
        <v>3</v>
      </c>
      <c r="AO54" s="63" t="s">
        <v>117</v>
      </c>
      <c r="AP54" s="63"/>
      <c r="AQ54" s="63" t="s">
        <v>114</v>
      </c>
      <c r="AR54" s="63"/>
      <c r="AS54" s="63"/>
      <c r="AT54" s="63"/>
      <c r="AU54" s="63"/>
      <c r="AV54" s="63" t="s">
        <v>114</v>
      </c>
      <c r="AW54" s="78" t="s">
        <v>114</v>
      </c>
      <c r="AX54" s="78" t="s">
        <v>114</v>
      </c>
      <c r="AY54" s="78" t="s">
        <v>114</v>
      </c>
      <c r="AZ54" s="78" t="s">
        <v>114</v>
      </c>
      <c r="BA54" s="78" t="s">
        <v>114</v>
      </c>
      <c r="BB54" s="78" t="s">
        <v>114</v>
      </c>
      <c r="BC54" s="78" t="s">
        <v>114</v>
      </c>
      <c r="BD54" s="78">
        <f t="shared" si="1"/>
        <v>0</v>
      </c>
      <c r="BE54" s="78" t="str">
        <f t="shared" si="2"/>
        <v>Débil</v>
      </c>
      <c r="BF54" s="63"/>
      <c r="BG54" s="65" t="s">
        <v>114</v>
      </c>
      <c r="BH54" s="78" t="str">
        <f t="shared" si="3"/>
        <v>Casilla formulada</v>
      </c>
      <c r="BI54" s="63"/>
      <c r="BJ54" s="78" t="str">
        <f t="shared" si="4"/>
        <v/>
      </c>
      <c r="BK54" s="78" t="str">
        <f t="shared" si="5"/>
        <v/>
      </c>
      <c r="BL54" s="78" t="str">
        <f t="shared" si="6"/>
        <v>SI</v>
      </c>
      <c r="BM54" s="415"/>
      <c r="BN54" s="418"/>
      <c r="BO54" s="508"/>
      <c r="BP54" s="403"/>
      <c r="BQ54" s="397"/>
      <c r="BR54" s="397"/>
      <c r="BS54" s="409"/>
    </row>
    <row r="55" spans="2:71" s="53" customFormat="1" ht="96" hidden="1" customHeight="1" x14ac:dyDescent="0.25">
      <c r="B55" s="378"/>
      <c r="C55" s="381"/>
      <c r="D55" s="383"/>
      <c r="E55" s="383"/>
      <c r="F55" s="499"/>
      <c r="G55" s="499"/>
      <c r="H55" s="499"/>
      <c r="I55" s="499"/>
      <c r="J55" s="383"/>
      <c r="K55" s="54">
        <v>4</v>
      </c>
      <c r="L55" s="55" t="s">
        <v>115</v>
      </c>
      <c r="M55" s="405"/>
      <c r="N55" s="502"/>
      <c r="O55" s="400"/>
      <c r="P55" s="403"/>
      <c r="Q55" s="505"/>
      <c r="R55" s="505"/>
      <c r="S55" s="505"/>
      <c r="T55" s="505"/>
      <c r="U55" s="505"/>
      <c r="V55" s="505"/>
      <c r="W55" s="505"/>
      <c r="X55" s="505"/>
      <c r="Y55" s="505"/>
      <c r="Z55" s="505"/>
      <c r="AA55" s="505"/>
      <c r="AB55" s="505"/>
      <c r="AC55" s="505"/>
      <c r="AD55" s="505"/>
      <c r="AE55" s="505"/>
      <c r="AF55" s="505"/>
      <c r="AG55" s="505"/>
      <c r="AH55" s="505"/>
      <c r="AI55" s="505"/>
      <c r="AJ55" s="397"/>
      <c r="AK55" s="397"/>
      <c r="AL55" s="397"/>
      <c r="AM55" s="412"/>
      <c r="AN55" s="56">
        <v>4</v>
      </c>
      <c r="AO55" s="57" t="s">
        <v>117</v>
      </c>
      <c r="AP55" s="57"/>
      <c r="AQ55" s="57" t="s">
        <v>114</v>
      </c>
      <c r="AR55" s="57"/>
      <c r="AS55" s="57"/>
      <c r="AT55" s="57"/>
      <c r="AU55" s="57"/>
      <c r="AV55" s="57" t="s">
        <v>114</v>
      </c>
      <c r="AW55" s="58" t="s">
        <v>114</v>
      </c>
      <c r="AX55" s="58" t="s">
        <v>114</v>
      </c>
      <c r="AY55" s="58" t="s">
        <v>114</v>
      </c>
      <c r="AZ55" s="58" t="s">
        <v>114</v>
      </c>
      <c r="BA55" s="58" t="s">
        <v>114</v>
      </c>
      <c r="BB55" s="58" t="s">
        <v>114</v>
      </c>
      <c r="BC55" s="58" t="s">
        <v>114</v>
      </c>
      <c r="BD55" s="58">
        <f t="shared" si="1"/>
        <v>0</v>
      </c>
      <c r="BE55" s="58" t="str">
        <f t="shared" si="2"/>
        <v>Débil</v>
      </c>
      <c r="BF55" s="57"/>
      <c r="BG55" s="59" t="s">
        <v>114</v>
      </c>
      <c r="BH55" s="58" t="str">
        <f t="shared" si="3"/>
        <v>Casilla formulada</v>
      </c>
      <c r="BI55" s="57"/>
      <c r="BJ55" s="58" t="str">
        <f t="shared" si="4"/>
        <v/>
      </c>
      <c r="BK55" s="58" t="str">
        <f t="shared" si="5"/>
        <v/>
      </c>
      <c r="BL55" s="58" t="str">
        <f t="shared" si="6"/>
        <v>SI</v>
      </c>
      <c r="BM55" s="415"/>
      <c r="BN55" s="418"/>
      <c r="BO55" s="508"/>
      <c r="BP55" s="403"/>
      <c r="BQ55" s="397"/>
      <c r="BR55" s="397"/>
      <c r="BS55" s="409"/>
    </row>
    <row r="56" spans="2:71" s="53" customFormat="1" ht="96" hidden="1" customHeight="1" x14ac:dyDescent="0.25">
      <c r="B56" s="378"/>
      <c r="C56" s="381"/>
      <c r="D56" s="383"/>
      <c r="E56" s="383"/>
      <c r="F56" s="499"/>
      <c r="G56" s="499"/>
      <c r="H56" s="499"/>
      <c r="I56" s="499"/>
      <c r="J56" s="383"/>
      <c r="K56" s="60">
        <v>5</v>
      </c>
      <c r="L56" s="61" t="s">
        <v>115</v>
      </c>
      <c r="M56" s="405"/>
      <c r="N56" s="502"/>
      <c r="O56" s="400"/>
      <c r="P56" s="403"/>
      <c r="Q56" s="505"/>
      <c r="R56" s="505"/>
      <c r="S56" s="505"/>
      <c r="T56" s="505"/>
      <c r="U56" s="505"/>
      <c r="V56" s="505"/>
      <c r="W56" s="505"/>
      <c r="X56" s="505"/>
      <c r="Y56" s="505"/>
      <c r="Z56" s="505"/>
      <c r="AA56" s="505"/>
      <c r="AB56" s="505"/>
      <c r="AC56" s="505"/>
      <c r="AD56" s="505"/>
      <c r="AE56" s="505"/>
      <c r="AF56" s="505"/>
      <c r="AG56" s="505"/>
      <c r="AH56" s="505"/>
      <c r="AI56" s="505"/>
      <c r="AJ56" s="397"/>
      <c r="AK56" s="397"/>
      <c r="AL56" s="397"/>
      <c r="AM56" s="412"/>
      <c r="AN56" s="62">
        <v>5</v>
      </c>
      <c r="AO56" s="63" t="s">
        <v>117</v>
      </c>
      <c r="AP56" s="63"/>
      <c r="AQ56" s="63" t="s">
        <v>114</v>
      </c>
      <c r="AR56" s="63"/>
      <c r="AS56" s="63"/>
      <c r="AT56" s="63"/>
      <c r="AU56" s="63"/>
      <c r="AV56" s="63" t="s">
        <v>114</v>
      </c>
      <c r="AW56" s="78" t="s">
        <v>114</v>
      </c>
      <c r="AX56" s="78" t="s">
        <v>114</v>
      </c>
      <c r="AY56" s="78" t="s">
        <v>114</v>
      </c>
      <c r="AZ56" s="78" t="s">
        <v>114</v>
      </c>
      <c r="BA56" s="78" t="s">
        <v>114</v>
      </c>
      <c r="BB56" s="78" t="s">
        <v>114</v>
      </c>
      <c r="BC56" s="78" t="s">
        <v>114</v>
      </c>
      <c r="BD56" s="78">
        <f t="shared" si="1"/>
        <v>0</v>
      </c>
      <c r="BE56" s="78" t="str">
        <f t="shared" si="2"/>
        <v>Débil</v>
      </c>
      <c r="BF56" s="63"/>
      <c r="BG56" s="65" t="s">
        <v>114</v>
      </c>
      <c r="BH56" s="78" t="str">
        <f t="shared" si="3"/>
        <v>Casilla formulada</v>
      </c>
      <c r="BI56" s="63"/>
      <c r="BJ56" s="78" t="str">
        <f t="shared" si="4"/>
        <v/>
      </c>
      <c r="BK56" s="78" t="str">
        <f t="shared" si="5"/>
        <v/>
      </c>
      <c r="BL56" s="78" t="str">
        <f t="shared" si="6"/>
        <v>SI</v>
      </c>
      <c r="BM56" s="415"/>
      <c r="BN56" s="418"/>
      <c r="BO56" s="508"/>
      <c r="BP56" s="403"/>
      <c r="BQ56" s="397"/>
      <c r="BR56" s="397"/>
      <c r="BS56" s="409"/>
    </row>
    <row r="57" spans="2:71" s="53" customFormat="1" ht="96" hidden="1" customHeight="1" x14ac:dyDescent="0.25">
      <c r="B57" s="378"/>
      <c r="C57" s="381"/>
      <c r="D57" s="383"/>
      <c r="E57" s="383"/>
      <c r="F57" s="499"/>
      <c r="G57" s="499"/>
      <c r="H57" s="499"/>
      <c r="I57" s="499"/>
      <c r="J57" s="383"/>
      <c r="K57" s="54">
        <v>6</v>
      </c>
      <c r="L57" s="55" t="s">
        <v>115</v>
      </c>
      <c r="M57" s="405"/>
      <c r="N57" s="502"/>
      <c r="O57" s="400"/>
      <c r="P57" s="403"/>
      <c r="Q57" s="505"/>
      <c r="R57" s="505"/>
      <c r="S57" s="505"/>
      <c r="T57" s="505"/>
      <c r="U57" s="505"/>
      <c r="V57" s="505"/>
      <c r="W57" s="505"/>
      <c r="X57" s="505"/>
      <c r="Y57" s="505"/>
      <c r="Z57" s="505"/>
      <c r="AA57" s="505"/>
      <c r="AB57" s="505"/>
      <c r="AC57" s="505"/>
      <c r="AD57" s="505"/>
      <c r="AE57" s="505"/>
      <c r="AF57" s="505"/>
      <c r="AG57" s="505"/>
      <c r="AH57" s="505"/>
      <c r="AI57" s="505"/>
      <c r="AJ57" s="397"/>
      <c r="AK57" s="397"/>
      <c r="AL57" s="397"/>
      <c r="AM57" s="412"/>
      <c r="AN57" s="56">
        <v>6</v>
      </c>
      <c r="AO57" s="57" t="s">
        <v>117</v>
      </c>
      <c r="AP57" s="57"/>
      <c r="AQ57" s="57" t="s">
        <v>114</v>
      </c>
      <c r="AR57" s="57"/>
      <c r="AS57" s="57"/>
      <c r="AT57" s="57"/>
      <c r="AU57" s="57"/>
      <c r="AV57" s="57" t="s">
        <v>114</v>
      </c>
      <c r="AW57" s="58" t="s">
        <v>114</v>
      </c>
      <c r="AX57" s="58" t="s">
        <v>114</v>
      </c>
      <c r="AY57" s="58" t="s">
        <v>114</v>
      </c>
      <c r="AZ57" s="58" t="s">
        <v>114</v>
      </c>
      <c r="BA57" s="58" t="s">
        <v>114</v>
      </c>
      <c r="BB57" s="58" t="s">
        <v>114</v>
      </c>
      <c r="BC57" s="58" t="s">
        <v>114</v>
      </c>
      <c r="BD57" s="58">
        <f t="shared" si="1"/>
        <v>0</v>
      </c>
      <c r="BE57" s="58" t="str">
        <f t="shared" si="2"/>
        <v>Débil</v>
      </c>
      <c r="BF57" s="57"/>
      <c r="BG57" s="59" t="s">
        <v>114</v>
      </c>
      <c r="BH57" s="58" t="str">
        <f t="shared" si="3"/>
        <v>Casilla formulada</v>
      </c>
      <c r="BI57" s="57"/>
      <c r="BJ57" s="58" t="str">
        <f t="shared" si="4"/>
        <v/>
      </c>
      <c r="BK57" s="58" t="str">
        <f t="shared" si="5"/>
        <v/>
      </c>
      <c r="BL57" s="58" t="str">
        <f t="shared" si="6"/>
        <v>SI</v>
      </c>
      <c r="BM57" s="415"/>
      <c r="BN57" s="418"/>
      <c r="BO57" s="508"/>
      <c r="BP57" s="403"/>
      <c r="BQ57" s="397"/>
      <c r="BR57" s="397"/>
      <c r="BS57" s="409"/>
    </row>
    <row r="58" spans="2:71" s="53" customFormat="1" ht="96" hidden="1" customHeight="1" x14ac:dyDescent="0.25">
      <c r="B58" s="378"/>
      <c r="C58" s="381"/>
      <c r="D58" s="383"/>
      <c r="E58" s="383"/>
      <c r="F58" s="499"/>
      <c r="G58" s="499"/>
      <c r="H58" s="499"/>
      <c r="I58" s="499"/>
      <c r="J58" s="383"/>
      <c r="K58" s="60">
        <v>7</v>
      </c>
      <c r="L58" s="61" t="s">
        <v>115</v>
      </c>
      <c r="M58" s="405"/>
      <c r="N58" s="502"/>
      <c r="O58" s="400"/>
      <c r="P58" s="403"/>
      <c r="Q58" s="505"/>
      <c r="R58" s="505"/>
      <c r="S58" s="505"/>
      <c r="T58" s="505"/>
      <c r="U58" s="505"/>
      <c r="V58" s="505"/>
      <c r="W58" s="505"/>
      <c r="X58" s="505"/>
      <c r="Y58" s="505"/>
      <c r="Z58" s="505"/>
      <c r="AA58" s="505"/>
      <c r="AB58" s="505"/>
      <c r="AC58" s="505"/>
      <c r="AD58" s="505"/>
      <c r="AE58" s="505"/>
      <c r="AF58" s="505"/>
      <c r="AG58" s="505"/>
      <c r="AH58" s="505"/>
      <c r="AI58" s="505"/>
      <c r="AJ58" s="397"/>
      <c r="AK58" s="397"/>
      <c r="AL58" s="397"/>
      <c r="AM58" s="412"/>
      <c r="AN58" s="62">
        <v>7</v>
      </c>
      <c r="AO58" s="63" t="s">
        <v>117</v>
      </c>
      <c r="AP58" s="63"/>
      <c r="AQ58" s="63" t="s">
        <v>114</v>
      </c>
      <c r="AR58" s="63"/>
      <c r="AS58" s="63"/>
      <c r="AT58" s="63"/>
      <c r="AU58" s="63"/>
      <c r="AV58" s="63" t="s">
        <v>114</v>
      </c>
      <c r="AW58" s="78" t="s">
        <v>114</v>
      </c>
      <c r="AX58" s="78" t="s">
        <v>114</v>
      </c>
      <c r="AY58" s="78" t="s">
        <v>114</v>
      </c>
      <c r="AZ58" s="78" t="s">
        <v>114</v>
      </c>
      <c r="BA58" s="78" t="s">
        <v>114</v>
      </c>
      <c r="BB58" s="78" t="s">
        <v>114</v>
      </c>
      <c r="BC58" s="78" t="s">
        <v>114</v>
      </c>
      <c r="BD58" s="78">
        <f t="shared" si="1"/>
        <v>0</v>
      </c>
      <c r="BE58" s="78" t="str">
        <f t="shared" si="2"/>
        <v>Débil</v>
      </c>
      <c r="BF58" s="63"/>
      <c r="BG58" s="65" t="s">
        <v>114</v>
      </c>
      <c r="BH58" s="78" t="str">
        <f t="shared" si="3"/>
        <v>Casilla formulada</v>
      </c>
      <c r="BI58" s="63"/>
      <c r="BJ58" s="78" t="str">
        <f t="shared" si="4"/>
        <v/>
      </c>
      <c r="BK58" s="78" t="str">
        <f t="shared" si="5"/>
        <v/>
      </c>
      <c r="BL58" s="78" t="str">
        <f t="shared" si="6"/>
        <v>SI</v>
      </c>
      <c r="BM58" s="415"/>
      <c r="BN58" s="418"/>
      <c r="BO58" s="508"/>
      <c r="BP58" s="403"/>
      <c r="BQ58" s="397"/>
      <c r="BR58" s="397"/>
      <c r="BS58" s="409"/>
    </row>
    <row r="59" spans="2:71" s="53" customFormat="1" ht="96" hidden="1" customHeight="1" x14ac:dyDescent="0.25">
      <c r="B59" s="378"/>
      <c r="C59" s="381"/>
      <c r="D59" s="383"/>
      <c r="E59" s="383"/>
      <c r="F59" s="499"/>
      <c r="G59" s="499"/>
      <c r="H59" s="499"/>
      <c r="I59" s="499"/>
      <c r="J59" s="383"/>
      <c r="K59" s="54">
        <v>8</v>
      </c>
      <c r="L59" s="55" t="s">
        <v>115</v>
      </c>
      <c r="M59" s="405"/>
      <c r="N59" s="502"/>
      <c r="O59" s="400"/>
      <c r="P59" s="403"/>
      <c r="Q59" s="505"/>
      <c r="R59" s="505"/>
      <c r="S59" s="505"/>
      <c r="T59" s="505"/>
      <c r="U59" s="505"/>
      <c r="V59" s="505"/>
      <c r="W59" s="505"/>
      <c r="X59" s="505"/>
      <c r="Y59" s="505"/>
      <c r="Z59" s="505"/>
      <c r="AA59" s="505"/>
      <c r="AB59" s="505"/>
      <c r="AC59" s="505"/>
      <c r="AD59" s="505"/>
      <c r="AE59" s="505"/>
      <c r="AF59" s="505"/>
      <c r="AG59" s="505"/>
      <c r="AH59" s="505"/>
      <c r="AI59" s="505"/>
      <c r="AJ59" s="397"/>
      <c r="AK59" s="397"/>
      <c r="AL59" s="397"/>
      <c r="AM59" s="412"/>
      <c r="AN59" s="56">
        <v>8</v>
      </c>
      <c r="AO59" s="57" t="s">
        <v>117</v>
      </c>
      <c r="AP59" s="57"/>
      <c r="AQ59" s="57" t="s">
        <v>114</v>
      </c>
      <c r="AR59" s="57"/>
      <c r="AS59" s="57"/>
      <c r="AT59" s="57"/>
      <c r="AU59" s="57"/>
      <c r="AV59" s="57" t="s">
        <v>114</v>
      </c>
      <c r="AW59" s="58" t="s">
        <v>114</v>
      </c>
      <c r="AX59" s="58" t="s">
        <v>114</v>
      </c>
      <c r="AY59" s="58" t="s">
        <v>114</v>
      </c>
      <c r="AZ59" s="58" t="s">
        <v>114</v>
      </c>
      <c r="BA59" s="58" t="s">
        <v>114</v>
      </c>
      <c r="BB59" s="58" t="s">
        <v>114</v>
      </c>
      <c r="BC59" s="58" t="s">
        <v>114</v>
      </c>
      <c r="BD59" s="58">
        <f t="shared" si="1"/>
        <v>0</v>
      </c>
      <c r="BE59" s="58" t="str">
        <f t="shared" si="2"/>
        <v>Débil</v>
      </c>
      <c r="BF59" s="57"/>
      <c r="BG59" s="59" t="s">
        <v>114</v>
      </c>
      <c r="BH59" s="58" t="str">
        <f t="shared" si="3"/>
        <v>Casilla formulada</v>
      </c>
      <c r="BI59" s="57"/>
      <c r="BJ59" s="58" t="str">
        <f t="shared" si="4"/>
        <v/>
      </c>
      <c r="BK59" s="58" t="str">
        <f t="shared" si="5"/>
        <v/>
      </c>
      <c r="BL59" s="58" t="str">
        <f t="shared" si="6"/>
        <v>SI</v>
      </c>
      <c r="BM59" s="415"/>
      <c r="BN59" s="418"/>
      <c r="BO59" s="508"/>
      <c r="BP59" s="403"/>
      <c r="BQ59" s="397"/>
      <c r="BR59" s="397"/>
      <c r="BS59" s="409"/>
    </row>
    <row r="60" spans="2:71" s="53" customFormat="1" ht="96" hidden="1" customHeight="1" x14ac:dyDescent="0.25">
      <c r="B60" s="378"/>
      <c r="C60" s="381"/>
      <c r="D60" s="383"/>
      <c r="E60" s="383"/>
      <c r="F60" s="499"/>
      <c r="G60" s="499"/>
      <c r="H60" s="499"/>
      <c r="I60" s="499"/>
      <c r="J60" s="383"/>
      <c r="K60" s="60">
        <v>9</v>
      </c>
      <c r="L60" s="66" t="s">
        <v>115</v>
      </c>
      <c r="M60" s="405"/>
      <c r="N60" s="502"/>
      <c r="O60" s="400"/>
      <c r="P60" s="403"/>
      <c r="Q60" s="505"/>
      <c r="R60" s="505"/>
      <c r="S60" s="505"/>
      <c r="T60" s="505"/>
      <c r="U60" s="505"/>
      <c r="V60" s="505"/>
      <c r="W60" s="505"/>
      <c r="X60" s="505"/>
      <c r="Y60" s="505"/>
      <c r="Z60" s="505"/>
      <c r="AA60" s="505"/>
      <c r="AB60" s="505"/>
      <c r="AC60" s="505"/>
      <c r="AD60" s="505"/>
      <c r="AE60" s="505"/>
      <c r="AF60" s="505"/>
      <c r="AG60" s="505"/>
      <c r="AH60" s="505"/>
      <c r="AI60" s="505"/>
      <c r="AJ60" s="397"/>
      <c r="AK60" s="397"/>
      <c r="AL60" s="397"/>
      <c r="AM60" s="412"/>
      <c r="AN60" s="62">
        <v>9</v>
      </c>
      <c r="AO60" s="63" t="s">
        <v>117</v>
      </c>
      <c r="AP60" s="63"/>
      <c r="AQ60" s="63" t="s">
        <v>114</v>
      </c>
      <c r="AR60" s="63"/>
      <c r="AS60" s="63"/>
      <c r="AT60" s="63"/>
      <c r="AU60" s="63"/>
      <c r="AV60" s="63" t="s">
        <v>114</v>
      </c>
      <c r="AW60" s="78" t="s">
        <v>114</v>
      </c>
      <c r="AX60" s="78" t="s">
        <v>114</v>
      </c>
      <c r="AY60" s="78" t="s">
        <v>114</v>
      </c>
      <c r="AZ60" s="78" t="s">
        <v>114</v>
      </c>
      <c r="BA60" s="78" t="s">
        <v>114</v>
      </c>
      <c r="BB60" s="78" t="s">
        <v>114</v>
      </c>
      <c r="BC60" s="78" t="s">
        <v>114</v>
      </c>
      <c r="BD60" s="78">
        <f t="shared" si="1"/>
        <v>0</v>
      </c>
      <c r="BE60" s="78" t="str">
        <f t="shared" si="2"/>
        <v>Débil</v>
      </c>
      <c r="BF60" s="63"/>
      <c r="BG60" s="65" t="s">
        <v>114</v>
      </c>
      <c r="BH60" s="78" t="str">
        <f t="shared" si="3"/>
        <v>Casilla formulada</v>
      </c>
      <c r="BI60" s="63"/>
      <c r="BJ60" s="78" t="str">
        <f t="shared" si="4"/>
        <v/>
      </c>
      <c r="BK60" s="78" t="str">
        <f t="shared" si="5"/>
        <v/>
      </c>
      <c r="BL60" s="78" t="str">
        <f t="shared" si="6"/>
        <v>SI</v>
      </c>
      <c r="BM60" s="415"/>
      <c r="BN60" s="418"/>
      <c r="BO60" s="508"/>
      <c r="BP60" s="403"/>
      <c r="BQ60" s="397"/>
      <c r="BR60" s="397"/>
      <c r="BS60" s="409"/>
    </row>
    <row r="61" spans="2:71" s="53" customFormat="1" ht="96" hidden="1" customHeight="1" thickBot="1" x14ac:dyDescent="0.3">
      <c r="B61" s="379"/>
      <c r="C61" s="382"/>
      <c r="D61" s="384"/>
      <c r="E61" s="384"/>
      <c r="F61" s="500"/>
      <c r="G61" s="500"/>
      <c r="H61" s="500"/>
      <c r="I61" s="500"/>
      <c r="J61" s="384"/>
      <c r="K61" s="67">
        <v>10</v>
      </c>
      <c r="L61" s="68" t="s">
        <v>115</v>
      </c>
      <c r="M61" s="406"/>
      <c r="N61" s="503"/>
      <c r="O61" s="401"/>
      <c r="P61" s="404"/>
      <c r="Q61" s="506"/>
      <c r="R61" s="506"/>
      <c r="S61" s="506"/>
      <c r="T61" s="506"/>
      <c r="U61" s="506"/>
      <c r="V61" s="506"/>
      <c r="W61" s="506"/>
      <c r="X61" s="506"/>
      <c r="Y61" s="506"/>
      <c r="Z61" s="506"/>
      <c r="AA61" s="506"/>
      <c r="AB61" s="506"/>
      <c r="AC61" s="506"/>
      <c r="AD61" s="506"/>
      <c r="AE61" s="506"/>
      <c r="AF61" s="506"/>
      <c r="AG61" s="506"/>
      <c r="AH61" s="506"/>
      <c r="AI61" s="506"/>
      <c r="AJ61" s="398"/>
      <c r="AK61" s="398"/>
      <c r="AL61" s="398"/>
      <c r="AM61" s="413"/>
      <c r="AN61" s="69">
        <v>10</v>
      </c>
      <c r="AO61" s="70" t="s">
        <v>117</v>
      </c>
      <c r="AP61" s="70"/>
      <c r="AQ61" s="70" t="s">
        <v>114</v>
      </c>
      <c r="AR61" s="70"/>
      <c r="AS61" s="70"/>
      <c r="AT61" s="70"/>
      <c r="AU61" s="70"/>
      <c r="AV61" s="70" t="s">
        <v>114</v>
      </c>
      <c r="AW61" s="71" t="s">
        <v>114</v>
      </c>
      <c r="AX61" s="71" t="s">
        <v>114</v>
      </c>
      <c r="AY61" s="71" t="s">
        <v>114</v>
      </c>
      <c r="AZ61" s="71" t="s">
        <v>114</v>
      </c>
      <c r="BA61" s="71" t="s">
        <v>114</v>
      </c>
      <c r="BB61" s="71" t="s">
        <v>114</v>
      </c>
      <c r="BC61" s="71" t="s">
        <v>114</v>
      </c>
      <c r="BD61" s="71">
        <f t="shared" si="1"/>
        <v>0</v>
      </c>
      <c r="BE61" s="71" t="str">
        <f t="shared" si="2"/>
        <v>Débil</v>
      </c>
      <c r="BF61" s="70"/>
      <c r="BG61" s="72" t="s">
        <v>114</v>
      </c>
      <c r="BH61" s="71" t="str">
        <f t="shared" si="3"/>
        <v>Casilla formulada</v>
      </c>
      <c r="BI61" s="70"/>
      <c r="BJ61" s="71" t="str">
        <f t="shared" si="4"/>
        <v/>
      </c>
      <c r="BK61" s="71" t="str">
        <f t="shared" si="5"/>
        <v/>
      </c>
      <c r="BL61" s="71" t="str">
        <f t="shared" si="6"/>
        <v>SI</v>
      </c>
      <c r="BM61" s="416"/>
      <c r="BN61" s="419"/>
      <c r="BO61" s="509"/>
      <c r="BP61" s="404"/>
      <c r="BQ61" s="398"/>
      <c r="BR61" s="398"/>
      <c r="BS61" s="410"/>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607" priority="23" operator="containsText" text="Si es Riesgo de Corrupción">
      <formula>NOT(ISERROR(SEARCH("Si es Riesgo de Corrupción",J12)))</formula>
    </cfRule>
    <cfRule type="containsText" dxfId="606" priority="24" operator="containsText" text="No es Riesgo de Corrupción">
      <formula>NOT(ISERROR(SEARCH("No es Riesgo de Corrupción",J12)))</formula>
    </cfRule>
  </conditionalFormatting>
  <conditionalFormatting sqref="L12:M21">
    <cfRule type="containsText" dxfId="605" priority="22" operator="containsText" text="Espacio para describir ">
      <formula>NOT(ISERROR(SEARCH("Espacio para describir ",L12)))</formula>
    </cfRule>
  </conditionalFormatting>
  <conditionalFormatting sqref="Q12:AI61 AQ12:AQ61 AV12:BC61 BG12:BG61 BO12:BO61 N12:N61">
    <cfRule type="containsText" dxfId="604" priority="21" operator="containsText" text="Escoger un dato de la lista desplegable">
      <formula>NOT(ISERROR(SEARCH("Escoger un dato de la lista desplegable",N12)))</formula>
    </cfRule>
  </conditionalFormatting>
  <conditionalFormatting sqref="AO12:AO61">
    <cfRule type="containsText" dxfId="603" priority="20" operator="containsText" text="REDACTAR CONTROL">
      <formula>NOT(ISERROR(SEARCH("REDACTAR CONTROL",AO12)))</formula>
    </cfRule>
  </conditionalFormatting>
  <conditionalFormatting sqref="AL12 BR12">
    <cfRule type="containsText" dxfId="602" priority="17" operator="containsText" text="Extremo">
      <formula>NOT(ISERROR(SEARCH("Extremo",AL12)))</formula>
    </cfRule>
    <cfRule type="containsText" dxfId="601" priority="18" operator="containsText" text="Alto">
      <formula>NOT(ISERROR(SEARCH("Alto",AL12)))</formula>
    </cfRule>
    <cfRule type="containsText" dxfId="600" priority="19" operator="containsText" text="Moderado">
      <formula>NOT(ISERROR(SEARCH("Moderado",AL12)))</formula>
    </cfRule>
  </conditionalFormatting>
  <conditionalFormatting sqref="L22:M31">
    <cfRule type="containsText" dxfId="599" priority="16" operator="containsText" text="Espacio para describir ">
      <formula>NOT(ISERROR(SEARCH("Espacio para describir ",L22)))</formula>
    </cfRule>
  </conditionalFormatting>
  <conditionalFormatting sqref="AL22 BR22">
    <cfRule type="containsText" dxfId="598" priority="13" operator="containsText" text="Extremo">
      <formula>NOT(ISERROR(SEARCH("Extremo",AL22)))</formula>
    </cfRule>
    <cfRule type="containsText" dxfId="597" priority="14" operator="containsText" text="Alto">
      <formula>NOT(ISERROR(SEARCH("Alto",AL22)))</formula>
    </cfRule>
    <cfRule type="containsText" dxfId="596" priority="15" operator="containsText" text="Moderado">
      <formula>NOT(ISERROR(SEARCH("Moderado",AL22)))</formula>
    </cfRule>
  </conditionalFormatting>
  <conditionalFormatting sqref="L32:M41">
    <cfRule type="containsText" dxfId="595" priority="12" operator="containsText" text="Espacio para describir ">
      <formula>NOT(ISERROR(SEARCH("Espacio para describir ",L32)))</formula>
    </cfRule>
  </conditionalFormatting>
  <conditionalFormatting sqref="AL32 BR32">
    <cfRule type="containsText" dxfId="594" priority="9" operator="containsText" text="Extremo">
      <formula>NOT(ISERROR(SEARCH("Extremo",AL32)))</formula>
    </cfRule>
    <cfRule type="containsText" dxfId="593" priority="10" operator="containsText" text="Alto">
      <formula>NOT(ISERROR(SEARCH("Alto",AL32)))</formula>
    </cfRule>
    <cfRule type="containsText" dxfId="592" priority="11" operator="containsText" text="Moderado">
      <formula>NOT(ISERROR(SEARCH("Moderado",AL32)))</formula>
    </cfRule>
  </conditionalFormatting>
  <conditionalFormatting sqref="L42:M51">
    <cfRule type="containsText" dxfId="591" priority="8" operator="containsText" text="Espacio para describir ">
      <formula>NOT(ISERROR(SEARCH("Espacio para describir ",L42)))</formula>
    </cfRule>
  </conditionalFormatting>
  <conditionalFormatting sqref="AL42 BR42">
    <cfRule type="containsText" dxfId="590" priority="5" operator="containsText" text="Extremo">
      <formula>NOT(ISERROR(SEARCH("Extremo",AL42)))</formula>
    </cfRule>
    <cfRule type="containsText" dxfId="589" priority="6" operator="containsText" text="Alto">
      <formula>NOT(ISERROR(SEARCH("Alto",AL42)))</formula>
    </cfRule>
    <cfRule type="containsText" dxfId="588" priority="7" operator="containsText" text="Moderado">
      <formula>NOT(ISERROR(SEARCH("Moderado",AL42)))</formula>
    </cfRule>
  </conditionalFormatting>
  <conditionalFormatting sqref="L52:M61">
    <cfRule type="containsText" dxfId="587" priority="4" operator="containsText" text="Espacio para describir ">
      <formula>NOT(ISERROR(SEARCH("Espacio para describir ",L52)))</formula>
    </cfRule>
  </conditionalFormatting>
  <conditionalFormatting sqref="AL52 BR52">
    <cfRule type="containsText" dxfId="586" priority="1" operator="containsText" text="Extremo">
      <formula>NOT(ISERROR(SEARCH("Extremo",AL52)))</formula>
    </cfRule>
    <cfRule type="containsText" dxfId="585" priority="2" operator="containsText" text="Alto">
      <formula>NOT(ISERROR(SEARCH("Alto",AL52)))</formula>
    </cfRule>
    <cfRule type="containsText" dxfId="584"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8397D587-2B94-4DCB-950B-9AB0A9CFEADF}"/>
    <dataValidation allowBlank="1" showInputMessage="1" showErrorMessage="1" prompt="¿Se deja evidencia o rastro de la ejecución del control, que permita a cualquier tercero con la evidencia, llegar a la misma conclusión?." sqref="BC11" xr:uid="{A17EE80B-ABE1-4340-8C59-F4A4FBE06A1E}"/>
    <dataValidation allowBlank="1" showInputMessage="1" showErrorMessage="1" prompt="¿Las observaciones, desviaciones o diferencias identificadas como resultados de la ejecución del control son investigadas y resueltas de manera oportuna?" sqref="BB11" xr:uid="{5228B787-EB24-4D14-AC50-BD6878EC9A9D}"/>
    <dataValidation allowBlank="1" showInputMessage="1" showErrorMessage="1" prompt="¿La fuente de información que se utiliza en el desarrollo del control es información confiable que permita mitigar el riesgo?." sqref="BA11" xr:uid="{3278900D-19E3-4A42-BAA6-DCD71442A3A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45FFCE9D-3D22-483E-9EFB-F5737214DB31}"/>
    <dataValidation allowBlank="1" showInputMessage="1" showErrorMessage="1" prompt="¿La oportunidad en que se ejecuta el control ayuda a prevenir la mitigación del riesgo o a detectar la materialización del riesgo de manera oportuna?" sqref="AY11" xr:uid="{E55046DC-2BC9-42F8-97B4-8F7E43FFFA20}"/>
    <dataValidation allowBlank="1" showInputMessage="1" showErrorMessage="1" prompt="El responsable tiene autoridad y adecuada segregación de funciones en la ejecución del control?" sqref="AX11" xr:uid="{F67A3D00-94A8-441B-B51A-4A2FD471500C}"/>
    <dataValidation allowBlank="1" showInputMessage="1" showErrorMessage="1" prompt="¿Existen un responsable asignado a la ejecución del control?" sqref="AW11" xr:uid="{7EB75F67-3732-4BE9-A856-89E7A3AAADC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95C78F01-B6EF-489E-8A18-95242C437E19}"/>
    <dataValidation type="list" allowBlank="1" showInputMessage="1" showErrorMessage="1" prompt="¿Genera Impacto ambiental?" sqref="AI12:AI61" xr:uid="{EEB7D09F-6F61-47DC-8A49-6C9D49779C9D}">
      <formula1>"SI,NO,Escoger un dato de la lista desplegable"</formula1>
    </dataValidation>
    <dataValidation allowBlank="1" showInputMessage="1" showErrorMessage="1" prompt="¿Genera Impacto ambiental?" sqref="AI11" xr:uid="{646569FE-244C-4C78-B530-623A073AA083}"/>
    <dataValidation type="list" allowBlank="1" showInputMessage="1" showErrorMessage="1" prompt="¿Afectar la imagen nacional?" sqref="AH12:AH61" xr:uid="{1C8ADDCF-5044-4BD4-A232-428ECF9048AD}">
      <formula1>"SI,NO,Escoger un dato de la lista desplegable"</formula1>
    </dataValidation>
    <dataValidation allowBlank="1" showInputMessage="1" showErrorMessage="1" prompt="¿Afectar la imagen nacional?" sqref="AH11" xr:uid="{EC4CE168-C257-4636-AA20-F168CD47FC38}"/>
    <dataValidation type="list" allowBlank="1" showInputMessage="1" showErrorMessage="1" prompt="¿Afectar la imagen regional?" sqref="AG12:AG61" xr:uid="{B0E816B0-0E3D-469D-9890-ED9736A62E57}">
      <formula1>"SI,NO,Escoger un dato de la lista desplegable"</formula1>
    </dataValidation>
    <dataValidation allowBlank="1" showInputMessage="1" showErrorMessage="1" prompt="¿Afectar la imagen regional?" sqref="AG11" xr:uid="{13CFA3F1-127B-4C65-9264-B8F1851BA2BC}"/>
    <dataValidation type="list" allowBlank="1" showInputMessage="1" showErrorMessage="1" prompt="¿Ocasionar lesiones físicas o pérdida de vidas humanas?_x000a_NOTA: si esta respuesta es afirmativa, el impacto sera considerado como catastrófico." sqref="AF12:AF61" xr:uid="{9972D1D8-6FFE-4E81-9831-296ECCBCA60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E51942B-4EE6-4BBF-9D96-304C9E25352D}"/>
    <dataValidation type="list" allowBlank="1" showInputMessage="1" showErrorMessage="1" prompt="¿Generar pérdida de credibilidad del sector?" sqref="AE12:AE61" xr:uid="{4C4CD66E-7E8E-442A-AC51-E633535E0F49}">
      <formula1>"SI,NO,Escoger un dato de la lista desplegable"</formula1>
    </dataValidation>
    <dataValidation allowBlank="1" showInputMessage="1" showErrorMessage="1" prompt="¿Generar pérdida de credibilidad del sector?" sqref="AE11" xr:uid="{79395B1C-963F-4168-9D57-532E8BDBF524}"/>
    <dataValidation type="list" allowBlank="1" showInputMessage="1" showErrorMessage="1" prompt="¿Dar lugar a procesos penales?" sqref="AD12:AD61" xr:uid="{412EF2FA-6919-4107-BB0C-22E631DBE090}">
      <formula1>"SI,NO,Escoger un dato de la lista desplegable"</formula1>
    </dataValidation>
    <dataValidation allowBlank="1" showInputMessage="1" showErrorMessage="1" prompt="¿Dar lugar a procesos penales?" sqref="AD11" xr:uid="{B7AC1D11-A97E-424A-A0F6-F0ECF43DE1D2}"/>
    <dataValidation type="list" allowBlank="1" showInputMessage="1" showErrorMessage="1" prompt="¿Dar lugar a procesos fiscales?" sqref="AC12:AC61" xr:uid="{050EC412-AA32-448C-B531-826C27E04225}">
      <formula1>"SI,NO,Escoger un dato de la lista desplegable"</formula1>
    </dataValidation>
    <dataValidation allowBlank="1" showInputMessage="1" showErrorMessage="1" prompt="¿Dar lugar a procesos fiscales?" sqref="AC11" xr:uid="{FFF2FC1B-37C7-4DC9-82E9-A9D85FB90FC4}"/>
    <dataValidation type="list" allowBlank="1" showInputMessage="1" showErrorMessage="1" prompt="¿Dar lugar a procesos disciplinarios?" sqref="AB12:AB61" xr:uid="{FFA4C159-97DA-465C-8592-8DB1861CE1E0}">
      <formula1>"SI,NO,Escoger un dato de la lista desplegable"</formula1>
    </dataValidation>
    <dataValidation allowBlank="1" showInputMessage="1" showErrorMessage="1" prompt="¿Dar lugar a procesos disciplinarios?" sqref="AB11" xr:uid="{3297B936-BF94-4BC6-9F6F-F674287BFB7D}"/>
    <dataValidation type="list" allowBlank="1" showInputMessage="1" showErrorMessage="1" prompt="¿Dar lugar a procesos sancionatorios?" sqref="AA12:AA61" xr:uid="{ACC4A4AD-DC51-496F-90B5-B3333441EF09}">
      <formula1>"SI,NO,Escoger un dato de la lista desplegable"</formula1>
    </dataValidation>
    <dataValidation allowBlank="1" showInputMessage="1" showErrorMessage="1" prompt="¿Dar lugar a procesos sancionatorios?" sqref="AA11" xr:uid="{2F198C27-F97E-4C16-82D0-F69D1FC3E05F}"/>
    <dataValidation type="list" allowBlank="1" showInputMessage="1" showErrorMessage="1" prompt="¿Generar intervención de los órganos de control, de la Fiscalía, u otro ente?" sqref="Z12:Z61" xr:uid="{68248EDD-81FD-4E54-BFC1-F68305CFDC94}">
      <formula1>"SI,NO,Escoger un dato de la lista desplegable"</formula1>
    </dataValidation>
    <dataValidation allowBlank="1" showInputMessage="1" showErrorMessage="1" prompt="¿Generar intervención de los órganos de control, de la Fiscalía, u otro ente?" sqref="Z11" xr:uid="{67D14EB0-725A-45E4-BCC7-F52115832FDA}"/>
    <dataValidation type="list" allowBlank="1" showInputMessage="1" showErrorMessage="1" prompt="¿Generar pérdida de información de la Entidad?" sqref="Y12:Y61" xr:uid="{6CD2FAED-6E5E-42CA-A60E-1AAFF48F39B2}">
      <formula1>"SI,NO,Escoger un dato de la lista desplegable"</formula1>
    </dataValidation>
    <dataValidation allowBlank="1" showInputMessage="1" showErrorMessage="1" prompt="¿Generar pérdida de información de la Entidad?" sqref="Y11" xr:uid="{46F74855-6611-4151-911A-0FF9690733AE}"/>
    <dataValidation type="list" allowBlank="1" showInputMessage="1" showErrorMessage="1" prompt="¿Dar lugar al detrimento de calidad de vida de la comunidad por la pérdida del bien o servicios o los recursos públicos?" sqref="X12:X61" xr:uid="{B1AC18B5-00A8-4C60-9A33-E51A58746DF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40FF3ADA-FD72-495B-94D5-3D5F291C31A2}"/>
    <dataValidation type="list" allowBlank="1" showInputMessage="1" showErrorMessage="1" prompt="¿Afectar la generación de los productos o la prestación de servicios?" sqref="W12:W61" xr:uid="{26B2C7B5-0B0B-4118-ADFE-6955A6D91286}">
      <formula1>"SI,NO,Escoger un dato de la lista desplegable"</formula1>
    </dataValidation>
    <dataValidation allowBlank="1" showInputMessage="1" showErrorMessage="1" prompt="¿Afectar la generación de los productos o la prestación de servicios?" sqref="W11" xr:uid="{76407D0C-92E5-48CA-97C1-D6214250C214}"/>
    <dataValidation type="list" allowBlank="1" showInputMessage="1" showErrorMessage="1" prompt="¿Generar pérdida de recursos económicos?" sqref="V12:V61" xr:uid="{C23EFEB2-D412-4975-8E74-68B2F66993DA}">
      <formula1>"SI,NO,Escoger un dato de la lista desplegable"</formula1>
    </dataValidation>
    <dataValidation allowBlank="1" showInputMessage="1" showErrorMessage="1" prompt="¿Generar pérdida de recursos económicos?" sqref="V11" xr:uid="{B93A8368-C969-4DFB-8689-A221AB4183B3}"/>
    <dataValidation type="list" allowBlank="1" showInputMessage="1" showErrorMessage="1" prompt="¿Generar pérdida de confianza de la Entidad, afectando su reputación?" sqref="U12:U61" xr:uid="{0215C600-7111-401D-9EDC-71192A6D4CB9}">
      <formula1>"SI,NO,Escoger un dato de la lista desplegable"</formula1>
    </dataValidation>
    <dataValidation allowBlank="1" showInputMessage="1" showErrorMessage="1" prompt="¿Generar pérdida de confianza de la Entidad, afectando su reputación?" sqref="U11" xr:uid="{FFD82D06-62F4-4471-AAA1-08212CDCD88C}"/>
    <dataValidation type="list" allowBlank="1" showInputMessage="1" showErrorMessage="1" prompt="¿Afectar el cumplimiento de la misión del sector al que pertenece la Entidad?" sqref="T12:T61" xr:uid="{537EF19D-08CD-4372-B6FC-31985E2D3EC0}">
      <formula1>"SI,NO,Escoger un dato de la lista desplegable"</formula1>
    </dataValidation>
    <dataValidation allowBlank="1" showInputMessage="1" showErrorMessage="1" prompt="¿Afectar el cumplimiento de la misión del sector al que pertenece la Entidad?" sqref="T11" xr:uid="{804AABF4-3EA5-402B-B27E-99A32D1541B4}"/>
    <dataValidation type="list" allowBlank="1" showInputMessage="1" showErrorMessage="1" prompt="¿Afectar el cumplimiento de misión de la Entidad?" sqref="S12:S61" xr:uid="{CBD86B0F-3898-4227-802B-4526A5745B5F}">
      <formula1>"SI,NO,Escoger un dato de la lista desplegable"</formula1>
    </dataValidation>
    <dataValidation allowBlank="1" showInputMessage="1" showErrorMessage="1" prompt="¿Afectar el cumplimiento de misión de la Entidad?" sqref="S11" xr:uid="{9E9F492C-B1C1-4CBF-843E-EEADA3955E37}"/>
    <dataValidation type="list" allowBlank="1" showInputMessage="1" showErrorMessage="1" prompt="¿Afectar el cumplimiento de metas y objetivos de la dependencia?" sqref="R12:R61" xr:uid="{92E0A5C2-7485-4292-9404-9B56A953E506}">
      <formula1>"SI,NO,Escoger un dato de la lista desplegable"</formula1>
    </dataValidation>
    <dataValidation allowBlank="1" showInputMessage="1" showErrorMessage="1" prompt="¿Afectar el cumplimiento de metas y objetivos de la dependencia?" sqref="R11" xr:uid="{2EBFCE82-F751-439F-A41C-946838D188FB}"/>
    <dataValidation type="list" allowBlank="1" showInputMessage="1" showErrorMessage="1" prompt="¿Afectar al grupo de funcionarios del proceso?" sqref="Q12:Q61" xr:uid="{748DA7E7-3F35-4DB3-B76C-083D5FCCBC58}">
      <formula1>"SI,NO,Escoger un dato de la lista desplegable"</formula1>
    </dataValidation>
    <dataValidation allowBlank="1" showInputMessage="1" showErrorMessage="1" prompt="¿Afectar al grupo de funcionarios del proceso?" sqref="Q11" xr:uid="{04C89C74-1695-4B4E-9B17-6AC1F707F289}"/>
    <dataValidation allowBlank="1" showInputMessage="1" showErrorMessage="1" prompt="Son los efectos ocasionados por la ocurrencia de un riesgo que afecta los objetivos o procesos de la entidad. Pueden ser una pérdida, un daño, un perjuicio, un detrimento." sqref="M9:M11" xr:uid="{AC435625-EAC1-41E2-B4B7-294BEDF474E4}"/>
    <dataValidation type="list" allowBlank="1" showInputMessage="1" showErrorMessage="1" sqref="BG12:BG61" xr:uid="{5E66798B-A591-48B3-958D-CC42DBAC2B1B}">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D67F3956-69FA-4D80-97D5-DD530CCAC15E}">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692DD132-6F40-4548-8520-08F2BFC28234}">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C0386696-14E1-48A5-8D75-098043485FE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8D99CCC-EF72-4F3F-8F03-E648D28E02F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78B89C3-43B7-44BA-8D2F-849632663597}">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BD2E6707-22C6-424B-BCCC-393EAC66A07C}">
      <formula1>"Adecuado,Inadecuado,Escoger un dato de la lista desplegable"</formula1>
    </dataValidation>
    <dataValidation type="list" allowBlank="1" showInputMessage="1" showErrorMessage="1" prompt="¿Existen un responsable asignado a la ejecución del control?" sqref="AW12:AW61" xr:uid="{8ED54612-010C-4A0E-8EB8-CCADD207C388}">
      <formula1>"Asignado,No Asignado,Escoger un dato de la lista desplegable"</formula1>
    </dataValidation>
    <dataValidation type="list" allowBlank="1" showInputMessage="1" showErrorMessage="1" sqref="AV12:AV61" xr:uid="{B07CD1C5-FF94-4ED1-B725-54D814D903DD}">
      <formula1>"Escoger un dato de la lista desplegable,Preventivo,Detectivo"</formula1>
    </dataValidation>
    <dataValidation type="list" allowBlank="1" showInputMessage="1" showErrorMessage="1" sqref="AQ12:AQ61" xr:uid="{E9F1E247-5772-4A74-9EA7-52B6590DD807}">
      <formula1>"Escoger un dato de la lista desplegable,Por Tramite, Diario, Semanal, Quincenal, Mensual, Bimestral, Trimestral, Semestral,Anual"</formula1>
    </dataValidation>
    <dataValidation type="list" allowBlank="1" showInputMessage="1" showErrorMessage="1" sqref="F12:I61" xr:uid="{4F20AF36-259E-42D5-9128-1CBAA21D8FB6}">
      <formula1>"SI,NO,Escoger un dato de la lista desplegable"</formula1>
    </dataValidation>
    <dataValidation type="list" allowBlank="1" showInputMessage="1" showErrorMessage="1" sqref="N12:N61" xr:uid="{F6682F23-BA70-4558-814F-6BFC5C36E8ED}">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1364EA1-EF05-4747-82CE-20972562DDF3}">
          <x14:formula1>
            <xm:f>DATOS!$J$15:$J$19</xm:f>
          </x14:formula1>
          <xm:sqref>AM12:AM61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DE01-306E-40EC-8E08-112DB5F0330F}">
  <sheetPr codeName="Hoja11">
    <pageSetUpPr fitToPage="1"/>
  </sheetPr>
  <dimension ref="B2:BS61"/>
  <sheetViews>
    <sheetView topLeftCell="A11" zoomScaleNormal="100" workbookViewId="0"/>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105.7109375" style="73" customWidth="1"/>
    <col min="42" max="42" width="22.42578125" style="73" customWidth="1"/>
    <col min="43" max="43" width="16.7109375" style="73" customWidth="1"/>
    <col min="44" max="44" width="26.42578125" style="73" customWidth="1"/>
    <col min="45" max="45" width="64.28515625" style="73" customWidth="1"/>
    <col min="46" max="46" width="22.42578125" style="73" customWidth="1"/>
    <col min="47" max="47" width="35.5703125" style="73" customWidth="1"/>
    <col min="48"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07"/>
      <c r="C2" s="308"/>
      <c r="D2" s="309"/>
      <c r="E2" s="316" t="s">
        <v>65</v>
      </c>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row>
    <row r="3" spans="2:71" s="38" customFormat="1" ht="60" customHeight="1" x14ac:dyDescent="0.25">
      <c r="B3" s="310"/>
      <c r="C3" s="311"/>
      <c r="D3" s="312"/>
      <c r="E3" s="317" t="s">
        <v>64</v>
      </c>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row>
    <row r="4" spans="2:71" s="39" customFormat="1" ht="38.25" customHeight="1" x14ac:dyDescent="0.25">
      <c r="B4" s="313"/>
      <c r="C4" s="314"/>
      <c r="D4" s="315"/>
      <c r="E4" s="318" t="s">
        <v>66</v>
      </c>
      <c r="F4" s="318"/>
      <c r="G4" s="318"/>
      <c r="H4" s="318"/>
      <c r="I4" s="318"/>
      <c r="J4" s="318"/>
      <c r="K4" s="318"/>
      <c r="L4" s="318"/>
      <c r="M4" s="318"/>
      <c r="N4" s="318"/>
      <c r="O4" s="318"/>
      <c r="P4" s="318"/>
      <c r="Q4" s="318"/>
      <c r="R4" s="318"/>
      <c r="S4" s="318" t="s">
        <v>67</v>
      </c>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t="s">
        <v>68</v>
      </c>
      <c r="AV4" s="318"/>
      <c r="AW4" s="318"/>
      <c r="AX4" s="318"/>
      <c r="AY4" s="318"/>
      <c r="AZ4" s="318"/>
      <c r="BA4" s="318"/>
      <c r="BB4" s="318"/>
      <c r="BC4" s="318"/>
      <c r="BD4" s="318"/>
      <c r="BE4" s="318"/>
      <c r="BF4" s="318"/>
      <c r="BG4" s="318"/>
      <c r="BH4" s="318"/>
      <c r="BI4" s="318"/>
      <c r="BJ4" s="318"/>
      <c r="BK4" s="318"/>
      <c r="BL4" s="318"/>
      <c r="BM4" s="318"/>
      <c r="BN4" s="318"/>
      <c r="BO4" s="318"/>
      <c r="BP4" s="318"/>
      <c r="BQ4" s="318"/>
      <c r="BR4" s="318"/>
      <c r="BS4" s="318"/>
    </row>
    <row r="5" spans="2:71" s="40" customFormat="1" ht="12.75" x14ac:dyDescent="0.2">
      <c r="BH5" s="41"/>
      <c r="BJ5" s="41"/>
      <c r="BK5" s="41"/>
    </row>
    <row r="6" spans="2:71" s="42" customFormat="1" ht="23.25" customHeight="1" x14ac:dyDescent="0.25">
      <c r="C6" s="319" t="s">
        <v>69</v>
      </c>
      <c r="D6" s="319"/>
      <c r="E6" s="320">
        <v>45278</v>
      </c>
      <c r="F6" s="321"/>
      <c r="G6" s="321"/>
      <c r="H6" s="321"/>
      <c r="I6" s="321"/>
      <c r="BH6" s="43"/>
      <c r="BJ6" s="43"/>
      <c r="BK6" s="43"/>
    </row>
    <row r="7" spans="2:71" s="40" customFormat="1" ht="13.5" thickBot="1" x14ac:dyDescent="0.25">
      <c r="BH7" s="41"/>
      <c r="BJ7" s="41"/>
      <c r="BK7" s="41"/>
    </row>
    <row r="8" spans="2:71" s="42" customFormat="1" ht="21.75" customHeight="1" x14ac:dyDescent="0.25">
      <c r="B8" s="322" t="s">
        <v>70</v>
      </c>
      <c r="C8" s="323"/>
      <c r="D8" s="323"/>
      <c r="E8" s="323"/>
      <c r="F8" s="323"/>
      <c r="G8" s="323"/>
      <c r="H8" s="323"/>
      <c r="I8" s="323"/>
      <c r="J8" s="323"/>
      <c r="K8" s="323"/>
      <c r="L8" s="323"/>
      <c r="M8" s="324"/>
      <c r="N8" s="325" t="s">
        <v>71</v>
      </c>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7"/>
      <c r="AN8" s="328" t="s">
        <v>365</v>
      </c>
      <c r="AO8" s="329"/>
      <c r="AP8" s="329"/>
      <c r="AQ8" s="329"/>
      <c r="AR8" s="329"/>
      <c r="AS8" s="329"/>
      <c r="AT8" s="329"/>
      <c r="AU8" s="329"/>
      <c r="AV8" s="329"/>
      <c r="AW8" s="352" t="s">
        <v>73</v>
      </c>
      <c r="AX8" s="353"/>
      <c r="AY8" s="353"/>
      <c r="AZ8" s="353"/>
      <c r="BA8" s="353"/>
      <c r="BB8" s="353"/>
      <c r="BC8" s="353"/>
      <c r="BD8" s="353"/>
      <c r="BE8" s="353"/>
      <c r="BF8" s="353"/>
      <c r="BG8" s="353"/>
      <c r="BH8" s="353"/>
      <c r="BI8" s="353"/>
      <c r="BJ8" s="353"/>
      <c r="BK8" s="353"/>
      <c r="BL8" s="353"/>
      <c r="BM8" s="353"/>
      <c r="BN8" s="353"/>
      <c r="BO8" s="330" t="s">
        <v>74</v>
      </c>
      <c r="BP8" s="331"/>
      <c r="BQ8" s="331"/>
      <c r="BR8" s="331"/>
      <c r="BS8" s="334" t="s">
        <v>75</v>
      </c>
    </row>
    <row r="9" spans="2:71" s="42" customFormat="1" ht="15" customHeight="1" x14ac:dyDescent="0.25">
      <c r="B9" s="337" t="s">
        <v>76</v>
      </c>
      <c r="C9" s="339" t="s">
        <v>77</v>
      </c>
      <c r="D9" s="341" t="s">
        <v>78</v>
      </c>
      <c r="E9" s="341" t="s">
        <v>79</v>
      </c>
      <c r="F9" s="341" t="s">
        <v>80</v>
      </c>
      <c r="G9" s="341"/>
      <c r="H9" s="341"/>
      <c r="I9" s="341"/>
      <c r="J9" s="341"/>
      <c r="K9" s="343" t="s">
        <v>81</v>
      </c>
      <c r="L9" s="344"/>
      <c r="M9" s="346" t="s">
        <v>82</v>
      </c>
      <c r="N9" s="349" t="s">
        <v>83</v>
      </c>
      <c r="O9" s="350"/>
      <c r="P9" s="350"/>
      <c r="Q9" s="350"/>
      <c r="R9" s="350"/>
      <c r="S9" s="350"/>
      <c r="T9" s="350"/>
      <c r="U9" s="350"/>
      <c r="V9" s="350"/>
      <c r="W9" s="350"/>
      <c r="X9" s="350"/>
      <c r="Y9" s="350"/>
      <c r="Z9" s="350"/>
      <c r="AA9" s="350"/>
      <c r="AB9" s="350"/>
      <c r="AC9" s="350"/>
      <c r="AD9" s="350"/>
      <c r="AE9" s="350"/>
      <c r="AF9" s="350"/>
      <c r="AG9" s="350"/>
      <c r="AH9" s="350"/>
      <c r="AI9" s="350"/>
      <c r="AJ9" s="350"/>
      <c r="AK9" s="350"/>
      <c r="AL9" s="350"/>
      <c r="AM9" s="351"/>
      <c r="AN9" s="354" t="s">
        <v>84</v>
      </c>
      <c r="AO9" s="356" t="s">
        <v>85</v>
      </c>
      <c r="AP9" s="356" t="s">
        <v>86</v>
      </c>
      <c r="AQ9" s="356" t="s">
        <v>87</v>
      </c>
      <c r="AR9" s="356" t="s">
        <v>88</v>
      </c>
      <c r="AS9" s="356" t="s">
        <v>89</v>
      </c>
      <c r="AT9" s="356" t="s">
        <v>90</v>
      </c>
      <c r="AU9" s="356" t="s">
        <v>91</v>
      </c>
      <c r="AV9" s="356" t="s">
        <v>92</v>
      </c>
      <c r="AW9" s="361" t="s">
        <v>93</v>
      </c>
      <c r="AX9" s="362"/>
      <c r="AY9" s="362"/>
      <c r="AZ9" s="362"/>
      <c r="BA9" s="362"/>
      <c r="BB9" s="362"/>
      <c r="BC9" s="363"/>
      <c r="BD9" s="367" t="s">
        <v>94</v>
      </c>
      <c r="BE9" s="368"/>
      <c r="BF9" s="371"/>
      <c r="BG9" s="367" t="s">
        <v>95</v>
      </c>
      <c r="BH9" s="368"/>
      <c r="BI9" s="371"/>
      <c r="BJ9" s="367" t="s">
        <v>96</v>
      </c>
      <c r="BK9" s="368"/>
      <c r="BL9" s="373" t="s">
        <v>97</v>
      </c>
      <c r="BM9" s="357" t="s">
        <v>98</v>
      </c>
      <c r="BN9" s="359" t="s">
        <v>99</v>
      </c>
      <c r="BO9" s="332"/>
      <c r="BP9" s="333"/>
      <c r="BQ9" s="333"/>
      <c r="BR9" s="333"/>
      <c r="BS9" s="335"/>
    </row>
    <row r="10" spans="2:71" s="42" customFormat="1" ht="15" customHeight="1" x14ac:dyDescent="0.25">
      <c r="B10" s="337"/>
      <c r="C10" s="339"/>
      <c r="D10" s="341"/>
      <c r="E10" s="341"/>
      <c r="F10" s="385" t="s">
        <v>100</v>
      </c>
      <c r="G10" s="385" t="s">
        <v>101</v>
      </c>
      <c r="H10" s="385" t="s">
        <v>102</v>
      </c>
      <c r="I10" s="385" t="s">
        <v>103</v>
      </c>
      <c r="J10" s="385" t="s">
        <v>184</v>
      </c>
      <c r="K10" s="344"/>
      <c r="L10" s="344"/>
      <c r="M10" s="347"/>
      <c r="N10" s="349" t="s">
        <v>104</v>
      </c>
      <c r="O10" s="350"/>
      <c r="P10" s="350"/>
      <c r="Q10" s="350" t="s">
        <v>105</v>
      </c>
      <c r="R10" s="350"/>
      <c r="S10" s="350"/>
      <c r="T10" s="350"/>
      <c r="U10" s="350"/>
      <c r="V10" s="350"/>
      <c r="W10" s="350"/>
      <c r="X10" s="350"/>
      <c r="Y10" s="350"/>
      <c r="Z10" s="350"/>
      <c r="AA10" s="350"/>
      <c r="AB10" s="350"/>
      <c r="AC10" s="350"/>
      <c r="AD10" s="350"/>
      <c r="AE10" s="350"/>
      <c r="AF10" s="350"/>
      <c r="AG10" s="350"/>
      <c r="AH10" s="350"/>
      <c r="AI10" s="350"/>
      <c r="AJ10" s="392" t="s">
        <v>106</v>
      </c>
      <c r="AK10" s="392"/>
      <c r="AL10" s="392" t="s">
        <v>107</v>
      </c>
      <c r="AM10" s="394" t="s">
        <v>108</v>
      </c>
      <c r="AN10" s="354"/>
      <c r="AO10" s="356"/>
      <c r="AP10" s="356"/>
      <c r="AQ10" s="356"/>
      <c r="AR10" s="356"/>
      <c r="AS10" s="356"/>
      <c r="AT10" s="356"/>
      <c r="AU10" s="356"/>
      <c r="AV10" s="356"/>
      <c r="AW10" s="364"/>
      <c r="AX10" s="365"/>
      <c r="AY10" s="365"/>
      <c r="AZ10" s="365"/>
      <c r="BA10" s="365"/>
      <c r="BB10" s="365"/>
      <c r="BC10" s="366"/>
      <c r="BD10" s="369"/>
      <c r="BE10" s="370"/>
      <c r="BF10" s="372"/>
      <c r="BG10" s="369"/>
      <c r="BH10" s="370"/>
      <c r="BI10" s="372"/>
      <c r="BJ10" s="369"/>
      <c r="BK10" s="370"/>
      <c r="BL10" s="374"/>
      <c r="BM10" s="358"/>
      <c r="BN10" s="360"/>
      <c r="BO10" s="332"/>
      <c r="BP10" s="333"/>
      <c r="BQ10" s="333"/>
      <c r="BR10" s="333"/>
      <c r="BS10" s="335"/>
    </row>
    <row r="11" spans="2:71" s="42" customFormat="1" ht="33.75" customHeight="1" thickBot="1" x14ac:dyDescent="0.3">
      <c r="B11" s="338"/>
      <c r="C11" s="340"/>
      <c r="D11" s="342"/>
      <c r="E11" s="342"/>
      <c r="F11" s="386"/>
      <c r="G11" s="386"/>
      <c r="H11" s="386"/>
      <c r="I11" s="386"/>
      <c r="J11" s="386"/>
      <c r="K11" s="345"/>
      <c r="L11" s="345"/>
      <c r="M11" s="348"/>
      <c r="N11" s="387"/>
      <c r="O11" s="388"/>
      <c r="P11" s="388"/>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393"/>
      <c r="AK11" s="393"/>
      <c r="AL11" s="393"/>
      <c r="AM11" s="395"/>
      <c r="AN11" s="355"/>
      <c r="AO11" s="357"/>
      <c r="AP11" s="357"/>
      <c r="AQ11" s="357"/>
      <c r="AR11" s="357"/>
      <c r="AS11" s="357"/>
      <c r="AT11" s="357"/>
      <c r="AU11" s="357"/>
      <c r="AV11" s="357"/>
      <c r="AW11" s="79" t="s">
        <v>109</v>
      </c>
      <c r="AX11" s="79" t="s">
        <v>110</v>
      </c>
      <c r="AY11" s="79">
        <v>2</v>
      </c>
      <c r="AZ11" s="79">
        <v>3</v>
      </c>
      <c r="BA11" s="79">
        <v>4</v>
      </c>
      <c r="BB11" s="79">
        <v>5</v>
      </c>
      <c r="BC11" s="79">
        <v>6</v>
      </c>
      <c r="BD11" s="369"/>
      <c r="BE11" s="370"/>
      <c r="BF11" s="372"/>
      <c r="BG11" s="369"/>
      <c r="BH11" s="370"/>
      <c r="BI11" s="372"/>
      <c r="BJ11" s="369"/>
      <c r="BK11" s="370"/>
      <c r="BL11" s="374"/>
      <c r="BM11" s="358"/>
      <c r="BN11" s="360"/>
      <c r="BO11" s="375" t="s">
        <v>104</v>
      </c>
      <c r="BP11" s="376"/>
      <c r="BQ11" s="80" t="s">
        <v>106</v>
      </c>
      <c r="BR11" s="80" t="s">
        <v>111</v>
      </c>
      <c r="BS11" s="336"/>
    </row>
    <row r="12" spans="2:71" s="53" customFormat="1" ht="409.15" customHeight="1" x14ac:dyDescent="0.25">
      <c r="B12" s="377">
        <v>1</v>
      </c>
      <c r="C12" s="380" t="s">
        <v>295</v>
      </c>
      <c r="D12" s="383" t="s">
        <v>296</v>
      </c>
      <c r="E12" s="383" t="s">
        <v>297</v>
      </c>
      <c r="F12" s="383" t="s">
        <v>162</v>
      </c>
      <c r="G12" s="383" t="s">
        <v>162</v>
      </c>
      <c r="H12" s="383" t="s">
        <v>162</v>
      </c>
      <c r="I12" s="383" t="s">
        <v>162</v>
      </c>
      <c r="J12" s="383" t="str">
        <f>IF(AND((F12="SI"),(G12="SI"),(H12="SI"),(I12="SI")),"Si es Riesgo de Corrupción","No es Riesgo de Corrupción")</f>
        <v>Si es Riesgo de Corrupción</v>
      </c>
      <c r="K12" s="47">
        <v>1</v>
      </c>
      <c r="L12" s="48" t="s">
        <v>298</v>
      </c>
      <c r="M12" s="405" t="s">
        <v>299</v>
      </c>
      <c r="N12" s="389">
        <v>2</v>
      </c>
      <c r="O12" s="399" t="str">
        <f>IF(N12=1,"Rara vez",IF(N12=2,"Improbable",IF(N12=3,"Posible",IF(N12=4,"Probable",IF(N12=5,"Casi seguro","Definir el nivel de probabilidad")))))</f>
        <v>Improbable</v>
      </c>
      <c r="P12" s="40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396" t="s">
        <v>162</v>
      </c>
      <c r="R12" s="396" t="s">
        <v>162</v>
      </c>
      <c r="S12" s="396" t="s">
        <v>165</v>
      </c>
      <c r="T12" s="396" t="s">
        <v>162</v>
      </c>
      <c r="U12" s="396" t="s">
        <v>162</v>
      </c>
      <c r="V12" s="396" t="s">
        <v>162</v>
      </c>
      <c r="W12" s="396" t="s">
        <v>162</v>
      </c>
      <c r="X12" s="396" t="s">
        <v>165</v>
      </c>
      <c r="Y12" s="396" t="s">
        <v>162</v>
      </c>
      <c r="Z12" s="396" t="s">
        <v>162</v>
      </c>
      <c r="AA12" s="396" t="s">
        <v>162</v>
      </c>
      <c r="AB12" s="396" t="s">
        <v>162</v>
      </c>
      <c r="AC12" s="396" t="s">
        <v>162</v>
      </c>
      <c r="AD12" s="396" t="s">
        <v>162</v>
      </c>
      <c r="AE12" s="396" t="s">
        <v>162</v>
      </c>
      <c r="AF12" s="396" t="s">
        <v>165</v>
      </c>
      <c r="AG12" s="396" t="s">
        <v>162</v>
      </c>
      <c r="AH12" s="396" t="s">
        <v>162</v>
      </c>
      <c r="AI12" s="396" t="s">
        <v>165</v>
      </c>
      <c r="AJ12" s="396">
        <f t="shared" ref="AJ12:AJ22" si="0">IF(AF12="SI","Impacto Catastrófico por lesoines o perdida de vidas humanas",(COUNTIF(Q12:AE21,"SI")+COUNTIF(AG12:AI21,"SI")))</f>
        <v>15</v>
      </c>
      <c r="AK12" s="396" t="str">
        <f>IF(AJ12=0,"",IF(AND(AJ12&gt;0,AJ12&lt;=5),"Moderado",IF(AND(AJ12&gt;5,AJ12&lt;=11),"Mayor","Catastrófico")))</f>
        <v>Catastrófico</v>
      </c>
      <c r="AL12" s="396" t="str">
        <f>IF(AND(O12="Rara Vez",AK12="Moderado"),"Moderado",IF(AND(O12="Rara Vez",AK12="Mayor"),"Alto",IF(AND(O12="Improbable",AK12="Moderado"),"Moderado",IF(AND(O12="Improbable",AK12="Mayor"),"Alto",IF(AND(O12="Posible",AK12="Moderado"),"Alto",IF(AND(O12="Probable",AK12="Moderado"),"Alto","Extremo"))))))</f>
        <v>Extremo</v>
      </c>
      <c r="AM12" s="411" t="s">
        <v>159</v>
      </c>
      <c r="AN12" s="49">
        <v>1</v>
      </c>
      <c r="AO12" s="50" t="s">
        <v>344</v>
      </c>
      <c r="AP12" s="50" t="s">
        <v>300</v>
      </c>
      <c r="AQ12" s="50" t="s">
        <v>186</v>
      </c>
      <c r="AR12" s="50" t="s">
        <v>301</v>
      </c>
      <c r="AS12" s="50" t="s">
        <v>345</v>
      </c>
      <c r="AT12" s="50" t="s">
        <v>188</v>
      </c>
      <c r="AU12" s="50" t="s">
        <v>302</v>
      </c>
      <c r="AV12" s="50" t="s">
        <v>170</v>
      </c>
      <c r="AW12" s="81" t="s">
        <v>171</v>
      </c>
      <c r="AX12" s="81" t="s">
        <v>172</v>
      </c>
      <c r="AY12" s="81" t="s">
        <v>303</v>
      </c>
      <c r="AZ12" s="81" t="s">
        <v>174</v>
      </c>
      <c r="BA12" s="81" t="s">
        <v>175</v>
      </c>
      <c r="BB12" s="81" t="s">
        <v>176</v>
      </c>
      <c r="BC12" s="81" t="s">
        <v>187</v>
      </c>
      <c r="BD12" s="81">
        <f t="shared" ref="BD12:BD61" si="1">IF(AW12="Asignado",15,0)+IF(AX12="Adecuado",15,0)+IF(AY12="Oportuna",15,0)+IF(AZ12="Prevenir",15,IF(AZ12="Detectar",10,0))+IF(BA12="Confiable",15,0)+IF(BB12="Se investigan y resuelven oportunamente",15,0)+IF(BC12="Completa",10,IF(BC12="Incompleta",5,0))</f>
        <v>85</v>
      </c>
      <c r="BE12" s="81" t="str">
        <f t="shared" ref="BE12:BE61" si="2">IF(BD12&lt;=85,"Débil",IF(AND(BD12&gt;=86,BD12&lt;=94),"Moderado","Fuerte"))</f>
        <v>Débil</v>
      </c>
      <c r="BF12" s="50"/>
      <c r="BG12" s="52" t="s">
        <v>178</v>
      </c>
      <c r="BH12" s="81" t="str">
        <f t="shared" ref="BH12:BH61" si="3">IF(BG12="Débil","No se ejecuta",IF(BG12="Moderado","Algunas veces se ejecuta",IF(BG12="FUERTE","Siempre se ejecuta","Casilla formulada")))</f>
        <v>Siempre se ejecuta</v>
      </c>
      <c r="BI12" s="50"/>
      <c r="BJ12" s="81"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DÉBIL</v>
      </c>
      <c r="BK12" s="81">
        <f t="shared" ref="BK12:BK61" si="5">IF(BJ12="DÉBIL",0,IF(BJ12="MODERADO",50,IF(BJ12="FUERTE",100,"")))</f>
        <v>0</v>
      </c>
      <c r="BL12" s="81" t="str">
        <f t="shared" ref="BL12:BL61" si="6">IF(AND(BG12="Fuerte",BE12="Fuerte"),"NO","SI")</f>
        <v>SI</v>
      </c>
      <c r="BM12" s="414" t="str">
        <f>IF(AVERAGE(BK12:BK21)=100,"FUERTE",IF(AND(AVERAGE(BK12:BK21)&lt;=99,AVERAGE(BK12:BK21)&gt;=50),"MODERADA",IF(AVERAGE(BK12:BK21)&lt;50,"DÉBIL",0)))</f>
        <v>DÉBIL</v>
      </c>
      <c r="BN12" s="417" t="str">
        <f>IFERROR(IF(BM12="DÉBIL","NO DISMINUYE",IF(AVERAGEIF(AV12:AV21,"Preventivo",BK12:BK21)&gt;=50,"DIRECTAMENTE","NO DISMINUYE")),"NO DISMINUYE")</f>
        <v>NO DISMINUYE</v>
      </c>
      <c r="BO12" s="420">
        <f>IF(N12=1,1,IF(AND(N12=2,BM12="FUERTE",BN12="DIRECTAMENTE"),N12-1,IF(AND(N12&gt;2,BM12="FUERTE",BN12="DIRECTAMENTE"),N12-2,IF(AND(N12&gt;=2,BM12="MODERADA",BN12="DIRECTAMENTE"),N12-1,N12))))</f>
        <v>2</v>
      </c>
      <c r="BP12" s="423" t="str">
        <f>IF(BO12=1,"Rara vez",IF(BO12=2,"Improbable",IF(BO12=3,"Posible",IF(BO12=4,"Probable",IF(BO12=5,"Casi Seguro",0)))))</f>
        <v>Improbable</v>
      </c>
      <c r="BQ12" s="407" t="str">
        <f>AK12</f>
        <v>Catastrófico</v>
      </c>
      <c r="BR12" s="407" t="str">
        <f>IF(AND(BP12="Rara Vez",BQ12="Moderado"),"Moderado",IF(AND(BP12="Rara Vez",BQ12="Mayor"),"Alto",IF(AND(BP12="Improbable",BQ12="Moderado"),"Moderado",IF(AND(BP12="Improbable",BQ12="Mayor"),"Alto",IF(AND(BP12="Posible",BQ12="Moderado"),"Alto",IF(AND(BP12="Probable",BQ12="Moderado"),"Alto","Extremo"))))))</f>
        <v>Extremo</v>
      </c>
      <c r="BS12" s="408" t="s">
        <v>304</v>
      </c>
    </row>
    <row r="13" spans="2:71" s="53" customFormat="1" ht="6" customHeight="1" x14ac:dyDescent="0.25">
      <c r="B13" s="378"/>
      <c r="C13" s="381"/>
      <c r="D13" s="383"/>
      <c r="E13" s="383"/>
      <c r="F13" s="383"/>
      <c r="G13" s="383"/>
      <c r="H13" s="383"/>
      <c r="I13" s="383"/>
      <c r="J13" s="383"/>
      <c r="K13" s="54">
        <v>2</v>
      </c>
      <c r="L13" s="55" t="s">
        <v>115</v>
      </c>
      <c r="M13" s="405"/>
      <c r="N13" s="390"/>
      <c r="O13" s="400"/>
      <c r="P13" s="403"/>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412"/>
      <c r="AN13" s="56">
        <v>2</v>
      </c>
      <c r="AO13" s="57" t="s">
        <v>117</v>
      </c>
      <c r="AP13" s="57"/>
      <c r="AQ13" s="57" t="s">
        <v>114</v>
      </c>
      <c r="AR13" s="57"/>
      <c r="AS13" s="57"/>
      <c r="AT13" s="57"/>
      <c r="AU13" s="57"/>
      <c r="AV13" s="57" t="s">
        <v>114</v>
      </c>
      <c r="AW13" s="58" t="s">
        <v>114</v>
      </c>
      <c r="AX13" s="58" t="s">
        <v>114</v>
      </c>
      <c r="AY13" s="58" t="s">
        <v>114</v>
      </c>
      <c r="AZ13" s="58" t="s">
        <v>114</v>
      </c>
      <c r="BA13" s="58" t="s">
        <v>114</v>
      </c>
      <c r="BB13" s="58" t="s">
        <v>114</v>
      </c>
      <c r="BC13" s="58" t="s">
        <v>114</v>
      </c>
      <c r="BD13" s="58">
        <f t="shared" si="1"/>
        <v>0</v>
      </c>
      <c r="BE13" s="58" t="str">
        <f t="shared" si="2"/>
        <v>Débil</v>
      </c>
      <c r="BF13" s="57"/>
      <c r="BG13" s="59" t="s">
        <v>114</v>
      </c>
      <c r="BH13" s="58" t="str">
        <f t="shared" si="3"/>
        <v>Casilla formulada</v>
      </c>
      <c r="BI13" s="57"/>
      <c r="BJ13" s="58" t="str">
        <f t="shared" si="4"/>
        <v/>
      </c>
      <c r="BK13" s="58" t="str">
        <f t="shared" si="5"/>
        <v/>
      </c>
      <c r="BL13" s="58" t="str">
        <f t="shared" si="6"/>
        <v>SI</v>
      </c>
      <c r="BM13" s="415"/>
      <c r="BN13" s="418"/>
      <c r="BO13" s="421"/>
      <c r="BP13" s="403"/>
      <c r="BQ13" s="397"/>
      <c r="BR13" s="397"/>
      <c r="BS13" s="409"/>
    </row>
    <row r="14" spans="2:71" s="53" customFormat="1" ht="6" customHeight="1" x14ac:dyDescent="0.25">
      <c r="B14" s="378"/>
      <c r="C14" s="381"/>
      <c r="D14" s="383"/>
      <c r="E14" s="383"/>
      <c r="F14" s="383"/>
      <c r="G14" s="383"/>
      <c r="H14" s="383"/>
      <c r="I14" s="383"/>
      <c r="J14" s="383"/>
      <c r="K14" s="60">
        <v>3</v>
      </c>
      <c r="L14" s="61" t="s">
        <v>115</v>
      </c>
      <c r="M14" s="405"/>
      <c r="N14" s="390"/>
      <c r="O14" s="400"/>
      <c r="P14" s="403"/>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412"/>
      <c r="AN14" s="62">
        <v>3</v>
      </c>
      <c r="AO14" s="63" t="s">
        <v>117</v>
      </c>
      <c r="AP14" s="63"/>
      <c r="AQ14" s="63" t="s">
        <v>114</v>
      </c>
      <c r="AR14" s="63"/>
      <c r="AS14" s="63"/>
      <c r="AT14" s="63"/>
      <c r="AU14" s="63"/>
      <c r="AV14" s="63" t="s">
        <v>114</v>
      </c>
      <c r="AW14" s="82" t="s">
        <v>114</v>
      </c>
      <c r="AX14" s="82" t="s">
        <v>114</v>
      </c>
      <c r="AY14" s="82" t="s">
        <v>114</v>
      </c>
      <c r="AZ14" s="82" t="s">
        <v>114</v>
      </c>
      <c r="BA14" s="82" t="s">
        <v>114</v>
      </c>
      <c r="BB14" s="82" t="s">
        <v>114</v>
      </c>
      <c r="BC14" s="82" t="s">
        <v>114</v>
      </c>
      <c r="BD14" s="82">
        <f t="shared" si="1"/>
        <v>0</v>
      </c>
      <c r="BE14" s="82" t="str">
        <f t="shared" si="2"/>
        <v>Débil</v>
      </c>
      <c r="BF14" s="63"/>
      <c r="BG14" s="65" t="s">
        <v>114</v>
      </c>
      <c r="BH14" s="82" t="str">
        <f t="shared" si="3"/>
        <v>Casilla formulada</v>
      </c>
      <c r="BI14" s="63"/>
      <c r="BJ14" s="82" t="str">
        <f t="shared" si="4"/>
        <v/>
      </c>
      <c r="BK14" s="82" t="str">
        <f t="shared" si="5"/>
        <v/>
      </c>
      <c r="BL14" s="82" t="str">
        <f t="shared" si="6"/>
        <v>SI</v>
      </c>
      <c r="BM14" s="415"/>
      <c r="BN14" s="418"/>
      <c r="BO14" s="421"/>
      <c r="BP14" s="403"/>
      <c r="BQ14" s="397"/>
      <c r="BR14" s="397"/>
      <c r="BS14" s="409"/>
    </row>
    <row r="15" spans="2:71" s="53" customFormat="1" ht="6" customHeight="1" x14ac:dyDescent="0.25">
      <c r="B15" s="378"/>
      <c r="C15" s="381"/>
      <c r="D15" s="383"/>
      <c r="E15" s="383"/>
      <c r="F15" s="383"/>
      <c r="G15" s="383"/>
      <c r="H15" s="383"/>
      <c r="I15" s="383"/>
      <c r="J15" s="383"/>
      <c r="K15" s="54">
        <v>4</v>
      </c>
      <c r="L15" s="55" t="s">
        <v>115</v>
      </c>
      <c r="M15" s="405"/>
      <c r="N15" s="390"/>
      <c r="O15" s="400"/>
      <c r="P15" s="403"/>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412"/>
      <c r="AN15" s="56">
        <v>4</v>
      </c>
      <c r="AO15" s="57" t="s">
        <v>117</v>
      </c>
      <c r="AP15" s="57"/>
      <c r="AQ15" s="57" t="s">
        <v>114</v>
      </c>
      <c r="AR15" s="57"/>
      <c r="AS15" s="57"/>
      <c r="AT15" s="57"/>
      <c r="AU15" s="57"/>
      <c r="AV15" s="57" t="s">
        <v>114</v>
      </c>
      <c r="AW15" s="58" t="s">
        <v>114</v>
      </c>
      <c r="AX15" s="58" t="s">
        <v>114</v>
      </c>
      <c r="AY15" s="58" t="s">
        <v>114</v>
      </c>
      <c r="AZ15" s="58" t="s">
        <v>114</v>
      </c>
      <c r="BA15" s="58" t="s">
        <v>114</v>
      </c>
      <c r="BB15" s="58" t="s">
        <v>114</v>
      </c>
      <c r="BC15" s="58" t="s">
        <v>114</v>
      </c>
      <c r="BD15" s="58">
        <f t="shared" si="1"/>
        <v>0</v>
      </c>
      <c r="BE15" s="58" t="str">
        <f t="shared" si="2"/>
        <v>Débil</v>
      </c>
      <c r="BF15" s="57"/>
      <c r="BG15" s="59" t="s">
        <v>114</v>
      </c>
      <c r="BH15" s="58" t="str">
        <f t="shared" si="3"/>
        <v>Casilla formulada</v>
      </c>
      <c r="BI15" s="57"/>
      <c r="BJ15" s="58" t="str">
        <f t="shared" si="4"/>
        <v/>
      </c>
      <c r="BK15" s="58" t="str">
        <f t="shared" si="5"/>
        <v/>
      </c>
      <c r="BL15" s="58" t="str">
        <f t="shared" si="6"/>
        <v>SI</v>
      </c>
      <c r="BM15" s="415"/>
      <c r="BN15" s="418"/>
      <c r="BO15" s="421"/>
      <c r="BP15" s="403"/>
      <c r="BQ15" s="397"/>
      <c r="BR15" s="397"/>
      <c r="BS15" s="409"/>
    </row>
    <row r="16" spans="2:71" s="53" customFormat="1" ht="6" customHeight="1" x14ac:dyDescent="0.25">
      <c r="B16" s="378"/>
      <c r="C16" s="381"/>
      <c r="D16" s="383"/>
      <c r="E16" s="383"/>
      <c r="F16" s="383"/>
      <c r="G16" s="383"/>
      <c r="H16" s="383"/>
      <c r="I16" s="383"/>
      <c r="J16" s="383"/>
      <c r="K16" s="60">
        <v>5</v>
      </c>
      <c r="L16" s="61" t="s">
        <v>115</v>
      </c>
      <c r="M16" s="405"/>
      <c r="N16" s="390"/>
      <c r="O16" s="400"/>
      <c r="P16" s="403"/>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412"/>
      <c r="AN16" s="62">
        <v>5</v>
      </c>
      <c r="AO16" s="63" t="s">
        <v>117</v>
      </c>
      <c r="AP16" s="63"/>
      <c r="AQ16" s="63" t="s">
        <v>114</v>
      </c>
      <c r="AR16" s="63"/>
      <c r="AS16" s="63"/>
      <c r="AT16" s="63"/>
      <c r="AU16" s="63"/>
      <c r="AV16" s="63" t="s">
        <v>114</v>
      </c>
      <c r="AW16" s="82" t="s">
        <v>114</v>
      </c>
      <c r="AX16" s="82" t="s">
        <v>114</v>
      </c>
      <c r="AY16" s="82" t="s">
        <v>114</v>
      </c>
      <c r="AZ16" s="82" t="s">
        <v>114</v>
      </c>
      <c r="BA16" s="82" t="s">
        <v>114</v>
      </c>
      <c r="BB16" s="82" t="s">
        <v>114</v>
      </c>
      <c r="BC16" s="82" t="s">
        <v>114</v>
      </c>
      <c r="BD16" s="82">
        <f t="shared" si="1"/>
        <v>0</v>
      </c>
      <c r="BE16" s="82" t="str">
        <f t="shared" si="2"/>
        <v>Débil</v>
      </c>
      <c r="BF16" s="63"/>
      <c r="BG16" s="65" t="s">
        <v>114</v>
      </c>
      <c r="BH16" s="82" t="str">
        <f t="shared" si="3"/>
        <v>Casilla formulada</v>
      </c>
      <c r="BI16" s="63"/>
      <c r="BJ16" s="82" t="str">
        <f t="shared" si="4"/>
        <v/>
      </c>
      <c r="BK16" s="82" t="str">
        <f t="shared" si="5"/>
        <v/>
      </c>
      <c r="BL16" s="82" t="str">
        <f t="shared" si="6"/>
        <v>SI</v>
      </c>
      <c r="BM16" s="415"/>
      <c r="BN16" s="418"/>
      <c r="BO16" s="421"/>
      <c r="BP16" s="403"/>
      <c r="BQ16" s="397"/>
      <c r="BR16" s="397"/>
      <c r="BS16" s="409"/>
    </row>
    <row r="17" spans="2:71" s="53" customFormat="1" ht="6" customHeight="1" x14ac:dyDescent="0.25">
      <c r="B17" s="378"/>
      <c r="C17" s="381"/>
      <c r="D17" s="383"/>
      <c r="E17" s="383"/>
      <c r="F17" s="383"/>
      <c r="G17" s="383"/>
      <c r="H17" s="383"/>
      <c r="I17" s="383"/>
      <c r="J17" s="383"/>
      <c r="K17" s="54">
        <v>6</v>
      </c>
      <c r="L17" s="55" t="s">
        <v>115</v>
      </c>
      <c r="M17" s="405"/>
      <c r="N17" s="390"/>
      <c r="O17" s="400"/>
      <c r="P17" s="403"/>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412"/>
      <c r="AN17" s="56">
        <v>6</v>
      </c>
      <c r="AO17" s="57" t="s">
        <v>117</v>
      </c>
      <c r="AP17" s="57"/>
      <c r="AQ17" s="57" t="s">
        <v>114</v>
      </c>
      <c r="AR17" s="57"/>
      <c r="AS17" s="57"/>
      <c r="AT17" s="57"/>
      <c r="AU17" s="57"/>
      <c r="AV17" s="57" t="s">
        <v>114</v>
      </c>
      <c r="AW17" s="58" t="s">
        <v>114</v>
      </c>
      <c r="AX17" s="58" t="s">
        <v>114</v>
      </c>
      <c r="AY17" s="58" t="s">
        <v>114</v>
      </c>
      <c r="AZ17" s="58" t="s">
        <v>114</v>
      </c>
      <c r="BA17" s="58" t="s">
        <v>114</v>
      </c>
      <c r="BB17" s="58" t="s">
        <v>114</v>
      </c>
      <c r="BC17" s="58" t="s">
        <v>114</v>
      </c>
      <c r="BD17" s="58">
        <f t="shared" si="1"/>
        <v>0</v>
      </c>
      <c r="BE17" s="58" t="str">
        <f t="shared" si="2"/>
        <v>Débil</v>
      </c>
      <c r="BF17" s="57"/>
      <c r="BG17" s="59" t="s">
        <v>114</v>
      </c>
      <c r="BH17" s="58" t="str">
        <f t="shared" si="3"/>
        <v>Casilla formulada</v>
      </c>
      <c r="BI17" s="57"/>
      <c r="BJ17" s="58" t="str">
        <f t="shared" si="4"/>
        <v/>
      </c>
      <c r="BK17" s="58" t="str">
        <f t="shared" si="5"/>
        <v/>
      </c>
      <c r="BL17" s="58" t="str">
        <f t="shared" si="6"/>
        <v>SI</v>
      </c>
      <c r="BM17" s="415"/>
      <c r="BN17" s="418"/>
      <c r="BO17" s="421"/>
      <c r="BP17" s="403"/>
      <c r="BQ17" s="397"/>
      <c r="BR17" s="397"/>
      <c r="BS17" s="409"/>
    </row>
    <row r="18" spans="2:71" s="53" customFormat="1" ht="6" customHeight="1" x14ac:dyDescent="0.25">
      <c r="B18" s="378"/>
      <c r="C18" s="381"/>
      <c r="D18" s="383"/>
      <c r="E18" s="383"/>
      <c r="F18" s="383"/>
      <c r="G18" s="383"/>
      <c r="H18" s="383"/>
      <c r="I18" s="383"/>
      <c r="J18" s="383"/>
      <c r="K18" s="60">
        <v>7</v>
      </c>
      <c r="L18" s="61" t="s">
        <v>115</v>
      </c>
      <c r="M18" s="405"/>
      <c r="N18" s="390"/>
      <c r="O18" s="400"/>
      <c r="P18" s="403"/>
      <c r="Q18" s="397"/>
      <c r="R18" s="397"/>
      <c r="S18" s="397"/>
      <c r="T18" s="397"/>
      <c r="U18" s="397"/>
      <c r="V18" s="397"/>
      <c r="W18" s="397"/>
      <c r="X18" s="397"/>
      <c r="Y18" s="397"/>
      <c r="Z18" s="397"/>
      <c r="AA18" s="397"/>
      <c r="AB18" s="397"/>
      <c r="AC18" s="397"/>
      <c r="AD18" s="397"/>
      <c r="AE18" s="397"/>
      <c r="AF18" s="397"/>
      <c r="AG18" s="397"/>
      <c r="AH18" s="397"/>
      <c r="AI18" s="397"/>
      <c r="AJ18" s="397"/>
      <c r="AK18" s="397"/>
      <c r="AL18" s="397"/>
      <c r="AM18" s="412"/>
      <c r="AN18" s="62">
        <v>7</v>
      </c>
      <c r="AO18" s="63" t="s">
        <v>117</v>
      </c>
      <c r="AP18" s="63"/>
      <c r="AQ18" s="63" t="s">
        <v>114</v>
      </c>
      <c r="AR18" s="63"/>
      <c r="AS18" s="63"/>
      <c r="AT18" s="63"/>
      <c r="AU18" s="63"/>
      <c r="AV18" s="63" t="s">
        <v>114</v>
      </c>
      <c r="AW18" s="82" t="s">
        <v>114</v>
      </c>
      <c r="AX18" s="82" t="s">
        <v>114</v>
      </c>
      <c r="AY18" s="82" t="s">
        <v>114</v>
      </c>
      <c r="AZ18" s="82" t="s">
        <v>114</v>
      </c>
      <c r="BA18" s="82" t="s">
        <v>114</v>
      </c>
      <c r="BB18" s="82" t="s">
        <v>114</v>
      </c>
      <c r="BC18" s="82" t="s">
        <v>114</v>
      </c>
      <c r="BD18" s="82">
        <f t="shared" si="1"/>
        <v>0</v>
      </c>
      <c r="BE18" s="82" t="str">
        <f t="shared" si="2"/>
        <v>Débil</v>
      </c>
      <c r="BF18" s="63"/>
      <c r="BG18" s="65" t="s">
        <v>114</v>
      </c>
      <c r="BH18" s="82" t="str">
        <f t="shared" si="3"/>
        <v>Casilla formulada</v>
      </c>
      <c r="BI18" s="63"/>
      <c r="BJ18" s="82" t="str">
        <f t="shared" si="4"/>
        <v/>
      </c>
      <c r="BK18" s="82" t="str">
        <f t="shared" si="5"/>
        <v/>
      </c>
      <c r="BL18" s="82" t="str">
        <f t="shared" si="6"/>
        <v>SI</v>
      </c>
      <c r="BM18" s="415"/>
      <c r="BN18" s="418"/>
      <c r="BO18" s="421"/>
      <c r="BP18" s="403"/>
      <c r="BQ18" s="397"/>
      <c r="BR18" s="397"/>
      <c r="BS18" s="409"/>
    </row>
    <row r="19" spans="2:71" s="53" customFormat="1" ht="6" customHeight="1" x14ac:dyDescent="0.25">
      <c r="B19" s="378"/>
      <c r="C19" s="381"/>
      <c r="D19" s="383"/>
      <c r="E19" s="383"/>
      <c r="F19" s="383"/>
      <c r="G19" s="383"/>
      <c r="H19" s="383"/>
      <c r="I19" s="383"/>
      <c r="J19" s="383"/>
      <c r="K19" s="54">
        <v>8</v>
      </c>
      <c r="L19" s="55" t="s">
        <v>115</v>
      </c>
      <c r="M19" s="405"/>
      <c r="N19" s="390"/>
      <c r="O19" s="400"/>
      <c r="P19" s="403"/>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412"/>
      <c r="AN19" s="56">
        <v>8</v>
      </c>
      <c r="AO19" s="57" t="s">
        <v>117</v>
      </c>
      <c r="AP19" s="57"/>
      <c r="AQ19" s="57" t="s">
        <v>114</v>
      </c>
      <c r="AR19" s="57"/>
      <c r="AS19" s="57"/>
      <c r="AT19" s="57"/>
      <c r="AU19" s="57"/>
      <c r="AV19" s="57" t="s">
        <v>114</v>
      </c>
      <c r="AW19" s="58" t="s">
        <v>114</v>
      </c>
      <c r="AX19" s="58" t="s">
        <v>114</v>
      </c>
      <c r="AY19" s="58" t="s">
        <v>114</v>
      </c>
      <c r="AZ19" s="58" t="s">
        <v>114</v>
      </c>
      <c r="BA19" s="58" t="s">
        <v>114</v>
      </c>
      <c r="BB19" s="58" t="s">
        <v>114</v>
      </c>
      <c r="BC19" s="58" t="s">
        <v>114</v>
      </c>
      <c r="BD19" s="58">
        <f t="shared" si="1"/>
        <v>0</v>
      </c>
      <c r="BE19" s="58" t="str">
        <f t="shared" si="2"/>
        <v>Débil</v>
      </c>
      <c r="BF19" s="57"/>
      <c r="BG19" s="59" t="s">
        <v>114</v>
      </c>
      <c r="BH19" s="58" t="str">
        <f t="shared" si="3"/>
        <v>Casilla formulada</v>
      </c>
      <c r="BI19" s="57"/>
      <c r="BJ19" s="58" t="str">
        <f t="shared" si="4"/>
        <v/>
      </c>
      <c r="BK19" s="58" t="str">
        <f t="shared" si="5"/>
        <v/>
      </c>
      <c r="BL19" s="58" t="str">
        <f t="shared" si="6"/>
        <v>SI</v>
      </c>
      <c r="BM19" s="415"/>
      <c r="BN19" s="418"/>
      <c r="BO19" s="421"/>
      <c r="BP19" s="403"/>
      <c r="BQ19" s="397"/>
      <c r="BR19" s="397"/>
      <c r="BS19" s="409"/>
    </row>
    <row r="20" spans="2:71" s="53" customFormat="1" ht="6" customHeight="1" x14ac:dyDescent="0.25">
      <c r="B20" s="378"/>
      <c r="C20" s="381"/>
      <c r="D20" s="383"/>
      <c r="E20" s="383"/>
      <c r="F20" s="383"/>
      <c r="G20" s="383"/>
      <c r="H20" s="383"/>
      <c r="I20" s="383"/>
      <c r="J20" s="383"/>
      <c r="K20" s="60">
        <v>9</v>
      </c>
      <c r="L20" s="66" t="s">
        <v>115</v>
      </c>
      <c r="M20" s="405"/>
      <c r="N20" s="390"/>
      <c r="O20" s="400"/>
      <c r="P20" s="403"/>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412"/>
      <c r="AN20" s="62">
        <v>9</v>
      </c>
      <c r="AO20" s="63" t="s">
        <v>117</v>
      </c>
      <c r="AP20" s="63"/>
      <c r="AQ20" s="63" t="s">
        <v>114</v>
      </c>
      <c r="AR20" s="63"/>
      <c r="AS20" s="63"/>
      <c r="AT20" s="63"/>
      <c r="AU20" s="63"/>
      <c r="AV20" s="63" t="s">
        <v>114</v>
      </c>
      <c r="AW20" s="82" t="s">
        <v>114</v>
      </c>
      <c r="AX20" s="82" t="s">
        <v>114</v>
      </c>
      <c r="AY20" s="82" t="s">
        <v>114</v>
      </c>
      <c r="AZ20" s="82" t="s">
        <v>114</v>
      </c>
      <c r="BA20" s="82" t="s">
        <v>114</v>
      </c>
      <c r="BB20" s="82" t="s">
        <v>114</v>
      </c>
      <c r="BC20" s="82" t="s">
        <v>114</v>
      </c>
      <c r="BD20" s="82">
        <f t="shared" si="1"/>
        <v>0</v>
      </c>
      <c r="BE20" s="82" t="str">
        <f t="shared" si="2"/>
        <v>Débil</v>
      </c>
      <c r="BF20" s="63"/>
      <c r="BG20" s="65" t="s">
        <v>114</v>
      </c>
      <c r="BH20" s="82" t="str">
        <f t="shared" si="3"/>
        <v>Casilla formulada</v>
      </c>
      <c r="BI20" s="63"/>
      <c r="BJ20" s="82" t="str">
        <f t="shared" si="4"/>
        <v/>
      </c>
      <c r="BK20" s="82" t="str">
        <f t="shared" si="5"/>
        <v/>
      </c>
      <c r="BL20" s="82" t="str">
        <f t="shared" si="6"/>
        <v>SI</v>
      </c>
      <c r="BM20" s="415"/>
      <c r="BN20" s="418"/>
      <c r="BO20" s="421"/>
      <c r="BP20" s="403"/>
      <c r="BQ20" s="397"/>
      <c r="BR20" s="397"/>
      <c r="BS20" s="409"/>
    </row>
    <row r="21" spans="2:71" s="53" customFormat="1" ht="6" customHeight="1" thickBot="1" x14ac:dyDescent="0.3">
      <c r="B21" s="379"/>
      <c r="C21" s="382"/>
      <c r="D21" s="384"/>
      <c r="E21" s="384"/>
      <c r="F21" s="384"/>
      <c r="G21" s="384"/>
      <c r="H21" s="384"/>
      <c r="I21" s="384"/>
      <c r="J21" s="384"/>
      <c r="K21" s="67">
        <v>10</v>
      </c>
      <c r="L21" s="68" t="s">
        <v>115</v>
      </c>
      <c r="M21" s="406"/>
      <c r="N21" s="391"/>
      <c r="O21" s="401"/>
      <c r="P21" s="404"/>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413"/>
      <c r="AN21" s="69">
        <v>10</v>
      </c>
      <c r="AO21" s="70" t="s">
        <v>117</v>
      </c>
      <c r="AP21" s="70"/>
      <c r="AQ21" s="70" t="s">
        <v>114</v>
      </c>
      <c r="AR21" s="70"/>
      <c r="AS21" s="70"/>
      <c r="AT21" s="70"/>
      <c r="AU21" s="70"/>
      <c r="AV21" s="70" t="s">
        <v>114</v>
      </c>
      <c r="AW21" s="71" t="s">
        <v>114</v>
      </c>
      <c r="AX21" s="71" t="s">
        <v>114</v>
      </c>
      <c r="AY21" s="71" t="s">
        <v>114</v>
      </c>
      <c r="AZ21" s="71" t="s">
        <v>114</v>
      </c>
      <c r="BA21" s="71" t="s">
        <v>114</v>
      </c>
      <c r="BB21" s="71" t="s">
        <v>114</v>
      </c>
      <c r="BC21" s="71" t="s">
        <v>114</v>
      </c>
      <c r="BD21" s="71">
        <f t="shared" si="1"/>
        <v>0</v>
      </c>
      <c r="BE21" s="71" t="str">
        <f t="shared" si="2"/>
        <v>Débil</v>
      </c>
      <c r="BF21" s="70"/>
      <c r="BG21" s="72" t="s">
        <v>114</v>
      </c>
      <c r="BH21" s="71" t="str">
        <f t="shared" si="3"/>
        <v>Casilla formulada</v>
      </c>
      <c r="BI21" s="70"/>
      <c r="BJ21" s="71" t="str">
        <f t="shared" si="4"/>
        <v/>
      </c>
      <c r="BK21" s="71" t="str">
        <f t="shared" si="5"/>
        <v/>
      </c>
      <c r="BL21" s="71" t="str">
        <f t="shared" si="6"/>
        <v>SI</v>
      </c>
      <c r="BM21" s="416"/>
      <c r="BN21" s="419"/>
      <c r="BO21" s="422"/>
      <c r="BP21" s="404"/>
      <c r="BQ21" s="398"/>
      <c r="BR21" s="398"/>
      <c r="BS21" s="410"/>
    </row>
    <row r="22" spans="2:71" s="53" customFormat="1" ht="283.14999999999998" customHeight="1" x14ac:dyDescent="0.25">
      <c r="B22" s="377">
        <v>2</v>
      </c>
      <c r="C22" s="380" t="s">
        <v>295</v>
      </c>
      <c r="D22" s="383" t="s">
        <v>296</v>
      </c>
      <c r="E22" s="383" t="s">
        <v>305</v>
      </c>
      <c r="F22" s="383" t="s">
        <v>162</v>
      </c>
      <c r="G22" s="383" t="s">
        <v>162</v>
      </c>
      <c r="H22" s="383" t="s">
        <v>162</v>
      </c>
      <c r="I22" s="383" t="s">
        <v>162</v>
      </c>
      <c r="J22" s="383" t="str">
        <f>IF(AND((F22="SI"),(G22="SI"),(H22="SI"),(I22="SI")),"Si es Riesgo de Corrupción","No es Riesgo de Corrupción")</f>
        <v>Si es Riesgo de Corrupción</v>
      </c>
      <c r="K22" s="47">
        <v>1</v>
      </c>
      <c r="L22" s="48" t="s">
        <v>306</v>
      </c>
      <c r="M22" s="405" t="s">
        <v>310</v>
      </c>
      <c r="N22" s="389">
        <v>1</v>
      </c>
      <c r="O22" s="399" t="str">
        <f>IF(N22=1,"Rara vez",IF(N22=2,"Improbable",IF(N22=3,"Posible",IF(N22=4,"Probable",IF(N22=5,"Casi seguro","Definir el nivel de probabilidad")))))</f>
        <v>Rara vez</v>
      </c>
      <c r="P22" s="40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22" s="396" t="s">
        <v>162</v>
      </c>
      <c r="R22" s="396" t="s">
        <v>162</v>
      </c>
      <c r="S22" s="396" t="s">
        <v>165</v>
      </c>
      <c r="T22" s="396" t="s">
        <v>162</v>
      </c>
      <c r="U22" s="396" t="s">
        <v>162</v>
      </c>
      <c r="V22" s="396" t="s">
        <v>162</v>
      </c>
      <c r="W22" s="396" t="s">
        <v>162</v>
      </c>
      <c r="X22" s="396" t="s">
        <v>165</v>
      </c>
      <c r="Y22" s="396" t="s">
        <v>162</v>
      </c>
      <c r="Z22" s="396" t="s">
        <v>162</v>
      </c>
      <c r="AA22" s="396" t="s">
        <v>162</v>
      </c>
      <c r="AB22" s="396" t="s">
        <v>162</v>
      </c>
      <c r="AC22" s="396" t="s">
        <v>162</v>
      </c>
      <c r="AD22" s="396" t="s">
        <v>162</v>
      </c>
      <c r="AE22" s="396" t="s">
        <v>162</v>
      </c>
      <c r="AF22" s="396" t="s">
        <v>165</v>
      </c>
      <c r="AG22" s="396" t="s">
        <v>162</v>
      </c>
      <c r="AH22" s="396" t="s">
        <v>162</v>
      </c>
      <c r="AI22" s="396" t="s">
        <v>165</v>
      </c>
      <c r="AJ22" s="396">
        <f t="shared" si="0"/>
        <v>15</v>
      </c>
      <c r="AK22" s="396" t="str">
        <f>IF(AJ22=0,"",IF(AND(AJ22&gt;0,AJ22&lt;=5),"Moderado",IF(AND(AJ22&gt;5,AJ22&lt;=11),"Mayor","Catastrófico")))</f>
        <v>Catastrófico</v>
      </c>
      <c r="AL22" s="396" t="str">
        <f>IF(AND(O22="Rara Vez",AK22="Moderado"),"Moderado",IF(AND(O22="Rara Vez",AK22="Mayor"),"Alto",IF(AND(O22="Improbable",AK22="Moderado"),"Moderado",IF(AND(O22="Improbable",AK22="Mayor"),"Alto",IF(AND(O22="Posible",AK22="Moderado"),"Alto",IF(AND(O22="Probable",AK22="Moderado"),"Alto","Extremo"))))))</f>
        <v>Extremo</v>
      </c>
      <c r="AM22" s="411" t="s">
        <v>159</v>
      </c>
      <c r="AN22" s="49">
        <v>1</v>
      </c>
      <c r="AO22" s="50" t="s">
        <v>346</v>
      </c>
      <c r="AP22" s="50" t="s">
        <v>311</v>
      </c>
      <c r="AQ22" s="50" t="s">
        <v>186</v>
      </c>
      <c r="AR22" s="50" t="s">
        <v>312</v>
      </c>
      <c r="AS22" s="50" t="s">
        <v>347</v>
      </c>
      <c r="AT22" s="50" t="s">
        <v>188</v>
      </c>
      <c r="AU22" s="50" t="s">
        <v>313</v>
      </c>
      <c r="AV22" s="50" t="s">
        <v>170</v>
      </c>
      <c r="AW22" s="81" t="s">
        <v>171</v>
      </c>
      <c r="AX22" s="81" t="s">
        <v>172</v>
      </c>
      <c r="AY22" s="81" t="s">
        <v>173</v>
      </c>
      <c r="AZ22" s="81" t="s">
        <v>174</v>
      </c>
      <c r="BA22" s="81" t="s">
        <v>175</v>
      </c>
      <c r="BB22" s="81" t="s">
        <v>176</v>
      </c>
      <c r="BC22" s="81" t="s">
        <v>187</v>
      </c>
      <c r="BD22" s="81">
        <f t="shared" si="1"/>
        <v>100</v>
      </c>
      <c r="BE22" s="81" t="str">
        <f t="shared" si="2"/>
        <v>Fuerte</v>
      </c>
      <c r="BF22" s="50"/>
      <c r="BG22" s="52" t="s">
        <v>178</v>
      </c>
      <c r="BH22" s="81" t="str">
        <f t="shared" si="3"/>
        <v>Siempre se ejecuta</v>
      </c>
      <c r="BI22" s="50"/>
      <c r="BJ22" s="81" t="str">
        <f t="shared" si="4"/>
        <v>FUERTE</v>
      </c>
      <c r="BK22" s="81">
        <f t="shared" si="5"/>
        <v>100</v>
      </c>
      <c r="BL22" s="81" t="str">
        <f t="shared" si="6"/>
        <v>NO</v>
      </c>
      <c r="BM22" s="414" t="str">
        <f>IF(AVERAGE(BK22:BK31)=100,"FUERTE",IF(AND(AVERAGE(BK22:BK31)&lt;=99,AVERAGE(BK22:BK31)&gt;=50),"MODERADA",IF(AVERAGE(BK22:BK31)&lt;50,"DÉBIL",0)))</f>
        <v>FUERTE</v>
      </c>
      <c r="BN22" s="417" t="str">
        <f>IFERROR(IF(BM22="DÉBIL","NO DISMINUYE",IF(AVERAGEIF(AV22:AV31,"Preventivo",BK22:BK31)&gt;=50,"DIRECTAMENTE","NO DISMINUYE")),"NO DISMINUYE")</f>
        <v>DIRECTAMENTE</v>
      </c>
      <c r="BO22" s="420">
        <f>IF(N22=1,1,IF(AND(N22=2,BM22="FUERTE",BN22="DIRECTAMENTE"),N22-1,IF(AND(N22&gt;2,BM22="FUERTE",BN22="DIRECTAMENTE"),N22-2,IF(AND(N22&gt;=2,BM22="MODERADA",BN22="DIRECTAMENTE"),N22-1,N22))))</f>
        <v>1</v>
      </c>
      <c r="BP22" s="423" t="str">
        <f>IF(BO22=1,"Rara vez",IF(BO22=2,"Improbable",IF(BO22=3,"Posible",IF(BO22=4,"Probable",IF(BO22=5,"Casi Seguro",0)))))</f>
        <v>Rara vez</v>
      </c>
      <c r="BQ22" s="407" t="str">
        <f>AK22</f>
        <v>Catastrófico</v>
      </c>
      <c r="BR22" s="407" t="str">
        <f>IF(AND(BP22="Rara Vez",BQ22="Moderado"),"Moderado",IF(AND(BP22="Rara Vez",BQ22="Mayor"),"Alto",IF(AND(BP22="Improbable",BQ22="Moderado"),"Moderado",IF(AND(BP22="Improbable",BQ22="Mayor"),"Alto",IF(AND(BP22="Posible",BQ22="Moderado"),"Alto",IF(AND(BP22="Probable",BQ22="Moderado"),"Alto","Extremo"))))))</f>
        <v>Extremo</v>
      </c>
      <c r="BS22" s="408" t="s">
        <v>348</v>
      </c>
    </row>
    <row r="23" spans="2:71" s="53" customFormat="1" ht="255" x14ac:dyDescent="0.25">
      <c r="B23" s="378"/>
      <c r="C23" s="381"/>
      <c r="D23" s="383"/>
      <c r="E23" s="383"/>
      <c r="F23" s="383"/>
      <c r="G23" s="383"/>
      <c r="H23" s="383"/>
      <c r="I23" s="383"/>
      <c r="J23" s="383"/>
      <c r="K23" s="54">
        <v>2</v>
      </c>
      <c r="L23" s="55" t="s">
        <v>307</v>
      </c>
      <c r="M23" s="405"/>
      <c r="N23" s="390"/>
      <c r="O23" s="400"/>
      <c r="P23" s="403"/>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412"/>
      <c r="AN23" s="56">
        <v>2</v>
      </c>
      <c r="AO23" s="57" t="s">
        <v>371</v>
      </c>
      <c r="AP23" s="57" t="s">
        <v>275</v>
      </c>
      <c r="AQ23" s="57" t="s">
        <v>186</v>
      </c>
      <c r="AR23" s="57" t="s">
        <v>314</v>
      </c>
      <c r="AS23" s="57" t="s">
        <v>372</v>
      </c>
      <c r="AT23" s="57" t="s">
        <v>373</v>
      </c>
      <c r="AU23" s="57" t="s">
        <v>370</v>
      </c>
      <c r="AV23" s="57" t="s">
        <v>170</v>
      </c>
      <c r="AW23" s="58" t="s">
        <v>171</v>
      </c>
      <c r="AX23" s="58" t="s">
        <v>172</v>
      </c>
      <c r="AY23" s="58" t="s">
        <v>173</v>
      </c>
      <c r="AZ23" s="58" t="s">
        <v>174</v>
      </c>
      <c r="BA23" s="58" t="s">
        <v>175</v>
      </c>
      <c r="BB23" s="58" t="s">
        <v>176</v>
      </c>
      <c r="BC23" s="58" t="s">
        <v>187</v>
      </c>
      <c r="BD23" s="58">
        <f t="shared" si="1"/>
        <v>100</v>
      </c>
      <c r="BE23" s="58" t="str">
        <f t="shared" si="2"/>
        <v>Fuerte</v>
      </c>
      <c r="BF23" s="57"/>
      <c r="BG23" s="59" t="s">
        <v>178</v>
      </c>
      <c r="BH23" s="58" t="str">
        <f t="shared" si="3"/>
        <v>Siempre se ejecuta</v>
      </c>
      <c r="BI23" s="57"/>
      <c r="BJ23" s="58" t="str">
        <f t="shared" si="4"/>
        <v>FUERTE</v>
      </c>
      <c r="BK23" s="58">
        <f t="shared" si="5"/>
        <v>100</v>
      </c>
      <c r="BL23" s="58" t="str">
        <f t="shared" si="6"/>
        <v>NO</v>
      </c>
      <c r="BM23" s="415"/>
      <c r="BN23" s="418"/>
      <c r="BO23" s="421"/>
      <c r="BP23" s="403"/>
      <c r="BQ23" s="397"/>
      <c r="BR23" s="397"/>
      <c r="BS23" s="409"/>
    </row>
    <row r="24" spans="2:71" s="53" customFormat="1" ht="242.25" x14ac:dyDescent="0.25">
      <c r="B24" s="378"/>
      <c r="C24" s="381"/>
      <c r="D24" s="383"/>
      <c r="E24" s="383"/>
      <c r="F24" s="383"/>
      <c r="G24" s="383"/>
      <c r="H24" s="383"/>
      <c r="I24" s="383"/>
      <c r="J24" s="383"/>
      <c r="K24" s="60">
        <v>3</v>
      </c>
      <c r="L24" s="61" t="s">
        <v>307</v>
      </c>
      <c r="M24" s="405"/>
      <c r="N24" s="390"/>
      <c r="O24" s="400"/>
      <c r="P24" s="403"/>
      <c r="Q24" s="397"/>
      <c r="R24" s="397"/>
      <c r="S24" s="397"/>
      <c r="T24" s="397"/>
      <c r="U24" s="397"/>
      <c r="V24" s="397"/>
      <c r="W24" s="397"/>
      <c r="X24" s="397"/>
      <c r="Y24" s="397"/>
      <c r="Z24" s="397"/>
      <c r="AA24" s="397"/>
      <c r="AB24" s="397"/>
      <c r="AC24" s="397"/>
      <c r="AD24" s="397"/>
      <c r="AE24" s="397"/>
      <c r="AF24" s="397"/>
      <c r="AG24" s="397"/>
      <c r="AH24" s="397"/>
      <c r="AI24" s="397"/>
      <c r="AJ24" s="397"/>
      <c r="AK24" s="397"/>
      <c r="AL24" s="397"/>
      <c r="AM24" s="412"/>
      <c r="AN24" s="62">
        <v>3</v>
      </c>
      <c r="AO24" s="63" t="s">
        <v>349</v>
      </c>
      <c r="AP24" s="63" t="s">
        <v>315</v>
      </c>
      <c r="AQ24" s="63" t="s">
        <v>186</v>
      </c>
      <c r="AR24" s="63" t="s">
        <v>316</v>
      </c>
      <c r="AS24" s="63" t="s">
        <v>350</v>
      </c>
      <c r="AT24" s="63" t="s">
        <v>188</v>
      </c>
      <c r="AU24" s="63" t="s">
        <v>317</v>
      </c>
      <c r="AV24" s="63" t="s">
        <v>170</v>
      </c>
      <c r="AW24" s="82" t="s">
        <v>171</v>
      </c>
      <c r="AX24" s="82" t="s">
        <v>172</v>
      </c>
      <c r="AY24" s="82" t="s">
        <v>173</v>
      </c>
      <c r="AZ24" s="82" t="s">
        <v>174</v>
      </c>
      <c r="BA24" s="82" t="s">
        <v>175</v>
      </c>
      <c r="BB24" s="82" t="s">
        <v>176</v>
      </c>
      <c r="BC24" s="82" t="s">
        <v>187</v>
      </c>
      <c r="BD24" s="82">
        <f t="shared" si="1"/>
        <v>100</v>
      </c>
      <c r="BE24" s="82" t="str">
        <f t="shared" si="2"/>
        <v>Fuerte</v>
      </c>
      <c r="BF24" s="63"/>
      <c r="BG24" s="65" t="s">
        <v>178</v>
      </c>
      <c r="BH24" s="82" t="str">
        <f t="shared" si="3"/>
        <v>Siempre se ejecuta</v>
      </c>
      <c r="BI24" s="63"/>
      <c r="BJ24" s="82" t="str">
        <f t="shared" si="4"/>
        <v>FUERTE</v>
      </c>
      <c r="BK24" s="82">
        <f t="shared" si="5"/>
        <v>100</v>
      </c>
      <c r="BL24" s="82" t="str">
        <f t="shared" si="6"/>
        <v>NO</v>
      </c>
      <c r="BM24" s="415"/>
      <c r="BN24" s="418"/>
      <c r="BO24" s="421"/>
      <c r="BP24" s="403"/>
      <c r="BQ24" s="397"/>
      <c r="BR24" s="397"/>
      <c r="BS24" s="409"/>
    </row>
    <row r="25" spans="2:71" s="53" customFormat="1" ht="229.5" x14ac:dyDescent="0.25">
      <c r="B25" s="378"/>
      <c r="C25" s="381"/>
      <c r="D25" s="383"/>
      <c r="E25" s="383"/>
      <c r="F25" s="383"/>
      <c r="G25" s="383"/>
      <c r="H25" s="383"/>
      <c r="I25" s="383"/>
      <c r="J25" s="383"/>
      <c r="K25" s="54">
        <v>4</v>
      </c>
      <c r="L25" s="55" t="s">
        <v>307</v>
      </c>
      <c r="M25" s="405"/>
      <c r="N25" s="390"/>
      <c r="O25" s="400"/>
      <c r="P25" s="403"/>
      <c r="Q25" s="397"/>
      <c r="R25" s="397"/>
      <c r="S25" s="397"/>
      <c r="T25" s="397"/>
      <c r="U25" s="397"/>
      <c r="V25" s="397"/>
      <c r="W25" s="397"/>
      <c r="X25" s="397"/>
      <c r="Y25" s="397"/>
      <c r="Z25" s="397"/>
      <c r="AA25" s="397"/>
      <c r="AB25" s="397"/>
      <c r="AC25" s="397"/>
      <c r="AD25" s="397"/>
      <c r="AE25" s="397"/>
      <c r="AF25" s="397"/>
      <c r="AG25" s="397"/>
      <c r="AH25" s="397"/>
      <c r="AI25" s="397"/>
      <c r="AJ25" s="397"/>
      <c r="AK25" s="397"/>
      <c r="AL25" s="397"/>
      <c r="AM25" s="412"/>
      <c r="AN25" s="56">
        <v>4</v>
      </c>
      <c r="AO25" s="57" t="s">
        <v>327</v>
      </c>
      <c r="AP25" s="57" t="s">
        <v>281</v>
      </c>
      <c r="AQ25" s="57" t="s">
        <v>186</v>
      </c>
      <c r="AR25" s="57" t="s">
        <v>318</v>
      </c>
      <c r="AS25" s="57" t="s">
        <v>319</v>
      </c>
      <c r="AT25" s="57" t="s">
        <v>188</v>
      </c>
      <c r="AU25" s="57" t="s">
        <v>320</v>
      </c>
      <c r="AV25" s="57" t="s">
        <v>170</v>
      </c>
      <c r="AW25" s="58" t="s">
        <v>171</v>
      </c>
      <c r="AX25" s="58" t="s">
        <v>172</v>
      </c>
      <c r="AY25" s="58" t="s">
        <v>173</v>
      </c>
      <c r="AZ25" s="58" t="s">
        <v>174</v>
      </c>
      <c r="BA25" s="58" t="s">
        <v>175</v>
      </c>
      <c r="BB25" s="58" t="s">
        <v>176</v>
      </c>
      <c r="BC25" s="58" t="s">
        <v>187</v>
      </c>
      <c r="BD25" s="58">
        <f t="shared" si="1"/>
        <v>100</v>
      </c>
      <c r="BE25" s="58" t="str">
        <f t="shared" si="2"/>
        <v>Fuerte</v>
      </c>
      <c r="BF25" s="57"/>
      <c r="BG25" s="59" t="s">
        <v>178</v>
      </c>
      <c r="BH25" s="58" t="str">
        <f t="shared" si="3"/>
        <v>Siempre se ejecuta</v>
      </c>
      <c r="BI25" s="57"/>
      <c r="BJ25" s="58" t="str">
        <f t="shared" si="4"/>
        <v>FUERTE</v>
      </c>
      <c r="BK25" s="58">
        <f t="shared" si="5"/>
        <v>100</v>
      </c>
      <c r="BL25" s="58" t="str">
        <f t="shared" si="6"/>
        <v>NO</v>
      </c>
      <c r="BM25" s="415"/>
      <c r="BN25" s="418"/>
      <c r="BO25" s="421"/>
      <c r="BP25" s="403"/>
      <c r="BQ25" s="397"/>
      <c r="BR25" s="397"/>
      <c r="BS25" s="409"/>
    </row>
    <row r="26" spans="2:71" s="53" customFormat="1" ht="216.75" x14ac:dyDescent="0.25">
      <c r="B26" s="378"/>
      <c r="C26" s="381"/>
      <c r="D26" s="383"/>
      <c r="E26" s="383"/>
      <c r="F26" s="383"/>
      <c r="G26" s="383"/>
      <c r="H26" s="383"/>
      <c r="I26" s="383"/>
      <c r="J26" s="383"/>
      <c r="K26" s="60">
        <v>5</v>
      </c>
      <c r="L26" s="61" t="s">
        <v>308</v>
      </c>
      <c r="M26" s="405"/>
      <c r="N26" s="390"/>
      <c r="O26" s="400"/>
      <c r="P26" s="403"/>
      <c r="Q26" s="397"/>
      <c r="R26" s="397"/>
      <c r="S26" s="397"/>
      <c r="T26" s="397"/>
      <c r="U26" s="397"/>
      <c r="V26" s="397"/>
      <c r="W26" s="397"/>
      <c r="X26" s="397"/>
      <c r="Y26" s="397"/>
      <c r="Z26" s="397"/>
      <c r="AA26" s="397"/>
      <c r="AB26" s="397"/>
      <c r="AC26" s="397"/>
      <c r="AD26" s="397"/>
      <c r="AE26" s="397"/>
      <c r="AF26" s="397"/>
      <c r="AG26" s="397"/>
      <c r="AH26" s="397"/>
      <c r="AI26" s="397"/>
      <c r="AJ26" s="397"/>
      <c r="AK26" s="397"/>
      <c r="AL26" s="397"/>
      <c r="AM26" s="412"/>
      <c r="AN26" s="62">
        <v>5</v>
      </c>
      <c r="AO26" s="63" t="s">
        <v>351</v>
      </c>
      <c r="AP26" s="63" t="s">
        <v>321</v>
      </c>
      <c r="AQ26" s="63" t="s">
        <v>186</v>
      </c>
      <c r="AR26" s="63" t="s">
        <v>352</v>
      </c>
      <c r="AS26" s="63" t="s">
        <v>353</v>
      </c>
      <c r="AT26" s="63" t="s">
        <v>322</v>
      </c>
      <c r="AU26" s="63" t="s">
        <v>323</v>
      </c>
      <c r="AV26" s="63" t="s">
        <v>170</v>
      </c>
      <c r="AW26" s="82" t="s">
        <v>171</v>
      </c>
      <c r="AX26" s="82" t="s">
        <v>172</v>
      </c>
      <c r="AY26" s="82" t="s">
        <v>173</v>
      </c>
      <c r="AZ26" s="82" t="s">
        <v>174</v>
      </c>
      <c r="BA26" s="82" t="s">
        <v>175</v>
      </c>
      <c r="BB26" s="82" t="s">
        <v>176</v>
      </c>
      <c r="BC26" s="82" t="s">
        <v>187</v>
      </c>
      <c r="BD26" s="82">
        <f t="shared" si="1"/>
        <v>100</v>
      </c>
      <c r="BE26" s="82" t="str">
        <f t="shared" si="2"/>
        <v>Fuerte</v>
      </c>
      <c r="BF26" s="63"/>
      <c r="BG26" s="65" t="s">
        <v>178</v>
      </c>
      <c r="BH26" s="82" t="str">
        <f t="shared" si="3"/>
        <v>Siempre se ejecuta</v>
      </c>
      <c r="BI26" s="63"/>
      <c r="BJ26" s="82" t="str">
        <f t="shared" si="4"/>
        <v>FUERTE</v>
      </c>
      <c r="BK26" s="82">
        <f t="shared" si="5"/>
        <v>100</v>
      </c>
      <c r="BL26" s="82" t="str">
        <f t="shared" si="6"/>
        <v>NO</v>
      </c>
      <c r="BM26" s="415"/>
      <c r="BN26" s="418"/>
      <c r="BO26" s="421"/>
      <c r="BP26" s="403"/>
      <c r="BQ26" s="397"/>
      <c r="BR26" s="397"/>
      <c r="BS26" s="409"/>
    </row>
    <row r="27" spans="2:71" s="53" customFormat="1" ht="242.25" x14ac:dyDescent="0.25">
      <c r="B27" s="378"/>
      <c r="C27" s="381"/>
      <c r="D27" s="383"/>
      <c r="E27" s="383"/>
      <c r="F27" s="383"/>
      <c r="G27" s="383"/>
      <c r="H27" s="383"/>
      <c r="I27" s="383"/>
      <c r="J27" s="383"/>
      <c r="K27" s="54">
        <v>6</v>
      </c>
      <c r="L27" s="55" t="s">
        <v>309</v>
      </c>
      <c r="M27" s="405"/>
      <c r="N27" s="390"/>
      <c r="O27" s="400"/>
      <c r="P27" s="403"/>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412"/>
      <c r="AN27" s="56">
        <v>6</v>
      </c>
      <c r="AO27" s="57" t="s">
        <v>354</v>
      </c>
      <c r="AP27" s="57" t="s">
        <v>324</v>
      </c>
      <c r="AQ27" s="57" t="s">
        <v>191</v>
      </c>
      <c r="AR27" s="57" t="s">
        <v>325</v>
      </c>
      <c r="AS27" s="57" t="s">
        <v>355</v>
      </c>
      <c r="AT27" s="57" t="s">
        <v>326</v>
      </c>
      <c r="AU27" s="57" t="s">
        <v>356</v>
      </c>
      <c r="AV27" s="57" t="s">
        <v>170</v>
      </c>
      <c r="AW27" s="58" t="s">
        <v>171</v>
      </c>
      <c r="AX27" s="58" t="s">
        <v>172</v>
      </c>
      <c r="AY27" s="58" t="s">
        <v>173</v>
      </c>
      <c r="AZ27" s="58" t="s">
        <v>174</v>
      </c>
      <c r="BA27" s="58" t="s">
        <v>175</v>
      </c>
      <c r="BB27" s="58" t="s">
        <v>176</v>
      </c>
      <c r="BC27" s="58" t="s">
        <v>187</v>
      </c>
      <c r="BD27" s="58">
        <f t="shared" si="1"/>
        <v>100</v>
      </c>
      <c r="BE27" s="58" t="str">
        <f t="shared" si="2"/>
        <v>Fuerte</v>
      </c>
      <c r="BF27" s="57"/>
      <c r="BG27" s="59" t="s">
        <v>178</v>
      </c>
      <c r="BH27" s="58" t="str">
        <f t="shared" si="3"/>
        <v>Siempre se ejecuta</v>
      </c>
      <c r="BI27" s="57"/>
      <c r="BJ27" s="58" t="str">
        <f t="shared" si="4"/>
        <v>FUERTE</v>
      </c>
      <c r="BK27" s="58">
        <f t="shared" si="5"/>
        <v>100</v>
      </c>
      <c r="BL27" s="58" t="str">
        <f t="shared" si="6"/>
        <v>NO</v>
      </c>
      <c r="BM27" s="415"/>
      <c r="BN27" s="418"/>
      <c r="BO27" s="421"/>
      <c r="BP27" s="403"/>
      <c r="BQ27" s="397"/>
      <c r="BR27" s="397"/>
      <c r="BS27" s="409"/>
    </row>
    <row r="28" spans="2:71" s="53" customFormat="1" ht="6" customHeight="1" x14ac:dyDescent="0.25">
      <c r="B28" s="378"/>
      <c r="C28" s="381"/>
      <c r="D28" s="383"/>
      <c r="E28" s="383"/>
      <c r="F28" s="383"/>
      <c r="G28" s="383"/>
      <c r="H28" s="383"/>
      <c r="I28" s="383"/>
      <c r="J28" s="383"/>
      <c r="K28" s="60">
        <v>7</v>
      </c>
      <c r="L28" s="61" t="s">
        <v>115</v>
      </c>
      <c r="M28" s="405"/>
      <c r="N28" s="390"/>
      <c r="O28" s="400"/>
      <c r="P28" s="403"/>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412"/>
      <c r="AN28" s="62">
        <v>7</v>
      </c>
      <c r="AO28" s="63" t="s">
        <v>117</v>
      </c>
      <c r="AP28" s="63"/>
      <c r="AQ28" s="63" t="s">
        <v>114</v>
      </c>
      <c r="AR28" s="63"/>
      <c r="AS28" s="63"/>
      <c r="AT28" s="63"/>
      <c r="AU28" s="63"/>
      <c r="AV28" s="63" t="s">
        <v>114</v>
      </c>
      <c r="AW28" s="82" t="s">
        <v>114</v>
      </c>
      <c r="AX28" s="82" t="s">
        <v>114</v>
      </c>
      <c r="AY28" s="82" t="s">
        <v>114</v>
      </c>
      <c r="AZ28" s="82" t="s">
        <v>114</v>
      </c>
      <c r="BA28" s="82" t="s">
        <v>114</v>
      </c>
      <c r="BB28" s="82" t="s">
        <v>114</v>
      </c>
      <c r="BC28" s="82" t="s">
        <v>114</v>
      </c>
      <c r="BD28" s="82">
        <f t="shared" si="1"/>
        <v>0</v>
      </c>
      <c r="BE28" s="82" t="str">
        <f t="shared" si="2"/>
        <v>Débil</v>
      </c>
      <c r="BF28" s="63"/>
      <c r="BG28" s="65" t="s">
        <v>114</v>
      </c>
      <c r="BH28" s="82" t="str">
        <f t="shared" si="3"/>
        <v>Casilla formulada</v>
      </c>
      <c r="BI28" s="63"/>
      <c r="BJ28" s="82" t="str">
        <f t="shared" si="4"/>
        <v/>
      </c>
      <c r="BK28" s="82" t="str">
        <f t="shared" si="5"/>
        <v/>
      </c>
      <c r="BL28" s="82" t="str">
        <f t="shared" si="6"/>
        <v>SI</v>
      </c>
      <c r="BM28" s="415"/>
      <c r="BN28" s="418"/>
      <c r="BO28" s="421"/>
      <c r="BP28" s="403"/>
      <c r="BQ28" s="397"/>
      <c r="BR28" s="397"/>
      <c r="BS28" s="409"/>
    </row>
    <row r="29" spans="2:71" s="53" customFormat="1" ht="6" customHeight="1" x14ac:dyDescent="0.25">
      <c r="B29" s="378"/>
      <c r="C29" s="381"/>
      <c r="D29" s="383"/>
      <c r="E29" s="383"/>
      <c r="F29" s="383"/>
      <c r="G29" s="383"/>
      <c r="H29" s="383"/>
      <c r="I29" s="383"/>
      <c r="J29" s="383"/>
      <c r="K29" s="54">
        <v>8</v>
      </c>
      <c r="L29" s="55" t="s">
        <v>115</v>
      </c>
      <c r="M29" s="405"/>
      <c r="N29" s="390"/>
      <c r="O29" s="400"/>
      <c r="P29" s="403"/>
      <c r="Q29" s="397"/>
      <c r="R29" s="397"/>
      <c r="S29" s="397"/>
      <c r="T29" s="397"/>
      <c r="U29" s="397"/>
      <c r="V29" s="397"/>
      <c r="W29" s="397"/>
      <c r="X29" s="397"/>
      <c r="Y29" s="397"/>
      <c r="Z29" s="397"/>
      <c r="AA29" s="397"/>
      <c r="AB29" s="397"/>
      <c r="AC29" s="397"/>
      <c r="AD29" s="397"/>
      <c r="AE29" s="397"/>
      <c r="AF29" s="397"/>
      <c r="AG29" s="397"/>
      <c r="AH29" s="397"/>
      <c r="AI29" s="397"/>
      <c r="AJ29" s="397"/>
      <c r="AK29" s="397"/>
      <c r="AL29" s="397"/>
      <c r="AM29" s="412"/>
      <c r="AN29" s="56">
        <v>8</v>
      </c>
      <c r="AO29" s="57" t="s">
        <v>117</v>
      </c>
      <c r="AP29" s="57"/>
      <c r="AQ29" s="57" t="s">
        <v>114</v>
      </c>
      <c r="AR29" s="57"/>
      <c r="AS29" s="57"/>
      <c r="AT29" s="57"/>
      <c r="AU29" s="57"/>
      <c r="AV29" s="57" t="s">
        <v>114</v>
      </c>
      <c r="AW29" s="58" t="s">
        <v>114</v>
      </c>
      <c r="AX29" s="58" t="s">
        <v>114</v>
      </c>
      <c r="AY29" s="58" t="s">
        <v>114</v>
      </c>
      <c r="AZ29" s="58" t="s">
        <v>114</v>
      </c>
      <c r="BA29" s="58" t="s">
        <v>114</v>
      </c>
      <c r="BB29" s="58" t="s">
        <v>114</v>
      </c>
      <c r="BC29" s="58" t="s">
        <v>114</v>
      </c>
      <c r="BD29" s="58">
        <f t="shared" si="1"/>
        <v>0</v>
      </c>
      <c r="BE29" s="58" t="str">
        <f t="shared" si="2"/>
        <v>Débil</v>
      </c>
      <c r="BF29" s="57"/>
      <c r="BG29" s="59" t="s">
        <v>114</v>
      </c>
      <c r="BH29" s="58" t="str">
        <f t="shared" si="3"/>
        <v>Casilla formulada</v>
      </c>
      <c r="BI29" s="57"/>
      <c r="BJ29" s="58" t="str">
        <f t="shared" si="4"/>
        <v/>
      </c>
      <c r="BK29" s="58" t="str">
        <f t="shared" si="5"/>
        <v/>
      </c>
      <c r="BL29" s="58" t="str">
        <f t="shared" si="6"/>
        <v>SI</v>
      </c>
      <c r="BM29" s="415"/>
      <c r="BN29" s="418"/>
      <c r="BO29" s="421"/>
      <c r="BP29" s="403"/>
      <c r="BQ29" s="397"/>
      <c r="BR29" s="397"/>
      <c r="BS29" s="409"/>
    </row>
    <row r="30" spans="2:71" s="53" customFormat="1" ht="6" customHeight="1" x14ac:dyDescent="0.25">
      <c r="B30" s="378"/>
      <c r="C30" s="381"/>
      <c r="D30" s="383"/>
      <c r="E30" s="383"/>
      <c r="F30" s="383"/>
      <c r="G30" s="383"/>
      <c r="H30" s="383"/>
      <c r="I30" s="383"/>
      <c r="J30" s="383"/>
      <c r="K30" s="60">
        <v>9</v>
      </c>
      <c r="L30" s="66" t="s">
        <v>115</v>
      </c>
      <c r="M30" s="405"/>
      <c r="N30" s="390"/>
      <c r="O30" s="400"/>
      <c r="P30" s="403"/>
      <c r="Q30" s="397"/>
      <c r="R30" s="397"/>
      <c r="S30" s="397"/>
      <c r="T30" s="397"/>
      <c r="U30" s="397"/>
      <c r="V30" s="397"/>
      <c r="W30" s="397"/>
      <c r="X30" s="397"/>
      <c r="Y30" s="397"/>
      <c r="Z30" s="397"/>
      <c r="AA30" s="397"/>
      <c r="AB30" s="397"/>
      <c r="AC30" s="397"/>
      <c r="AD30" s="397"/>
      <c r="AE30" s="397"/>
      <c r="AF30" s="397"/>
      <c r="AG30" s="397"/>
      <c r="AH30" s="397"/>
      <c r="AI30" s="397"/>
      <c r="AJ30" s="397"/>
      <c r="AK30" s="397"/>
      <c r="AL30" s="397"/>
      <c r="AM30" s="412"/>
      <c r="AN30" s="62">
        <v>9</v>
      </c>
      <c r="AO30" s="63" t="s">
        <v>117</v>
      </c>
      <c r="AP30" s="63"/>
      <c r="AQ30" s="63" t="s">
        <v>114</v>
      </c>
      <c r="AR30" s="63"/>
      <c r="AS30" s="63"/>
      <c r="AT30" s="63"/>
      <c r="AU30" s="63"/>
      <c r="AV30" s="63" t="s">
        <v>114</v>
      </c>
      <c r="AW30" s="82" t="s">
        <v>114</v>
      </c>
      <c r="AX30" s="82" t="s">
        <v>114</v>
      </c>
      <c r="AY30" s="82" t="s">
        <v>114</v>
      </c>
      <c r="AZ30" s="82" t="s">
        <v>114</v>
      </c>
      <c r="BA30" s="82" t="s">
        <v>114</v>
      </c>
      <c r="BB30" s="82" t="s">
        <v>114</v>
      </c>
      <c r="BC30" s="82" t="s">
        <v>114</v>
      </c>
      <c r="BD30" s="82">
        <f t="shared" si="1"/>
        <v>0</v>
      </c>
      <c r="BE30" s="82" t="str">
        <f t="shared" si="2"/>
        <v>Débil</v>
      </c>
      <c r="BF30" s="63"/>
      <c r="BG30" s="65" t="s">
        <v>114</v>
      </c>
      <c r="BH30" s="82" t="str">
        <f t="shared" si="3"/>
        <v>Casilla formulada</v>
      </c>
      <c r="BI30" s="63"/>
      <c r="BJ30" s="82" t="str">
        <f t="shared" si="4"/>
        <v/>
      </c>
      <c r="BK30" s="82" t="str">
        <f t="shared" si="5"/>
        <v/>
      </c>
      <c r="BL30" s="82" t="str">
        <f t="shared" si="6"/>
        <v>SI</v>
      </c>
      <c r="BM30" s="415"/>
      <c r="BN30" s="418"/>
      <c r="BO30" s="421"/>
      <c r="BP30" s="403"/>
      <c r="BQ30" s="397"/>
      <c r="BR30" s="397"/>
      <c r="BS30" s="409"/>
    </row>
    <row r="31" spans="2:71" s="53" customFormat="1" ht="6" customHeight="1" thickBot="1" x14ac:dyDescent="0.3">
      <c r="B31" s="379"/>
      <c r="C31" s="382"/>
      <c r="D31" s="384"/>
      <c r="E31" s="384"/>
      <c r="F31" s="384"/>
      <c r="G31" s="384"/>
      <c r="H31" s="384"/>
      <c r="I31" s="384"/>
      <c r="J31" s="384"/>
      <c r="K31" s="67">
        <v>10</v>
      </c>
      <c r="L31" s="68" t="s">
        <v>115</v>
      </c>
      <c r="M31" s="406"/>
      <c r="N31" s="391"/>
      <c r="O31" s="401"/>
      <c r="P31" s="404"/>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413"/>
      <c r="AN31" s="69">
        <v>10</v>
      </c>
      <c r="AO31" s="70" t="s">
        <v>117</v>
      </c>
      <c r="AP31" s="70"/>
      <c r="AQ31" s="70" t="s">
        <v>114</v>
      </c>
      <c r="AR31" s="70"/>
      <c r="AS31" s="70"/>
      <c r="AT31" s="70"/>
      <c r="AU31" s="70"/>
      <c r="AV31" s="70" t="s">
        <v>114</v>
      </c>
      <c r="AW31" s="71" t="s">
        <v>114</v>
      </c>
      <c r="AX31" s="71" t="s">
        <v>114</v>
      </c>
      <c r="AY31" s="71" t="s">
        <v>114</v>
      </c>
      <c r="AZ31" s="71" t="s">
        <v>114</v>
      </c>
      <c r="BA31" s="71" t="s">
        <v>114</v>
      </c>
      <c r="BB31" s="71" t="s">
        <v>114</v>
      </c>
      <c r="BC31" s="71" t="s">
        <v>114</v>
      </c>
      <c r="BD31" s="71">
        <f t="shared" si="1"/>
        <v>0</v>
      </c>
      <c r="BE31" s="71" t="str">
        <f t="shared" si="2"/>
        <v>Débil</v>
      </c>
      <c r="BF31" s="70"/>
      <c r="BG31" s="72" t="s">
        <v>114</v>
      </c>
      <c r="BH31" s="71" t="str">
        <f t="shared" si="3"/>
        <v>Casilla formulada</v>
      </c>
      <c r="BI31" s="70"/>
      <c r="BJ31" s="71" t="str">
        <f t="shared" si="4"/>
        <v/>
      </c>
      <c r="BK31" s="71" t="str">
        <f t="shared" si="5"/>
        <v/>
      </c>
      <c r="BL31" s="71" t="str">
        <f t="shared" si="6"/>
        <v>SI</v>
      </c>
      <c r="BM31" s="416"/>
      <c r="BN31" s="419"/>
      <c r="BO31" s="422"/>
      <c r="BP31" s="404"/>
      <c r="BQ31" s="398"/>
      <c r="BR31" s="398"/>
      <c r="BS31" s="410"/>
    </row>
    <row r="32" spans="2:71" s="53" customFormat="1" ht="259.89999999999998" customHeight="1" x14ac:dyDescent="0.25">
      <c r="B32" s="377">
        <v>3</v>
      </c>
      <c r="C32" s="380" t="s">
        <v>295</v>
      </c>
      <c r="D32" s="383" t="s">
        <v>296</v>
      </c>
      <c r="E32" s="383" t="s">
        <v>328</v>
      </c>
      <c r="F32" s="383" t="s">
        <v>162</v>
      </c>
      <c r="G32" s="383" t="s">
        <v>162</v>
      </c>
      <c r="H32" s="383" t="s">
        <v>162</v>
      </c>
      <c r="I32" s="383" t="s">
        <v>162</v>
      </c>
      <c r="J32" s="383" t="str">
        <f>IF(AND((F32="SI"),(G32="SI"),(H32="SI"),(I32="SI")),"Si es Riesgo de Corrupción","No es Riesgo de Corrupción")</f>
        <v>Si es Riesgo de Corrupción</v>
      </c>
      <c r="K32" s="47">
        <v>1</v>
      </c>
      <c r="L32" s="48" t="s">
        <v>329</v>
      </c>
      <c r="M32" s="405" t="s">
        <v>330</v>
      </c>
      <c r="N32" s="389">
        <v>1</v>
      </c>
      <c r="O32" s="399" t="str">
        <f>IF(N32=1,"Rara vez",IF(N32=2,"Improbable",IF(N32=3,"Posible",IF(N32=4,"Probable",IF(N32=5,"Casi seguro","Definir el nivel de probabilidad")))))</f>
        <v>Rara vez</v>
      </c>
      <c r="P32" s="40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32" s="396" t="s">
        <v>162</v>
      </c>
      <c r="R32" s="396" t="s">
        <v>162</v>
      </c>
      <c r="S32" s="396" t="s">
        <v>165</v>
      </c>
      <c r="T32" s="396" t="s">
        <v>162</v>
      </c>
      <c r="U32" s="396" t="s">
        <v>162</v>
      </c>
      <c r="V32" s="396" t="s">
        <v>162</v>
      </c>
      <c r="W32" s="396" t="s">
        <v>162</v>
      </c>
      <c r="X32" s="396" t="s">
        <v>165</v>
      </c>
      <c r="Y32" s="396" t="s">
        <v>162</v>
      </c>
      <c r="Z32" s="396" t="s">
        <v>162</v>
      </c>
      <c r="AA32" s="396" t="s">
        <v>162</v>
      </c>
      <c r="AB32" s="396" t="s">
        <v>162</v>
      </c>
      <c r="AC32" s="396" t="s">
        <v>162</v>
      </c>
      <c r="AD32" s="396" t="s">
        <v>162</v>
      </c>
      <c r="AE32" s="396" t="s">
        <v>162</v>
      </c>
      <c r="AF32" s="396" t="s">
        <v>165</v>
      </c>
      <c r="AG32" s="396" t="s">
        <v>162</v>
      </c>
      <c r="AH32" s="396" t="s">
        <v>162</v>
      </c>
      <c r="AI32" s="396" t="s">
        <v>165</v>
      </c>
      <c r="AJ32" s="396">
        <f>IF(AF32="SI","Impacto Catastrófico por lesoines o perdida de vidas humanas",(COUNTIF(Q32:AE41,"SI")+COUNTIF(AG32:AI41,"SI")))</f>
        <v>15</v>
      </c>
      <c r="AK32" s="396" t="str">
        <f>IF(AJ32=0,"",IF(AND(AJ32&gt;0,AJ32&lt;=5),"Moderado",IF(AND(AJ32&gt;5,AJ32&lt;=11),"Mayor","Catastrófico")))</f>
        <v>Catastrófico</v>
      </c>
      <c r="AL32" s="396" t="str">
        <f>IF(AND(O32="Rara Vez",AK32="Moderado"),"Moderado",IF(AND(O32="Rara Vez",AK32="Mayor"),"Alto",IF(AND(O32="Improbable",AK32="Moderado"),"Moderado",IF(AND(O32="Improbable",AK32="Mayor"),"Alto",IF(AND(O32="Posible",AK32="Moderado"),"Alto",IF(AND(O32="Probable",AK32="Moderado"),"Alto","Extremo"))))))</f>
        <v>Extremo</v>
      </c>
      <c r="AM32" s="411" t="s">
        <v>159</v>
      </c>
      <c r="AN32" s="49">
        <v>1</v>
      </c>
      <c r="AO32" s="50" t="s">
        <v>357</v>
      </c>
      <c r="AP32" s="50" t="s">
        <v>331</v>
      </c>
      <c r="AQ32" s="50" t="s">
        <v>186</v>
      </c>
      <c r="AR32" s="50" t="s">
        <v>332</v>
      </c>
      <c r="AS32" s="50" t="s">
        <v>358</v>
      </c>
      <c r="AT32" s="50" t="s">
        <v>188</v>
      </c>
      <c r="AU32" s="50" t="s">
        <v>359</v>
      </c>
      <c r="AV32" s="50" t="s">
        <v>170</v>
      </c>
      <c r="AW32" s="81" t="s">
        <v>171</v>
      </c>
      <c r="AX32" s="81" t="s">
        <v>172</v>
      </c>
      <c r="AY32" s="81" t="s">
        <v>173</v>
      </c>
      <c r="AZ32" s="81" t="s">
        <v>174</v>
      </c>
      <c r="BA32" s="81" t="s">
        <v>175</v>
      </c>
      <c r="BB32" s="81" t="s">
        <v>176</v>
      </c>
      <c r="BC32" s="81" t="s">
        <v>177</v>
      </c>
      <c r="BD32" s="81">
        <f t="shared" si="1"/>
        <v>95</v>
      </c>
      <c r="BE32" s="81" t="str">
        <f t="shared" si="2"/>
        <v>Fuerte</v>
      </c>
      <c r="BF32" s="50"/>
      <c r="BG32" s="52" t="s">
        <v>178</v>
      </c>
      <c r="BH32" s="81" t="str">
        <f t="shared" si="3"/>
        <v>Siempre se ejecuta</v>
      </c>
      <c r="BI32" s="50"/>
      <c r="BJ32" s="81" t="str">
        <f t="shared" si="4"/>
        <v>FUERTE</v>
      </c>
      <c r="BK32" s="81">
        <f t="shared" si="5"/>
        <v>100</v>
      </c>
      <c r="BL32" s="81" t="str">
        <f t="shared" si="6"/>
        <v>NO</v>
      </c>
      <c r="BM32" s="414" t="str">
        <f>IF(AVERAGE(BK32:BK41)=100,"FUERTE",IF(AND(AVERAGE(BK32:BK41)&lt;=99,AVERAGE(BK32:BK41)&gt;=50),"MODERADA",IF(AVERAGE(BK32:BK41)&lt;50,"DÉBIL",0)))</f>
        <v>FUERTE</v>
      </c>
      <c r="BN32" s="417" t="str">
        <f>IFERROR(IF(BM32="DÉBIL","NO DISMINUYE",IF(AVERAGEIF(AV32:AV41,"Preventivo",BK32:BK41)&gt;=50,"DIRECTAMENTE","NO DISMINUYE")),"NO DISMINUYE")</f>
        <v>DIRECTAMENTE</v>
      </c>
      <c r="BO32" s="420">
        <f>IF(N32=1,1,IF(AND(N32=2,BM32="FUERTE",BN32="DIRECTAMENTE"),N32-1,IF(AND(N32&gt;2,BM32="FUERTE",BN32="DIRECTAMENTE"),N32-2,IF(AND(N32&gt;=2,BM32="MODERADA",BN32="DIRECTAMENTE"),N32-1,N32))))</f>
        <v>1</v>
      </c>
      <c r="BP32" s="423" t="str">
        <f>IF(BO32=1,"Rara vez",IF(BO32=2,"Improbable",IF(BO32=3,"Posible",IF(BO32=4,"Probable",IF(BO32=5,"Casi Seguro",0)))))</f>
        <v>Rara vez</v>
      </c>
      <c r="BQ32" s="407" t="str">
        <f>AK32</f>
        <v>Catastrófico</v>
      </c>
      <c r="BR32" s="407" t="str">
        <f>IF(AND(BP32="Rara Vez",BQ32="Moderado"),"Moderado",IF(AND(BP32="Rara Vez",BQ32="Mayor"),"Alto",IF(AND(BP32="Improbable",BQ32="Moderado"),"Moderado",IF(AND(BP32="Improbable",BQ32="Mayor"),"Alto",IF(AND(BP32="Posible",BQ32="Moderado"),"Alto",IF(AND(BP32="Probable",BQ32="Moderado"),"Alto","Extremo"))))))</f>
        <v>Extremo</v>
      </c>
      <c r="BS32" s="408" t="s">
        <v>360</v>
      </c>
    </row>
    <row r="33" spans="2:71" s="53" customFormat="1" ht="6" customHeight="1" x14ac:dyDescent="0.25">
      <c r="B33" s="378"/>
      <c r="C33" s="381"/>
      <c r="D33" s="383"/>
      <c r="E33" s="383"/>
      <c r="F33" s="383"/>
      <c r="G33" s="383"/>
      <c r="H33" s="383"/>
      <c r="I33" s="383"/>
      <c r="J33" s="383"/>
      <c r="K33" s="54">
        <v>2</v>
      </c>
      <c r="L33" s="55" t="s">
        <v>115</v>
      </c>
      <c r="M33" s="405"/>
      <c r="N33" s="390"/>
      <c r="O33" s="400"/>
      <c r="P33" s="403"/>
      <c r="Q33" s="397"/>
      <c r="R33" s="397"/>
      <c r="S33" s="397"/>
      <c r="T33" s="397"/>
      <c r="U33" s="397"/>
      <c r="V33" s="397"/>
      <c r="W33" s="397"/>
      <c r="X33" s="397"/>
      <c r="Y33" s="397"/>
      <c r="Z33" s="397"/>
      <c r="AA33" s="397"/>
      <c r="AB33" s="397"/>
      <c r="AC33" s="397"/>
      <c r="AD33" s="397"/>
      <c r="AE33" s="397"/>
      <c r="AF33" s="397"/>
      <c r="AG33" s="397"/>
      <c r="AH33" s="397"/>
      <c r="AI33" s="397"/>
      <c r="AJ33" s="397"/>
      <c r="AK33" s="397"/>
      <c r="AL33" s="397"/>
      <c r="AM33" s="412"/>
      <c r="AN33" s="56">
        <v>2</v>
      </c>
      <c r="AO33" s="57" t="s">
        <v>117</v>
      </c>
      <c r="AP33" s="57"/>
      <c r="AQ33" s="57" t="s">
        <v>114</v>
      </c>
      <c r="AR33" s="57"/>
      <c r="AS33" s="57"/>
      <c r="AT33" s="57"/>
      <c r="AU33" s="57"/>
      <c r="AV33" s="57" t="s">
        <v>114</v>
      </c>
      <c r="AW33" s="58" t="s">
        <v>114</v>
      </c>
      <c r="AX33" s="58" t="s">
        <v>114</v>
      </c>
      <c r="AY33" s="58" t="s">
        <v>114</v>
      </c>
      <c r="AZ33" s="58" t="s">
        <v>114</v>
      </c>
      <c r="BA33" s="58" t="s">
        <v>114</v>
      </c>
      <c r="BB33" s="58" t="s">
        <v>114</v>
      </c>
      <c r="BC33" s="58" t="s">
        <v>114</v>
      </c>
      <c r="BD33" s="58">
        <f t="shared" si="1"/>
        <v>0</v>
      </c>
      <c r="BE33" s="58" t="str">
        <f t="shared" si="2"/>
        <v>Débil</v>
      </c>
      <c r="BF33" s="57"/>
      <c r="BG33" s="59" t="s">
        <v>114</v>
      </c>
      <c r="BH33" s="58" t="str">
        <f t="shared" si="3"/>
        <v>Casilla formulada</v>
      </c>
      <c r="BI33" s="57"/>
      <c r="BJ33" s="58" t="str">
        <f t="shared" si="4"/>
        <v/>
      </c>
      <c r="BK33" s="58" t="str">
        <f t="shared" si="5"/>
        <v/>
      </c>
      <c r="BL33" s="58" t="str">
        <f t="shared" si="6"/>
        <v>SI</v>
      </c>
      <c r="BM33" s="415"/>
      <c r="BN33" s="418"/>
      <c r="BO33" s="421"/>
      <c r="BP33" s="403"/>
      <c r="BQ33" s="397"/>
      <c r="BR33" s="397"/>
      <c r="BS33" s="409"/>
    </row>
    <row r="34" spans="2:71" s="53" customFormat="1" ht="6" customHeight="1" x14ac:dyDescent="0.25">
      <c r="B34" s="378"/>
      <c r="C34" s="381"/>
      <c r="D34" s="383"/>
      <c r="E34" s="383"/>
      <c r="F34" s="383"/>
      <c r="G34" s="383"/>
      <c r="H34" s="383"/>
      <c r="I34" s="383"/>
      <c r="J34" s="383"/>
      <c r="K34" s="60">
        <v>3</v>
      </c>
      <c r="L34" s="61" t="s">
        <v>115</v>
      </c>
      <c r="M34" s="405"/>
      <c r="N34" s="390"/>
      <c r="O34" s="400"/>
      <c r="P34" s="403"/>
      <c r="Q34" s="397"/>
      <c r="R34" s="397"/>
      <c r="S34" s="397"/>
      <c r="T34" s="397"/>
      <c r="U34" s="397"/>
      <c r="V34" s="397"/>
      <c r="W34" s="397"/>
      <c r="X34" s="397"/>
      <c r="Y34" s="397"/>
      <c r="Z34" s="397"/>
      <c r="AA34" s="397"/>
      <c r="AB34" s="397"/>
      <c r="AC34" s="397"/>
      <c r="AD34" s="397"/>
      <c r="AE34" s="397"/>
      <c r="AF34" s="397"/>
      <c r="AG34" s="397"/>
      <c r="AH34" s="397"/>
      <c r="AI34" s="397"/>
      <c r="AJ34" s="397"/>
      <c r="AK34" s="397"/>
      <c r="AL34" s="397"/>
      <c r="AM34" s="412"/>
      <c r="AN34" s="62">
        <v>3</v>
      </c>
      <c r="AO34" s="63" t="s">
        <v>117</v>
      </c>
      <c r="AP34" s="63"/>
      <c r="AQ34" s="63" t="s">
        <v>114</v>
      </c>
      <c r="AR34" s="63"/>
      <c r="AS34" s="63"/>
      <c r="AT34" s="63"/>
      <c r="AU34" s="63"/>
      <c r="AV34" s="63" t="s">
        <v>114</v>
      </c>
      <c r="AW34" s="82" t="s">
        <v>114</v>
      </c>
      <c r="AX34" s="82" t="s">
        <v>114</v>
      </c>
      <c r="AY34" s="82" t="s">
        <v>114</v>
      </c>
      <c r="AZ34" s="82" t="s">
        <v>114</v>
      </c>
      <c r="BA34" s="82" t="s">
        <v>114</v>
      </c>
      <c r="BB34" s="82" t="s">
        <v>114</v>
      </c>
      <c r="BC34" s="82" t="s">
        <v>114</v>
      </c>
      <c r="BD34" s="82">
        <f t="shared" si="1"/>
        <v>0</v>
      </c>
      <c r="BE34" s="82" t="str">
        <f t="shared" si="2"/>
        <v>Débil</v>
      </c>
      <c r="BF34" s="63"/>
      <c r="BG34" s="65" t="s">
        <v>114</v>
      </c>
      <c r="BH34" s="82" t="str">
        <f t="shared" si="3"/>
        <v>Casilla formulada</v>
      </c>
      <c r="BI34" s="63"/>
      <c r="BJ34" s="82" t="str">
        <f t="shared" si="4"/>
        <v/>
      </c>
      <c r="BK34" s="82" t="str">
        <f t="shared" si="5"/>
        <v/>
      </c>
      <c r="BL34" s="82" t="str">
        <f t="shared" si="6"/>
        <v>SI</v>
      </c>
      <c r="BM34" s="415"/>
      <c r="BN34" s="418"/>
      <c r="BO34" s="421"/>
      <c r="BP34" s="403"/>
      <c r="BQ34" s="397"/>
      <c r="BR34" s="397"/>
      <c r="BS34" s="409"/>
    </row>
    <row r="35" spans="2:71" s="53" customFormat="1" ht="6" customHeight="1" x14ac:dyDescent="0.25">
      <c r="B35" s="378"/>
      <c r="C35" s="381"/>
      <c r="D35" s="383"/>
      <c r="E35" s="383"/>
      <c r="F35" s="383"/>
      <c r="G35" s="383"/>
      <c r="H35" s="383"/>
      <c r="I35" s="383"/>
      <c r="J35" s="383"/>
      <c r="K35" s="54">
        <v>4</v>
      </c>
      <c r="L35" s="55" t="s">
        <v>115</v>
      </c>
      <c r="M35" s="405"/>
      <c r="N35" s="390"/>
      <c r="O35" s="400"/>
      <c r="P35" s="403"/>
      <c r="Q35" s="397"/>
      <c r="R35" s="397"/>
      <c r="S35" s="397"/>
      <c r="T35" s="397"/>
      <c r="U35" s="397"/>
      <c r="V35" s="397"/>
      <c r="W35" s="397"/>
      <c r="X35" s="397"/>
      <c r="Y35" s="397"/>
      <c r="Z35" s="397"/>
      <c r="AA35" s="397"/>
      <c r="AB35" s="397"/>
      <c r="AC35" s="397"/>
      <c r="AD35" s="397"/>
      <c r="AE35" s="397"/>
      <c r="AF35" s="397"/>
      <c r="AG35" s="397"/>
      <c r="AH35" s="397"/>
      <c r="AI35" s="397"/>
      <c r="AJ35" s="397"/>
      <c r="AK35" s="397"/>
      <c r="AL35" s="397"/>
      <c r="AM35" s="412"/>
      <c r="AN35" s="56">
        <v>4</v>
      </c>
      <c r="AO35" s="57" t="s">
        <v>117</v>
      </c>
      <c r="AP35" s="57"/>
      <c r="AQ35" s="57" t="s">
        <v>114</v>
      </c>
      <c r="AR35" s="57"/>
      <c r="AS35" s="57"/>
      <c r="AT35" s="57"/>
      <c r="AU35" s="57"/>
      <c r="AV35" s="57" t="s">
        <v>114</v>
      </c>
      <c r="AW35" s="58" t="s">
        <v>114</v>
      </c>
      <c r="AX35" s="58" t="s">
        <v>114</v>
      </c>
      <c r="AY35" s="58" t="s">
        <v>114</v>
      </c>
      <c r="AZ35" s="58" t="s">
        <v>114</v>
      </c>
      <c r="BA35" s="58" t="s">
        <v>114</v>
      </c>
      <c r="BB35" s="58" t="s">
        <v>114</v>
      </c>
      <c r="BC35" s="58" t="s">
        <v>114</v>
      </c>
      <c r="BD35" s="58">
        <f t="shared" si="1"/>
        <v>0</v>
      </c>
      <c r="BE35" s="58" t="str">
        <f t="shared" si="2"/>
        <v>Débil</v>
      </c>
      <c r="BF35" s="57"/>
      <c r="BG35" s="59" t="s">
        <v>114</v>
      </c>
      <c r="BH35" s="58" t="str">
        <f t="shared" si="3"/>
        <v>Casilla formulada</v>
      </c>
      <c r="BI35" s="57"/>
      <c r="BJ35" s="58" t="str">
        <f t="shared" si="4"/>
        <v/>
      </c>
      <c r="BK35" s="58" t="str">
        <f t="shared" si="5"/>
        <v/>
      </c>
      <c r="BL35" s="58" t="str">
        <f t="shared" si="6"/>
        <v>SI</v>
      </c>
      <c r="BM35" s="415"/>
      <c r="BN35" s="418"/>
      <c r="BO35" s="421"/>
      <c r="BP35" s="403"/>
      <c r="BQ35" s="397"/>
      <c r="BR35" s="397"/>
      <c r="BS35" s="409"/>
    </row>
    <row r="36" spans="2:71" s="53" customFormat="1" ht="6" customHeight="1" x14ac:dyDescent="0.25">
      <c r="B36" s="378"/>
      <c r="C36" s="381"/>
      <c r="D36" s="383"/>
      <c r="E36" s="383"/>
      <c r="F36" s="383"/>
      <c r="G36" s="383"/>
      <c r="H36" s="383"/>
      <c r="I36" s="383"/>
      <c r="J36" s="383"/>
      <c r="K36" s="60">
        <v>5</v>
      </c>
      <c r="L36" s="61" t="s">
        <v>115</v>
      </c>
      <c r="M36" s="405"/>
      <c r="N36" s="390"/>
      <c r="O36" s="400"/>
      <c r="P36" s="403"/>
      <c r="Q36" s="397"/>
      <c r="R36" s="397"/>
      <c r="S36" s="397"/>
      <c r="T36" s="397"/>
      <c r="U36" s="397"/>
      <c r="V36" s="397"/>
      <c r="W36" s="397"/>
      <c r="X36" s="397"/>
      <c r="Y36" s="397"/>
      <c r="Z36" s="397"/>
      <c r="AA36" s="397"/>
      <c r="AB36" s="397"/>
      <c r="AC36" s="397"/>
      <c r="AD36" s="397"/>
      <c r="AE36" s="397"/>
      <c r="AF36" s="397"/>
      <c r="AG36" s="397"/>
      <c r="AH36" s="397"/>
      <c r="AI36" s="397"/>
      <c r="AJ36" s="397"/>
      <c r="AK36" s="397"/>
      <c r="AL36" s="397"/>
      <c r="AM36" s="412"/>
      <c r="AN36" s="62">
        <v>5</v>
      </c>
      <c r="AO36" s="63" t="s">
        <v>117</v>
      </c>
      <c r="AP36" s="63"/>
      <c r="AQ36" s="63" t="s">
        <v>114</v>
      </c>
      <c r="AR36" s="63"/>
      <c r="AS36" s="63"/>
      <c r="AT36" s="63"/>
      <c r="AU36" s="63"/>
      <c r="AV36" s="63" t="s">
        <v>114</v>
      </c>
      <c r="AW36" s="82" t="s">
        <v>114</v>
      </c>
      <c r="AX36" s="82" t="s">
        <v>114</v>
      </c>
      <c r="AY36" s="82" t="s">
        <v>114</v>
      </c>
      <c r="AZ36" s="82" t="s">
        <v>114</v>
      </c>
      <c r="BA36" s="82" t="s">
        <v>114</v>
      </c>
      <c r="BB36" s="82" t="s">
        <v>114</v>
      </c>
      <c r="BC36" s="82" t="s">
        <v>114</v>
      </c>
      <c r="BD36" s="82">
        <f t="shared" si="1"/>
        <v>0</v>
      </c>
      <c r="BE36" s="82" t="str">
        <f t="shared" si="2"/>
        <v>Débil</v>
      </c>
      <c r="BF36" s="63"/>
      <c r="BG36" s="65" t="s">
        <v>114</v>
      </c>
      <c r="BH36" s="82" t="str">
        <f t="shared" si="3"/>
        <v>Casilla formulada</v>
      </c>
      <c r="BI36" s="63"/>
      <c r="BJ36" s="82" t="str">
        <f t="shared" si="4"/>
        <v/>
      </c>
      <c r="BK36" s="82" t="str">
        <f t="shared" si="5"/>
        <v/>
      </c>
      <c r="BL36" s="82" t="str">
        <f t="shared" si="6"/>
        <v>SI</v>
      </c>
      <c r="BM36" s="415"/>
      <c r="BN36" s="418"/>
      <c r="BO36" s="421"/>
      <c r="BP36" s="403"/>
      <c r="BQ36" s="397"/>
      <c r="BR36" s="397"/>
      <c r="BS36" s="409"/>
    </row>
    <row r="37" spans="2:71" s="53" customFormat="1" ht="6" customHeight="1" x14ac:dyDescent="0.25">
      <c r="B37" s="378"/>
      <c r="C37" s="381"/>
      <c r="D37" s="383"/>
      <c r="E37" s="383"/>
      <c r="F37" s="383"/>
      <c r="G37" s="383"/>
      <c r="H37" s="383"/>
      <c r="I37" s="383"/>
      <c r="J37" s="383"/>
      <c r="K37" s="54">
        <v>6</v>
      </c>
      <c r="L37" s="55" t="s">
        <v>115</v>
      </c>
      <c r="M37" s="405"/>
      <c r="N37" s="390"/>
      <c r="O37" s="400"/>
      <c r="P37" s="403"/>
      <c r="Q37" s="397"/>
      <c r="R37" s="397"/>
      <c r="S37" s="397"/>
      <c r="T37" s="397"/>
      <c r="U37" s="397"/>
      <c r="V37" s="397"/>
      <c r="W37" s="397"/>
      <c r="X37" s="397"/>
      <c r="Y37" s="397"/>
      <c r="Z37" s="397"/>
      <c r="AA37" s="397"/>
      <c r="AB37" s="397"/>
      <c r="AC37" s="397"/>
      <c r="AD37" s="397"/>
      <c r="AE37" s="397"/>
      <c r="AF37" s="397"/>
      <c r="AG37" s="397"/>
      <c r="AH37" s="397"/>
      <c r="AI37" s="397"/>
      <c r="AJ37" s="397"/>
      <c r="AK37" s="397"/>
      <c r="AL37" s="397"/>
      <c r="AM37" s="412"/>
      <c r="AN37" s="56">
        <v>6</v>
      </c>
      <c r="AO37" s="57" t="s">
        <v>117</v>
      </c>
      <c r="AP37" s="57"/>
      <c r="AQ37" s="57" t="s">
        <v>114</v>
      </c>
      <c r="AR37" s="57"/>
      <c r="AS37" s="57"/>
      <c r="AT37" s="57"/>
      <c r="AU37" s="57"/>
      <c r="AV37" s="57" t="s">
        <v>114</v>
      </c>
      <c r="AW37" s="58" t="s">
        <v>114</v>
      </c>
      <c r="AX37" s="58" t="s">
        <v>114</v>
      </c>
      <c r="AY37" s="58" t="s">
        <v>114</v>
      </c>
      <c r="AZ37" s="58" t="s">
        <v>114</v>
      </c>
      <c r="BA37" s="58" t="s">
        <v>114</v>
      </c>
      <c r="BB37" s="58" t="s">
        <v>114</v>
      </c>
      <c r="BC37" s="58" t="s">
        <v>114</v>
      </c>
      <c r="BD37" s="58">
        <f t="shared" si="1"/>
        <v>0</v>
      </c>
      <c r="BE37" s="58" t="str">
        <f t="shared" si="2"/>
        <v>Débil</v>
      </c>
      <c r="BF37" s="57"/>
      <c r="BG37" s="59" t="s">
        <v>114</v>
      </c>
      <c r="BH37" s="58" t="str">
        <f t="shared" si="3"/>
        <v>Casilla formulada</v>
      </c>
      <c r="BI37" s="57"/>
      <c r="BJ37" s="58" t="str">
        <f t="shared" si="4"/>
        <v/>
      </c>
      <c r="BK37" s="58" t="str">
        <f t="shared" si="5"/>
        <v/>
      </c>
      <c r="BL37" s="58" t="str">
        <f t="shared" si="6"/>
        <v>SI</v>
      </c>
      <c r="BM37" s="415"/>
      <c r="BN37" s="418"/>
      <c r="BO37" s="421"/>
      <c r="BP37" s="403"/>
      <c r="BQ37" s="397"/>
      <c r="BR37" s="397"/>
      <c r="BS37" s="409"/>
    </row>
    <row r="38" spans="2:71" s="53" customFormat="1" ht="6" customHeight="1" x14ac:dyDescent="0.25">
      <c r="B38" s="378"/>
      <c r="C38" s="381"/>
      <c r="D38" s="383"/>
      <c r="E38" s="383"/>
      <c r="F38" s="383"/>
      <c r="G38" s="383"/>
      <c r="H38" s="383"/>
      <c r="I38" s="383"/>
      <c r="J38" s="383"/>
      <c r="K38" s="60">
        <v>7</v>
      </c>
      <c r="L38" s="61" t="s">
        <v>115</v>
      </c>
      <c r="M38" s="405"/>
      <c r="N38" s="390"/>
      <c r="O38" s="400"/>
      <c r="P38" s="403"/>
      <c r="Q38" s="397"/>
      <c r="R38" s="397"/>
      <c r="S38" s="397"/>
      <c r="T38" s="397"/>
      <c r="U38" s="397"/>
      <c r="V38" s="397"/>
      <c r="W38" s="397"/>
      <c r="X38" s="397"/>
      <c r="Y38" s="397"/>
      <c r="Z38" s="397"/>
      <c r="AA38" s="397"/>
      <c r="AB38" s="397"/>
      <c r="AC38" s="397"/>
      <c r="AD38" s="397"/>
      <c r="AE38" s="397"/>
      <c r="AF38" s="397"/>
      <c r="AG38" s="397"/>
      <c r="AH38" s="397"/>
      <c r="AI38" s="397"/>
      <c r="AJ38" s="397"/>
      <c r="AK38" s="397"/>
      <c r="AL38" s="397"/>
      <c r="AM38" s="412"/>
      <c r="AN38" s="62">
        <v>7</v>
      </c>
      <c r="AO38" s="63" t="s">
        <v>117</v>
      </c>
      <c r="AP38" s="63"/>
      <c r="AQ38" s="63" t="s">
        <v>114</v>
      </c>
      <c r="AR38" s="63"/>
      <c r="AS38" s="63"/>
      <c r="AT38" s="63"/>
      <c r="AU38" s="63"/>
      <c r="AV38" s="63" t="s">
        <v>114</v>
      </c>
      <c r="AW38" s="82" t="s">
        <v>114</v>
      </c>
      <c r="AX38" s="82" t="s">
        <v>114</v>
      </c>
      <c r="AY38" s="82" t="s">
        <v>114</v>
      </c>
      <c r="AZ38" s="82" t="s">
        <v>114</v>
      </c>
      <c r="BA38" s="82" t="s">
        <v>114</v>
      </c>
      <c r="BB38" s="82" t="s">
        <v>114</v>
      </c>
      <c r="BC38" s="82" t="s">
        <v>114</v>
      </c>
      <c r="BD38" s="82">
        <f t="shared" si="1"/>
        <v>0</v>
      </c>
      <c r="BE38" s="82" t="str">
        <f t="shared" si="2"/>
        <v>Débil</v>
      </c>
      <c r="BF38" s="63"/>
      <c r="BG38" s="65" t="s">
        <v>114</v>
      </c>
      <c r="BH38" s="82" t="str">
        <f t="shared" si="3"/>
        <v>Casilla formulada</v>
      </c>
      <c r="BI38" s="63"/>
      <c r="BJ38" s="82" t="str">
        <f t="shared" si="4"/>
        <v/>
      </c>
      <c r="BK38" s="82" t="str">
        <f t="shared" si="5"/>
        <v/>
      </c>
      <c r="BL38" s="82" t="str">
        <f t="shared" si="6"/>
        <v>SI</v>
      </c>
      <c r="BM38" s="415"/>
      <c r="BN38" s="418"/>
      <c r="BO38" s="421"/>
      <c r="BP38" s="403"/>
      <c r="BQ38" s="397"/>
      <c r="BR38" s="397"/>
      <c r="BS38" s="409"/>
    </row>
    <row r="39" spans="2:71" s="53" customFormat="1" ht="6" customHeight="1" x14ac:dyDescent="0.25">
      <c r="B39" s="378"/>
      <c r="C39" s="381"/>
      <c r="D39" s="383"/>
      <c r="E39" s="383"/>
      <c r="F39" s="383"/>
      <c r="G39" s="383"/>
      <c r="H39" s="383"/>
      <c r="I39" s="383"/>
      <c r="J39" s="383"/>
      <c r="K39" s="54">
        <v>8</v>
      </c>
      <c r="L39" s="55" t="s">
        <v>115</v>
      </c>
      <c r="M39" s="405"/>
      <c r="N39" s="390"/>
      <c r="O39" s="400"/>
      <c r="P39" s="403"/>
      <c r="Q39" s="397"/>
      <c r="R39" s="397"/>
      <c r="S39" s="397"/>
      <c r="T39" s="397"/>
      <c r="U39" s="397"/>
      <c r="V39" s="397"/>
      <c r="W39" s="397"/>
      <c r="X39" s="397"/>
      <c r="Y39" s="397"/>
      <c r="Z39" s="397"/>
      <c r="AA39" s="397"/>
      <c r="AB39" s="397"/>
      <c r="AC39" s="397"/>
      <c r="AD39" s="397"/>
      <c r="AE39" s="397"/>
      <c r="AF39" s="397"/>
      <c r="AG39" s="397"/>
      <c r="AH39" s="397"/>
      <c r="AI39" s="397"/>
      <c r="AJ39" s="397"/>
      <c r="AK39" s="397"/>
      <c r="AL39" s="397"/>
      <c r="AM39" s="412"/>
      <c r="AN39" s="56">
        <v>8</v>
      </c>
      <c r="AO39" s="57" t="s">
        <v>117</v>
      </c>
      <c r="AP39" s="57"/>
      <c r="AQ39" s="57" t="s">
        <v>114</v>
      </c>
      <c r="AR39" s="57"/>
      <c r="AS39" s="57"/>
      <c r="AT39" s="57"/>
      <c r="AU39" s="57"/>
      <c r="AV39" s="57" t="s">
        <v>114</v>
      </c>
      <c r="AW39" s="58" t="s">
        <v>114</v>
      </c>
      <c r="AX39" s="58" t="s">
        <v>114</v>
      </c>
      <c r="AY39" s="58" t="s">
        <v>114</v>
      </c>
      <c r="AZ39" s="58" t="s">
        <v>114</v>
      </c>
      <c r="BA39" s="58" t="s">
        <v>114</v>
      </c>
      <c r="BB39" s="58" t="s">
        <v>114</v>
      </c>
      <c r="BC39" s="58" t="s">
        <v>114</v>
      </c>
      <c r="BD39" s="58">
        <f t="shared" si="1"/>
        <v>0</v>
      </c>
      <c r="BE39" s="58" t="str">
        <f t="shared" si="2"/>
        <v>Débil</v>
      </c>
      <c r="BF39" s="57"/>
      <c r="BG39" s="59" t="s">
        <v>114</v>
      </c>
      <c r="BH39" s="58" t="str">
        <f t="shared" si="3"/>
        <v>Casilla formulada</v>
      </c>
      <c r="BI39" s="57"/>
      <c r="BJ39" s="58" t="str">
        <f t="shared" si="4"/>
        <v/>
      </c>
      <c r="BK39" s="58" t="str">
        <f t="shared" si="5"/>
        <v/>
      </c>
      <c r="BL39" s="58" t="str">
        <f t="shared" si="6"/>
        <v>SI</v>
      </c>
      <c r="BM39" s="415"/>
      <c r="BN39" s="418"/>
      <c r="BO39" s="421"/>
      <c r="BP39" s="403"/>
      <c r="BQ39" s="397"/>
      <c r="BR39" s="397"/>
      <c r="BS39" s="409"/>
    </row>
    <row r="40" spans="2:71" s="53" customFormat="1" ht="6" customHeight="1" x14ac:dyDescent="0.25">
      <c r="B40" s="378"/>
      <c r="C40" s="381"/>
      <c r="D40" s="383"/>
      <c r="E40" s="383"/>
      <c r="F40" s="383"/>
      <c r="G40" s="383"/>
      <c r="H40" s="383"/>
      <c r="I40" s="383"/>
      <c r="J40" s="383"/>
      <c r="K40" s="60">
        <v>9</v>
      </c>
      <c r="L40" s="66" t="s">
        <v>115</v>
      </c>
      <c r="M40" s="405"/>
      <c r="N40" s="390"/>
      <c r="O40" s="400"/>
      <c r="P40" s="403"/>
      <c r="Q40" s="397"/>
      <c r="R40" s="397"/>
      <c r="S40" s="397"/>
      <c r="T40" s="397"/>
      <c r="U40" s="397"/>
      <c r="V40" s="397"/>
      <c r="W40" s="397"/>
      <c r="X40" s="397"/>
      <c r="Y40" s="397"/>
      <c r="Z40" s="397"/>
      <c r="AA40" s="397"/>
      <c r="AB40" s="397"/>
      <c r="AC40" s="397"/>
      <c r="AD40" s="397"/>
      <c r="AE40" s="397"/>
      <c r="AF40" s="397"/>
      <c r="AG40" s="397"/>
      <c r="AH40" s="397"/>
      <c r="AI40" s="397"/>
      <c r="AJ40" s="397"/>
      <c r="AK40" s="397"/>
      <c r="AL40" s="397"/>
      <c r="AM40" s="412"/>
      <c r="AN40" s="62">
        <v>9</v>
      </c>
      <c r="AO40" s="63" t="s">
        <v>117</v>
      </c>
      <c r="AP40" s="63"/>
      <c r="AQ40" s="63" t="s">
        <v>114</v>
      </c>
      <c r="AR40" s="63"/>
      <c r="AS40" s="63"/>
      <c r="AT40" s="63"/>
      <c r="AU40" s="63"/>
      <c r="AV40" s="63" t="s">
        <v>114</v>
      </c>
      <c r="AW40" s="82" t="s">
        <v>114</v>
      </c>
      <c r="AX40" s="82" t="s">
        <v>114</v>
      </c>
      <c r="AY40" s="82" t="s">
        <v>114</v>
      </c>
      <c r="AZ40" s="82" t="s">
        <v>114</v>
      </c>
      <c r="BA40" s="82" t="s">
        <v>114</v>
      </c>
      <c r="BB40" s="82" t="s">
        <v>114</v>
      </c>
      <c r="BC40" s="82" t="s">
        <v>114</v>
      </c>
      <c r="BD40" s="82">
        <f t="shared" si="1"/>
        <v>0</v>
      </c>
      <c r="BE40" s="82" t="str">
        <f t="shared" si="2"/>
        <v>Débil</v>
      </c>
      <c r="BF40" s="63"/>
      <c r="BG40" s="65" t="s">
        <v>114</v>
      </c>
      <c r="BH40" s="82" t="str">
        <f t="shared" si="3"/>
        <v>Casilla formulada</v>
      </c>
      <c r="BI40" s="63"/>
      <c r="BJ40" s="82" t="str">
        <f t="shared" si="4"/>
        <v/>
      </c>
      <c r="BK40" s="82" t="str">
        <f t="shared" si="5"/>
        <v/>
      </c>
      <c r="BL40" s="82" t="str">
        <f t="shared" si="6"/>
        <v>SI</v>
      </c>
      <c r="BM40" s="415"/>
      <c r="BN40" s="418"/>
      <c r="BO40" s="421"/>
      <c r="BP40" s="403"/>
      <c r="BQ40" s="397"/>
      <c r="BR40" s="397"/>
      <c r="BS40" s="409"/>
    </row>
    <row r="41" spans="2:71" s="53" customFormat="1" ht="6" customHeight="1" thickBot="1" x14ac:dyDescent="0.3">
      <c r="B41" s="379"/>
      <c r="C41" s="382"/>
      <c r="D41" s="384"/>
      <c r="E41" s="384"/>
      <c r="F41" s="384"/>
      <c r="G41" s="384"/>
      <c r="H41" s="384"/>
      <c r="I41" s="384"/>
      <c r="J41" s="384"/>
      <c r="K41" s="67">
        <v>10</v>
      </c>
      <c r="L41" s="68" t="s">
        <v>115</v>
      </c>
      <c r="M41" s="406"/>
      <c r="N41" s="391"/>
      <c r="O41" s="401"/>
      <c r="P41" s="404"/>
      <c r="Q41" s="398"/>
      <c r="R41" s="398"/>
      <c r="S41" s="398"/>
      <c r="T41" s="398"/>
      <c r="U41" s="398"/>
      <c r="V41" s="398"/>
      <c r="W41" s="398"/>
      <c r="X41" s="398"/>
      <c r="Y41" s="398"/>
      <c r="Z41" s="398"/>
      <c r="AA41" s="398"/>
      <c r="AB41" s="398"/>
      <c r="AC41" s="398"/>
      <c r="AD41" s="398"/>
      <c r="AE41" s="398"/>
      <c r="AF41" s="398"/>
      <c r="AG41" s="398"/>
      <c r="AH41" s="398"/>
      <c r="AI41" s="398"/>
      <c r="AJ41" s="398"/>
      <c r="AK41" s="398"/>
      <c r="AL41" s="398"/>
      <c r="AM41" s="413"/>
      <c r="AN41" s="69">
        <v>10</v>
      </c>
      <c r="AO41" s="70" t="s">
        <v>117</v>
      </c>
      <c r="AP41" s="70"/>
      <c r="AQ41" s="70" t="s">
        <v>114</v>
      </c>
      <c r="AR41" s="70"/>
      <c r="AS41" s="70"/>
      <c r="AT41" s="70"/>
      <c r="AU41" s="70"/>
      <c r="AV41" s="70" t="s">
        <v>114</v>
      </c>
      <c r="AW41" s="71" t="s">
        <v>114</v>
      </c>
      <c r="AX41" s="71" t="s">
        <v>114</v>
      </c>
      <c r="AY41" s="71" t="s">
        <v>114</v>
      </c>
      <c r="AZ41" s="71" t="s">
        <v>114</v>
      </c>
      <c r="BA41" s="71" t="s">
        <v>114</v>
      </c>
      <c r="BB41" s="71" t="s">
        <v>114</v>
      </c>
      <c r="BC41" s="71" t="s">
        <v>114</v>
      </c>
      <c r="BD41" s="71">
        <f t="shared" si="1"/>
        <v>0</v>
      </c>
      <c r="BE41" s="71" t="str">
        <f t="shared" si="2"/>
        <v>Débil</v>
      </c>
      <c r="BF41" s="70"/>
      <c r="BG41" s="72" t="s">
        <v>114</v>
      </c>
      <c r="BH41" s="71" t="str">
        <f t="shared" si="3"/>
        <v>Casilla formulada</v>
      </c>
      <c r="BI41" s="70"/>
      <c r="BJ41" s="71" t="str">
        <f t="shared" si="4"/>
        <v/>
      </c>
      <c r="BK41" s="71" t="str">
        <f t="shared" si="5"/>
        <v/>
      </c>
      <c r="BL41" s="71" t="str">
        <f t="shared" si="6"/>
        <v>SI</v>
      </c>
      <c r="BM41" s="416"/>
      <c r="BN41" s="419"/>
      <c r="BO41" s="422"/>
      <c r="BP41" s="404"/>
      <c r="BQ41" s="398"/>
      <c r="BR41" s="398"/>
      <c r="BS41" s="410"/>
    </row>
    <row r="42" spans="2:71" s="53" customFormat="1" ht="206.45" customHeight="1" x14ac:dyDescent="0.25">
      <c r="B42" s="377">
        <v>4</v>
      </c>
      <c r="C42" s="380" t="s">
        <v>295</v>
      </c>
      <c r="D42" s="383" t="s">
        <v>296</v>
      </c>
      <c r="E42" s="383" t="s">
        <v>333</v>
      </c>
      <c r="F42" s="383" t="s">
        <v>162</v>
      </c>
      <c r="G42" s="383" t="s">
        <v>162</v>
      </c>
      <c r="H42" s="383" t="s">
        <v>162</v>
      </c>
      <c r="I42" s="383" t="s">
        <v>162</v>
      </c>
      <c r="J42" s="383" t="str">
        <f>IF(AND((F42="SI"),(G42="SI"),(H42="SI"),(I42="SI")),"Si es Riesgo de Corrupción","No es Riesgo de Corrupción")</f>
        <v>Si es Riesgo de Corrupción</v>
      </c>
      <c r="K42" s="47">
        <v>1</v>
      </c>
      <c r="L42" s="48" t="s">
        <v>361</v>
      </c>
      <c r="M42" s="405" t="s">
        <v>334</v>
      </c>
      <c r="N42" s="389">
        <v>1</v>
      </c>
      <c r="O42" s="399" t="str">
        <f>IF(N42=1,"Rara vez",IF(N42=2,"Improbable",IF(N42=3,"Posible",IF(N42=4,"Probable",IF(N42=5,"Casi seguro","Definir el nivel de probabilidad")))))</f>
        <v>Rara vez</v>
      </c>
      <c r="P42" s="40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42" s="396" t="s">
        <v>162</v>
      </c>
      <c r="R42" s="396" t="s">
        <v>162</v>
      </c>
      <c r="S42" s="396" t="s">
        <v>165</v>
      </c>
      <c r="T42" s="396" t="s">
        <v>162</v>
      </c>
      <c r="U42" s="396" t="s">
        <v>162</v>
      </c>
      <c r="V42" s="396" t="s">
        <v>162</v>
      </c>
      <c r="W42" s="396" t="s">
        <v>162</v>
      </c>
      <c r="X42" s="396" t="s">
        <v>162</v>
      </c>
      <c r="Y42" s="396" t="s">
        <v>165</v>
      </c>
      <c r="Z42" s="396" t="s">
        <v>162</v>
      </c>
      <c r="AA42" s="396" t="s">
        <v>162</v>
      </c>
      <c r="AB42" s="396" t="s">
        <v>162</v>
      </c>
      <c r="AC42" s="396" t="s">
        <v>162</v>
      </c>
      <c r="AD42" s="396" t="s">
        <v>162</v>
      </c>
      <c r="AE42" s="396" t="s">
        <v>162</v>
      </c>
      <c r="AF42" s="396" t="s">
        <v>165</v>
      </c>
      <c r="AG42" s="396" t="s">
        <v>162</v>
      </c>
      <c r="AH42" s="396" t="s">
        <v>162</v>
      </c>
      <c r="AI42" s="396" t="s">
        <v>165</v>
      </c>
      <c r="AJ42" s="396">
        <f>IF(AF42="SI","Impacto Catastrófico por lesoines o perdida de vidas humanas",(COUNTIF(Q42:AE51,"SI")+COUNTIF(AG42:AI51,"SI")))</f>
        <v>15</v>
      </c>
      <c r="AK42" s="396" t="str">
        <f>IF(AJ42=0,"",IF(AND(AJ42&gt;0,AJ42&lt;=5),"Moderado",IF(AND(AJ42&gt;5,AJ42&lt;=11),"Mayor","Catastrófico")))</f>
        <v>Catastrófico</v>
      </c>
      <c r="AL42" s="396" t="str">
        <f>IF(AND(O42="Rara Vez",AK42="Moderado"),"Moderado",IF(AND(O42="Rara Vez",AK42="Mayor"),"Alto",IF(AND(O42="Improbable",AK42="Moderado"),"Moderado",IF(AND(O42="Improbable",AK42="Mayor"),"Alto",IF(AND(O42="Posible",AK42="Moderado"),"Alto",IF(AND(O42="Probable",AK42="Moderado"),"Alto","Extremo"))))))</f>
        <v>Extremo</v>
      </c>
      <c r="AM42" s="411" t="s">
        <v>159</v>
      </c>
      <c r="AN42" s="49">
        <v>1</v>
      </c>
      <c r="AO42" s="50" t="s">
        <v>362</v>
      </c>
      <c r="AP42" s="50" t="s">
        <v>335</v>
      </c>
      <c r="AQ42" s="50" t="s">
        <v>190</v>
      </c>
      <c r="AR42" s="50" t="s">
        <v>336</v>
      </c>
      <c r="AS42" s="50" t="s">
        <v>337</v>
      </c>
      <c r="AT42" s="50" t="s">
        <v>338</v>
      </c>
      <c r="AU42" s="50" t="s">
        <v>339</v>
      </c>
      <c r="AV42" s="50" t="s">
        <v>170</v>
      </c>
      <c r="AW42" s="81" t="s">
        <v>171</v>
      </c>
      <c r="AX42" s="81" t="s">
        <v>172</v>
      </c>
      <c r="AY42" s="81" t="s">
        <v>173</v>
      </c>
      <c r="AZ42" s="81" t="s">
        <v>174</v>
      </c>
      <c r="BA42" s="81" t="s">
        <v>175</v>
      </c>
      <c r="BB42" s="81" t="s">
        <v>176</v>
      </c>
      <c r="BC42" s="81" t="s">
        <v>187</v>
      </c>
      <c r="BD42" s="81">
        <f t="shared" si="1"/>
        <v>100</v>
      </c>
      <c r="BE42" s="81" t="str">
        <f t="shared" si="2"/>
        <v>Fuerte</v>
      </c>
      <c r="BF42" s="50"/>
      <c r="BG42" s="52" t="s">
        <v>178</v>
      </c>
      <c r="BH42" s="81" t="str">
        <f t="shared" si="3"/>
        <v>Siempre se ejecuta</v>
      </c>
      <c r="BI42" s="50"/>
      <c r="BJ42" s="81" t="str">
        <f t="shared" si="4"/>
        <v>FUERTE</v>
      </c>
      <c r="BK42" s="81">
        <f t="shared" si="5"/>
        <v>100</v>
      </c>
      <c r="BL42" s="81" t="str">
        <f t="shared" si="6"/>
        <v>NO</v>
      </c>
      <c r="BM42" s="414" t="str">
        <f>IF(AVERAGE(BK42:BK51)=100,"FUERTE",IF(AND(AVERAGE(BK42:BK51)&lt;=99,AVERAGE(BK42:BK51)&gt;=50),"MODERADA",IF(AVERAGE(BK42:BK51)&lt;50,"DÉBIL",0)))</f>
        <v>FUERTE</v>
      </c>
      <c r="BN42" s="417" t="str">
        <f>IFERROR(IF(BM42="DÉBIL","NO DISMINUYE",IF(AVERAGEIF(AV42:AV51,"Preventivo",BK42:BK51)&gt;=50,"DIRECTAMENTE","NO DISMINUYE")),"NO DISMINUYE")</f>
        <v>DIRECTAMENTE</v>
      </c>
      <c r="BO42" s="420">
        <f>IF(N42=1,1,IF(AND(N42=2,BM42="FUERTE",BN42="DIRECTAMENTE"),N42-1,IF(AND(N42&gt;2,BM42="FUERTE",BN42="DIRECTAMENTE"),N42-2,IF(AND(N42&gt;=2,BM42="MODERADA",BN42="DIRECTAMENTE"),N42-1,N42))))</f>
        <v>1</v>
      </c>
      <c r="BP42" s="423" t="str">
        <f>IF(BO42=1,"Rara vez",IF(BO42=2,"Improbable",IF(BO42=3,"Posible",IF(BO42=4,"Probable",IF(BO42=5,"Casi Seguro",0)))))</f>
        <v>Rara vez</v>
      </c>
      <c r="BQ42" s="407" t="str">
        <f>AK42</f>
        <v>Catastrófico</v>
      </c>
      <c r="BR42" s="407" t="str">
        <f>IF(AND(BP42="Rara Vez",BQ42="Moderado"),"Moderado",IF(AND(BP42="Rara Vez",BQ42="Mayor"),"Alto",IF(AND(BP42="Improbable",BQ42="Moderado"),"Moderado",IF(AND(BP42="Improbable",BQ42="Mayor"),"Alto",IF(AND(BP42="Posible",BQ42="Moderado"),"Alto",IF(AND(BP42="Probable",BQ42="Moderado"),"Alto","Extremo"))))))</f>
        <v>Extremo</v>
      </c>
      <c r="BS42" s="408"/>
    </row>
    <row r="43" spans="2:71" s="53" customFormat="1" ht="6" customHeight="1" x14ac:dyDescent="0.25">
      <c r="B43" s="378"/>
      <c r="C43" s="381"/>
      <c r="D43" s="383"/>
      <c r="E43" s="383"/>
      <c r="F43" s="383"/>
      <c r="G43" s="383"/>
      <c r="H43" s="383"/>
      <c r="I43" s="383"/>
      <c r="J43" s="383"/>
      <c r="K43" s="54">
        <v>2</v>
      </c>
      <c r="L43" s="55" t="s">
        <v>115</v>
      </c>
      <c r="M43" s="405"/>
      <c r="N43" s="390"/>
      <c r="O43" s="400"/>
      <c r="P43" s="403"/>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412"/>
      <c r="AN43" s="56">
        <v>2</v>
      </c>
      <c r="AO43" s="57" t="s">
        <v>117</v>
      </c>
      <c r="AP43" s="57"/>
      <c r="AQ43" s="57" t="s">
        <v>114</v>
      </c>
      <c r="AR43" s="57"/>
      <c r="AS43" s="57"/>
      <c r="AT43" s="57"/>
      <c r="AU43" s="57"/>
      <c r="AV43" s="57" t="s">
        <v>114</v>
      </c>
      <c r="AW43" s="58" t="s">
        <v>114</v>
      </c>
      <c r="AX43" s="58" t="s">
        <v>114</v>
      </c>
      <c r="AY43" s="58" t="s">
        <v>114</v>
      </c>
      <c r="AZ43" s="58" t="s">
        <v>114</v>
      </c>
      <c r="BA43" s="58" t="s">
        <v>114</v>
      </c>
      <c r="BB43" s="58" t="s">
        <v>114</v>
      </c>
      <c r="BC43" s="58" t="s">
        <v>114</v>
      </c>
      <c r="BD43" s="58">
        <f t="shared" si="1"/>
        <v>0</v>
      </c>
      <c r="BE43" s="58" t="str">
        <f t="shared" si="2"/>
        <v>Débil</v>
      </c>
      <c r="BF43" s="57"/>
      <c r="BG43" s="59" t="s">
        <v>114</v>
      </c>
      <c r="BH43" s="58" t="str">
        <f t="shared" si="3"/>
        <v>Casilla formulada</v>
      </c>
      <c r="BI43" s="57"/>
      <c r="BJ43" s="58" t="str">
        <f t="shared" si="4"/>
        <v/>
      </c>
      <c r="BK43" s="58" t="str">
        <f t="shared" si="5"/>
        <v/>
      </c>
      <c r="BL43" s="58" t="str">
        <f t="shared" si="6"/>
        <v>SI</v>
      </c>
      <c r="BM43" s="415"/>
      <c r="BN43" s="418"/>
      <c r="BO43" s="421"/>
      <c r="BP43" s="403"/>
      <c r="BQ43" s="397"/>
      <c r="BR43" s="397"/>
      <c r="BS43" s="409"/>
    </row>
    <row r="44" spans="2:71" s="53" customFormat="1" ht="6" customHeight="1" x14ac:dyDescent="0.25">
      <c r="B44" s="378"/>
      <c r="C44" s="381"/>
      <c r="D44" s="383"/>
      <c r="E44" s="383"/>
      <c r="F44" s="383"/>
      <c r="G44" s="383"/>
      <c r="H44" s="383"/>
      <c r="I44" s="383"/>
      <c r="J44" s="383"/>
      <c r="K44" s="60">
        <v>3</v>
      </c>
      <c r="L44" s="61" t="s">
        <v>115</v>
      </c>
      <c r="M44" s="405"/>
      <c r="N44" s="390"/>
      <c r="O44" s="400"/>
      <c r="P44" s="403"/>
      <c r="Q44" s="397"/>
      <c r="R44" s="397"/>
      <c r="S44" s="397"/>
      <c r="T44" s="397"/>
      <c r="U44" s="397"/>
      <c r="V44" s="397"/>
      <c r="W44" s="397"/>
      <c r="X44" s="397"/>
      <c r="Y44" s="397"/>
      <c r="Z44" s="397"/>
      <c r="AA44" s="397"/>
      <c r="AB44" s="397"/>
      <c r="AC44" s="397"/>
      <c r="AD44" s="397"/>
      <c r="AE44" s="397"/>
      <c r="AF44" s="397"/>
      <c r="AG44" s="397"/>
      <c r="AH44" s="397"/>
      <c r="AI44" s="397"/>
      <c r="AJ44" s="397"/>
      <c r="AK44" s="397"/>
      <c r="AL44" s="397"/>
      <c r="AM44" s="412"/>
      <c r="AN44" s="62">
        <v>3</v>
      </c>
      <c r="AO44" s="63" t="s">
        <v>117</v>
      </c>
      <c r="AP44" s="63"/>
      <c r="AQ44" s="63" t="s">
        <v>114</v>
      </c>
      <c r="AR44" s="63"/>
      <c r="AS44" s="63"/>
      <c r="AT44" s="63"/>
      <c r="AU44" s="63"/>
      <c r="AV44" s="63" t="s">
        <v>114</v>
      </c>
      <c r="AW44" s="82" t="s">
        <v>114</v>
      </c>
      <c r="AX44" s="82" t="s">
        <v>114</v>
      </c>
      <c r="AY44" s="82" t="s">
        <v>114</v>
      </c>
      <c r="AZ44" s="82" t="s">
        <v>114</v>
      </c>
      <c r="BA44" s="82" t="s">
        <v>114</v>
      </c>
      <c r="BB44" s="82" t="s">
        <v>114</v>
      </c>
      <c r="BC44" s="82" t="s">
        <v>114</v>
      </c>
      <c r="BD44" s="82">
        <f t="shared" si="1"/>
        <v>0</v>
      </c>
      <c r="BE44" s="82" t="str">
        <f t="shared" si="2"/>
        <v>Débil</v>
      </c>
      <c r="BF44" s="63"/>
      <c r="BG44" s="65" t="s">
        <v>114</v>
      </c>
      <c r="BH44" s="82" t="str">
        <f t="shared" si="3"/>
        <v>Casilla formulada</v>
      </c>
      <c r="BI44" s="63"/>
      <c r="BJ44" s="82" t="str">
        <f t="shared" si="4"/>
        <v/>
      </c>
      <c r="BK44" s="82" t="str">
        <f t="shared" si="5"/>
        <v/>
      </c>
      <c r="BL44" s="82" t="str">
        <f t="shared" si="6"/>
        <v>SI</v>
      </c>
      <c r="BM44" s="415"/>
      <c r="BN44" s="418"/>
      <c r="BO44" s="421"/>
      <c r="BP44" s="403"/>
      <c r="BQ44" s="397"/>
      <c r="BR44" s="397"/>
      <c r="BS44" s="409"/>
    </row>
    <row r="45" spans="2:71" s="53" customFormat="1" ht="6" customHeight="1" x14ac:dyDescent="0.25">
      <c r="B45" s="378"/>
      <c r="C45" s="381"/>
      <c r="D45" s="383"/>
      <c r="E45" s="383"/>
      <c r="F45" s="383"/>
      <c r="G45" s="383"/>
      <c r="H45" s="383"/>
      <c r="I45" s="383"/>
      <c r="J45" s="383"/>
      <c r="K45" s="54">
        <v>4</v>
      </c>
      <c r="L45" s="55" t="s">
        <v>115</v>
      </c>
      <c r="M45" s="405"/>
      <c r="N45" s="390"/>
      <c r="O45" s="400"/>
      <c r="P45" s="403"/>
      <c r="Q45" s="397"/>
      <c r="R45" s="397"/>
      <c r="S45" s="397"/>
      <c r="T45" s="397"/>
      <c r="U45" s="397"/>
      <c r="V45" s="397"/>
      <c r="W45" s="397"/>
      <c r="X45" s="397"/>
      <c r="Y45" s="397"/>
      <c r="Z45" s="397"/>
      <c r="AA45" s="397"/>
      <c r="AB45" s="397"/>
      <c r="AC45" s="397"/>
      <c r="AD45" s="397"/>
      <c r="AE45" s="397"/>
      <c r="AF45" s="397"/>
      <c r="AG45" s="397"/>
      <c r="AH45" s="397"/>
      <c r="AI45" s="397"/>
      <c r="AJ45" s="397"/>
      <c r="AK45" s="397"/>
      <c r="AL45" s="397"/>
      <c r="AM45" s="412"/>
      <c r="AN45" s="56">
        <v>4</v>
      </c>
      <c r="AO45" s="57" t="s">
        <v>117</v>
      </c>
      <c r="AP45" s="57"/>
      <c r="AQ45" s="57" t="s">
        <v>114</v>
      </c>
      <c r="AR45" s="57"/>
      <c r="AS45" s="57"/>
      <c r="AT45" s="57"/>
      <c r="AU45" s="57"/>
      <c r="AV45" s="57" t="s">
        <v>114</v>
      </c>
      <c r="AW45" s="58" t="s">
        <v>114</v>
      </c>
      <c r="AX45" s="58" t="s">
        <v>114</v>
      </c>
      <c r="AY45" s="58" t="s">
        <v>114</v>
      </c>
      <c r="AZ45" s="58" t="s">
        <v>114</v>
      </c>
      <c r="BA45" s="58" t="s">
        <v>114</v>
      </c>
      <c r="BB45" s="58" t="s">
        <v>114</v>
      </c>
      <c r="BC45" s="58" t="s">
        <v>114</v>
      </c>
      <c r="BD45" s="58">
        <f t="shared" si="1"/>
        <v>0</v>
      </c>
      <c r="BE45" s="58" t="str">
        <f t="shared" si="2"/>
        <v>Débil</v>
      </c>
      <c r="BF45" s="57"/>
      <c r="BG45" s="59" t="s">
        <v>114</v>
      </c>
      <c r="BH45" s="58" t="str">
        <f t="shared" si="3"/>
        <v>Casilla formulada</v>
      </c>
      <c r="BI45" s="57"/>
      <c r="BJ45" s="58" t="str">
        <f t="shared" si="4"/>
        <v/>
      </c>
      <c r="BK45" s="58" t="str">
        <f t="shared" si="5"/>
        <v/>
      </c>
      <c r="BL45" s="58" t="str">
        <f t="shared" si="6"/>
        <v>SI</v>
      </c>
      <c r="BM45" s="415"/>
      <c r="BN45" s="418"/>
      <c r="BO45" s="421"/>
      <c r="BP45" s="403"/>
      <c r="BQ45" s="397"/>
      <c r="BR45" s="397"/>
      <c r="BS45" s="409"/>
    </row>
    <row r="46" spans="2:71" s="53" customFormat="1" ht="6" customHeight="1" x14ac:dyDescent="0.25">
      <c r="B46" s="378"/>
      <c r="C46" s="381"/>
      <c r="D46" s="383"/>
      <c r="E46" s="383"/>
      <c r="F46" s="383"/>
      <c r="G46" s="383"/>
      <c r="H46" s="383"/>
      <c r="I46" s="383"/>
      <c r="J46" s="383"/>
      <c r="K46" s="60">
        <v>5</v>
      </c>
      <c r="L46" s="61" t="s">
        <v>115</v>
      </c>
      <c r="M46" s="405"/>
      <c r="N46" s="390"/>
      <c r="O46" s="400"/>
      <c r="P46" s="403"/>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412"/>
      <c r="AN46" s="62">
        <v>5</v>
      </c>
      <c r="AO46" s="63" t="s">
        <v>117</v>
      </c>
      <c r="AP46" s="63"/>
      <c r="AQ46" s="63" t="s">
        <v>114</v>
      </c>
      <c r="AR46" s="63"/>
      <c r="AS46" s="63"/>
      <c r="AT46" s="63"/>
      <c r="AU46" s="63"/>
      <c r="AV46" s="63" t="s">
        <v>114</v>
      </c>
      <c r="AW46" s="82" t="s">
        <v>114</v>
      </c>
      <c r="AX46" s="82" t="s">
        <v>114</v>
      </c>
      <c r="AY46" s="82" t="s">
        <v>114</v>
      </c>
      <c r="AZ46" s="82" t="s">
        <v>114</v>
      </c>
      <c r="BA46" s="82" t="s">
        <v>114</v>
      </c>
      <c r="BB46" s="82" t="s">
        <v>114</v>
      </c>
      <c r="BC46" s="82" t="s">
        <v>114</v>
      </c>
      <c r="BD46" s="82">
        <f t="shared" si="1"/>
        <v>0</v>
      </c>
      <c r="BE46" s="82" t="str">
        <f t="shared" si="2"/>
        <v>Débil</v>
      </c>
      <c r="BF46" s="63"/>
      <c r="BG46" s="65" t="s">
        <v>114</v>
      </c>
      <c r="BH46" s="82" t="str">
        <f t="shared" si="3"/>
        <v>Casilla formulada</v>
      </c>
      <c r="BI46" s="63"/>
      <c r="BJ46" s="82" t="str">
        <f t="shared" si="4"/>
        <v/>
      </c>
      <c r="BK46" s="82" t="str">
        <f t="shared" si="5"/>
        <v/>
      </c>
      <c r="BL46" s="82" t="str">
        <f t="shared" si="6"/>
        <v>SI</v>
      </c>
      <c r="BM46" s="415"/>
      <c r="BN46" s="418"/>
      <c r="BO46" s="421"/>
      <c r="BP46" s="403"/>
      <c r="BQ46" s="397"/>
      <c r="BR46" s="397"/>
      <c r="BS46" s="409"/>
    </row>
    <row r="47" spans="2:71" s="53" customFormat="1" ht="6" customHeight="1" x14ac:dyDescent="0.25">
      <c r="B47" s="378"/>
      <c r="C47" s="381"/>
      <c r="D47" s="383"/>
      <c r="E47" s="383"/>
      <c r="F47" s="383"/>
      <c r="G47" s="383"/>
      <c r="H47" s="383"/>
      <c r="I47" s="383"/>
      <c r="J47" s="383"/>
      <c r="K47" s="54">
        <v>6</v>
      </c>
      <c r="L47" s="55" t="s">
        <v>115</v>
      </c>
      <c r="M47" s="405"/>
      <c r="N47" s="390"/>
      <c r="O47" s="400"/>
      <c r="P47" s="403"/>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412"/>
      <c r="AN47" s="56">
        <v>6</v>
      </c>
      <c r="AO47" s="57" t="s">
        <v>117</v>
      </c>
      <c r="AP47" s="57"/>
      <c r="AQ47" s="57" t="s">
        <v>114</v>
      </c>
      <c r="AR47" s="57"/>
      <c r="AS47" s="57"/>
      <c r="AT47" s="57"/>
      <c r="AU47" s="57"/>
      <c r="AV47" s="57" t="s">
        <v>114</v>
      </c>
      <c r="AW47" s="58" t="s">
        <v>114</v>
      </c>
      <c r="AX47" s="58" t="s">
        <v>114</v>
      </c>
      <c r="AY47" s="58" t="s">
        <v>114</v>
      </c>
      <c r="AZ47" s="58" t="s">
        <v>114</v>
      </c>
      <c r="BA47" s="58" t="s">
        <v>114</v>
      </c>
      <c r="BB47" s="58" t="s">
        <v>114</v>
      </c>
      <c r="BC47" s="58" t="s">
        <v>114</v>
      </c>
      <c r="BD47" s="58">
        <f t="shared" si="1"/>
        <v>0</v>
      </c>
      <c r="BE47" s="58" t="str">
        <f t="shared" si="2"/>
        <v>Débil</v>
      </c>
      <c r="BF47" s="57"/>
      <c r="BG47" s="59" t="s">
        <v>114</v>
      </c>
      <c r="BH47" s="58" t="str">
        <f t="shared" si="3"/>
        <v>Casilla formulada</v>
      </c>
      <c r="BI47" s="57"/>
      <c r="BJ47" s="58" t="str">
        <f t="shared" si="4"/>
        <v/>
      </c>
      <c r="BK47" s="58" t="str">
        <f t="shared" si="5"/>
        <v/>
      </c>
      <c r="BL47" s="58" t="str">
        <f t="shared" si="6"/>
        <v>SI</v>
      </c>
      <c r="BM47" s="415"/>
      <c r="BN47" s="418"/>
      <c r="BO47" s="421"/>
      <c r="BP47" s="403"/>
      <c r="BQ47" s="397"/>
      <c r="BR47" s="397"/>
      <c r="BS47" s="409"/>
    </row>
    <row r="48" spans="2:71" s="53" customFormat="1" ht="6" customHeight="1" x14ac:dyDescent="0.25">
      <c r="B48" s="378"/>
      <c r="C48" s="381"/>
      <c r="D48" s="383"/>
      <c r="E48" s="383"/>
      <c r="F48" s="383"/>
      <c r="G48" s="383"/>
      <c r="H48" s="383"/>
      <c r="I48" s="383"/>
      <c r="J48" s="383"/>
      <c r="K48" s="60">
        <v>7</v>
      </c>
      <c r="L48" s="61" t="s">
        <v>115</v>
      </c>
      <c r="M48" s="405"/>
      <c r="N48" s="390"/>
      <c r="O48" s="400"/>
      <c r="P48" s="403"/>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412"/>
      <c r="AN48" s="62">
        <v>7</v>
      </c>
      <c r="AO48" s="63" t="s">
        <v>117</v>
      </c>
      <c r="AP48" s="63"/>
      <c r="AQ48" s="63" t="s">
        <v>114</v>
      </c>
      <c r="AR48" s="63"/>
      <c r="AS48" s="63"/>
      <c r="AT48" s="63"/>
      <c r="AU48" s="63"/>
      <c r="AV48" s="63" t="s">
        <v>114</v>
      </c>
      <c r="AW48" s="82" t="s">
        <v>114</v>
      </c>
      <c r="AX48" s="82" t="s">
        <v>114</v>
      </c>
      <c r="AY48" s="82" t="s">
        <v>114</v>
      </c>
      <c r="AZ48" s="82" t="s">
        <v>114</v>
      </c>
      <c r="BA48" s="82" t="s">
        <v>114</v>
      </c>
      <c r="BB48" s="82" t="s">
        <v>114</v>
      </c>
      <c r="BC48" s="82" t="s">
        <v>114</v>
      </c>
      <c r="BD48" s="82">
        <f t="shared" si="1"/>
        <v>0</v>
      </c>
      <c r="BE48" s="82" t="str">
        <f t="shared" si="2"/>
        <v>Débil</v>
      </c>
      <c r="BF48" s="63"/>
      <c r="BG48" s="65" t="s">
        <v>114</v>
      </c>
      <c r="BH48" s="82" t="str">
        <f t="shared" si="3"/>
        <v>Casilla formulada</v>
      </c>
      <c r="BI48" s="63"/>
      <c r="BJ48" s="82" t="str">
        <f t="shared" si="4"/>
        <v/>
      </c>
      <c r="BK48" s="82" t="str">
        <f t="shared" si="5"/>
        <v/>
      </c>
      <c r="BL48" s="82" t="str">
        <f t="shared" si="6"/>
        <v>SI</v>
      </c>
      <c r="BM48" s="415"/>
      <c r="BN48" s="418"/>
      <c r="BO48" s="421"/>
      <c r="BP48" s="403"/>
      <c r="BQ48" s="397"/>
      <c r="BR48" s="397"/>
      <c r="BS48" s="409"/>
    </row>
    <row r="49" spans="2:71" s="53" customFormat="1" ht="6" customHeight="1" x14ac:dyDescent="0.25">
      <c r="B49" s="378"/>
      <c r="C49" s="381"/>
      <c r="D49" s="383"/>
      <c r="E49" s="383"/>
      <c r="F49" s="383"/>
      <c r="G49" s="383"/>
      <c r="H49" s="383"/>
      <c r="I49" s="383"/>
      <c r="J49" s="383"/>
      <c r="K49" s="54">
        <v>8</v>
      </c>
      <c r="L49" s="55" t="s">
        <v>115</v>
      </c>
      <c r="M49" s="405"/>
      <c r="N49" s="390"/>
      <c r="O49" s="400"/>
      <c r="P49" s="403"/>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412"/>
      <c r="AN49" s="56">
        <v>8</v>
      </c>
      <c r="AO49" s="57" t="s">
        <v>117</v>
      </c>
      <c r="AP49" s="57"/>
      <c r="AQ49" s="57" t="s">
        <v>114</v>
      </c>
      <c r="AR49" s="57"/>
      <c r="AS49" s="57"/>
      <c r="AT49" s="57"/>
      <c r="AU49" s="57"/>
      <c r="AV49" s="57" t="s">
        <v>114</v>
      </c>
      <c r="AW49" s="58" t="s">
        <v>114</v>
      </c>
      <c r="AX49" s="58" t="s">
        <v>114</v>
      </c>
      <c r="AY49" s="58" t="s">
        <v>114</v>
      </c>
      <c r="AZ49" s="58" t="s">
        <v>114</v>
      </c>
      <c r="BA49" s="58" t="s">
        <v>114</v>
      </c>
      <c r="BB49" s="58" t="s">
        <v>114</v>
      </c>
      <c r="BC49" s="58" t="s">
        <v>114</v>
      </c>
      <c r="BD49" s="58">
        <f t="shared" si="1"/>
        <v>0</v>
      </c>
      <c r="BE49" s="58" t="str">
        <f t="shared" si="2"/>
        <v>Débil</v>
      </c>
      <c r="BF49" s="57"/>
      <c r="BG49" s="59" t="s">
        <v>114</v>
      </c>
      <c r="BH49" s="58" t="str">
        <f t="shared" si="3"/>
        <v>Casilla formulada</v>
      </c>
      <c r="BI49" s="57"/>
      <c r="BJ49" s="58" t="str">
        <f t="shared" si="4"/>
        <v/>
      </c>
      <c r="BK49" s="58" t="str">
        <f t="shared" si="5"/>
        <v/>
      </c>
      <c r="BL49" s="58" t="str">
        <f t="shared" si="6"/>
        <v>SI</v>
      </c>
      <c r="BM49" s="415"/>
      <c r="BN49" s="418"/>
      <c r="BO49" s="421"/>
      <c r="BP49" s="403"/>
      <c r="BQ49" s="397"/>
      <c r="BR49" s="397"/>
      <c r="BS49" s="409"/>
    </row>
    <row r="50" spans="2:71" s="53" customFormat="1" ht="6" customHeight="1" x14ac:dyDescent="0.25">
      <c r="B50" s="378"/>
      <c r="C50" s="381"/>
      <c r="D50" s="383"/>
      <c r="E50" s="383"/>
      <c r="F50" s="383"/>
      <c r="G50" s="383"/>
      <c r="H50" s="383"/>
      <c r="I50" s="383"/>
      <c r="J50" s="383"/>
      <c r="K50" s="60">
        <v>9</v>
      </c>
      <c r="L50" s="66" t="s">
        <v>115</v>
      </c>
      <c r="M50" s="405"/>
      <c r="N50" s="390"/>
      <c r="O50" s="400"/>
      <c r="P50" s="403"/>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412"/>
      <c r="AN50" s="62">
        <v>9</v>
      </c>
      <c r="AO50" s="63" t="s">
        <v>117</v>
      </c>
      <c r="AP50" s="63"/>
      <c r="AQ50" s="63" t="s">
        <v>114</v>
      </c>
      <c r="AR50" s="63"/>
      <c r="AS50" s="63"/>
      <c r="AT50" s="63"/>
      <c r="AU50" s="63"/>
      <c r="AV50" s="63" t="s">
        <v>114</v>
      </c>
      <c r="AW50" s="82" t="s">
        <v>114</v>
      </c>
      <c r="AX50" s="82" t="s">
        <v>114</v>
      </c>
      <c r="AY50" s="82" t="s">
        <v>114</v>
      </c>
      <c r="AZ50" s="82" t="s">
        <v>114</v>
      </c>
      <c r="BA50" s="82" t="s">
        <v>114</v>
      </c>
      <c r="BB50" s="82" t="s">
        <v>114</v>
      </c>
      <c r="BC50" s="82" t="s">
        <v>114</v>
      </c>
      <c r="BD50" s="82">
        <f t="shared" si="1"/>
        <v>0</v>
      </c>
      <c r="BE50" s="82" t="str">
        <f t="shared" si="2"/>
        <v>Débil</v>
      </c>
      <c r="BF50" s="63"/>
      <c r="BG50" s="65" t="s">
        <v>114</v>
      </c>
      <c r="BH50" s="82" t="str">
        <f t="shared" si="3"/>
        <v>Casilla formulada</v>
      </c>
      <c r="BI50" s="63"/>
      <c r="BJ50" s="82" t="str">
        <f t="shared" si="4"/>
        <v/>
      </c>
      <c r="BK50" s="82" t="str">
        <f t="shared" si="5"/>
        <v/>
      </c>
      <c r="BL50" s="82" t="str">
        <f t="shared" si="6"/>
        <v>SI</v>
      </c>
      <c r="BM50" s="415"/>
      <c r="BN50" s="418"/>
      <c r="BO50" s="421"/>
      <c r="BP50" s="403"/>
      <c r="BQ50" s="397"/>
      <c r="BR50" s="397"/>
      <c r="BS50" s="409"/>
    </row>
    <row r="51" spans="2:71" s="53" customFormat="1" ht="6" customHeight="1" thickBot="1" x14ac:dyDescent="0.3">
      <c r="B51" s="379"/>
      <c r="C51" s="382"/>
      <c r="D51" s="384"/>
      <c r="E51" s="384"/>
      <c r="F51" s="384"/>
      <c r="G51" s="384"/>
      <c r="H51" s="384"/>
      <c r="I51" s="384"/>
      <c r="J51" s="384"/>
      <c r="K51" s="67">
        <v>10</v>
      </c>
      <c r="L51" s="68" t="s">
        <v>115</v>
      </c>
      <c r="M51" s="406"/>
      <c r="N51" s="391"/>
      <c r="O51" s="401"/>
      <c r="P51" s="404"/>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413"/>
      <c r="AN51" s="69">
        <v>10</v>
      </c>
      <c r="AO51" s="70" t="s">
        <v>117</v>
      </c>
      <c r="AP51" s="70"/>
      <c r="AQ51" s="70" t="s">
        <v>114</v>
      </c>
      <c r="AR51" s="70"/>
      <c r="AS51" s="70"/>
      <c r="AT51" s="70"/>
      <c r="AU51" s="70"/>
      <c r="AV51" s="70" t="s">
        <v>114</v>
      </c>
      <c r="AW51" s="71" t="s">
        <v>114</v>
      </c>
      <c r="AX51" s="71" t="s">
        <v>114</v>
      </c>
      <c r="AY51" s="71" t="s">
        <v>114</v>
      </c>
      <c r="AZ51" s="71" t="s">
        <v>114</v>
      </c>
      <c r="BA51" s="71" t="s">
        <v>114</v>
      </c>
      <c r="BB51" s="71" t="s">
        <v>114</v>
      </c>
      <c r="BC51" s="71" t="s">
        <v>114</v>
      </c>
      <c r="BD51" s="71">
        <f t="shared" si="1"/>
        <v>0</v>
      </c>
      <c r="BE51" s="71" t="str">
        <f t="shared" si="2"/>
        <v>Débil</v>
      </c>
      <c r="BF51" s="70"/>
      <c r="BG51" s="72" t="s">
        <v>114</v>
      </c>
      <c r="BH51" s="71" t="str">
        <f t="shared" si="3"/>
        <v>Casilla formulada</v>
      </c>
      <c r="BI51" s="70"/>
      <c r="BJ51" s="71" t="str">
        <f t="shared" si="4"/>
        <v/>
      </c>
      <c r="BK51" s="71" t="str">
        <f t="shared" si="5"/>
        <v/>
      </c>
      <c r="BL51" s="71" t="str">
        <f t="shared" si="6"/>
        <v>SI</v>
      </c>
      <c r="BM51" s="416"/>
      <c r="BN51" s="419"/>
      <c r="BO51" s="422"/>
      <c r="BP51" s="404"/>
      <c r="BQ51" s="398"/>
      <c r="BR51" s="398"/>
      <c r="BS51" s="410"/>
    </row>
    <row r="52" spans="2:71" s="53" customFormat="1" ht="96" customHeight="1" x14ac:dyDescent="0.25">
      <c r="B52" s="377">
        <v>5</v>
      </c>
      <c r="C52" s="380" t="s">
        <v>295</v>
      </c>
      <c r="D52" s="383" t="s">
        <v>296</v>
      </c>
      <c r="E52" s="383" t="s">
        <v>340</v>
      </c>
      <c r="F52" s="383" t="s">
        <v>162</v>
      </c>
      <c r="G52" s="383" t="s">
        <v>162</v>
      </c>
      <c r="H52" s="383" t="s">
        <v>162</v>
      </c>
      <c r="I52" s="383" t="s">
        <v>162</v>
      </c>
      <c r="J52" s="383" t="str">
        <f>IF(AND((F52="SI"),(G52="SI"),(H52="SI"),(I52="SI")),"Si es Riesgo de Corrupción","No es Riesgo de Corrupción")</f>
        <v>Si es Riesgo de Corrupción</v>
      </c>
      <c r="K52" s="47">
        <v>1</v>
      </c>
      <c r="L52" s="48" t="s">
        <v>341</v>
      </c>
      <c r="M52" s="405" t="s">
        <v>343</v>
      </c>
      <c r="N52" s="389">
        <v>1</v>
      </c>
      <c r="O52" s="399" t="str">
        <f>IF(N52=1,"Rara vez",IF(N52=2,"Improbable",IF(N52=3,"Posible",IF(N52=4,"Probable",IF(N52=5,"Casi seguro","Definir el nivel de probabilidad")))))</f>
        <v>Rara vez</v>
      </c>
      <c r="P52" s="40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52" s="396" t="s">
        <v>162</v>
      </c>
      <c r="R52" s="396" t="s">
        <v>162</v>
      </c>
      <c r="S52" s="396" t="s">
        <v>165</v>
      </c>
      <c r="T52" s="396" t="s">
        <v>162</v>
      </c>
      <c r="U52" s="396" t="s">
        <v>162</v>
      </c>
      <c r="V52" s="396" t="s">
        <v>162</v>
      </c>
      <c r="W52" s="396" t="s">
        <v>162</v>
      </c>
      <c r="X52" s="396" t="s">
        <v>162</v>
      </c>
      <c r="Y52" s="396" t="s">
        <v>162</v>
      </c>
      <c r="Z52" s="396" t="s">
        <v>162</v>
      </c>
      <c r="AA52" s="396" t="s">
        <v>162</v>
      </c>
      <c r="AB52" s="396" t="s">
        <v>162</v>
      </c>
      <c r="AC52" s="396" t="s">
        <v>165</v>
      </c>
      <c r="AD52" s="396" t="s">
        <v>162</v>
      </c>
      <c r="AE52" s="396" t="s">
        <v>162</v>
      </c>
      <c r="AF52" s="396" t="s">
        <v>165</v>
      </c>
      <c r="AG52" s="396" t="s">
        <v>162</v>
      </c>
      <c r="AH52" s="396" t="s">
        <v>162</v>
      </c>
      <c r="AI52" s="396" t="s">
        <v>165</v>
      </c>
      <c r="AJ52" s="396">
        <f>IF(AF52="SI","Impacto Catastrófico por lesoines o perdida de vidas humanas",(COUNTIF(Q52:AE61,"SI")+COUNTIF(AG52:AI61,"SI")))</f>
        <v>15</v>
      </c>
      <c r="AK52" s="396" t="str">
        <f>IF(AJ52=0,"",IF(AND(AJ52&gt;0,AJ52&lt;=5),"Moderado",IF(AND(AJ52&gt;5,AJ52&lt;=11),"Mayor","Catastrófico")))</f>
        <v>Catastrófico</v>
      </c>
      <c r="AL52" s="396" t="str">
        <f>IF(AND(O52="Rara Vez",AK52="Moderado"),"Moderado",IF(AND(O52="Rara Vez",AK52="Mayor"),"Alto",IF(AND(O52="Improbable",AK52="Moderado"),"Moderado",IF(AND(O52="Improbable",AK52="Mayor"),"Alto",IF(AND(O52="Posible",AK52="Moderado"),"Alto",IF(AND(O52="Probable",AK52="Moderado"),"Alto","Extremo"))))))</f>
        <v>Extremo</v>
      </c>
      <c r="AM52" s="411" t="s">
        <v>116</v>
      </c>
      <c r="AN52" s="49">
        <v>1</v>
      </c>
      <c r="AO52" s="50" t="s">
        <v>366</v>
      </c>
      <c r="AP52" s="50"/>
      <c r="AQ52" s="50" t="s">
        <v>114</v>
      </c>
      <c r="AR52" s="50"/>
      <c r="AS52" s="50"/>
      <c r="AT52" s="50"/>
      <c r="AU52" s="50"/>
      <c r="AV52" s="50" t="s">
        <v>114</v>
      </c>
      <c r="AW52" s="81" t="s">
        <v>114</v>
      </c>
      <c r="AX52" s="81" t="s">
        <v>114</v>
      </c>
      <c r="AY52" s="81" t="s">
        <v>114</v>
      </c>
      <c r="AZ52" s="81" t="s">
        <v>114</v>
      </c>
      <c r="BA52" s="81" t="s">
        <v>114</v>
      </c>
      <c r="BB52" s="81" t="s">
        <v>114</v>
      </c>
      <c r="BC52" s="81" t="s">
        <v>114</v>
      </c>
      <c r="BD52" s="81">
        <f t="shared" si="1"/>
        <v>0</v>
      </c>
      <c r="BE52" s="81" t="str">
        <f t="shared" si="2"/>
        <v>Débil</v>
      </c>
      <c r="BF52" s="50"/>
      <c r="BG52" s="52" t="s">
        <v>114</v>
      </c>
      <c r="BH52" s="81" t="str">
        <f t="shared" si="3"/>
        <v>Casilla formulada</v>
      </c>
      <c r="BI52" s="50"/>
      <c r="BJ52" s="81" t="str">
        <f t="shared" si="4"/>
        <v/>
      </c>
      <c r="BK52" s="81" t="str">
        <f t="shared" si="5"/>
        <v/>
      </c>
      <c r="BL52" s="81" t="str">
        <f t="shared" si="6"/>
        <v>SI</v>
      </c>
      <c r="BM52" s="414" t="e">
        <f>IF(AVERAGE(BK52:BK61)=100,"FUERTE",IF(AND(AVERAGE(BK52:BK61)&lt;=99,AVERAGE(BK52:BK61)&gt;=50),"MODERADA",IF(AVERAGE(BK52:BK61)&lt;50,"DÉBIL",0)))</f>
        <v>#DIV/0!</v>
      </c>
      <c r="BN52" s="417" t="str">
        <f>IFERROR(IF(BM52="DÉBIL","NO DISMINUYE",IF(AVERAGEIF(AV52:AV61,"Preventivo",BK52:BK61)&gt;=50,"DIRECTAMENTE","NO DISMINUYE")),"NO DISMINUYE")</f>
        <v>NO DISMINUYE</v>
      </c>
      <c r="BO52" s="507">
        <f>IF(N52=1,1,IF(AND(N52=2,BM52="FUERTE",BN52="DIRECTAMENTE"),N52-1,IF(AND(N52&gt;2,BM52="FUERTE",BN52="DIRECTAMENTE"),N52-2,IF(AND(N52&gt;=2,BM52="MODERADA",BN52="DIRECTAMENTE"),N52-1,N52))))</f>
        <v>1</v>
      </c>
      <c r="BP52" s="423" t="str">
        <f>IF(BO52=1,"Rara vez",IF(BO52=2,"Improbable",IF(BO52=3,"Posible",IF(BO52=4,"Probable",IF(BO52=5,"Casi Seguro",0)))))</f>
        <v>Rara vez</v>
      </c>
      <c r="BQ52" s="407" t="str">
        <f>AK52</f>
        <v>Catastrófico</v>
      </c>
      <c r="BR52" s="407" t="str">
        <f>IF(AND(BP52="Rara Vez",BQ52="Moderado"),"Moderado",IF(AND(BP52="Rara Vez",BQ52="Mayor"),"Alto",IF(AND(BP52="Improbable",BQ52="Moderado"),"Moderado",IF(AND(BP52="Improbable",BQ52="Mayor"),"Alto",IF(AND(BP52="Posible",BQ52="Moderado"),"Alto",IF(AND(BP52="Probable",BQ52="Moderado"),"Alto","Extremo"))))))</f>
        <v>Extremo</v>
      </c>
      <c r="BS52" s="408"/>
    </row>
    <row r="53" spans="2:71" s="53" customFormat="1" ht="96" customHeight="1" x14ac:dyDescent="0.25">
      <c r="B53" s="378"/>
      <c r="C53" s="381"/>
      <c r="D53" s="383"/>
      <c r="E53" s="383"/>
      <c r="F53" s="383"/>
      <c r="G53" s="383"/>
      <c r="H53" s="383"/>
      <c r="I53" s="383"/>
      <c r="J53" s="383"/>
      <c r="K53" s="54">
        <v>2</v>
      </c>
      <c r="L53" s="55" t="s">
        <v>342</v>
      </c>
      <c r="M53" s="405"/>
      <c r="N53" s="390"/>
      <c r="O53" s="400"/>
      <c r="P53" s="403"/>
      <c r="Q53" s="397"/>
      <c r="R53" s="397"/>
      <c r="S53" s="397"/>
      <c r="T53" s="397"/>
      <c r="U53" s="397"/>
      <c r="V53" s="397"/>
      <c r="W53" s="397"/>
      <c r="X53" s="397"/>
      <c r="Y53" s="397"/>
      <c r="Z53" s="397"/>
      <c r="AA53" s="397"/>
      <c r="AB53" s="397"/>
      <c r="AC53" s="397"/>
      <c r="AD53" s="397"/>
      <c r="AE53" s="397"/>
      <c r="AF53" s="397"/>
      <c r="AG53" s="397"/>
      <c r="AH53" s="397"/>
      <c r="AI53" s="397"/>
      <c r="AJ53" s="397"/>
      <c r="AK53" s="397"/>
      <c r="AL53" s="397"/>
      <c r="AM53" s="412"/>
      <c r="AN53" s="56">
        <v>2</v>
      </c>
      <c r="AO53" s="57" t="s">
        <v>366</v>
      </c>
      <c r="AP53" s="57"/>
      <c r="AQ53" s="57" t="s">
        <v>114</v>
      </c>
      <c r="AR53" s="57"/>
      <c r="AS53" s="57"/>
      <c r="AT53" s="57"/>
      <c r="AU53" s="57"/>
      <c r="AV53" s="57" t="s">
        <v>114</v>
      </c>
      <c r="AW53" s="58" t="s">
        <v>114</v>
      </c>
      <c r="AX53" s="58" t="s">
        <v>114</v>
      </c>
      <c r="AY53" s="58" t="s">
        <v>114</v>
      </c>
      <c r="AZ53" s="58" t="s">
        <v>114</v>
      </c>
      <c r="BA53" s="58" t="s">
        <v>114</v>
      </c>
      <c r="BB53" s="58" t="s">
        <v>114</v>
      </c>
      <c r="BC53" s="58" t="s">
        <v>114</v>
      </c>
      <c r="BD53" s="58">
        <f t="shared" si="1"/>
        <v>0</v>
      </c>
      <c r="BE53" s="58" t="str">
        <f t="shared" si="2"/>
        <v>Débil</v>
      </c>
      <c r="BF53" s="57"/>
      <c r="BG53" s="59" t="s">
        <v>114</v>
      </c>
      <c r="BH53" s="58" t="str">
        <f t="shared" si="3"/>
        <v>Casilla formulada</v>
      </c>
      <c r="BI53" s="57"/>
      <c r="BJ53" s="58" t="str">
        <f t="shared" si="4"/>
        <v/>
      </c>
      <c r="BK53" s="58" t="str">
        <f t="shared" si="5"/>
        <v/>
      </c>
      <c r="BL53" s="58" t="str">
        <f t="shared" si="6"/>
        <v>SI</v>
      </c>
      <c r="BM53" s="415"/>
      <c r="BN53" s="418"/>
      <c r="BO53" s="508"/>
      <c r="BP53" s="403"/>
      <c r="BQ53" s="397"/>
      <c r="BR53" s="397"/>
      <c r="BS53" s="409"/>
    </row>
    <row r="54" spans="2:71" s="53" customFormat="1" ht="96" customHeight="1" x14ac:dyDescent="0.25">
      <c r="B54" s="378"/>
      <c r="C54" s="381"/>
      <c r="D54" s="383"/>
      <c r="E54" s="383"/>
      <c r="F54" s="383"/>
      <c r="G54" s="383"/>
      <c r="H54" s="383"/>
      <c r="I54" s="383"/>
      <c r="J54" s="383"/>
      <c r="K54" s="60">
        <v>3</v>
      </c>
      <c r="L54" s="61" t="s">
        <v>363</v>
      </c>
      <c r="M54" s="405"/>
      <c r="N54" s="390"/>
      <c r="O54" s="400"/>
      <c r="P54" s="403"/>
      <c r="Q54" s="397"/>
      <c r="R54" s="397"/>
      <c r="S54" s="397"/>
      <c r="T54" s="397"/>
      <c r="U54" s="397"/>
      <c r="V54" s="397"/>
      <c r="W54" s="397"/>
      <c r="X54" s="397"/>
      <c r="Y54" s="397"/>
      <c r="Z54" s="397"/>
      <c r="AA54" s="397"/>
      <c r="AB54" s="397"/>
      <c r="AC54" s="397"/>
      <c r="AD54" s="397"/>
      <c r="AE54" s="397"/>
      <c r="AF54" s="397"/>
      <c r="AG54" s="397"/>
      <c r="AH54" s="397"/>
      <c r="AI54" s="397"/>
      <c r="AJ54" s="397"/>
      <c r="AK54" s="397"/>
      <c r="AL54" s="397"/>
      <c r="AM54" s="412"/>
      <c r="AN54" s="62">
        <v>3</v>
      </c>
      <c r="AO54" s="63" t="s">
        <v>366</v>
      </c>
      <c r="AP54" s="63"/>
      <c r="AQ54" s="63" t="s">
        <v>114</v>
      </c>
      <c r="AR54" s="63"/>
      <c r="AS54" s="63"/>
      <c r="AT54" s="63"/>
      <c r="AU54" s="63"/>
      <c r="AV54" s="63" t="s">
        <v>114</v>
      </c>
      <c r="AW54" s="82" t="s">
        <v>114</v>
      </c>
      <c r="AX54" s="82" t="s">
        <v>114</v>
      </c>
      <c r="AY54" s="82" t="s">
        <v>114</v>
      </c>
      <c r="AZ54" s="82" t="s">
        <v>114</v>
      </c>
      <c r="BA54" s="82" t="s">
        <v>114</v>
      </c>
      <c r="BB54" s="82" t="s">
        <v>114</v>
      </c>
      <c r="BC54" s="82" t="s">
        <v>114</v>
      </c>
      <c r="BD54" s="82">
        <f t="shared" si="1"/>
        <v>0</v>
      </c>
      <c r="BE54" s="82" t="str">
        <f t="shared" si="2"/>
        <v>Débil</v>
      </c>
      <c r="BF54" s="63"/>
      <c r="BG54" s="65" t="s">
        <v>114</v>
      </c>
      <c r="BH54" s="82" t="str">
        <f t="shared" si="3"/>
        <v>Casilla formulada</v>
      </c>
      <c r="BI54" s="63"/>
      <c r="BJ54" s="82" t="str">
        <f t="shared" si="4"/>
        <v/>
      </c>
      <c r="BK54" s="82" t="str">
        <f t="shared" si="5"/>
        <v/>
      </c>
      <c r="BL54" s="82" t="str">
        <f t="shared" si="6"/>
        <v>SI</v>
      </c>
      <c r="BM54" s="415"/>
      <c r="BN54" s="418"/>
      <c r="BO54" s="508"/>
      <c r="BP54" s="403"/>
      <c r="BQ54" s="397"/>
      <c r="BR54" s="397"/>
      <c r="BS54" s="409"/>
    </row>
    <row r="55" spans="2:71" s="53" customFormat="1" ht="96" customHeight="1" x14ac:dyDescent="0.25">
      <c r="B55" s="378"/>
      <c r="C55" s="381"/>
      <c r="D55" s="383"/>
      <c r="E55" s="383"/>
      <c r="F55" s="383"/>
      <c r="G55" s="383"/>
      <c r="H55" s="383"/>
      <c r="I55" s="383"/>
      <c r="J55" s="383"/>
      <c r="K55" s="54">
        <v>4</v>
      </c>
      <c r="L55" s="55" t="s">
        <v>364</v>
      </c>
      <c r="M55" s="405"/>
      <c r="N55" s="390"/>
      <c r="O55" s="400"/>
      <c r="P55" s="403"/>
      <c r="Q55" s="397"/>
      <c r="R55" s="397"/>
      <c r="S55" s="397"/>
      <c r="T55" s="397"/>
      <c r="U55" s="397"/>
      <c r="V55" s="397"/>
      <c r="W55" s="397"/>
      <c r="X55" s="397"/>
      <c r="Y55" s="397"/>
      <c r="Z55" s="397"/>
      <c r="AA55" s="397"/>
      <c r="AB55" s="397"/>
      <c r="AC55" s="397"/>
      <c r="AD55" s="397"/>
      <c r="AE55" s="397"/>
      <c r="AF55" s="397"/>
      <c r="AG55" s="397"/>
      <c r="AH55" s="397"/>
      <c r="AI55" s="397"/>
      <c r="AJ55" s="397"/>
      <c r="AK55" s="397"/>
      <c r="AL55" s="397"/>
      <c r="AM55" s="412"/>
      <c r="AN55" s="56">
        <v>4</v>
      </c>
      <c r="AO55" s="57" t="s">
        <v>366</v>
      </c>
      <c r="AP55" s="57"/>
      <c r="AQ55" s="57" t="s">
        <v>114</v>
      </c>
      <c r="AR55" s="57"/>
      <c r="AS55" s="57"/>
      <c r="AT55" s="57"/>
      <c r="AU55" s="57"/>
      <c r="AV55" s="57" t="s">
        <v>114</v>
      </c>
      <c r="AW55" s="58" t="s">
        <v>114</v>
      </c>
      <c r="AX55" s="58" t="s">
        <v>114</v>
      </c>
      <c r="AY55" s="58" t="s">
        <v>114</v>
      </c>
      <c r="AZ55" s="58" t="s">
        <v>114</v>
      </c>
      <c r="BA55" s="58" t="s">
        <v>114</v>
      </c>
      <c r="BB55" s="58" t="s">
        <v>114</v>
      </c>
      <c r="BC55" s="58" t="s">
        <v>114</v>
      </c>
      <c r="BD55" s="58">
        <f t="shared" si="1"/>
        <v>0</v>
      </c>
      <c r="BE55" s="58" t="str">
        <f t="shared" si="2"/>
        <v>Débil</v>
      </c>
      <c r="BF55" s="57"/>
      <c r="BG55" s="59" t="s">
        <v>114</v>
      </c>
      <c r="BH55" s="58" t="str">
        <f t="shared" si="3"/>
        <v>Casilla formulada</v>
      </c>
      <c r="BI55" s="57"/>
      <c r="BJ55" s="58" t="str">
        <f t="shared" si="4"/>
        <v/>
      </c>
      <c r="BK55" s="58" t="str">
        <f t="shared" si="5"/>
        <v/>
      </c>
      <c r="BL55" s="58" t="str">
        <f t="shared" si="6"/>
        <v>SI</v>
      </c>
      <c r="BM55" s="415"/>
      <c r="BN55" s="418"/>
      <c r="BO55" s="508"/>
      <c r="BP55" s="403"/>
      <c r="BQ55" s="397"/>
      <c r="BR55" s="397"/>
      <c r="BS55" s="409"/>
    </row>
    <row r="56" spans="2:71" s="53" customFormat="1" ht="6" customHeight="1" x14ac:dyDescent="0.25">
      <c r="B56" s="378"/>
      <c r="C56" s="381"/>
      <c r="D56" s="383"/>
      <c r="E56" s="383"/>
      <c r="F56" s="383"/>
      <c r="G56" s="383"/>
      <c r="H56" s="383"/>
      <c r="I56" s="383"/>
      <c r="J56" s="383"/>
      <c r="K56" s="60">
        <v>5</v>
      </c>
      <c r="L56" s="61" t="s">
        <v>115</v>
      </c>
      <c r="M56" s="405"/>
      <c r="N56" s="390"/>
      <c r="O56" s="400"/>
      <c r="P56" s="403"/>
      <c r="Q56" s="397"/>
      <c r="R56" s="397"/>
      <c r="S56" s="397"/>
      <c r="T56" s="397"/>
      <c r="U56" s="397"/>
      <c r="V56" s="397"/>
      <c r="W56" s="397"/>
      <c r="X56" s="397"/>
      <c r="Y56" s="397"/>
      <c r="Z56" s="397"/>
      <c r="AA56" s="397"/>
      <c r="AB56" s="397"/>
      <c r="AC56" s="397"/>
      <c r="AD56" s="397"/>
      <c r="AE56" s="397"/>
      <c r="AF56" s="397"/>
      <c r="AG56" s="397"/>
      <c r="AH56" s="397"/>
      <c r="AI56" s="397"/>
      <c r="AJ56" s="397"/>
      <c r="AK56" s="397"/>
      <c r="AL56" s="397"/>
      <c r="AM56" s="412"/>
      <c r="AN56" s="62">
        <v>5</v>
      </c>
      <c r="AO56" s="63" t="s">
        <v>117</v>
      </c>
      <c r="AP56" s="63"/>
      <c r="AQ56" s="63" t="s">
        <v>114</v>
      </c>
      <c r="AR56" s="63"/>
      <c r="AS56" s="63"/>
      <c r="AT56" s="63"/>
      <c r="AU56" s="63"/>
      <c r="AV56" s="63" t="s">
        <v>114</v>
      </c>
      <c r="AW56" s="82" t="s">
        <v>114</v>
      </c>
      <c r="AX56" s="82" t="s">
        <v>114</v>
      </c>
      <c r="AY56" s="82" t="s">
        <v>114</v>
      </c>
      <c r="AZ56" s="82" t="s">
        <v>114</v>
      </c>
      <c r="BA56" s="82" t="s">
        <v>114</v>
      </c>
      <c r="BB56" s="82" t="s">
        <v>114</v>
      </c>
      <c r="BC56" s="82" t="s">
        <v>114</v>
      </c>
      <c r="BD56" s="82">
        <f t="shared" si="1"/>
        <v>0</v>
      </c>
      <c r="BE56" s="82" t="str">
        <f t="shared" si="2"/>
        <v>Débil</v>
      </c>
      <c r="BF56" s="63"/>
      <c r="BG56" s="65" t="s">
        <v>114</v>
      </c>
      <c r="BH56" s="82" t="str">
        <f t="shared" si="3"/>
        <v>Casilla formulada</v>
      </c>
      <c r="BI56" s="63"/>
      <c r="BJ56" s="82" t="str">
        <f t="shared" si="4"/>
        <v/>
      </c>
      <c r="BK56" s="82" t="str">
        <f t="shared" si="5"/>
        <v/>
      </c>
      <c r="BL56" s="82" t="str">
        <f t="shared" si="6"/>
        <v>SI</v>
      </c>
      <c r="BM56" s="415"/>
      <c r="BN56" s="418"/>
      <c r="BO56" s="508"/>
      <c r="BP56" s="403"/>
      <c r="BQ56" s="397"/>
      <c r="BR56" s="397"/>
      <c r="BS56" s="409"/>
    </row>
    <row r="57" spans="2:71" s="53" customFormat="1" ht="6" customHeight="1" x14ac:dyDescent="0.25">
      <c r="B57" s="378"/>
      <c r="C57" s="381"/>
      <c r="D57" s="383"/>
      <c r="E57" s="383"/>
      <c r="F57" s="383"/>
      <c r="G57" s="383"/>
      <c r="H57" s="383"/>
      <c r="I57" s="383"/>
      <c r="J57" s="383"/>
      <c r="K57" s="54">
        <v>6</v>
      </c>
      <c r="L57" s="55" t="s">
        <v>115</v>
      </c>
      <c r="M57" s="405"/>
      <c r="N57" s="390"/>
      <c r="O57" s="400"/>
      <c r="P57" s="403"/>
      <c r="Q57" s="397"/>
      <c r="R57" s="397"/>
      <c r="S57" s="397"/>
      <c r="T57" s="397"/>
      <c r="U57" s="397"/>
      <c r="V57" s="397"/>
      <c r="W57" s="397"/>
      <c r="X57" s="397"/>
      <c r="Y57" s="397"/>
      <c r="Z57" s="397"/>
      <c r="AA57" s="397"/>
      <c r="AB57" s="397"/>
      <c r="AC57" s="397"/>
      <c r="AD57" s="397"/>
      <c r="AE57" s="397"/>
      <c r="AF57" s="397"/>
      <c r="AG57" s="397"/>
      <c r="AH57" s="397"/>
      <c r="AI57" s="397"/>
      <c r="AJ57" s="397"/>
      <c r="AK57" s="397"/>
      <c r="AL57" s="397"/>
      <c r="AM57" s="412"/>
      <c r="AN57" s="56">
        <v>6</v>
      </c>
      <c r="AO57" s="57" t="s">
        <v>117</v>
      </c>
      <c r="AP57" s="57"/>
      <c r="AQ57" s="57" t="s">
        <v>114</v>
      </c>
      <c r="AR57" s="57"/>
      <c r="AS57" s="57"/>
      <c r="AT57" s="57"/>
      <c r="AU57" s="57"/>
      <c r="AV57" s="57" t="s">
        <v>114</v>
      </c>
      <c r="AW57" s="58" t="s">
        <v>114</v>
      </c>
      <c r="AX57" s="58" t="s">
        <v>114</v>
      </c>
      <c r="AY57" s="58" t="s">
        <v>114</v>
      </c>
      <c r="AZ57" s="58" t="s">
        <v>114</v>
      </c>
      <c r="BA57" s="58" t="s">
        <v>114</v>
      </c>
      <c r="BB57" s="58" t="s">
        <v>114</v>
      </c>
      <c r="BC57" s="58" t="s">
        <v>114</v>
      </c>
      <c r="BD57" s="58">
        <f t="shared" si="1"/>
        <v>0</v>
      </c>
      <c r="BE57" s="58" t="str">
        <f t="shared" si="2"/>
        <v>Débil</v>
      </c>
      <c r="BF57" s="57"/>
      <c r="BG57" s="59" t="s">
        <v>114</v>
      </c>
      <c r="BH57" s="58" t="str">
        <f t="shared" si="3"/>
        <v>Casilla formulada</v>
      </c>
      <c r="BI57" s="57"/>
      <c r="BJ57" s="58" t="str">
        <f t="shared" si="4"/>
        <v/>
      </c>
      <c r="BK57" s="58" t="str">
        <f t="shared" si="5"/>
        <v/>
      </c>
      <c r="BL57" s="58" t="str">
        <f t="shared" si="6"/>
        <v>SI</v>
      </c>
      <c r="BM57" s="415"/>
      <c r="BN57" s="418"/>
      <c r="BO57" s="508"/>
      <c r="BP57" s="403"/>
      <c r="BQ57" s="397"/>
      <c r="BR57" s="397"/>
      <c r="BS57" s="409"/>
    </row>
    <row r="58" spans="2:71" s="53" customFormat="1" ht="6" customHeight="1" x14ac:dyDescent="0.25">
      <c r="B58" s="378"/>
      <c r="C58" s="381"/>
      <c r="D58" s="383"/>
      <c r="E58" s="383"/>
      <c r="F58" s="383"/>
      <c r="G58" s="383"/>
      <c r="H58" s="383"/>
      <c r="I58" s="383"/>
      <c r="J58" s="383"/>
      <c r="K58" s="60">
        <v>7</v>
      </c>
      <c r="L58" s="61" t="s">
        <v>115</v>
      </c>
      <c r="M58" s="405"/>
      <c r="N58" s="390"/>
      <c r="O58" s="400"/>
      <c r="P58" s="403"/>
      <c r="Q58" s="397"/>
      <c r="R58" s="397"/>
      <c r="S58" s="397"/>
      <c r="T58" s="397"/>
      <c r="U58" s="397"/>
      <c r="V58" s="397"/>
      <c r="W58" s="397"/>
      <c r="X58" s="397"/>
      <c r="Y58" s="397"/>
      <c r="Z58" s="397"/>
      <c r="AA58" s="397"/>
      <c r="AB58" s="397"/>
      <c r="AC58" s="397"/>
      <c r="AD58" s="397"/>
      <c r="AE58" s="397"/>
      <c r="AF58" s="397"/>
      <c r="AG58" s="397"/>
      <c r="AH58" s="397"/>
      <c r="AI58" s="397"/>
      <c r="AJ58" s="397"/>
      <c r="AK58" s="397"/>
      <c r="AL58" s="397"/>
      <c r="AM58" s="412"/>
      <c r="AN58" s="62">
        <v>7</v>
      </c>
      <c r="AO58" s="63" t="s">
        <v>117</v>
      </c>
      <c r="AP58" s="63"/>
      <c r="AQ58" s="63" t="s">
        <v>114</v>
      </c>
      <c r="AR58" s="63"/>
      <c r="AS58" s="63"/>
      <c r="AT58" s="63"/>
      <c r="AU58" s="63"/>
      <c r="AV58" s="63" t="s">
        <v>114</v>
      </c>
      <c r="AW58" s="82" t="s">
        <v>114</v>
      </c>
      <c r="AX58" s="82" t="s">
        <v>114</v>
      </c>
      <c r="AY58" s="82" t="s">
        <v>114</v>
      </c>
      <c r="AZ58" s="82" t="s">
        <v>114</v>
      </c>
      <c r="BA58" s="82" t="s">
        <v>114</v>
      </c>
      <c r="BB58" s="82" t="s">
        <v>114</v>
      </c>
      <c r="BC58" s="82" t="s">
        <v>114</v>
      </c>
      <c r="BD58" s="82">
        <f t="shared" si="1"/>
        <v>0</v>
      </c>
      <c r="BE58" s="82" t="str">
        <f t="shared" si="2"/>
        <v>Débil</v>
      </c>
      <c r="BF58" s="63"/>
      <c r="BG58" s="65" t="s">
        <v>114</v>
      </c>
      <c r="BH58" s="82" t="str">
        <f t="shared" si="3"/>
        <v>Casilla formulada</v>
      </c>
      <c r="BI58" s="63"/>
      <c r="BJ58" s="82" t="str">
        <f t="shared" si="4"/>
        <v/>
      </c>
      <c r="BK58" s="82" t="str">
        <f t="shared" si="5"/>
        <v/>
      </c>
      <c r="BL58" s="82" t="str">
        <f t="shared" si="6"/>
        <v>SI</v>
      </c>
      <c r="BM58" s="415"/>
      <c r="BN58" s="418"/>
      <c r="BO58" s="508"/>
      <c r="BP58" s="403"/>
      <c r="BQ58" s="397"/>
      <c r="BR58" s="397"/>
      <c r="BS58" s="409"/>
    </row>
    <row r="59" spans="2:71" s="53" customFormat="1" ht="6" customHeight="1" x14ac:dyDescent="0.25">
      <c r="B59" s="378"/>
      <c r="C59" s="381"/>
      <c r="D59" s="383"/>
      <c r="E59" s="383"/>
      <c r="F59" s="383"/>
      <c r="G59" s="383"/>
      <c r="H59" s="383"/>
      <c r="I59" s="383"/>
      <c r="J59" s="383"/>
      <c r="K59" s="54">
        <v>8</v>
      </c>
      <c r="L59" s="55" t="s">
        <v>115</v>
      </c>
      <c r="M59" s="405"/>
      <c r="N59" s="390"/>
      <c r="O59" s="400"/>
      <c r="P59" s="403"/>
      <c r="Q59" s="397"/>
      <c r="R59" s="397"/>
      <c r="S59" s="397"/>
      <c r="T59" s="397"/>
      <c r="U59" s="397"/>
      <c r="V59" s="397"/>
      <c r="W59" s="397"/>
      <c r="X59" s="397"/>
      <c r="Y59" s="397"/>
      <c r="Z59" s="397"/>
      <c r="AA59" s="397"/>
      <c r="AB59" s="397"/>
      <c r="AC59" s="397"/>
      <c r="AD59" s="397"/>
      <c r="AE59" s="397"/>
      <c r="AF59" s="397"/>
      <c r="AG59" s="397"/>
      <c r="AH59" s="397"/>
      <c r="AI59" s="397"/>
      <c r="AJ59" s="397"/>
      <c r="AK59" s="397"/>
      <c r="AL59" s="397"/>
      <c r="AM59" s="412"/>
      <c r="AN59" s="56">
        <v>8</v>
      </c>
      <c r="AO59" s="57" t="s">
        <v>117</v>
      </c>
      <c r="AP59" s="57"/>
      <c r="AQ59" s="57" t="s">
        <v>114</v>
      </c>
      <c r="AR59" s="57"/>
      <c r="AS59" s="57"/>
      <c r="AT59" s="57"/>
      <c r="AU59" s="57"/>
      <c r="AV59" s="57" t="s">
        <v>114</v>
      </c>
      <c r="AW59" s="58" t="s">
        <v>114</v>
      </c>
      <c r="AX59" s="58" t="s">
        <v>114</v>
      </c>
      <c r="AY59" s="58" t="s">
        <v>114</v>
      </c>
      <c r="AZ59" s="58" t="s">
        <v>114</v>
      </c>
      <c r="BA59" s="58" t="s">
        <v>114</v>
      </c>
      <c r="BB59" s="58" t="s">
        <v>114</v>
      </c>
      <c r="BC59" s="58" t="s">
        <v>114</v>
      </c>
      <c r="BD59" s="58">
        <f t="shared" si="1"/>
        <v>0</v>
      </c>
      <c r="BE59" s="58" t="str">
        <f t="shared" si="2"/>
        <v>Débil</v>
      </c>
      <c r="BF59" s="57"/>
      <c r="BG59" s="59" t="s">
        <v>114</v>
      </c>
      <c r="BH59" s="58" t="str">
        <f t="shared" si="3"/>
        <v>Casilla formulada</v>
      </c>
      <c r="BI59" s="57"/>
      <c r="BJ59" s="58" t="str">
        <f t="shared" si="4"/>
        <v/>
      </c>
      <c r="BK59" s="58" t="str">
        <f t="shared" si="5"/>
        <v/>
      </c>
      <c r="BL59" s="58" t="str">
        <f t="shared" si="6"/>
        <v>SI</v>
      </c>
      <c r="BM59" s="415"/>
      <c r="BN59" s="418"/>
      <c r="BO59" s="508"/>
      <c r="BP59" s="403"/>
      <c r="BQ59" s="397"/>
      <c r="BR59" s="397"/>
      <c r="BS59" s="409"/>
    </row>
    <row r="60" spans="2:71" s="53" customFormat="1" ht="6" customHeight="1" x14ac:dyDescent="0.25">
      <c r="B60" s="378"/>
      <c r="C60" s="381"/>
      <c r="D60" s="383"/>
      <c r="E60" s="383"/>
      <c r="F60" s="383"/>
      <c r="G60" s="383"/>
      <c r="H60" s="383"/>
      <c r="I60" s="383"/>
      <c r="J60" s="383"/>
      <c r="K60" s="60">
        <v>9</v>
      </c>
      <c r="L60" s="66" t="s">
        <v>115</v>
      </c>
      <c r="M60" s="405"/>
      <c r="N60" s="390"/>
      <c r="O60" s="400"/>
      <c r="P60" s="403"/>
      <c r="Q60" s="397"/>
      <c r="R60" s="397"/>
      <c r="S60" s="397"/>
      <c r="T60" s="397"/>
      <c r="U60" s="397"/>
      <c r="V60" s="397"/>
      <c r="W60" s="397"/>
      <c r="X60" s="397"/>
      <c r="Y60" s="397"/>
      <c r="Z60" s="397"/>
      <c r="AA60" s="397"/>
      <c r="AB60" s="397"/>
      <c r="AC60" s="397"/>
      <c r="AD60" s="397"/>
      <c r="AE60" s="397"/>
      <c r="AF60" s="397"/>
      <c r="AG60" s="397"/>
      <c r="AH60" s="397"/>
      <c r="AI60" s="397"/>
      <c r="AJ60" s="397"/>
      <c r="AK60" s="397"/>
      <c r="AL60" s="397"/>
      <c r="AM60" s="412"/>
      <c r="AN60" s="62">
        <v>9</v>
      </c>
      <c r="AO60" s="63" t="s">
        <v>117</v>
      </c>
      <c r="AP60" s="63"/>
      <c r="AQ60" s="63" t="s">
        <v>114</v>
      </c>
      <c r="AR60" s="63"/>
      <c r="AS60" s="63"/>
      <c r="AT60" s="63"/>
      <c r="AU60" s="63"/>
      <c r="AV60" s="63" t="s">
        <v>114</v>
      </c>
      <c r="AW60" s="82" t="s">
        <v>114</v>
      </c>
      <c r="AX60" s="82" t="s">
        <v>114</v>
      </c>
      <c r="AY60" s="82" t="s">
        <v>114</v>
      </c>
      <c r="AZ60" s="82" t="s">
        <v>114</v>
      </c>
      <c r="BA60" s="82" t="s">
        <v>114</v>
      </c>
      <c r="BB60" s="82" t="s">
        <v>114</v>
      </c>
      <c r="BC60" s="82" t="s">
        <v>114</v>
      </c>
      <c r="BD60" s="82">
        <f t="shared" si="1"/>
        <v>0</v>
      </c>
      <c r="BE60" s="82" t="str">
        <f t="shared" si="2"/>
        <v>Débil</v>
      </c>
      <c r="BF60" s="63"/>
      <c r="BG60" s="65" t="s">
        <v>114</v>
      </c>
      <c r="BH60" s="82" t="str">
        <f t="shared" si="3"/>
        <v>Casilla formulada</v>
      </c>
      <c r="BI60" s="63"/>
      <c r="BJ60" s="82" t="str">
        <f t="shared" si="4"/>
        <v/>
      </c>
      <c r="BK60" s="82" t="str">
        <f t="shared" si="5"/>
        <v/>
      </c>
      <c r="BL60" s="82" t="str">
        <f t="shared" si="6"/>
        <v>SI</v>
      </c>
      <c r="BM60" s="415"/>
      <c r="BN60" s="418"/>
      <c r="BO60" s="508"/>
      <c r="BP60" s="403"/>
      <c r="BQ60" s="397"/>
      <c r="BR60" s="397"/>
      <c r="BS60" s="409"/>
    </row>
    <row r="61" spans="2:71" s="53" customFormat="1" ht="6" customHeight="1" thickBot="1" x14ac:dyDescent="0.3">
      <c r="B61" s="379"/>
      <c r="C61" s="382"/>
      <c r="D61" s="384"/>
      <c r="E61" s="384"/>
      <c r="F61" s="384"/>
      <c r="G61" s="384"/>
      <c r="H61" s="384"/>
      <c r="I61" s="384"/>
      <c r="J61" s="384"/>
      <c r="K61" s="67">
        <v>10</v>
      </c>
      <c r="L61" s="68" t="s">
        <v>115</v>
      </c>
      <c r="M61" s="406"/>
      <c r="N61" s="391"/>
      <c r="O61" s="401"/>
      <c r="P61" s="404"/>
      <c r="Q61" s="398"/>
      <c r="R61" s="398"/>
      <c r="S61" s="398"/>
      <c r="T61" s="398"/>
      <c r="U61" s="398"/>
      <c r="V61" s="398"/>
      <c r="W61" s="398"/>
      <c r="X61" s="398"/>
      <c r="Y61" s="398"/>
      <c r="Z61" s="398"/>
      <c r="AA61" s="398"/>
      <c r="AB61" s="398"/>
      <c r="AC61" s="398"/>
      <c r="AD61" s="398"/>
      <c r="AE61" s="398"/>
      <c r="AF61" s="398"/>
      <c r="AG61" s="398"/>
      <c r="AH61" s="398"/>
      <c r="AI61" s="398"/>
      <c r="AJ61" s="398"/>
      <c r="AK61" s="398"/>
      <c r="AL61" s="398"/>
      <c r="AM61" s="413"/>
      <c r="AN61" s="69">
        <v>10</v>
      </c>
      <c r="AO61" s="70" t="s">
        <v>117</v>
      </c>
      <c r="AP61" s="70"/>
      <c r="AQ61" s="70" t="s">
        <v>114</v>
      </c>
      <c r="AR61" s="70"/>
      <c r="AS61" s="70"/>
      <c r="AT61" s="70"/>
      <c r="AU61" s="70"/>
      <c r="AV61" s="70" t="s">
        <v>114</v>
      </c>
      <c r="AW61" s="71" t="s">
        <v>114</v>
      </c>
      <c r="AX61" s="71" t="s">
        <v>114</v>
      </c>
      <c r="AY61" s="71" t="s">
        <v>114</v>
      </c>
      <c r="AZ61" s="71" t="s">
        <v>114</v>
      </c>
      <c r="BA61" s="71" t="s">
        <v>114</v>
      </c>
      <c r="BB61" s="71" t="s">
        <v>114</v>
      </c>
      <c r="BC61" s="71" t="s">
        <v>114</v>
      </c>
      <c r="BD61" s="71">
        <f t="shared" si="1"/>
        <v>0</v>
      </c>
      <c r="BE61" s="71" t="str">
        <f t="shared" si="2"/>
        <v>Débil</v>
      </c>
      <c r="BF61" s="70"/>
      <c r="BG61" s="72" t="s">
        <v>114</v>
      </c>
      <c r="BH61" s="71" t="str">
        <f t="shared" si="3"/>
        <v>Casilla formulada</v>
      </c>
      <c r="BI61" s="70"/>
      <c r="BJ61" s="71" t="str">
        <f t="shared" si="4"/>
        <v/>
      </c>
      <c r="BK61" s="71" t="str">
        <f t="shared" si="5"/>
        <v/>
      </c>
      <c r="BL61" s="71" t="str">
        <f t="shared" si="6"/>
        <v>SI</v>
      </c>
      <c r="BM61" s="416"/>
      <c r="BN61" s="419"/>
      <c r="BO61" s="509"/>
      <c r="BP61" s="404"/>
      <c r="BQ61" s="398"/>
      <c r="BR61" s="398"/>
      <c r="BS61" s="410"/>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583" priority="23" operator="containsText" text="Si es Riesgo de Corrupción">
      <formula>NOT(ISERROR(SEARCH("Si es Riesgo de Corrupción",J12)))</formula>
    </cfRule>
    <cfRule type="containsText" dxfId="582" priority="24" operator="containsText" text="No es Riesgo de Corrupción">
      <formula>NOT(ISERROR(SEARCH("No es Riesgo de Corrupción",J12)))</formula>
    </cfRule>
  </conditionalFormatting>
  <conditionalFormatting sqref="L12:M21">
    <cfRule type="containsText" dxfId="581" priority="22" operator="containsText" text="Espacio para describir ">
      <formula>NOT(ISERROR(SEARCH("Espacio para describir ",L12)))</formula>
    </cfRule>
  </conditionalFormatting>
  <conditionalFormatting sqref="AQ12:AQ61 AV12:BC61 BG12:BG61 BO12:BO61 N12:N61 Q12:AI61">
    <cfRule type="containsText" dxfId="580" priority="21" operator="containsText" text="Escoger un dato de la lista desplegable">
      <formula>NOT(ISERROR(SEARCH("Escoger un dato de la lista desplegable",N12)))</formula>
    </cfRule>
  </conditionalFormatting>
  <conditionalFormatting sqref="AO12:AO22 AO24:AO61">
    <cfRule type="containsText" dxfId="579" priority="20" operator="containsText" text="REDACTAR CONTROL">
      <formula>NOT(ISERROR(SEARCH("REDACTAR CONTROL",AO12)))</formula>
    </cfRule>
  </conditionalFormatting>
  <conditionalFormatting sqref="AL12 BR12">
    <cfRule type="containsText" dxfId="578" priority="17" operator="containsText" text="Extremo">
      <formula>NOT(ISERROR(SEARCH("Extremo",AL12)))</formula>
    </cfRule>
    <cfRule type="containsText" dxfId="577" priority="18" operator="containsText" text="Alto">
      <formula>NOT(ISERROR(SEARCH("Alto",AL12)))</formula>
    </cfRule>
    <cfRule type="containsText" dxfId="576" priority="19" operator="containsText" text="Moderado">
      <formula>NOT(ISERROR(SEARCH("Moderado",AL12)))</formula>
    </cfRule>
  </conditionalFormatting>
  <conditionalFormatting sqref="L22:M31">
    <cfRule type="containsText" dxfId="575" priority="16" operator="containsText" text="Espacio para describir ">
      <formula>NOT(ISERROR(SEARCH("Espacio para describir ",L22)))</formula>
    </cfRule>
  </conditionalFormatting>
  <conditionalFormatting sqref="AL22 BR22">
    <cfRule type="containsText" dxfId="574" priority="13" operator="containsText" text="Extremo">
      <formula>NOT(ISERROR(SEARCH("Extremo",AL22)))</formula>
    </cfRule>
    <cfRule type="containsText" dxfId="573" priority="14" operator="containsText" text="Alto">
      <formula>NOT(ISERROR(SEARCH("Alto",AL22)))</formula>
    </cfRule>
    <cfRule type="containsText" dxfId="572" priority="15" operator="containsText" text="Moderado">
      <formula>NOT(ISERROR(SEARCH("Moderado",AL22)))</formula>
    </cfRule>
  </conditionalFormatting>
  <conditionalFormatting sqref="L32:M41">
    <cfRule type="containsText" dxfId="571" priority="12" operator="containsText" text="Espacio para describir ">
      <formula>NOT(ISERROR(SEARCH("Espacio para describir ",L32)))</formula>
    </cfRule>
  </conditionalFormatting>
  <conditionalFormatting sqref="AL32 BR32">
    <cfRule type="containsText" dxfId="570" priority="9" operator="containsText" text="Extremo">
      <formula>NOT(ISERROR(SEARCH("Extremo",AL32)))</formula>
    </cfRule>
    <cfRule type="containsText" dxfId="569" priority="10" operator="containsText" text="Alto">
      <formula>NOT(ISERROR(SEARCH("Alto",AL32)))</formula>
    </cfRule>
    <cfRule type="containsText" dxfId="568" priority="11" operator="containsText" text="Moderado">
      <formula>NOT(ISERROR(SEARCH("Moderado",AL32)))</formula>
    </cfRule>
  </conditionalFormatting>
  <conditionalFormatting sqref="L42:M51">
    <cfRule type="containsText" dxfId="567" priority="8" operator="containsText" text="Espacio para describir ">
      <formula>NOT(ISERROR(SEARCH("Espacio para describir ",L42)))</formula>
    </cfRule>
  </conditionalFormatting>
  <conditionalFormatting sqref="AL42 BR42">
    <cfRule type="containsText" dxfId="566" priority="5" operator="containsText" text="Extremo">
      <formula>NOT(ISERROR(SEARCH("Extremo",AL42)))</formula>
    </cfRule>
    <cfRule type="containsText" dxfId="565" priority="6" operator="containsText" text="Alto">
      <formula>NOT(ISERROR(SEARCH("Alto",AL42)))</formula>
    </cfRule>
    <cfRule type="containsText" dxfId="564" priority="7" operator="containsText" text="Moderado">
      <formula>NOT(ISERROR(SEARCH("Moderado",AL42)))</formula>
    </cfRule>
  </conditionalFormatting>
  <conditionalFormatting sqref="L52:M61">
    <cfRule type="containsText" dxfId="563" priority="4" operator="containsText" text="Espacio para describir ">
      <formula>NOT(ISERROR(SEARCH("Espacio para describir ",L52)))</formula>
    </cfRule>
  </conditionalFormatting>
  <conditionalFormatting sqref="AL52 BR52">
    <cfRule type="containsText" dxfId="562" priority="1" operator="containsText" text="Extremo">
      <formula>NOT(ISERROR(SEARCH("Extremo",AL52)))</formula>
    </cfRule>
    <cfRule type="containsText" dxfId="561" priority="2" operator="containsText" text="Alto">
      <formula>NOT(ISERROR(SEARCH("Alto",AL52)))</formula>
    </cfRule>
    <cfRule type="containsText" dxfId="560"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A486CCEC-CA1E-4A55-910A-D233D2EF0062}"/>
    <dataValidation allowBlank="1" showInputMessage="1" showErrorMessage="1" prompt="¿Se deja evidencia o rastro de la ejecución del control, que permita a cualquier tercero con la evidencia, llegar a la misma conclusión?." sqref="BC11" xr:uid="{236E0FFA-8C60-47FC-A86E-1BCCF9343770}"/>
    <dataValidation allowBlank="1" showInputMessage="1" showErrorMessage="1" prompt="¿Las observaciones, desviaciones o diferencias identificadas como resultados de la ejecución del control son investigadas y resueltas de manera oportuna?" sqref="BB11" xr:uid="{484F70F9-1BA6-4356-A712-A85297427E2D}"/>
    <dataValidation allowBlank="1" showInputMessage="1" showErrorMessage="1" prompt="¿La fuente de información que se utiliza en el desarrollo del control es información confiable que permita mitigar el riesgo?." sqref="BA11" xr:uid="{76617225-980C-4861-B820-C63379DC704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031DD3D-2AC7-4C00-8246-9A42833F1543}"/>
    <dataValidation allowBlank="1" showInputMessage="1" showErrorMessage="1" prompt="¿La oportunidad en que se ejecuta el control ayuda a prevenir la mitigación del riesgo o a detectar la materialización del riesgo de manera oportuna?" sqref="AY11" xr:uid="{FFA12310-35AF-42B4-93C2-133670FC352C}"/>
    <dataValidation allowBlank="1" showInputMessage="1" showErrorMessage="1" prompt="El responsable tiene autoridad y adecuada segregación de funciones en la ejecución del control?" sqref="AX11" xr:uid="{9A942839-F214-4457-858D-230CE517E5FB}"/>
    <dataValidation allowBlank="1" showInputMessage="1" showErrorMessage="1" prompt="¿Existen un responsable asignado a la ejecución del control?" sqref="AW11" xr:uid="{805DB17A-C202-47FA-9F80-4A3FE2BDA6EF}"/>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2 AO24:AO61" xr:uid="{4C458B34-CC23-4F29-A00F-10AC7DBCDC46}"/>
    <dataValidation type="list" allowBlank="1" showInputMessage="1" showErrorMessage="1" prompt="¿Genera Impacto ambiental?" sqref="AI12:AI61" xr:uid="{325192B2-69C7-4148-8610-F5171B8971B1}">
      <formula1>"SI,NO,Escoger un dato de la lista desplegable"</formula1>
    </dataValidation>
    <dataValidation allowBlank="1" showInputMessage="1" showErrorMessage="1" prompt="¿Genera Impacto ambiental?" sqref="AI11" xr:uid="{5F6A2F2C-671D-464C-A6E4-9441D88BAF91}"/>
    <dataValidation type="list" allowBlank="1" showInputMessage="1" showErrorMessage="1" prompt="¿Afectar la imagen nacional?" sqref="AH12:AH61" xr:uid="{2A32F47B-B2B0-405A-9DF1-3D675524EA24}">
      <formula1>"SI,NO,Escoger un dato de la lista desplegable"</formula1>
    </dataValidation>
    <dataValidation allowBlank="1" showInputMessage="1" showErrorMessage="1" prompt="¿Afectar la imagen nacional?" sqref="AH11" xr:uid="{70D298EE-022E-4AE8-8594-1DB86E108352}"/>
    <dataValidation type="list" allowBlank="1" showInputMessage="1" showErrorMessage="1" prompt="¿Afectar la imagen regional?" sqref="AG12:AG61" xr:uid="{3D66D733-770C-4327-8414-5B00BF9352E3}">
      <formula1>"SI,NO,Escoger un dato de la lista desplegable"</formula1>
    </dataValidation>
    <dataValidation allowBlank="1" showInputMessage="1" showErrorMessage="1" prompt="¿Afectar la imagen regional?" sqref="AG11" xr:uid="{5AF10D4C-603E-4020-A323-4A978D1DF81C}"/>
    <dataValidation type="list" allowBlank="1" showInputMessage="1" showErrorMessage="1" prompt="¿Ocasionar lesiones físicas o pérdida de vidas humanas?_x000a_NOTA: si esta respuesta es afirmativa, el impacto sera considerado como catastrófico." sqref="AF12:AF61" xr:uid="{A249DC19-DF96-491D-891A-A8255E8A191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49925CC8-6A2F-4B4F-92F0-FBFC62B8D753}"/>
    <dataValidation type="list" allowBlank="1" showInputMessage="1" showErrorMessage="1" prompt="¿Generar pérdida de credibilidad del sector?" sqref="AE12:AE61" xr:uid="{909B7174-7727-4E87-BDEE-9B23185D5215}">
      <formula1>"SI,NO,Escoger un dato de la lista desplegable"</formula1>
    </dataValidation>
    <dataValidation allowBlank="1" showInputMessage="1" showErrorMessage="1" prompt="¿Generar pérdida de credibilidad del sector?" sqref="AE11" xr:uid="{3745E384-1977-4AD8-96FB-9D025396CF76}"/>
    <dataValidation type="list" allowBlank="1" showInputMessage="1" showErrorMessage="1" prompt="¿Dar lugar a procesos penales?" sqref="AD12:AD61" xr:uid="{561F7749-2D9F-43E6-8E61-A293259D5CA4}">
      <formula1>"SI,NO,Escoger un dato de la lista desplegable"</formula1>
    </dataValidation>
    <dataValidation allowBlank="1" showInputMessage="1" showErrorMessage="1" prompt="¿Dar lugar a procesos penales?" sqref="AD11" xr:uid="{9F778D94-A732-482C-A939-BC4AF7F84EFB}"/>
    <dataValidation type="list" allowBlank="1" showInputMessage="1" showErrorMessage="1" prompt="¿Dar lugar a procesos fiscales?" sqref="AC12:AC61" xr:uid="{7351AD8B-7713-4167-BAEC-0F8767DEE935}">
      <formula1>"SI,NO,Escoger un dato de la lista desplegable"</formula1>
    </dataValidation>
    <dataValidation allowBlank="1" showInputMessage="1" showErrorMessage="1" prompt="¿Dar lugar a procesos fiscales?" sqref="AC11" xr:uid="{2327ABFD-2E8C-4513-A72A-A98E0AFB7EA0}"/>
    <dataValidation type="list" allowBlank="1" showInputMessage="1" showErrorMessage="1" prompt="¿Dar lugar a procesos disciplinarios?" sqref="AB12:AB61" xr:uid="{BC407F0E-E1FB-4628-B67B-EF4A25F572E8}">
      <formula1>"SI,NO,Escoger un dato de la lista desplegable"</formula1>
    </dataValidation>
    <dataValidation allowBlank="1" showInputMessage="1" showErrorMessage="1" prompt="¿Dar lugar a procesos disciplinarios?" sqref="AB11" xr:uid="{149A8CD4-CB03-487E-A638-51D16D334286}"/>
    <dataValidation type="list" allowBlank="1" showInputMessage="1" showErrorMessage="1" prompt="¿Dar lugar a procesos sancionatorios?" sqref="AA12:AA61" xr:uid="{7D9A54E2-AAC6-4501-84D5-D8DEC7E3C5D8}">
      <formula1>"SI,NO,Escoger un dato de la lista desplegable"</formula1>
    </dataValidation>
    <dataValidation allowBlank="1" showInputMessage="1" showErrorMessage="1" prompt="¿Dar lugar a procesos sancionatorios?" sqref="AA11" xr:uid="{F29AE3BD-B57F-47B9-8072-3BEE4C121DD3}"/>
    <dataValidation type="list" allowBlank="1" showInputMessage="1" showErrorMessage="1" prompt="¿Generar intervención de los órganos de control, de la Fiscalía, u otro ente?" sqref="Z12:Z61" xr:uid="{D48F0877-E130-41AF-9B8A-7CDCD95369CA}">
      <formula1>"SI,NO,Escoger un dato de la lista desplegable"</formula1>
    </dataValidation>
    <dataValidation allowBlank="1" showInputMessage="1" showErrorMessage="1" prompt="¿Generar intervención de los órganos de control, de la Fiscalía, u otro ente?" sqref="Z11" xr:uid="{41B53403-173D-486D-9A36-68B6B5C021BD}"/>
    <dataValidation type="list" allowBlank="1" showInputMessage="1" showErrorMessage="1" prompt="¿Generar pérdida de información de la Entidad?" sqref="Y12:Y61" xr:uid="{616DC5E6-1C5D-4D55-9F10-9836FE392124}">
      <formula1>"SI,NO,Escoger un dato de la lista desplegable"</formula1>
    </dataValidation>
    <dataValidation allowBlank="1" showInputMessage="1" showErrorMessage="1" prompt="¿Generar pérdida de información de la Entidad?" sqref="Y11" xr:uid="{38612422-1090-4B81-B3AA-5A621DB0D3AA}"/>
    <dataValidation type="list" allowBlank="1" showInputMessage="1" showErrorMessage="1" prompt="¿Dar lugar al detrimento de calidad de vida de la comunidad por la pérdida del bien o servicios o los recursos públicos?" sqref="X12:X61" xr:uid="{1B998729-3851-4D05-94EF-D2D830DC8514}">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9700D0F-FBC6-4459-A954-64BC83ECD7A6}"/>
    <dataValidation type="list" allowBlank="1" showInputMessage="1" showErrorMessage="1" prompt="¿Afectar la generación de los productos o la prestación de servicios?" sqref="W12:W61" xr:uid="{2D81A0B1-691F-413D-AFF7-86BE8B8F7BAE}">
      <formula1>"SI,NO,Escoger un dato de la lista desplegable"</formula1>
    </dataValidation>
    <dataValidation allowBlank="1" showInputMessage="1" showErrorMessage="1" prompt="¿Afectar la generación de los productos o la prestación de servicios?" sqref="W11" xr:uid="{0C080F17-D9BE-44B2-848B-9D62AF2CF186}"/>
    <dataValidation type="list" allowBlank="1" showInputMessage="1" showErrorMessage="1" prompt="¿Generar pérdida de recursos económicos?" sqref="V12:V61" xr:uid="{2562501D-2C06-45B7-8835-C3F25778E745}">
      <formula1>"SI,NO,Escoger un dato de la lista desplegable"</formula1>
    </dataValidation>
    <dataValidation allowBlank="1" showInputMessage="1" showErrorMessage="1" prompt="¿Generar pérdida de recursos económicos?" sqref="V11" xr:uid="{0EA444F4-5934-4CA7-BB6C-C52A0CB73430}"/>
    <dataValidation type="list" allowBlank="1" showInputMessage="1" showErrorMessage="1" prompt="¿Generar pérdida de confianza de la Entidad, afectando su reputación?" sqref="U12:U61" xr:uid="{78EBAE6A-F2AC-42EC-8886-64908B79C38E}">
      <formula1>"SI,NO,Escoger un dato de la lista desplegable"</formula1>
    </dataValidation>
    <dataValidation allowBlank="1" showInputMessage="1" showErrorMessage="1" prompt="¿Generar pérdida de confianza de la Entidad, afectando su reputación?" sqref="U11" xr:uid="{45F7B679-0823-4B3C-8A76-9DDE6506CCDB}"/>
    <dataValidation type="list" allowBlank="1" showInputMessage="1" showErrorMessage="1" prompt="¿Afectar el cumplimiento de la misión del sector al que pertenece la Entidad?" sqref="T12:T61" xr:uid="{37A92769-854F-4651-89E3-3644951EB97E}">
      <formula1>"SI,NO,Escoger un dato de la lista desplegable"</formula1>
    </dataValidation>
    <dataValidation allowBlank="1" showInputMessage="1" showErrorMessage="1" prompt="¿Afectar el cumplimiento de la misión del sector al que pertenece la Entidad?" sqref="T11" xr:uid="{59F08399-5278-44E6-9EDB-209F73AB2D05}"/>
    <dataValidation type="list" allowBlank="1" showInputMessage="1" showErrorMessage="1" prompt="¿Afectar el cumplimiento de misión de la Entidad?" sqref="S12:S61" xr:uid="{91F3F613-892E-4985-8D8F-4BF846822EC6}">
      <formula1>"SI,NO,Escoger un dato de la lista desplegable"</formula1>
    </dataValidation>
    <dataValidation allowBlank="1" showInputMessage="1" showErrorMessage="1" prompt="¿Afectar el cumplimiento de misión de la Entidad?" sqref="S11" xr:uid="{20542A44-8E04-4DDF-9C82-B314C7474D17}"/>
    <dataValidation type="list" allowBlank="1" showInputMessage="1" showErrorMessage="1" prompt="¿Afectar el cumplimiento de metas y objetivos de la dependencia?" sqref="R12:R61" xr:uid="{52D7EAD0-2D41-4B44-9218-239C15E9683F}">
      <formula1>"SI,NO,Escoger un dato de la lista desplegable"</formula1>
    </dataValidation>
    <dataValidation allowBlank="1" showInputMessage="1" showErrorMessage="1" prompt="¿Afectar el cumplimiento de metas y objetivos de la dependencia?" sqref="R11" xr:uid="{77AC7181-4986-493B-A1B8-19CB85848B77}"/>
    <dataValidation type="list" allowBlank="1" showInputMessage="1" showErrorMessage="1" prompt="¿Afectar al grupo de funcionarios del proceso?" sqref="Q12:Q61" xr:uid="{48F29174-04B0-4A07-82E8-614A7D034464}">
      <formula1>"SI,NO,Escoger un dato de la lista desplegable"</formula1>
    </dataValidation>
    <dataValidation allowBlank="1" showInputMessage="1" showErrorMessage="1" prompt="¿Afectar al grupo de funcionarios del proceso?" sqref="Q11" xr:uid="{AB04495F-BCE2-4648-B2E7-0BE727939A3D}"/>
    <dataValidation allowBlank="1" showInputMessage="1" showErrorMessage="1" prompt="Son los efectos ocasionados por la ocurrencia de un riesgo que afecta los objetivos o procesos de la entidad. Pueden ser una pérdida, un daño, un perjuicio, un detrimento." sqref="M9:M11" xr:uid="{CFAC3299-B1F9-423B-8970-5EE18136B137}"/>
    <dataValidation type="list" allowBlank="1" showInputMessage="1" showErrorMessage="1" sqref="BG12:BG61" xr:uid="{8458CF93-51C9-45E1-825E-2CC18ABE8433}">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928053F4-D363-4CB7-894F-69942CB4FEE4}">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5DA29635-89A8-4EF2-842C-B12CFDAF96B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37DC2117-A107-4D25-B7FF-7A40E98EBAD3}">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A6FF8220-B1D4-4D59-895C-0DBDFEE38729}">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3415AB11-1E2C-4E0E-A73D-10F71C9E96F0}">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243E982F-30E0-4FBD-805F-57F29D85A4F1}">
      <formula1>"Adecuado,Inadecuado,Escoger un dato de la lista desplegable"</formula1>
    </dataValidation>
    <dataValidation type="list" allowBlank="1" showInputMessage="1" showErrorMessage="1" prompt="¿Existen un responsable asignado a la ejecución del control?" sqref="AW12:AW61" xr:uid="{46DD6699-FAF7-47B7-801E-D1F37C6E9F91}">
      <formula1>"Asignado,No Asignado,Escoger un dato de la lista desplegable"</formula1>
    </dataValidation>
    <dataValidation type="list" allowBlank="1" showInputMessage="1" showErrorMessage="1" sqref="AV12:AV61" xr:uid="{431830C7-827B-4887-A4A5-2B1216D9DF3B}">
      <formula1>"Escoger un dato de la lista desplegable,Preventivo,Detectivo"</formula1>
    </dataValidation>
    <dataValidation type="list" allowBlank="1" showInputMessage="1" showErrorMessage="1" sqref="AQ12:AQ61" xr:uid="{065C7039-DC72-479E-AEC2-11EE11D22A18}">
      <formula1>"Escoger un dato de la lista desplegable,Por Tramite, Diario, Semanal, Quincenal, Mensual, Bimestral, Trimestral, Semestral,Anual"</formula1>
    </dataValidation>
    <dataValidation type="list" allowBlank="1" showInputMessage="1" showErrorMessage="1" sqref="F12:I61" xr:uid="{A9EF0BD3-AB19-4A91-A35B-57FA0C21C295}">
      <formula1>"SI,NO,Escoger un dato de la lista desplegable"</formula1>
    </dataValidation>
    <dataValidation type="list" allowBlank="1" showInputMessage="1" showErrorMessage="1" sqref="N12:N61" xr:uid="{370C3596-EDA6-4440-AF22-EC6C6F75DABE}">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235A1FD-B5BA-4873-9C0A-0EEA6D5092C9}">
          <x14:formula1>
            <xm:f>DATOS!$J$15:$J$19</xm:f>
          </x14:formula1>
          <xm:sqref>AM12:AM61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95FCA-FB9B-468B-B7D4-3AD2E7E23700}">
  <sheetPr codeName="Hoja22">
    <pageSetUpPr fitToPage="1"/>
  </sheetPr>
  <dimension ref="B2:BS61"/>
  <sheetViews>
    <sheetView zoomScaleNormal="100" workbookViewId="0">
      <selection activeCell="E12" sqref="E12:E21"/>
    </sheetView>
  </sheetViews>
  <sheetFormatPr baseColWidth="10" defaultColWidth="11.42578125" defaultRowHeight="14.25" x14ac:dyDescent="0.2"/>
  <cols>
    <col min="1" max="1" width="2.7109375" style="73" customWidth="1"/>
    <col min="2" max="2" width="5.5703125" style="73" customWidth="1"/>
    <col min="3" max="3" width="11.28515625" style="73" customWidth="1"/>
    <col min="4" max="5" width="42.85546875" style="73" customWidth="1"/>
    <col min="6" max="9" width="8.85546875" style="73" customWidth="1"/>
    <col min="10" max="10" width="11.140625" style="73" customWidth="1"/>
    <col min="11" max="11" width="7.140625" style="73" customWidth="1"/>
    <col min="12" max="12" width="47.140625" style="73" customWidth="1"/>
    <col min="13" max="13" width="35.7109375" style="73" customWidth="1"/>
    <col min="14" max="15" width="7.7109375" style="73" customWidth="1"/>
    <col min="16" max="16" width="16.7109375" style="73" customWidth="1"/>
    <col min="17" max="35" width="5.5703125" style="73" customWidth="1"/>
    <col min="36" max="36" width="7.7109375" style="73" customWidth="1"/>
    <col min="37" max="39" width="16.7109375" style="73" customWidth="1"/>
    <col min="40" max="40" width="5.5703125" style="73" customWidth="1"/>
    <col min="41" max="41" width="88.85546875" style="73" customWidth="1"/>
    <col min="42" max="42" width="22.42578125" style="73" customWidth="1"/>
    <col min="43" max="43" width="16.7109375" style="73" customWidth="1"/>
    <col min="44" max="44" width="22.42578125" style="73" customWidth="1"/>
    <col min="45" max="45" width="44.5703125" style="73" customWidth="1"/>
    <col min="46" max="48" width="22.42578125" style="73" customWidth="1"/>
    <col min="49" max="55" width="14.42578125" style="73" customWidth="1"/>
    <col min="56" max="56" width="5.5703125" style="73" customWidth="1"/>
    <col min="57" max="57" width="13.28515625" style="73" customWidth="1"/>
    <col min="58" max="58" width="1.140625" style="73" customWidth="1"/>
    <col min="59" max="59" width="8.85546875" style="73" customWidth="1"/>
    <col min="60" max="60" width="11.42578125" style="74"/>
    <col min="61" max="61" width="1.140625" style="73" customWidth="1"/>
    <col min="62" max="62" width="16.7109375" style="74" customWidth="1"/>
    <col min="63" max="63" width="5.5703125" style="74" customWidth="1"/>
    <col min="64" max="66" width="15.5703125" style="73" customWidth="1"/>
    <col min="67" max="67" width="5.5703125" style="73" customWidth="1"/>
    <col min="68" max="69" width="16.7109375" style="73" customWidth="1"/>
    <col min="70" max="70" width="11.42578125" style="73"/>
    <col min="71" max="71" width="33.28515625" style="73" customWidth="1"/>
    <col min="72" max="16384" width="11.42578125" style="73"/>
  </cols>
  <sheetData>
    <row r="2" spans="2:71" s="38" customFormat="1" ht="37.5" customHeight="1" x14ac:dyDescent="0.25">
      <c r="B2" s="307"/>
      <c r="C2" s="308"/>
      <c r="D2" s="309"/>
      <c r="E2" s="316" t="s">
        <v>65</v>
      </c>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row>
    <row r="3" spans="2:71" s="38" customFormat="1" ht="60" customHeight="1" x14ac:dyDescent="0.25">
      <c r="B3" s="310"/>
      <c r="C3" s="311"/>
      <c r="D3" s="312"/>
      <c r="E3" s="317" t="s">
        <v>64</v>
      </c>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row>
    <row r="4" spans="2:71" s="39" customFormat="1" ht="38.25" customHeight="1" x14ac:dyDescent="0.25">
      <c r="B4" s="313"/>
      <c r="C4" s="314"/>
      <c r="D4" s="315"/>
      <c r="E4" s="318" t="s">
        <v>66</v>
      </c>
      <c r="F4" s="318"/>
      <c r="G4" s="318"/>
      <c r="H4" s="318"/>
      <c r="I4" s="318"/>
      <c r="J4" s="318"/>
      <c r="K4" s="318"/>
      <c r="L4" s="318"/>
      <c r="M4" s="318"/>
      <c r="N4" s="318"/>
      <c r="O4" s="318"/>
      <c r="P4" s="318"/>
      <c r="Q4" s="318"/>
      <c r="R4" s="318"/>
      <c r="S4" s="318" t="s">
        <v>67</v>
      </c>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t="s">
        <v>68</v>
      </c>
      <c r="AV4" s="318"/>
      <c r="AW4" s="318"/>
      <c r="AX4" s="318"/>
      <c r="AY4" s="318"/>
      <c r="AZ4" s="318"/>
      <c r="BA4" s="318"/>
      <c r="BB4" s="318"/>
      <c r="BC4" s="318"/>
      <c r="BD4" s="318"/>
      <c r="BE4" s="318"/>
      <c r="BF4" s="318"/>
      <c r="BG4" s="318"/>
      <c r="BH4" s="318"/>
      <c r="BI4" s="318"/>
      <c r="BJ4" s="318"/>
      <c r="BK4" s="318"/>
      <c r="BL4" s="318"/>
      <c r="BM4" s="318"/>
      <c r="BN4" s="318"/>
      <c r="BO4" s="318"/>
      <c r="BP4" s="318"/>
      <c r="BQ4" s="318"/>
      <c r="BR4" s="318"/>
      <c r="BS4" s="318"/>
    </row>
    <row r="5" spans="2:71" s="40" customFormat="1" ht="12.75" x14ac:dyDescent="0.2">
      <c r="BH5" s="41"/>
      <c r="BJ5" s="41"/>
      <c r="BK5" s="41"/>
    </row>
    <row r="6" spans="2:71" s="42" customFormat="1" ht="23.25" customHeight="1" x14ac:dyDescent="0.25">
      <c r="C6" s="319" t="s">
        <v>69</v>
      </c>
      <c r="D6" s="319"/>
      <c r="E6" s="320">
        <v>45278</v>
      </c>
      <c r="F6" s="321"/>
      <c r="G6" s="321"/>
      <c r="H6" s="321"/>
      <c r="I6" s="321"/>
      <c r="BH6" s="43"/>
      <c r="BJ6" s="43"/>
      <c r="BK6" s="43"/>
    </row>
    <row r="7" spans="2:71" s="40" customFormat="1" ht="13.5" thickBot="1" x14ac:dyDescent="0.25">
      <c r="BH7" s="41"/>
      <c r="BJ7" s="41"/>
      <c r="BK7" s="41"/>
    </row>
    <row r="8" spans="2:71" s="42" customFormat="1" ht="21.75" customHeight="1" x14ac:dyDescent="0.25">
      <c r="B8" s="322" t="s">
        <v>70</v>
      </c>
      <c r="C8" s="323"/>
      <c r="D8" s="323"/>
      <c r="E8" s="323"/>
      <c r="F8" s="323"/>
      <c r="G8" s="323"/>
      <c r="H8" s="323"/>
      <c r="I8" s="323"/>
      <c r="J8" s="323"/>
      <c r="K8" s="323"/>
      <c r="L8" s="323"/>
      <c r="M8" s="324"/>
      <c r="N8" s="325" t="s">
        <v>71</v>
      </c>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7"/>
      <c r="AN8" s="328" t="s">
        <v>365</v>
      </c>
      <c r="AO8" s="329"/>
      <c r="AP8" s="329"/>
      <c r="AQ8" s="329"/>
      <c r="AR8" s="329"/>
      <c r="AS8" s="329"/>
      <c r="AT8" s="329"/>
      <c r="AU8" s="329"/>
      <c r="AV8" s="329"/>
      <c r="AW8" s="352" t="s">
        <v>73</v>
      </c>
      <c r="AX8" s="353"/>
      <c r="AY8" s="353"/>
      <c r="AZ8" s="353"/>
      <c r="BA8" s="353"/>
      <c r="BB8" s="353"/>
      <c r="BC8" s="353"/>
      <c r="BD8" s="353"/>
      <c r="BE8" s="353"/>
      <c r="BF8" s="353"/>
      <c r="BG8" s="353"/>
      <c r="BH8" s="353"/>
      <c r="BI8" s="353"/>
      <c r="BJ8" s="353"/>
      <c r="BK8" s="353"/>
      <c r="BL8" s="353"/>
      <c r="BM8" s="353"/>
      <c r="BN8" s="353"/>
      <c r="BO8" s="330" t="s">
        <v>74</v>
      </c>
      <c r="BP8" s="331"/>
      <c r="BQ8" s="331"/>
      <c r="BR8" s="331"/>
      <c r="BS8" s="334" t="s">
        <v>75</v>
      </c>
    </row>
    <row r="9" spans="2:71" s="42" customFormat="1" ht="15" customHeight="1" x14ac:dyDescent="0.25">
      <c r="B9" s="337" t="s">
        <v>76</v>
      </c>
      <c r="C9" s="339" t="s">
        <v>77</v>
      </c>
      <c r="D9" s="341" t="s">
        <v>78</v>
      </c>
      <c r="E9" s="341" t="s">
        <v>79</v>
      </c>
      <c r="F9" s="341" t="s">
        <v>80</v>
      </c>
      <c r="G9" s="341"/>
      <c r="H9" s="341"/>
      <c r="I9" s="341"/>
      <c r="J9" s="341"/>
      <c r="K9" s="343" t="s">
        <v>81</v>
      </c>
      <c r="L9" s="344"/>
      <c r="M9" s="346" t="s">
        <v>82</v>
      </c>
      <c r="N9" s="349" t="s">
        <v>83</v>
      </c>
      <c r="O9" s="350"/>
      <c r="P9" s="350"/>
      <c r="Q9" s="350"/>
      <c r="R9" s="350"/>
      <c r="S9" s="350"/>
      <c r="T9" s="350"/>
      <c r="U9" s="350"/>
      <c r="V9" s="350"/>
      <c r="W9" s="350"/>
      <c r="X9" s="350"/>
      <c r="Y9" s="350"/>
      <c r="Z9" s="350"/>
      <c r="AA9" s="350"/>
      <c r="AB9" s="350"/>
      <c r="AC9" s="350"/>
      <c r="AD9" s="350"/>
      <c r="AE9" s="350"/>
      <c r="AF9" s="350"/>
      <c r="AG9" s="350"/>
      <c r="AH9" s="350"/>
      <c r="AI9" s="350"/>
      <c r="AJ9" s="350"/>
      <c r="AK9" s="350"/>
      <c r="AL9" s="350"/>
      <c r="AM9" s="351"/>
      <c r="AN9" s="354" t="s">
        <v>84</v>
      </c>
      <c r="AO9" s="356" t="s">
        <v>85</v>
      </c>
      <c r="AP9" s="356" t="s">
        <v>86</v>
      </c>
      <c r="AQ9" s="356" t="s">
        <v>87</v>
      </c>
      <c r="AR9" s="356" t="s">
        <v>88</v>
      </c>
      <c r="AS9" s="356" t="s">
        <v>89</v>
      </c>
      <c r="AT9" s="356" t="s">
        <v>90</v>
      </c>
      <c r="AU9" s="356" t="s">
        <v>91</v>
      </c>
      <c r="AV9" s="356" t="s">
        <v>92</v>
      </c>
      <c r="AW9" s="361" t="s">
        <v>93</v>
      </c>
      <c r="AX9" s="362"/>
      <c r="AY9" s="362"/>
      <c r="AZ9" s="362"/>
      <c r="BA9" s="362"/>
      <c r="BB9" s="362"/>
      <c r="BC9" s="363"/>
      <c r="BD9" s="367" t="s">
        <v>94</v>
      </c>
      <c r="BE9" s="368"/>
      <c r="BF9" s="371"/>
      <c r="BG9" s="367" t="s">
        <v>95</v>
      </c>
      <c r="BH9" s="368"/>
      <c r="BI9" s="371"/>
      <c r="BJ9" s="367" t="s">
        <v>96</v>
      </c>
      <c r="BK9" s="368"/>
      <c r="BL9" s="373" t="s">
        <v>97</v>
      </c>
      <c r="BM9" s="357" t="s">
        <v>98</v>
      </c>
      <c r="BN9" s="359" t="s">
        <v>99</v>
      </c>
      <c r="BO9" s="332"/>
      <c r="BP9" s="333"/>
      <c r="BQ9" s="333"/>
      <c r="BR9" s="333"/>
      <c r="BS9" s="335"/>
    </row>
    <row r="10" spans="2:71" s="42" customFormat="1" ht="15" customHeight="1" x14ac:dyDescent="0.25">
      <c r="B10" s="337"/>
      <c r="C10" s="339"/>
      <c r="D10" s="341"/>
      <c r="E10" s="341"/>
      <c r="F10" s="385" t="s">
        <v>100</v>
      </c>
      <c r="G10" s="385" t="s">
        <v>101</v>
      </c>
      <c r="H10" s="385" t="s">
        <v>102</v>
      </c>
      <c r="I10" s="385" t="s">
        <v>103</v>
      </c>
      <c r="J10" s="385" t="s">
        <v>184</v>
      </c>
      <c r="K10" s="344"/>
      <c r="L10" s="344"/>
      <c r="M10" s="347"/>
      <c r="N10" s="349" t="s">
        <v>104</v>
      </c>
      <c r="O10" s="350"/>
      <c r="P10" s="350"/>
      <c r="Q10" s="350" t="s">
        <v>105</v>
      </c>
      <c r="R10" s="350"/>
      <c r="S10" s="350"/>
      <c r="T10" s="350"/>
      <c r="U10" s="350"/>
      <c r="V10" s="350"/>
      <c r="W10" s="350"/>
      <c r="X10" s="350"/>
      <c r="Y10" s="350"/>
      <c r="Z10" s="350"/>
      <c r="AA10" s="350"/>
      <c r="AB10" s="350"/>
      <c r="AC10" s="350"/>
      <c r="AD10" s="350"/>
      <c r="AE10" s="350"/>
      <c r="AF10" s="350"/>
      <c r="AG10" s="350"/>
      <c r="AH10" s="350"/>
      <c r="AI10" s="350"/>
      <c r="AJ10" s="392" t="s">
        <v>106</v>
      </c>
      <c r="AK10" s="392"/>
      <c r="AL10" s="392" t="s">
        <v>107</v>
      </c>
      <c r="AM10" s="394" t="s">
        <v>108</v>
      </c>
      <c r="AN10" s="354"/>
      <c r="AO10" s="356"/>
      <c r="AP10" s="356"/>
      <c r="AQ10" s="356"/>
      <c r="AR10" s="356"/>
      <c r="AS10" s="356"/>
      <c r="AT10" s="356"/>
      <c r="AU10" s="356"/>
      <c r="AV10" s="356"/>
      <c r="AW10" s="364"/>
      <c r="AX10" s="365"/>
      <c r="AY10" s="365"/>
      <c r="AZ10" s="365"/>
      <c r="BA10" s="365"/>
      <c r="BB10" s="365"/>
      <c r="BC10" s="366"/>
      <c r="BD10" s="369"/>
      <c r="BE10" s="370"/>
      <c r="BF10" s="372"/>
      <c r="BG10" s="369"/>
      <c r="BH10" s="370"/>
      <c r="BI10" s="372"/>
      <c r="BJ10" s="369"/>
      <c r="BK10" s="370"/>
      <c r="BL10" s="374"/>
      <c r="BM10" s="358"/>
      <c r="BN10" s="360"/>
      <c r="BO10" s="332"/>
      <c r="BP10" s="333"/>
      <c r="BQ10" s="333"/>
      <c r="BR10" s="333"/>
      <c r="BS10" s="335"/>
    </row>
    <row r="11" spans="2:71" s="42" customFormat="1" ht="33.75" customHeight="1" thickBot="1" x14ac:dyDescent="0.3">
      <c r="B11" s="338"/>
      <c r="C11" s="340"/>
      <c r="D11" s="342"/>
      <c r="E11" s="342"/>
      <c r="F11" s="386"/>
      <c r="G11" s="386"/>
      <c r="H11" s="386"/>
      <c r="I11" s="386"/>
      <c r="J11" s="386"/>
      <c r="K11" s="345"/>
      <c r="L11" s="345"/>
      <c r="M11" s="348"/>
      <c r="N11" s="387"/>
      <c r="O11" s="388"/>
      <c r="P11" s="388"/>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393"/>
      <c r="AK11" s="393"/>
      <c r="AL11" s="393"/>
      <c r="AM11" s="395"/>
      <c r="AN11" s="355"/>
      <c r="AO11" s="357"/>
      <c r="AP11" s="357"/>
      <c r="AQ11" s="357"/>
      <c r="AR11" s="357"/>
      <c r="AS11" s="357"/>
      <c r="AT11" s="357"/>
      <c r="AU11" s="357"/>
      <c r="AV11" s="357"/>
      <c r="AW11" s="45" t="s">
        <v>109</v>
      </c>
      <c r="AX11" s="45" t="s">
        <v>110</v>
      </c>
      <c r="AY11" s="45">
        <v>2</v>
      </c>
      <c r="AZ11" s="45">
        <v>3</v>
      </c>
      <c r="BA11" s="45">
        <v>4</v>
      </c>
      <c r="BB11" s="45">
        <v>5</v>
      </c>
      <c r="BC11" s="45">
        <v>6</v>
      </c>
      <c r="BD11" s="369"/>
      <c r="BE11" s="370"/>
      <c r="BF11" s="372"/>
      <c r="BG11" s="369"/>
      <c r="BH11" s="370"/>
      <c r="BI11" s="372"/>
      <c r="BJ11" s="369"/>
      <c r="BK11" s="370"/>
      <c r="BL11" s="374"/>
      <c r="BM11" s="358"/>
      <c r="BN11" s="360"/>
      <c r="BO11" s="375" t="s">
        <v>104</v>
      </c>
      <c r="BP11" s="376"/>
      <c r="BQ11" s="46" t="s">
        <v>106</v>
      </c>
      <c r="BR11" s="46" t="s">
        <v>111</v>
      </c>
      <c r="BS11" s="336"/>
    </row>
    <row r="12" spans="2:71" s="53" customFormat="1" ht="228.6" customHeight="1" x14ac:dyDescent="0.25">
      <c r="B12" s="377">
        <v>1</v>
      </c>
      <c r="C12" s="380" t="s">
        <v>189</v>
      </c>
      <c r="D12" s="383" t="s">
        <v>161</v>
      </c>
      <c r="E12" s="383" t="s">
        <v>179</v>
      </c>
      <c r="F12" s="499" t="s">
        <v>162</v>
      </c>
      <c r="G12" s="499" t="s">
        <v>162</v>
      </c>
      <c r="H12" s="499" t="s">
        <v>162</v>
      </c>
      <c r="I12" s="499" t="s">
        <v>162</v>
      </c>
      <c r="J12" s="383" t="str">
        <f>IF(AND((F12="SI"),(G12="SI"),(H12="SI"),(I12="SI")),"Si es Riesgo de Corrupción","No es Riesgo de Corrupción")</f>
        <v>Si es Riesgo de Corrupción</v>
      </c>
      <c r="K12" s="47">
        <v>1</v>
      </c>
      <c r="L12" s="48" t="s">
        <v>163</v>
      </c>
      <c r="M12" s="405" t="s">
        <v>164</v>
      </c>
      <c r="N12" s="501">
        <v>2</v>
      </c>
      <c r="O12" s="399" t="str">
        <f>IF(N12=1,"Rara vez",IF(N12=2,"Improbable",IF(N12=3,"Posible",IF(N12=4,"Probable",IF(N12=5,"Casi seguro","Definir el nivel de probabilidad")))))</f>
        <v>Improbable</v>
      </c>
      <c r="P12" s="40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504" t="s">
        <v>162</v>
      </c>
      <c r="R12" s="504" t="s">
        <v>162</v>
      </c>
      <c r="S12" s="504" t="s">
        <v>162</v>
      </c>
      <c r="T12" s="504" t="s">
        <v>162</v>
      </c>
      <c r="U12" s="504" t="s">
        <v>162</v>
      </c>
      <c r="V12" s="504" t="s">
        <v>162</v>
      </c>
      <c r="W12" s="504" t="s">
        <v>162</v>
      </c>
      <c r="X12" s="504" t="s">
        <v>162</v>
      </c>
      <c r="Y12" s="504" t="s">
        <v>162</v>
      </c>
      <c r="Z12" s="504" t="s">
        <v>162</v>
      </c>
      <c r="AA12" s="504" t="s">
        <v>162</v>
      </c>
      <c r="AB12" s="504" t="s">
        <v>162</v>
      </c>
      <c r="AC12" s="504" t="s">
        <v>165</v>
      </c>
      <c r="AD12" s="504" t="s">
        <v>165</v>
      </c>
      <c r="AE12" s="504" t="s">
        <v>162</v>
      </c>
      <c r="AF12" s="504" t="s">
        <v>165</v>
      </c>
      <c r="AG12" s="504" t="s">
        <v>162</v>
      </c>
      <c r="AH12" s="504" t="s">
        <v>162</v>
      </c>
      <c r="AI12" s="504" t="s">
        <v>165</v>
      </c>
      <c r="AJ12" s="396">
        <f>IF(AF12="SI","Impacto Catastrófico por lesoines o perdida de vidas humanas",(COUNTIF(Q12:AE21,"SI")+COUNTIF(AG12:AI21,"SI")))</f>
        <v>15</v>
      </c>
      <c r="AK12" s="396" t="str">
        <f>IF(AJ12=0,"",IF(AND(AJ12&gt;0,AJ12&lt;=5),"Moderado",IF(AND(AJ12&gt;5,AJ12&lt;=11),"Mayor","Catastrófico")))</f>
        <v>Catastrófico</v>
      </c>
      <c r="AL12" s="396" t="str">
        <f>IF(AND(O12="Rara Vez",AK12="Moderado"),"Moderado",IF(AND(O12="Rara Vez",AK12="Mayor"),"Alto",IF(AND(O12="Improbable",AK12="Moderado"),"Moderado",IF(AND(O12="Improbable",AK12="Mayor"),"Alto",IF(AND(O12="Posible",AK12="Moderado"),"Alto",IF(AND(O12="Probable",AK12="Moderado"),"Alto","Extremo"))))))</f>
        <v>Extremo</v>
      </c>
      <c r="AM12" s="411" t="s">
        <v>159</v>
      </c>
      <c r="AN12" s="49">
        <v>1</v>
      </c>
      <c r="AO12" s="50" t="s">
        <v>180</v>
      </c>
      <c r="AP12" s="50" t="s">
        <v>166</v>
      </c>
      <c r="AQ12" s="50" t="s">
        <v>167</v>
      </c>
      <c r="AR12" s="50" t="s">
        <v>181</v>
      </c>
      <c r="AS12" s="50" t="s">
        <v>182</v>
      </c>
      <c r="AT12" s="50" t="s">
        <v>168</v>
      </c>
      <c r="AU12" s="50" t="s">
        <v>169</v>
      </c>
      <c r="AV12" s="50" t="s">
        <v>170</v>
      </c>
      <c r="AW12" s="51" t="s">
        <v>171</v>
      </c>
      <c r="AX12" s="51" t="s">
        <v>172</v>
      </c>
      <c r="AY12" s="51" t="s">
        <v>173</v>
      </c>
      <c r="AZ12" s="51" t="s">
        <v>174</v>
      </c>
      <c r="BA12" s="51" t="s">
        <v>175</v>
      </c>
      <c r="BB12" s="51" t="s">
        <v>176</v>
      </c>
      <c r="BC12" s="51" t="s">
        <v>177</v>
      </c>
      <c r="BD12" s="51">
        <f t="shared" ref="BD12:BD61" si="0">IF(AW12="Asignado",15,0)+IF(AX12="Adecuado",15,0)+IF(AY12="Oportuna",15,0)+IF(AZ12="Prevenir",15,IF(AZ12="Detectar",10,0))+IF(BA12="Confiable",15,0)+IF(BB12="Se investigan y resuelven oportunamente",15,0)+IF(BC12="Completa",10,IF(BC12="Incompleta",5,0))</f>
        <v>95</v>
      </c>
      <c r="BE12" s="51" t="str">
        <f t="shared" ref="BE12:BE61" si="1">IF(BD12&lt;=85,"Débil",IF(AND(BD12&gt;=86,BD12&lt;=94),"Moderado","Fuerte"))</f>
        <v>Fuerte</v>
      </c>
      <c r="BF12" s="50"/>
      <c r="BG12" s="52" t="s">
        <v>178</v>
      </c>
      <c r="BH12" s="51" t="str">
        <f t="shared" ref="BH12:BH61" si="2">IF(BG12="Débil","No se ejecuta",IF(BG12="Moderado","Algunas veces se ejecuta",IF(BG12="FUERTE","Siempre se ejecuta","Casilla formulada")))</f>
        <v>Siempre se ejecuta</v>
      </c>
      <c r="BI12" s="50"/>
      <c r="BJ12" s="51"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1">
        <f t="shared" ref="BK12:BK61" si="4">IF(BJ12="DÉBIL",0,IF(BJ12="MODERADO",50,IF(BJ12="FUERTE",100,"")))</f>
        <v>100</v>
      </c>
      <c r="BL12" s="51" t="str">
        <f t="shared" ref="BL12:BL61" si="5">IF(AND(BG12="Fuerte",BE12="Fuerte"),"NO","SI")</f>
        <v>NO</v>
      </c>
      <c r="BM12" s="414" t="str">
        <f>IF(AVERAGE(BK12:BK21)=100,"FUERTE",IF(AND(AVERAGE(BK12:BK21)&lt;=99,AVERAGE(BK12:BK21)&gt;=50),"MODERADA",IF(AVERAGE(BK12:BK21)&lt;50,"DÉBIL",0)))</f>
        <v>FUERTE</v>
      </c>
      <c r="BN12" s="417" t="str">
        <f>IFERROR(IF(BM12="DÉBIL","NO DISMINUYE",IF(AVERAGEIF(AV12:AV21,"Preventivo",BK12:BK21)&gt;=50,"DIRECTAMENTE","NO DISMINUYE")),"NO DISMINUYE")</f>
        <v>DIRECTAMENTE</v>
      </c>
      <c r="BO12" s="507">
        <f>IF(N12=1,1,IF(AND(N12=2,BM12="FUERTE",BN12="DIRECTAMENTE"),N12-1,IF(AND(N12&gt;2,BM12="FUERTE",BN12="DIRECTAMENTE"),N12-2,IF(AND(N12&gt;=2,BM12="MODERADA",BN12="DIRECTAMENTE"),N12-1,N12))))</f>
        <v>1</v>
      </c>
      <c r="BP12" s="423" t="str">
        <f>IF(BO12=1,"Rara vez",IF(BO12=2,"Improbable",IF(BO12=3,"Posible",IF(BO12=4,"Probable",IF(BO12=5,"Casi Seguro",0)))))</f>
        <v>Rara vez</v>
      </c>
      <c r="BQ12" s="407" t="str">
        <f>AK12</f>
        <v>Catastrófico</v>
      </c>
      <c r="BR12" s="407" t="str">
        <f>IF(AND(BP12="Rara Vez",BQ12="Moderado"),"Moderado",IF(AND(BP12="Rara Vez",BQ12="Mayor"),"Alto",IF(AND(BP12="Improbable",BQ12="Moderado"),"Moderado",IF(AND(BP12="Improbable",BQ12="Mayor"),"Alto",IF(AND(BP12="Posible",BQ12="Moderado"),"Alto",IF(AND(BP12="Probable",BQ12="Moderado"),"Alto","Extremo"))))))</f>
        <v>Extremo</v>
      </c>
      <c r="BS12" s="408" t="s">
        <v>185</v>
      </c>
    </row>
    <row r="13" spans="2:71" s="53" customFormat="1" ht="6" customHeight="1" x14ac:dyDescent="0.25">
      <c r="B13" s="378"/>
      <c r="C13" s="381"/>
      <c r="D13" s="383"/>
      <c r="E13" s="383"/>
      <c r="F13" s="499"/>
      <c r="G13" s="499"/>
      <c r="H13" s="499"/>
      <c r="I13" s="499"/>
      <c r="J13" s="383"/>
      <c r="K13" s="54">
        <v>2</v>
      </c>
      <c r="L13" s="55" t="s">
        <v>115</v>
      </c>
      <c r="M13" s="405"/>
      <c r="N13" s="502"/>
      <c r="O13" s="400"/>
      <c r="P13" s="403"/>
      <c r="Q13" s="505"/>
      <c r="R13" s="505"/>
      <c r="S13" s="505"/>
      <c r="T13" s="505"/>
      <c r="U13" s="505"/>
      <c r="V13" s="505"/>
      <c r="W13" s="505"/>
      <c r="X13" s="505"/>
      <c r="Y13" s="505"/>
      <c r="Z13" s="505"/>
      <c r="AA13" s="505"/>
      <c r="AB13" s="505"/>
      <c r="AC13" s="505"/>
      <c r="AD13" s="505"/>
      <c r="AE13" s="505"/>
      <c r="AF13" s="505"/>
      <c r="AG13" s="505"/>
      <c r="AH13" s="505"/>
      <c r="AI13" s="505"/>
      <c r="AJ13" s="397"/>
      <c r="AK13" s="397"/>
      <c r="AL13" s="397"/>
      <c r="AM13" s="412"/>
      <c r="AN13" s="56">
        <v>2</v>
      </c>
      <c r="AO13" s="57" t="s">
        <v>117</v>
      </c>
      <c r="AP13" s="57"/>
      <c r="AQ13" s="57" t="s">
        <v>114</v>
      </c>
      <c r="AR13" s="57"/>
      <c r="AS13" s="57"/>
      <c r="AT13" s="57"/>
      <c r="AU13" s="57"/>
      <c r="AV13" s="57" t="s">
        <v>114</v>
      </c>
      <c r="AW13" s="58" t="s">
        <v>114</v>
      </c>
      <c r="AX13" s="58" t="s">
        <v>114</v>
      </c>
      <c r="AY13" s="58" t="s">
        <v>114</v>
      </c>
      <c r="AZ13" s="58" t="s">
        <v>114</v>
      </c>
      <c r="BA13" s="58" t="s">
        <v>114</v>
      </c>
      <c r="BB13" s="58" t="s">
        <v>114</v>
      </c>
      <c r="BC13" s="58" t="s">
        <v>114</v>
      </c>
      <c r="BD13" s="58">
        <f t="shared" si="0"/>
        <v>0</v>
      </c>
      <c r="BE13" s="58" t="str">
        <f t="shared" si="1"/>
        <v>Débil</v>
      </c>
      <c r="BF13" s="57"/>
      <c r="BG13" s="59" t="s">
        <v>114</v>
      </c>
      <c r="BH13" s="58" t="str">
        <f t="shared" si="2"/>
        <v>Casilla formulada</v>
      </c>
      <c r="BI13" s="57"/>
      <c r="BJ13" s="58" t="str">
        <f t="shared" si="3"/>
        <v/>
      </c>
      <c r="BK13" s="58" t="str">
        <f t="shared" si="4"/>
        <v/>
      </c>
      <c r="BL13" s="58" t="str">
        <f t="shared" si="5"/>
        <v>SI</v>
      </c>
      <c r="BM13" s="415"/>
      <c r="BN13" s="418"/>
      <c r="BO13" s="508"/>
      <c r="BP13" s="403"/>
      <c r="BQ13" s="397"/>
      <c r="BR13" s="397"/>
      <c r="BS13" s="409"/>
    </row>
    <row r="14" spans="2:71" s="53" customFormat="1" ht="6" customHeight="1" x14ac:dyDescent="0.25">
      <c r="B14" s="378"/>
      <c r="C14" s="381"/>
      <c r="D14" s="383"/>
      <c r="E14" s="383"/>
      <c r="F14" s="499"/>
      <c r="G14" s="499"/>
      <c r="H14" s="499"/>
      <c r="I14" s="499"/>
      <c r="J14" s="383"/>
      <c r="K14" s="60">
        <v>3</v>
      </c>
      <c r="L14" s="61" t="s">
        <v>115</v>
      </c>
      <c r="M14" s="405"/>
      <c r="N14" s="502"/>
      <c r="O14" s="400"/>
      <c r="P14" s="403"/>
      <c r="Q14" s="505"/>
      <c r="R14" s="505"/>
      <c r="S14" s="505"/>
      <c r="T14" s="505"/>
      <c r="U14" s="505"/>
      <c r="V14" s="505"/>
      <c r="W14" s="505"/>
      <c r="X14" s="505"/>
      <c r="Y14" s="505"/>
      <c r="Z14" s="505"/>
      <c r="AA14" s="505"/>
      <c r="AB14" s="505"/>
      <c r="AC14" s="505"/>
      <c r="AD14" s="505"/>
      <c r="AE14" s="505"/>
      <c r="AF14" s="505"/>
      <c r="AG14" s="505"/>
      <c r="AH14" s="505"/>
      <c r="AI14" s="505"/>
      <c r="AJ14" s="397"/>
      <c r="AK14" s="397"/>
      <c r="AL14" s="397"/>
      <c r="AM14" s="412"/>
      <c r="AN14" s="62">
        <v>3</v>
      </c>
      <c r="AO14" s="63" t="s">
        <v>117</v>
      </c>
      <c r="AP14" s="63"/>
      <c r="AQ14" s="63" t="s">
        <v>114</v>
      </c>
      <c r="AR14" s="63"/>
      <c r="AS14" s="63"/>
      <c r="AT14" s="63"/>
      <c r="AU14" s="63"/>
      <c r="AV14" s="63" t="s">
        <v>114</v>
      </c>
      <c r="AW14" s="64" t="s">
        <v>114</v>
      </c>
      <c r="AX14" s="64" t="s">
        <v>114</v>
      </c>
      <c r="AY14" s="64" t="s">
        <v>114</v>
      </c>
      <c r="AZ14" s="64" t="s">
        <v>114</v>
      </c>
      <c r="BA14" s="64" t="s">
        <v>114</v>
      </c>
      <c r="BB14" s="64" t="s">
        <v>114</v>
      </c>
      <c r="BC14" s="64" t="s">
        <v>114</v>
      </c>
      <c r="BD14" s="64">
        <f t="shared" si="0"/>
        <v>0</v>
      </c>
      <c r="BE14" s="64" t="str">
        <f t="shared" si="1"/>
        <v>Débil</v>
      </c>
      <c r="BF14" s="63"/>
      <c r="BG14" s="65" t="s">
        <v>114</v>
      </c>
      <c r="BH14" s="64" t="str">
        <f t="shared" si="2"/>
        <v>Casilla formulada</v>
      </c>
      <c r="BI14" s="63"/>
      <c r="BJ14" s="64" t="str">
        <f t="shared" si="3"/>
        <v/>
      </c>
      <c r="BK14" s="64" t="str">
        <f t="shared" si="4"/>
        <v/>
      </c>
      <c r="BL14" s="64" t="str">
        <f t="shared" si="5"/>
        <v>SI</v>
      </c>
      <c r="BM14" s="415"/>
      <c r="BN14" s="418"/>
      <c r="BO14" s="508"/>
      <c r="BP14" s="403"/>
      <c r="BQ14" s="397"/>
      <c r="BR14" s="397"/>
      <c r="BS14" s="409"/>
    </row>
    <row r="15" spans="2:71" s="53" customFormat="1" ht="6" customHeight="1" x14ac:dyDescent="0.25">
      <c r="B15" s="378"/>
      <c r="C15" s="381"/>
      <c r="D15" s="383"/>
      <c r="E15" s="383"/>
      <c r="F15" s="499"/>
      <c r="G15" s="499"/>
      <c r="H15" s="499"/>
      <c r="I15" s="499"/>
      <c r="J15" s="383"/>
      <c r="K15" s="54">
        <v>4</v>
      </c>
      <c r="L15" s="55" t="s">
        <v>115</v>
      </c>
      <c r="M15" s="405"/>
      <c r="N15" s="502"/>
      <c r="O15" s="400"/>
      <c r="P15" s="403"/>
      <c r="Q15" s="505"/>
      <c r="R15" s="505"/>
      <c r="S15" s="505"/>
      <c r="T15" s="505"/>
      <c r="U15" s="505"/>
      <c r="V15" s="505"/>
      <c r="W15" s="505"/>
      <c r="X15" s="505"/>
      <c r="Y15" s="505"/>
      <c r="Z15" s="505"/>
      <c r="AA15" s="505"/>
      <c r="AB15" s="505"/>
      <c r="AC15" s="505"/>
      <c r="AD15" s="505"/>
      <c r="AE15" s="505"/>
      <c r="AF15" s="505"/>
      <c r="AG15" s="505"/>
      <c r="AH15" s="505"/>
      <c r="AI15" s="505"/>
      <c r="AJ15" s="397"/>
      <c r="AK15" s="397"/>
      <c r="AL15" s="397"/>
      <c r="AM15" s="412"/>
      <c r="AN15" s="56">
        <v>4</v>
      </c>
      <c r="AO15" s="57" t="s">
        <v>117</v>
      </c>
      <c r="AP15" s="57"/>
      <c r="AQ15" s="57" t="s">
        <v>114</v>
      </c>
      <c r="AR15" s="57"/>
      <c r="AS15" s="57"/>
      <c r="AT15" s="57"/>
      <c r="AU15" s="57"/>
      <c r="AV15" s="57" t="s">
        <v>114</v>
      </c>
      <c r="AW15" s="58" t="s">
        <v>114</v>
      </c>
      <c r="AX15" s="58" t="s">
        <v>114</v>
      </c>
      <c r="AY15" s="58" t="s">
        <v>114</v>
      </c>
      <c r="AZ15" s="58" t="s">
        <v>114</v>
      </c>
      <c r="BA15" s="58" t="s">
        <v>114</v>
      </c>
      <c r="BB15" s="58" t="s">
        <v>114</v>
      </c>
      <c r="BC15" s="58" t="s">
        <v>114</v>
      </c>
      <c r="BD15" s="58">
        <f t="shared" si="0"/>
        <v>0</v>
      </c>
      <c r="BE15" s="58" t="str">
        <f t="shared" si="1"/>
        <v>Débil</v>
      </c>
      <c r="BF15" s="57"/>
      <c r="BG15" s="59" t="s">
        <v>114</v>
      </c>
      <c r="BH15" s="58" t="str">
        <f t="shared" si="2"/>
        <v>Casilla formulada</v>
      </c>
      <c r="BI15" s="57"/>
      <c r="BJ15" s="58" t="str">
        <f t="shared" si="3"/>
        <v/>
      </c>
      <c r="BK15" s="58" t="str">
        <f t="shared" si="4"/>
        <v/>
      </c>
      <c r="BL15" s="58" t="str">
        <f t="shared" si="5"/>
        <v>SI</v>
      </c>
      <c r="BM15" s="415"/>
      <c r="BN15" s="418"/>
      <c r="BO15" s="508"/>
      <c r="BP15" s="403"/>
      <c r="BQ15" s="397"/>
      <c r="BR15" s="397"/>
      <c r="BS15" s="409"/>
    </row>
    <row r="16" spans="2:71" s="53" customFormat="1" ht="6" customHeight="1" x14ac:dyDescent="0.25">
      <c r="B16" s="378"/>
      <c r="C16" s="381"/>
      <c r="D16" s="383"/>
      <c r="E16" s="383"/>
      <c r="F16" s="499"/>
      <c r="G16" s="499"/>
      <c r="H16" s="499"/>
      <c r="I16" s="499"/>
      <c r="J16" s="383"/>
      <c r="K16" s="60">
        <v>5</v>
      </c>
      <c r="L16" s="61" t="s">
        <v>115</v>
      </c>
      <c r="M16" s="405"/>
      <c r="N16" s="502"/>
      <c r="O16" s="400"/>
      <c r="P16" s="403"/>
      <c r="Q16" s="505"/>
      <c r="R16" s="505"/>
      <c r="S16" s="505"/>
      <c r="T16" s="505"/>
      <c r="U16" s="505"/>
      <c r="V16" s="505"/>
      <c r="W16" s="505"/>
      <c r="X16" s="505"/>
      <c r="Y16" s="505"/>
      <c r="Z16" s="505"/>
      <c r="AA16" s="505"/>
      <c r="AB16" s="505"/>
      <c r="AC16" s="505"/>
      <c r="AD16" s="505"/>
      <c r="AE16" s="505"/>
      <c r="AF16" s="505"/>
      <c r="AG16" s="505"/>
      <c r="AH16" s="505"/>
      <c r="AI16" s="505"/>
      <c r="AJ16" s="397"/>
      <c r="AK16" s="397"/>
      <c r="AL16" s="397"/>
      <c r="AM16" s="412"/>
      <c r="AN16" s="62">
        <v>5</v>
      </c>
      <c r="AO16" s="63" t="s">
        <v>117</v>
      </c>
      <c r="AP16" s="63"/>
      <c r="AQ16" s="63" t="s">
        <v>114</v>
      </c>
      <c r="AR16" s="63"/>
      <c r="AS16" s="63"/>
      <c r="AT16" s="63"/>
      <c r="AU16" s="63"/>
      <c r="AV16" s="63" t="s">
        <v>114</v>
      </c>
      <c r="AW16" s="64" t="s">
        <v>114</v>
      </c>
      <c r="AX16" s="64" t="s">
        <v>114</v>
      </c>
      <c r="AY16" s="64" t="s">
        <v>114</v>
      </c>
      <c r="AZ16" s="64" t="s">
        <v>114</v>
      </c>
      <c r="BA16" s="64" t="s">
        <v>114</v>
      </c>
      <c r="BB16" s="64" t="s">
        <v>114</v>
      </c>
      <c r="BC16" s="64" t="s">
        <v>114</v>
      </c>
      <c r="BD16" s="64">
        <f t="shared" si="0"/>
        <v>0</v>
      </c>
      <c r="BE16" s="64" t="str">
        <f t="shared" si="1"/>
        <v>Débil</v>
      </c>
      <c r="BF16" s="63"/>
      <c r="BG16" s="65" t="s">
        <v>114</v>
      </c>
      <c r="BH16" s="64" t="str">
        <f t="shared" si="2"/>
        <v>Casilla formulada</v>
      </c>
      <c r="BI16" s="63"/>
      <c r="BJ16" s="64" t="str">
        <f t="shared" si="3"/>
        <v/>
      </c>
      <c r="BK16" s="64" t="str">
        <f t="shared" si="4"/>
        <v/>
      </c>
      <c r="BL16" s="64" t="str">
        <f t="shared" si="5"/>
        <v>SI</v>
      </c>
      <c r="BM16" s="415"/>
      <c r="BN16" s="418"/>
      <c r="BO16" s="508"/>
      <c r="BP16" s="403"/>
      <c r="BQ16" s="397"/>
      <c r="BR16" s="397"/>
      <c r="BS16" s="409"/>
    </row>
    <row r="17" spans="2:71" s="53" customFormat="1" ht="6" customHeight="1" x14ac:dyDescent="0.25">
      <c r="B17" s="378"/>
      <c r="C17" s="381"/>
      <c r="D17" s="383"/>
      <c r="E17" s="383"/>
      <c r="F17" s="499"/>
      <c r="G17" s="499"/>
      <c r="H17" s="499"/>
      <c r="I17" s="499"/>
      <c r="J17" s="383"/>
      <c r="K17" s="54">
        <v>6</v>
      </c>
      <c r="L17" s="55" t="s">
        <v>115</v>
      </c>
      <c r="M17" s="405"/>
      <c r="N17" s="502"/>
      <c r="O17" s="400"/>
      <c r="P17" s="403"/>
      <c r="Q17" s="505"/>
      <c r="R17" s="505"/>
      <c r="S17" s="505"/>
      <c r="T17" s="505"/>
      <c r="U17" s="505"/>
      <c r="V17" s="505"/>
      <c r="W17" s="505"/>
      <c r="X17" s="505"/>
      <c r="Y17" s="505"/>
      <c r="Z17" s="505"/>
      <c r="AA17" s="505"/>
      <c r="AB17" s="505"/>
      <c r="AC17" s="505"/>
      <c r="AD17" s="505"/>
      <c r="AE17" s="505"/>
      <c r="AF17" s="505"/>
      <c r="AG17" s="505"/>
      <c r="AH17" s="505"/>
      <c r="AI17" s="505"/>
      <c r="AJ17" s="397"/>
      <c r="AK17" s="397"/>
      <c r="AL17" s="397"/>
      <c r="AM17" s="412"/>
      <c r="AN17" s="56">
        <v>6</v>
      </c>
      <c r="AO17" s="57" t="s">
        <v>117</v>
      </c>
      <c r="AP17" s="57"/>
      <c r="AQ17" s="57" t="s">
        <v>114</v>
      </c>
      <c r="AR17" s="57"/>
      <c r="AS17" s="57"/>
      <c r="AT17" s="57"/>
      <c r="AU17" s="57"/>
      <c r="AV17" s="57" t="s">
        <v>114</v>
      </c>
      <c r="AW17" s="58" t="s">
        <v>114</v>
      </c>
      <c r="AX17" s="58" t="s">
        <v>114</v>
      </c>
      <c r="AY17" s="58" t="s">
        <v>114</v>
      </c>
      <c r="AZ17" s="58" t="s">
        <v>114</v>
      </c>
      <c r="BA17" s="58" t="s">
        <v>114</v>
      </c>
      <c r="BB17" s="58" t="s">
        <v>114</v>
      </c>
      <c r="BC17" s="58" t="s">
        <v>114</v>
      </c>
      <c r="BD17" s="58">
        <f t="shared" si="0"/>
        <v>0</v>
      </c>
      <c r="BE17" s="58" t="str">
        <f t="shared" si="1"/>
        <v>Débil</v>
      </c>
      <c r="BF17" s="57"/>
      <c r="BG17" s="59" t="s">
        <v>114</v>
      </c>
      <c r="BH17" s="58" t="str">
        <f t="shared" si="2"/>
        <v>Casilla formulada</v>
      </c>
      <c r="BI17" s="57"/>
      <c r="BJ17" s="58" t="str">
        <f t="shared" si="3"/>
        <v/>
      </c>
      <c r="BK17" s="58" t="str">
        <f t="shared" si="4"/>
        <v/>
      </c>
      <c r="BL17" s="58" t="str">
        <f t="shared" si="5"/>
        <v>SI</v>
      </c>
      <c r="BM17" s="415"/>
      <c r="BN17" s="418"/>
      <c r="BO17" s="508"/>
      <c r="BP17" s="403"/>
      <c r="BQ17" s="397"/>
      <c r="BR17" s="397"/>
      <c r="BS17" s="409"/>
    </row>
    <row r="18" spans="2:71" s="53" customFormat="1" ht="6" customHeight="1" x14ac:dyDescent="0.25">
      <c r="B18" s="378"/>
      <c r="C18" s="381"/>
      <c r="D18" s="383"/>
      <c r="E18" s="383"/>
      <c r="F18" s="499"/>
      <c r="G18" s="499"/>
      <c r="H18" s="499"/>
      <c r="I18" s="499"/>
      <c r="J18" s="383"/>
      <c r="K18" s="60">
        <v>7</v>
      </c>
      <c r="L18" s="61" t="s">
        <v>115</v>
      </c>
      <c r="M18" s="405"/>
      <c r="N18" s="502"/>
      <c r="O18" s="400"/>
      <c r="P18" s="403"/>
      <c r="Q18" s="505"/>
      <c r="R18" s="505"/>
      <c r="S18" s="505"/>
      <c r="T18" s="505"/>
      <c r="U18" s="505"/>
      <c r="V18" s="505"/>
      <c r="W18" s="505"/>
      <c r="X18" s="505"/>
      <c r="Y18" s="505"/>
      <c r="Z18" s="505"/>
      <c r="AA18" s="505"/>
      <c r="AB18" s="505"/>
      <c r="AC18" s="505"/>
      <c r="AD18" s="505"/>
      <c r="AE18" s="505"/>
      <c r="AF18" s="505"/>
      <c r="AG18" s="505"/>
      <c r="AH18" s="505"/>
      <c r="AI18" s="505"/>
      <c r="AJ18" s="397"/>
      <c r="AK18" s="397"/>
      <c r="AL18" s="397"/>
      <c r="AM18" s="412"/>
      <c r="AN18" s="62">
        <v>7</v>
      </c>
      <c r="AO18" s="63" t="s">
        <v>117</v>
      </c>
      <c r="AP18" s="63"/>
      <c r="AQ18" s="63" t="s">
        <v>114</v>
      </c>
      <c r="AR18" s="63"/>
      <c r="AS18" s="63"/>
      <c r="AT18" s="63"/>
      <c r="AU18" s="63"/>
      <c r="AV18" s="63" t="s">
        <v>114</v>
      </c>
      <c r="AW18" s="64" t="s">
        <v>114</v>
      </c>
      <c r="AX18" s="64" t="s">
        <v>114</v>
      </c>
      <c r="AY18" s="64" t="s">
        <v>114</v>
      </c>
      <c r="AZ18" s="64" t="s">
        <v>114</v>
      </c>
      <c r="BA18" s="64" t="s">
        <v>114</v>
      </c>
      <c r="BB18" s="64" t="s">
        <v>114</v>
      </c>
      <c r="BC18" s="64" t="s">
        <v>114</v>
      </c>
      <c r="BD18" s="64">
        <f t="shared" si="0"/>
        <v>0</v>
      </c>
      <c r="BE18" s="64" t="str">
        <f t="shared" si="1"/>
        <v>Débil</v>
      </c>
      <c r="BF18" s="63"/>
      <c r="BG18" s="65" t="s">
        <v>114</v>
      </c>
      <c r="BH18" s="64" t="str">
        <f t="shared" si="2"/>
        <v>Casilla formulada</v>
      </c>
      <c r="BI18" s="63"/>
      <c r="BJ18" s="64" t="str">
        <f t="shared" si="3"/>
        <v/>
      </c>
      <c r="BK18" s="64" t="str">
        <f t="shared" si="4"/>
        <v/>
      </c>
      <c r="BL18" s="64" t="str">
        <f t="shared" si="5"/>
        <v>SI</v>
      </c>
      <c r="BM18" s="415"/>
      <c r="BN18" s="418"/>
      <c r="BO18" s="508"/>
      <c r="BP18" s="403"/>
      <c r="BQ18" s="397"/>
      <c r="BR18" s="397"/>
      <c r="BS18" s="409"/>
    </row>
    <row r="19" spans="2:71" s="53" customFormat="1" ht="6" customHeight="1" x14ac:dyDescent="0.25">
      <c r="B19" s="378"/>
      <c r="C19" s="381"/>
      <c r="D19" s="383"/>
      <c r="E19" s="383"/>
      <c r="F19" s="499"/>
      <c r="G19" s="499"/>
      <c r="H19" s="499"/>
      <c r="I19" s="499"/>
      <c r="J19" s="383"/>
      <c r="K19" s="54">
        <v>8</v>
      </c>
      <c r="L19" s="55" t="s">
        <v>115</v>
      </c>
      <c r="M19" s="405"/>
      <c r="N19" s="502"/>
      <c r="O19" s="400"/>
      <c r="P19" s="403"/>
      <c r="Q19" s="505"/>
      <c r="R19" s="505"/>
      <c r="S19" s="505"/>
      <c r="T19" s="505"/>
      <c r="U19" s="505"/>
      <c r="V19" s="505"/>
      <c r="W19" s="505"/>
      <c r="X19" s="505"/>
      <c r="Y19" s="505"/>
      <c r="Z19" s="505"/>
      <c r="AA19" s="505"/>
      <c r="AB19" s="505"/>
      <c r="AC19" s="505"/>
      <c r="AD19" s="505"/>
      <c r="AE19" s="505"/>
      <c r="AF19" s="505"/>
      <c r="AG19" s="505"/>
      <c r="AH19" s="505"/>
      <c r="AI19" s="505"/>
      <c r="AJ19" s="397"/>
      <c r="AK19" s="397"/>
      <c r="AL19" s="397"/>
      <c r="AM19" s="412"/>
      <c r="AN19" s="56">
        <v>8</v>
      </c>
      <c r="AO19" s="57" t="s">
        <v>117</v>
      </c>
      <c r="AP19" s="57"/>
      <c r="AQ19" s="57" t="s">
        <v>114</v>
      </c>
      <c r="AR19" s="57"/>
      <c r="AS19" s="57"/>
      <c r="AT19" s="57"/>
      <c r="AU19" s="57"/>
      <c r="AV19" s="57" t="s">
        <v>114</v>
      </c>
      <c r="AW19" s="58" t="s">
        <v>114</v>
      </c>
      <c r="AX19" s="58" t="s">
        <v>114</v>
      </c>
      <c r="AY19" s="58" t="s">
        <v>114</v>
      </c>
      <c r="AZ19" s="58" t="s">
        <v>114</v>
      </c>
      <c r="BA19" s="58" t="s">
        <v>114</v>
      </c>
      <c r="BB19" s="58" t="s">
        <v>114</v>
      </c>
      <c r="BC19" s="58" t="s">
        <v>114</v>
      </c>
      <c r="BD19" s="58">
        <f t="shared" si="0"/>
        <v>0</v>
      </c>
      <c r="BE19" s="58" t="str">
        <f t="shared" si="1"/>
        <v>Débil</v>
      </c>
      <c r="BF19" s="57"/>
      <c r="BG19" s="59" t="s">
        <v>114</v>
      </c>
      <c r="BH19" s="58" t="str">
        <f t="shared" si="2"/>
        <v>Casilla formulada</v>
      </c>
      <c r="BI19" s="57"/>
      <c r="BJ19" s="58" t="str">
        <f t="shared" si="3"/>
        <v/>
      </c>
      <c r="BK19" s="58" t="str">
        <f t="shared" si="4"/>
        <v/>
      </c>
      <c r="BL19" s="58" t="str">
        <f t="shared" si="5"/>
        <v>SI</v>
      </c>
      <c r="BM19" s="415"/>
      <c r="BN19" s="418"/>
      <c r="BO19" s="508"/>
      <c r="BP19" s="403"/>
      <c r="BQ19" s="397"/>
      <c r="BR19" s="397"/>
      <c r="BS19" s="409"/>
    </row>
    <row r="20" spans="2:71" s="53" customFormat="1" ht="6" customHeight="1" x14ac:dyDescent="0.25">
      <c r="B20" s="378"/>
      <c r="C20" s="381"/>
      <c r="D20" s="383"/>
      <c r="E20" s="383"/>
      <c r="F20" s="499"/>
      <c r="G20" s="499"/>
      <c r="H20" s="499"/>
      <c r="I20" s="499"/>
      <c r="J20" s="383"/>
      <c r="K20" s="60">
        <v>9</v>
      </c>
      <c r="L20" s="66" t="s">
        <v>115</v>
      </c>
      <c r="M20" s="405"/>
      <c r="N20" s="502"/>
      <c r="O20" s="400"/>
      <c r="P20" s="403"/>
      <c r="Q20" s="505"/>
      <c r="R20" s="505"/>
      <c r="S20" s="505"/>
      <c r="T20" s="505"/>
      <c r="U20" s="505"/>
      <c r="V20" s="505"/>
      <c r="W20" s="505"/>
      <c r="X20" s="505"/>
      <c r="Y20" s="505"/>
      <c r="Z20" s="505"/>
      <c r="AA20" s="505"/>
      <c r="AB20" s="505"/>
      <c r="AC20" s="505"/>
      <c r="AD20" s="505"/>
      <c r="AE20" s="505"/>
      <c r="AF20" s="505"/>
      <c r="AG20" s="505"/>
      <c r="AH20" s="505"/>
      <c r="AI20" s="505"/>
      <c r="AJ20" s="397"/>
      <c r="AK20" s="397"/>
      <c r="AL20" s="397"/>
      <c r="AM20" s="412"/>
      <c r="AN20" s="62">
        <v>9</v>
      </c>
      <c r="AO20" s="63" t="s">
        <v>117</v>
      </c>
      <c r="AP20" s="63"/>
      <c r="AQ20" s="63" t="s">
        <v>114</v>
      </c>
      <c r="AR20" s="63"/>
      <c r="AS20" s="63"/>
      <c r="AT20" s="63"/>
      <c r="AU20" s="63"/>
      <c r="AV20" s="63" t="s">
        <v>114</v>
      </c>
      <c r="AW20" s="64" t="s">
        <v>114</v>
      </c>
      <c r="AX20" s="64" t="s">
        <v>114</v>
      </c>
      <c r="AY20" s="64" t="s">
        <v>114</v>
      </c>
      <c r="AZ20" s="64" t="s">
        <v>114</v>
      </c>
      <c r="BA20" s="64" t="s">
        <v>114</v>
      </c>
      <c r="BB20" s="64" t="s">
        <v>114</v>
      </c>
      <c r="BC20" s="64" t="s">
        <v>114</v>
      </c>
      <c r="BD20" s="64">
        <f t="shared" si="0"/>
        <v>0</v>
      </c>
      <c r="BE20" s="64" t="str">
        <f t="shared" si="1"/>
        <v>Débil</v>
      </c>
      <c r="BF20" s="63"/>
      <c r="BG20" s="65" t="s">
        <v>114</v>
      </c>
      <c r="BH20" s="64" t="str">
        <f t="shared" si="2"/>
        <v>Casilla formulada</v>
      </c>
      <c r="BI20" s="63"/>
      <c r="BJ20" s="64" t="str">
        <f t="shared" si="3"/>
        <v/>
      </c>
      <c r="BK20" s="64" t="str">
        <f t="shared" si="4"/>
        <v/>
      </c>
      <c r="BL20" s="64" t="str">
        <f t="shared" si="5"/>
        <v>SI</v>
      </c>
      <c r="BM20" s="415"/>
      <c r="BN20" s="418"/>
      <c r="BO20" s="508"/>
      <c r="BP20" s="403"/>
      <c r="BQ20" s="397"/>
      <c r="BR20" s="397"/>
      <c r="BS20" s="409"/>
    </row>
    <row r="21" spans="2:71" s="53" customFormat="1" ht="6" customHeight="1" thickBot="1" x14ac:dyDescent="0.3">
      <c r="B21" s="379"/>
      <c r="C21" s="382"/>
      <c r="D21" s="384"/>
      <c r="E21" s="384"/>
      <c r="F21" s="500"/>
      <c r="G21" s="500"/>
      <c r="H21" s="500"/>
      <c r="I21" s="500"/>
      <c r="J21" s="384"/>
      <c r="K21" s="67">
        <v>10</v>
      </c>
      <c r="L21" s="68" t="s">
        <v>115</v>
      </c>
      <c r="M21" s="406"/>
      <c r="N21" s="503"/>
      <c r="O21" s="401"/>
      <c r="P21" s="404"/>
      <c r="Q21" s="506"/>
      <c r="R21" s="506"/>
      <c r="S21" s="506"/>
      <c r="T21" s="506"/>
      <c r="U21" s="506"/>
      <c r="V21" s="506"/>
      <c r="W21" s="506"/>
      <c r="X21" s="506"/>
      <c r="Y21" s="506"/>
      <c r="Z21" s="506"/>
      <c r="AA21" s="506"/>
      <c r="AB21" s="506"/>
      <c r="AC21" s="506"/>
      <c r="AD21" s="506"/>
      <c r="AE21" s="506"/>
      <c r="AF21" s="506"/>
      <c r="AG21" s="506"/>
      <c r="AH21" s="506"/>
      <c r="AI21" s="506"/>
      <c r="AJ21" s="398"/>
      <c r="AK21" s="398"/>
      <c r="AL21" s="398"/>
      <c r="AM21" s="413"/>
      <c r="AN21" s="69">
        <v>10</v>
      </c>
      <c r="AO21" s="70" t="s">
        <v>117</v>
      </c>
      <c r="AP21" s="70"/>
      <c r="AQ21" s="70" t="s">
        <v>114</v>
      </c>
      <c r="AR21" s="70"/>
      <c r="AS21" s="70"/>
      <c r="AT21" s="70"/>
      <c r="AU21" s="70"/>
      <c r="AV21" s="70" t="s">
        <v>114</v>
      </c>
      <c r="AW21" s="71" t="s">
        <v>114</v>
      </c>
      <c r="AX21" s="71" t="s">
        <v>114</v>
      </c>
      <c r="AY21" s="71" t="s">
        <v>114</v>
      </c>
      <c r="AZ21" s="71" t="s">
        <v>114</v>
      </c>
      <c r="BA21" s="71" t="s">
        <v>114</v>
      </c>
      <c r="BB21" s="71" t="s">
        <v>114</v>
      </c>
      <c r="BC21" s="71" t="s">
        <v>114</v>
      </c>
      <c r="BD21" s="71">
        <f t="shared" si="0"/>
        <v>0</v>
      </c>
      <c r="BE21" s="71" t="str">
        <f t="shared" si="1"/>
        <v>Débil</v>
      </c>
      <c r="BF21" s="70"/>
      <c r="BG21" s="72" t="s">
        <v>114</v>
      </c>
      <c r="BH21" s="71" t="str">
        <f t="shared" si="2"/>
        <v>Casilla formulada</v>
      </c>
      <c r="BI21" s="70"/>
      <c r="BJ21" s="71" t="str">
        <f t="shared" si="3"/>
        <v/>
      </c>
      <c r="BK21" s="71" t="str">
        <f t="shared" si="4"/>
        <v/>
      </c>
      <c r="BL21" s="71" t="str">
        <f t="shared" si="5"/>
        <v>SI</v>
      </c>
      <c r="BM21" s="416"/>
      <c r="BN21" s="419"/>
      <c r="BO21" s="509"/>
      <c r="BP21" s="404"/>
      <c r="BQ21" s="398"/>
      <c r="BR21" s="398"/>
      <c r="BS21" s="410"/>
    </row>
    <row r="22" spans="2:71" s="53" customFormat="1" ht="96" hidden="1" customHeight="1" x14ac:dyDescent="0.25">
      <c r="B22" s="377">
        <v>2</v>
      </c>
      <c r="C22" s="380" t="s">
        <v>112</v>
      </c>
      <c r="D22" s="383" t="s">
        <v>113</v>
      </c>
      <c r="E22" s="383"/>
      <c r="F22" s="499" t="s">
        <v>114</v>
      </c>
      <c r="G22" s="499" t="s">
        <v>114</v>
      </c>
      <c r="H22" s="499" t="s">
        <v>114</v>
      </c>
      <c r="I22" s="499" t="s">
        <v>114</v>
      </c>
      <c r="J22" s="383" t="str">
        <f>IF(AND((F22="SI"),(G22="SI"),(H22="SI"),(I22="SI")),"Si es Riesgo de Corrupción","No es Riesgo de Corrupción")</f>
        <v>No es Riesgo de Corrupción</v>
      </c>
      <c r="K22" s="47">
        <v>1</v>
      </c>
      <c r="L22" s="48" t="s">
        <v>115</v>
      </c>
      <c r="M22" s="405" t="s">
        <v>183</v>
      </c>
      <c r="N22" s="501" t="s">
        <v>114</v>
      </c>
      <c r="O22" s="399" t="str">
        <f>IF(N22=1,"Rara vez",IF(N22=2,"Improbable",IF(N22=3,"Posible",IF(N22=4,"Probable",IF(N22=5,"Casi seguro","Definir el nivel de probabilidad")))))</f>
        <v>Definir el nivel de probabilidad</v>
      </c>
      <c r="P22" s="40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504" t="s">
        <v>114</v>
      </c>
      <c r="R22" s="504" t="s">
        <v>114</v>
      </c>
      <c r="S22" s="504" t="s">
        <v>114</v>
      </c>
      <c r="T22" s="504" t="s">
        <v>114</v>
      </c>
      <c r="U22" s="504" t="s">
        <v>114</v>
      </c>
      <c r="V22" s="504" t="s">
        <v>114</v>
      </c>
      <c r="W22" s="504" t="s">
        <v>114</v>
      </c>
      <c r="X22" s="504" t="s">
        <v>114</v>
      </c>
      <c r="Y22" s="504" t="s">
        <v>114</v>
      </c>
      <c r="Z22" s="504" t="s">
        <v>114</v>
      </c>
      <c r="AA22" s="504" t="s">
        <v>114</v>
      </c>
      <c r="AB22" s="504" t="s">
        <v>114</v>
      </c>
      <c r="AC22" s="504" t="s">
        <v>114</v>
      </c>
      <c r="AD22" s="504" t="s">
        <v>114</v>
      </c>
      <c r="AE22" s="504" t="s">
        <v>114</v>
      </c>
      <c r="AF22" s="504" t="s">
        <v>114</v>
      </c>
      <c r="AG22" s="504" t="s">
        <v>114</v>
      </c>
      <c r="AH22" s="504" t="s">
        <v>114</v>
      </c>
      <c r="AI22" s="504" t="s">
        <v>114</v>
      </c>
      <c r="AJ22" s="396">
        <f>IF(AF22="SI","Impacto Catastrófico por lesoines o perdida de vidas humanas",(COUNTIF(Q22:AE31,"SI")+COUNTIF(AG22:AI31,"SI")))</f>
        <v>0</v>
      </c>
      <c r="AK22" s="396" t="str">
        <f>IF(AJ22=0,"",IF(AND(AJ22&gt;0,AJ22&lt;=5),"Moderado",IF(AND(AJ22&gt;5,AJ22&lt;=11),"Mayor","Catastrófico")))</f>
        <v/>
      </c>
      <c r="AL22" s="396" t="str">
        <f>IF(AND(O22="Rara Vez",AK22="Moderado"),"Moderado",IF(AND(O22="Rara Vez",AK22="Mayor"),"Alto",IF(AND(O22="Improbable",AK22="Moderado"),"Moderado",IF(AND(O22="Improbable",AK22="Mayor"),"Alto",IF(AND(O22="Posible",AK22="Moderado"),"Alto",IF(AND(O22="Probable",AK22="Moderado"),"Alto","Extremo"))))))</f>
        <v>Extremo</v>
      </c>
      <c r="AM22" s="411" t="s">
        <v>116</v>
      </c>
      <c r="AN22" s="49">
        <v>1</v>
      </c>
      <c r="AO22" s="50" t="s">
        <v>117</v>
      </c>
      <c r="AP22" s="50"/>
      <c r="AQ22" s="50" t="s">
        <v>114</v>
      </c>
      <c r="AR22" s="50"/>
      <c r="AS22" s="50"/>
      <c r="AT22" s="50"/>
      <c r="AU22" s="50"/>
      <c r="AV22" s="50" t="s">
        <v>114</v>
      </c>
      <c r="AW22" s="51" t="s">
        <v>114</v>
      </c>
      <c r="AX22" s="51" t="s">
        <v>114</v>
      </c>
      <c r="AY22" s="51" t="s">
        <v>114</v>
      </c>
      <c r="AZ22" s="51" t="s">
        <v>114</v>
      </c>
      <c r="BA22" s="51" t="s">
        <v>114</v>
      </c>
      <c r="BB22" s="51" t="s">
        <v>114</v>
      </c>
      <c r="BC22" s="51" t="s">
        <v>114</v>
      </c>
      <c r="BD22" s="51">
        <f t="shared" si="0"/>
        <v>0</v>
      </c>
      <c r="BE22" s="51" t="str">
        <f t="shared" si="1"/>
        <v>Débil</v>
      </c>
      <c r="BF22" s="50"/>
      <c r="BG22" s="52" t="s">
        <v>114</v>
      </c>
      <c r="BH22" s="51" t="str">
        <f t="shared" si="2"/>
        <v>Casilla formulada</v>
      </c>
      <c r="BI22" s="50"/>
      <c r="BJ22" s="51" t="str">
        <f t="shared" si="3"/>
        <v/>
      </c>
      <c r="BK22" s="51" t="str">
        <f t="shared" si="4"/>
        <v/>
      </c>
      <c r="BL22" s="51" t="str">
        <f t="shared" si="5"/>
        <v>SI</v>
      </c>
      <c r="BM22" s="414" t="e">
        <f>IF(AVERAGE(BK22:BK31)=100,"FUERTE",IF(AND(AVERAGE(BK22:BK31)&lt;=99,AVERAGE(BK22:BK31)&gt;=50),"MODERADA",IF(AVERAGE(BK22:BK31)&lt;50,"DÉBIL",0)))</f>
        <v>#DIV/0!</v>
      </c>
      <c r="BN22" s="417" t="str">
        <f>IFERROR(IF(BM22="DÉBIL","NO DISMINUYE",IF(AVERAGEIF(AV22:AV31,"Preventivo",BK22:BK31)&gt;=50,"DIRECTAMENTE","NO DISMINUYE")),"NO DISMINUYE")</f>
        <v>NO DISMINUYE</v>
      </c>
      <c r="BO22" s="507" t="e">
        <f>IF(N22=1,1,IF(AND(N22=2,BM22="FUERTE",BN22="DIRECTAMENTE"),N22-1,IF(AND(N22&gt;2,BM22="FUERTE",BN22="DIRECTAMENTE"),N22-2,IF(AND(N22&gt;=2,BM22="MODERADA",BN22="DIRECTAMENTE"),N22-1,N22))))</f>
        <v>#DIV/0!</v>
      </c>
      <c r="BP22" s="423" t="e">
        <f>IF(BO22=1,"Rara vez",IF(BO22=2,"Improbable",IF(BO22=3,"Posible",IF(BO22=4,"Probable",IF(BO22=5,"Casi Seguro",0)))))</f>
        <v>#DIV/0!</v>
      </c>
      <c r="BQ22" s="407" t="str">
        <f>AK22</f>
        <v/>
      </c>
      <c r="BR22" s="407" t="e">
        <f>IF(AND(BP22="Rara Vez",BQ22="Moderado"),"Moderado",IF(AND(BP22="Rara Vez",BQ22="Mayor"),"Alto",IF(AND(BP22="Improbable",BQ22="Moderado"),"Moderado",IF(AND(BP22="Improbable",BQ22="Mayor"),"Alto",IF(AND(BP22="Posible",BQ22="Moderado"),"Alto",IF(AND(BP22="Probable",BQ22="Moderado"),"Alto","Extremo"))))))</f>
        <v>#DIV/0!</v>
      </c>
      <c r="BS22" s="408"/>
    </row>
    <row r="23" spans="2:71" s="53" customFormat="1" ht="96" hidden="1" customHeight="1" x14ac:dyDescent="0.25">
      <c r="B23" s="378"/>
      <c r="C23" s="381"/>
      <c r="D23" s="383"/>
      <c r="E23" s="383"/>
      <c r="F23" s="499"/>
      <c r="G23" s="499"/>
      <c r="H23" s="499"/>
      <c r="I23" s="499"/>
      <c r="J23" s="383"/>
      <c r="K23" s="54">
        <v>2</v>
      </c>
      <c r="L23" s="55" t="s">
        <v>115</v>
      </c>
      <c r="M23" s="405"/>
      <c r="N23" s="502"/>
      <c r="O23" s="400"/>
      <c r="P23" s="403"/>
      <c r="Q23" s="505"/>
      <c r="R23" s="505"/>
      <c r="S23" s="505"/>
      <c r="T23" s="505"/>
      <c r="U23" s="505"/>
      <c r="V23" s="505"/>
      <c r="W23" s="505"/>
      <c r="X23" s="505"/>
      <c r="Y23" s="505"/>
      <c r="Z23" s="505"/>
      <c r="AA23" s="505"/>
      <c r="AB23" s="505"/>
      <c r="AC23" s="505"/>
      <c r="AD23" s="505"/>
      <c r="AE23" s="505"/>
      <c r="AF23" s="505"/>
      <c r="AG23" s="505"/>
      <c r="AH23" s="505"/>
      <c r="AI23" s="505"/>
      <c r="AJ23" s="397"/>
      <c r="AK23" s="397"/>
      <c r="AL23" s="397"/>
      <c r="AM23" s="412"/>
      <c r="AN23" s="56">
        <v>2</v>
      </c>
      <c r="AO23" s="57" t="s">
        <v>117</v>
      </c>
      <c r="AP23" s="57"/>
      <c r="AQ23" s="57" t="s">
        <v>114</v>
      </c>
      <c r="AR23" s="57"/>
      <c r="AS23" s="57"/>
      <c r="AT23" s="57"/>
      <c r="AU23" s="57"/>
      <c r="AV23" s="57" t="s">
        <v>114</v>
      </c>
      <c r="AW23" s="58" t="s">
        <v>114</v>
      </c>
      <c r="AX23" s="58" t="s">
        <v>114</v>
      </c>
      <c r="AY23" s="58" t="s">
        <v>114</v>
      </c>
      <c r="AZ23" s="58" t="s">
        <v>114</v>
      </c>
      <c r="BA23" s="58" t="s">
        <v>114</v>
      </c>
      <c r="BB23" s="58" t="s">
        <v>114</v>
      </c>
      <c r="BC23" s="58" t="s">
        <v>114</v>
      </c>
      <c r="BD23" s="58">
        <f t="shared" si="0"/>
        <v>0</v>
      </c>
      <c r="BE23" s="58" t="str">
        <f t="shared" si="1"/>
        <v>Débil</v>
      </c>
      <c r="BF23" s="57"/>
      <c r="BG23" s="59" t="s">
        <v>114</v>
      </c>
      <c r="BH23" s="58" t="str">
        <f t="shared" si="2"/>
        <v>Casilla formulada</v>
      </c>
      <c r="BI23" s="57"/>
      <c r="BJ23" s="58" t="str">
        <f t="shared" si="3"/>
        <v/>
      </c>
      <c r="BK23" s="58" t="str">
        <f t="shared" si="4"/>
        <v/>
      </c>
      <c r="BL23" s="58" t="str">
        <f t="shared" si="5"/>
        <v>SI</v>
      </c>
      <c r="BM23" s="415"/>
      <c r="BN23" s="418"/>
      <c r="BO23" s="508"/>
      <c r="BP23" s="403"/>
      <c r="BQ23" s="397"/>
      <c r="BR23" s="397"/>
      <c r="BS23" s="409"/>
    </row>
    <row r="24" spans="2:71" s="53" customFormat="1" ht="96" hidden="1" customHeight="1" x14ac:dyDescent="0.25">
      <c r="B24" s="378"/>
      <c r="C24" s="381"/>
      <c r="D24" s="383"/>
      <c r="E24" s="383"/>
      <c r="F24" s="499"/>
      <c r="G24" s="499"/>
      <c r="H24" s="499"/>
      <c r="I24" s="499"/>
      <c r="J24" s="383"/>
      <c r="K24" s="60">
        <v>3</v>
      </c>
      <c r="L24" s="61" t="s">
        <v>115</v>
      </c>
      <c r="M24" s="405"/>
      <c r="N24" s="502"/>
      <c r="O24" s="400"/>
      <c r="P24" s="403"/>
      <c r="Q24" s="505"/>
      <c r="R24" s="505"/>
      <c r="S24" s="505"/>
      <c r="T24" s="505"/>
      <c r="U24" s="505"/>
      <c r="V24" s="505"/>
      <c r="W24" s="505"/>
      <c r="X24" s="505"/>
      <c r="Y24" s="505"/>
      <c r="Z24" s="505"/>
      <c r="AA24" s="505"/>
      <c r="AB24" s="505"/>
      <c r="AC24" s="505"/>
      <c r="AD24" s="505"/>
      <c r="AE24" s="505"/>
      <c r="AF24" s="505"/>
      <c r="AG24" s="505"/>
      <c r="AH24" s="505"/>
      <c r="AI24" s="505"/>
      <c r="AJ24" s="397"/>
      <c r="AK24" s="397"/>
      <c r="AL24" s="397"/>
      <c r="AM24" s="412"/>
      <c r="AN24" s="62">
        <v>3</v>
      </c>
      <c r="AO24" s="63" t="s">
        <v>117</v>
      </c>
      <c r="AP24" s="63"/>
      <c r="AQ24" s="63" t="s">
        <v>114</v>
      </c>
      <c r="AR24" s="63"/>
      <c r="AS24" s="63"/>
      <c r="AT24" s="63"/>
      <c r="AU24" s="63"/>
      <c r="AV24" s="63" t="s">
        <v>114</v>
      </c>
      <c r="AW24" s="64" t="s">
        <v>114</v>
      </c>
      <c r="AX24" s="64" t="s">
        <v>114</v>
      </c>
      <c r="AY24" s="64" t="s">
        <v>114</v>
      </c>
      <c r="AZ24" s="64" t="s">
        <v>114</v>
      </c>
      <c r="BA24" s="64" t="s">
        <v>114</v>
      </c>
      <c r="BB24" s="64" t="s">
        <v>114</v>
      </c>
      <c r="BC24" s="64" t="s">
        <v>114</v>
      </c>
      <c r="BD24" s="64">
        <f t="shared" si="0"/>
        <v>0</v>
      </c>
      <c r="BE24" s="64" t="str">
        <f t="shared" si="1"/>
        <v>Débil</v>
      </c>
      <c r="BF24" s="63"/>
      <c r="BG24" s="65" t="s">
        <v>114</v>
      </c>
      <c r="BH24" s="64" t="str">
        <f t="shared" si="2"/>
        <v>Casilla formulada</v>
      </c>
      <c r="BI24" s="63"/>
      <c r="BJ24" s="64" t="str">
        <f t="shared" si="3"/>
        <v/>
      </c>
      <c r="BK24" s="64" t="str">
        <f t="shared" si="4"/>
        <v/>
      </c>
      <c r="BL24" s="64" t="str">
        <f t="shared" si="5"/>
        <v>SI</v>
      </c>
      <c r="BM24" s="415"/>
      <c r="BN24" s="418"/>
      <c r="BO24" s="508"/>
      <c r="BP24" s="403"/>
      <c r="BQ24" s="397"/>
      <c r="BR24" s="397"/>
      <c r="BS24" s="409"/>
    </row>
    <row r="25" spans="2:71" s="53" customFormat="1" ht="96" hidden="1" customHeight="1" x14ac:dyDescent="0.25">
      <c r="B25" s="378"/>
      <c r="C25" s="381"/>
      <c r="D25" s="383"/>
      <c r="E25" s="383"/>
      <c r="F25" s="499"/>
      <c r="G25" s="499"/>
      <c r="H25" s="499"/>
      <c r="I25" s="499"/>
      <c r="J25" s="383"/>
      <c r="K25" s="54">
        <v>4</v>
      </c>
      <c r="L25" s="55" t="s">
        <v>115</v>
      </c>
      <c r="M25" s="405"/>
      <c r="N25" s="502"/>
      <c r="O25" s="400"/>
      <c r="P25" s="403"/>
      <c r="Q25" s="505"/>
      <c r="R25" s="505"/>
      <c r="S25" s="505"/>
      <c r="T25" s="505"/>
      <c r="U25" s="505"/>
      <c r="V25" s="505"/>
      <c r="W25" s="505"/>
      <c r="X25" s="505"/>
      <c r="Y25" s="505"/>
      <c r="Z25" s="505"/>
      <c r="AA25" s="505"/>
      <c r="AB25" s="505"/>
      <c r="AC25" s="505"/>
      <c r="AD25" s="505"/>
      <c r="AE25" s="505"/>
      <c r="AF25" s="505"/>
      <c r="AG25" s="505"/>
      <c r="AH25" s="505"/>
      <c r="AI25" s="505"/>
      <c r="AJ25" s="397"/>
      <c r="AK25" s="397"/>
      <c r="AL25" s="397"/>
      <c r="AM25" s="412"/>
      <c r="AN25" s="56">
        <v>4</v>
      </c>
      <c r="AO25" s="57" t="s">
        <v>117</v>
      </c>
      <c r="AP25" s="57"/>
      <c r="AQ25" s="57" t="s">
        <v>114</v>
      </c>
      <c r="AR25" s="57"/>
      <c r="AS25" s="57"/>
      <c r="AT25" s="57"/>
      <c r="AU25" s="57"/>
      <c r="AV25" s="57" t="s">
        <v>114</v>
      </c>
      <c r="AW25" s="58" t="s">
        <v>114</v>
      </c>
      <c r="AX25" s="58" t="s">
        <v>114</v>
      </c>
      <c r="AY25" s="58" t="s">
        <v>114</v>
      </c>
      <c r="AZ25" s="58" t="s">
        <v>114</v>
      </c>
      <c r="BA25" s="58" t="s">
        <v>114</v>
      </c>
      <c r="BB25" s="58" t="s">
        <v>114</v>
      </c>
      <c r="BC25" s="58" t="s">
        <v>114</v>
      </c>
      <c r="BD25" s="58">
        <f t="shared" si="0"/>
        <v>0</v>
      </c>
      <c r="BE25" s="58" t="str">
        <f t="shared" si="1"/>
        <v>Débil</v>
      </c>
      <c r="BF25" s="57"/>
      <c r="BG25" s="59" t="s">
        <v>114</v>
      </c>
      <c r="BH25" s="58" t="str">
        <f t="shared" si="2"/>
        <v>Casilla formulada</v>
      </c>
      <c r="BI25" s="57"/>
      <c r="BJ25" s="58" t="str">
        <f t="shared" si="3"/>
        <v/>
      </c>
      <c r="BK25" s="58" t="str">
        <f t="shared" si="4"/>
        <v/>
      </c>
      <c r="BL25" s="58" t="str">
        <f t="shared" si="5"/>
        <v>SI</v>
      </c>
      <c r="BM25" s="415"/>
      <c r="BN25" s="418"/>
      <c r="BO25" s="508"/>
      <c r="BP25" s="403"/>
      <c r="BQ25" s="397"/>
      <c r="BR25" s="397"/>
      <c r="BS25" s="409"/>
    </row>
    <row r="26" spans="2:71" s="53" customFormat="1" ht="96" hidden="1" customHeight="1" x14ac:dyDescent="0.25">
      <c r="B26" s="378"/>
      <c r="C26" s="381"/>
      <c r="D26" s="383"/>
      <c r="E26" s="383"/>
      <c r="F26" s="499"/>
      <c r="G26" s="499"/>
      <c r="H26" s="499"/>
      <c r="I26" s="499"/>
      <c r="J26" s="383"/>
      <c r="K26" s="60">
        <v>5</v>
      </c>
      <c r="L26" s="61" t="s">
        <v>115</v>
      </c>
      <c r="M26" s="405"/>
      <c r="N26" s="502"/>
      <c r="O26" s="400"/>
      <c r="P26" s="403"/>
      <c r="Q26" s="505"/>
      <c r="R26" s="505"/>
      <c r="S26" s="505"/>
      <c r="T26" s="505"/>
      <c r="U26" s="505"/>
      <c r="V26" s="505"/>
      <c r="W26" s="505"/>
      <c r="X26" s="505"/>
      <c r="Y26" s="505"/>
      <c r="Z26" s="505"/>
      <c r="AA26" s="505"/>
      <c r="AB26" s="505"/>
      <c r="AC26" s="505"/>
      <c r="AD26" s="505"/>
      <c r="AE26" s="505"/>
      <c r="AF26" s="505"/>
      <c r="AG26" s="505"/>
      <c r="AH26" s="505"/>
      <c r="AI26" s="505"/>
      <c r="AJ26" s="397"/>
      <c r="AK26" s="397"/>
      <c r="AL26" s="397"/>
      <c r="AM26" s="412"/>
      <c r="AN26" s="62">
        <v>5</v>
      </c>
      <c r="AO26" s="63" t="s">
        <v>117</v>
      </c>
      <c r="AP26" s="63"/>
      <c r="AQ26" s="63" t="s">
        <v>114</v>
      </c>
      <c r="AR26" s="63"/>
      <c r="AS26" s="63"/>
      <c r="AT26" s="63"/>
      <c r="AU26" s="63"/>
      <c r="AV26" s="63" t="s">
        <v>114</v>
      </c>
      <c r="AW26" s="64" t="s">
        <v>114</v>
      </c>
      <c r="AX26" s="64" t="s">
        <v>114</v>
      </c>
      <c r="AY26" s="64" t="s">
        <v>114</v>
      </c>
      <c r="AZ26" s="64" t="s">
        <v>114</v>
      </c>
      <c r="BA26" s="64" t="s">
        <v>114</v>
      </c>
      <c r="BB26" s="64" t="s">
        <v>114</v>
      </c>
      <c r="BC26" s="64" t="s">
        <v>114</v>
      </c>
      <c r="BD26" s="64">
        <f t="shared" si="0"/>
        <v>0</v>
      </c>
      <c r="BE26" s="64" t="str">
        <f t="shared" si="1"/>
        <v>Débil</v>
      </c>
      <c r="BF26" s="63"/>
      <c r="BG26" s="65" t="s">
        <v>114</v>
      </c>
      <c r="BH26" s="64" t="str">
        <f t="shared" si="2"/>
        <v>Casilla formulada</v>
      </c>
      <c r="BI26" s="63"/>
      <c r="BJ26" s="64" t="str">
        <f t="shared" si="3"/>
        <v/>
      </c>
      <c r="BK26" s="64" t="str">
        <f t="shared" si="4"/>
        <v/>
      </c>
      <c r="BL26" s="64" t="str">
        <f t="shared" si="5"/>
        <v>SI</v>
      </c>
      <c r="BM26" s="415"/>
      <c r="BN26" s="418"/>
      <c r="BO26" s="508"/>
      <c r="BP26" s="403"/>
      <c r="BQ26" s="397"/>
      <c r="BR26" s="397"/>
      <c r="BS26" s="409"/>
    </row>
    <row r="27" spans="2:71" s="53" customFormat="1" ht="96" hidden="1" customHeight="1" x14ac:dyDescent="0.25">
      <c r="B27" s="378"/>
      <c r="C27" s="381"/>
      <c r="D27" s="383"/>
      <c r="E27" s="383"/>
      <c r="F27" s="499"/>
      <c r="G27" s="499"/>
      <c r="H27" s="499"/>
      <c r="I27" s="499"/>
      <c r="J27" s="383"/>
      <c r="K27" s="54">
        <v>6</v>
      </c>
      <c r="L27" s="55" t="s">
        <v>115</v>
      </c>
      <c r="M27" s="405"/>
      <c r="N27" s="502"/>
      <c r="O27" s="400"/>
      <c r="P27" s="403"/>
      <c r="Q27" s="505"/>
      <c r="R27" s="505"/>
      <c r="S27" s="505"/>
      <c r="T27" s="505"/>
      <c r="U27" s="505"/>
      <c r="V27" s="505"/>
      <c r="W27" s="505"/>
      <c r="X27" s="505"/>
      <c r="Y27" s="505"/>
      <c r="Z27" s="505"/>
      <c r="AA27" s="505"/>
      <c r="AB27" s="505"/>
      <c r="AC27" s="505"/>
      <c r="AD27" s="505"/>
      <c r="AE27" s="505"/>
      <c r="AF27" s="505"/>
      <c r="AG27" s="505"/>
      <c r="AH27" s="505"/>
      <c r="AI27" s="505"/>
      <c r="AJ27" s="397"/>
      <c r="AK27" s="397"/>
      <c r="AL27" s="397"/>
      <c r="AM27" s="412"/>
      <c r="AN27" s="56">
        <v>6</v>
      </c>
      <c r="AO27" s="57" t="s">
        <v>117</v>
      </c>
      <c r="AP27" s="57"/>
      <c r="AQ27" s="57" t="s">
        <v>114</v>
      </c>
      <c r="AR27" s="57"/>
      <c r="AS27" s="57"/>
      <c r="AT27" s="57"/>
      <c r="AU27" s="57"/>
      <c r="AV27" s="57" t="s">
        <v>114</v>
      </c>
      <c r="AW27" s="58" t="s">
        <v>114</v>
      </c>
      <c r="AX27" s="58" t="s">
        <v>114</v>
      </c>
      <c r="AY27" s="58" t="s">
        <v>114</v>
      </c>
      <c r="AZ27" s="58" t="s">
        <v>114</v>
      </c>
      <c r="BA27" s="58" t="s">
        <v>114</v>
      </c>
      <c r="BB27" s="58" t="s">
        <v>114</v>
      </c>
      <c r="BC27" s="58" t="s">
        <v>114</v>
      </c>
      <c r="BD27" s="58">
        <f t="shared" si="0"/>
        <v>0</v>
      </c>
      <c r="BE27" s="58" t="str">
        <f t="shared" si="1"/>
        <v>Débil</v>
      </c>
      <c r="BF27" s="57"/>
      <c r="BG27" s="59" t="s">
        <v>114</v>
      </c>
      <c r="BH27" s="58" t="str">
        <f t="shared" si="2"/>
        <v>Casilla formulada</v>
      </c>
      <c r="BI27" s="57"/>
      <c r="BJ27" s="58" t="str">
        <f t="shared" si="3"/>
        <v/>
      </c>
      <c r="BK27" s="58" t="str">
        <f t="shared" si="4"/>
        <v/>
      </c>
      <c r="BL27" s="58" t="str">
        <f t="shared" si="5"/>
        <v>SI</v>
      </c>
      <c r="BM27" s="415"/>
      <c r="BN27" s="418"/>
      <c r="BO27" s="508"/>
      <c r="BP27" s="403"/>
      <c r="BQ27" s="397"/>
      <c r="BR27" s="397"/>
      <c r="BS27" s="409"/>
    </row>
    <row r="28" spans="2:71" s="53" customFormat="1" ht="96" hidden="1" customHeight="1" x14ac:dyDescent="0.25">
      <c r="B28" s="378"/>
      <c r="C28" s="381"/>
      <c r="D28" s="383"/>
      <c r="E28" s="383"/>
      <c r="F28" s="499"/>
      <c r="G28" s="499"/>
      <c r="H28" s="499"/>
      <c r="I28" s="499"/>
      <c r="J28" s="383"/>
      <c r="K28" s="60">
        <v>7</v>
      </c>
      <c r="L28" s="61" t="s">
        <v>115</v>
      </c>
      <c r="M28" s="405"/>
      <c r="N28" s="502"/>
      <c r="O28" s="400"/>
      <c r="P28" s="403"/>
      <c r="Q28" s="505"/>
      <c r="R28" s="505"/>
      <c r="S28" s="505"/>
      <c r="T28" s="505"/>
      <c r="U28" s="505"/>
      <c r="V28" s="505"/>
      <c r="W28" s="505"/>
      <c r="X28" s="505"/>
      <c r="Y28" s="505"/>
      <c r="Z28" s="505"/>
      <c r="AA28" s="505"/>
      <c r="AB28" s="505"/>
      <c r="AC28" s="505"/>
      <c r="AD28" s="505"/>
      <c r="AE28" s="505"/>
      <c r="AF28" s="505"/>
      <c r="AG28" s="505"/>
      <c r="AH28" s="505"/>
      <c r="AI28" s="505"/>
      <c r="AJ28" s="397"/>
      <c r="AK28" s="397"/>
      <c r="AL28" s="397"/>
      <c r="AM28" s="412"/>
      <c r="AN28" s="62">
        <v>7</v>
      </c>
      <c r="AO28" s="63" t="s">
        <v>117</v>
      </c>
      <c r="AP28" s="63"/>
      <c r="AQ28" s="63" t="s">
        <v>114</v>
      </c>
      <c r="AR28" s="63"/>
      <c r="AS28" s="63"/>
      <c r="AT28" s="63"/>
      <c r="AU28" s="63"/>
      <c r="AV28" s="63" t="s">
        <v>114</v>
      </c>
      <c r="AW28" s="64" t="s">
        <v>114</v>
      </c>
      <c r="AX28" s="64" t="s">
        <v>114</v>
      </c>
      <c r="AY28" s="64" t="s">
        <v>114</v>
      </c>
      <c r="AZ28" s="64" t="s">
        <v>114</v>
      </c>
      <c r="BA28" s="64" t="s">
        <v>114</v>
      </c>
      <c r="BB28" s="64" t="s">
        <v>114</v>
      </c>
      <c r="BC28" s="64" t="s">
        <v>114</v>
      </c>
      <c r="BD28" s="64">
        <f t="shared" si="0"/>
        <v>0</v>
      </c>
      <c r="BE28" s="64" t="str">
        <f t="shared" si="1"/>
        <v>Débil</v>
      </c>
      <c r="BF28" s="63"/>
      <c r="BG28" s="65" t="s">
        <v>114</v>
      </c>
      <c r="BH28" s="64" t="str">
        <f t="shared" si="2"/>
        <v>Casilla formulada</v>
      </c>
      <c r="BI28" s="63"/>
      <c r="BJ28" s="64" t="str">
        <f t="shared" si="3"/>
        <v/>
      </c>
      <c r="BK28" s="64" t="str">
        <f t="shared" si="4"/>
        <v/>
      </c>
      <c r="BL28" s="64" t="str">
        <f t="shared" si="5"/>
        <v>SI</v>
      </c>
      <c r="BM28" s="415"/>
      <c r="BN28" s="418"/>
      <c r="BO28" s="508"/>
      <c r="BP28" s="403"/>
      <c r="BQ28" s="397"/>
      <c r="BR28" s="397"/>
      <c r="BS28" s="409"/>
    </row>
    <row r="29" spans="2:71" s="53" customFormat="1" ht="96" hidden="1" customHeight="1" x14ac:dyDescent="0.25">
      <c r="B29" s="378"/>
      <c r="C29" s="381"/>
      <c r="D29" s="383"/>
      <c r="E29" s="383"/>
      <c r="F29" s="499"/>
      <c r="G29" s="499"/>
      <c r="H29" s="499"/>
      <c r="I29" s="499"/>
      <c r="J29" s="383"/>
      <c r="K29" s="54">
        <v>8</v>
      </c>
      <c r="L29" s="55" t="s">
        <v>115</v>
      </c>
      <c r="M29" s="405"/>
      <c r="N29" s="502"/>
      <c r="O29" s="400"/>
      <c r="P29" s="403"/>
      <c r="Q29" s="505"/>
      <c r="R29" s="505"/>
      <c r="S29" s="505"/>
      <c r="T29" s="505"/>
      <c r="U29" s="505"/>
      <c r="V29" s="505"/>
      <c r="W29" s="505"/>
      <c r="X29" s="505"/>
      <c r="Y29" s="505"/>
      <c r="Z29" s="505"/>
      <c r="AA29" s="505"/>
      <c r="AB29" s="505"/>
      <c r="AC29" s="505"/>
      <c r="AD29" s="505"/>
      <c r="AE29" s="505"/>
      <c r="AF29" s="505"/>
      <c r="AG29" s="505"/>
      <c r="AH29" s="505"/>
      <c r="AI29" s="505"/>
      <c r="AJ29" s="397"/>
      <c r="AK29" s="397"/>
      <c r="AL29" s="397"/>
      <c r="AM29" s="412"/>
      <c r="AN29" s="56">
        <v>8</v>
      </c>
      <c r="AO29" s="57" t="s">
        <v>117</v>
      </c>
      <c r="AP29" s="57"/>
      <c r="AQ29" s="57" t="s">
        <v>114</v>
      </c>
      <c r="AR29" s="57"/>
      <c r="AS29" s="57"/>
      <c r="AT29" s="57"/>
      <c r="AU29" s="57"/>
      <c r="AV29" s="57" t="s">
        <v>114</v>
      </c>
      <c r="AW29" s="58" t="s">
        <v>114</v>
      </c>
      <c r="AX29" s="58" t="s">
        <v>114</v>
      </c>
      <c r="AY29" s="58" t="s">
        <v>114</v>
      </c>
      <c r="AZ29" s="58" t="s">
        <v>114</v>
      </c>
      <c r="BA29" s="58" t="s">
        <v>114</v>
      </c>
      <c r="BB29" s="58" t="s">
        <v>114</v>
      </c>
      <c r="BC29" s="58" t="s">
        <v>114</v>
      </c>
      <c r="BD29" s="58">
        <f t="shared" si="0"/>
        <v>0</v>
      </c>
      <c r="BE29" s="58" t="str">
        <f t="shared" si="1"/>
        <v>Débil</v>
      </c>
      <c r="BF29" s="57"/>
      <c r="BG29" s="59" t="s">
        <v>114</v>
      </c>
      <c r="BH29" s="58" t="str">
        <f t="shared" si="2"/>
        <v>Casilla formulada</v>
      </c>
      <c r="BI29" s="57"/>
      <c r="BJ29" s="58" t="str">
        <f t="shared" si="3"/>
        <v/>
      </c>
      <c r="BK29" s="58" t="str">
        <f t="shared" si="4"/>
        <v/>
      </c>
      <c r="BL29" s="58" t="str">
        <f t="shared" si="5"/>
        <v>SI</v>
      </c>
      <c r="BM29" s="415"/>
      <c r="BN29" s="418"/>
      <c r="BO29" s="508"/>
      <c r="BP29" s="403"/>
      <c r="BQ29" s="397"/>
      <c r="BR29" s="397"/>
      <c r="BS29" s="409"/>
    </row>
    <row r="30" spans="2:71" s="53" customFormat="1" ht="96" hidden="1" customHeight="1" x14ac:dyDescent="0.25">
      <c r="B30" s="378"/>
      <c r="C30" s="381"/>
      <c r="D30" s="383"/>
      <c r="E30" s="383"/>
      <c r="F30" s="499"/>
      <c r="G30" s="499"/>
      <c r="H30" s="499"/>
      <c r="I30" s="499"/>
      <c r="J30" s="383"/>
      <c r="K30" s="60">
        <v>9</v>
      </c>
      <c r="L30" s="66" t="s">
        <v>115</v>
      </c>
      <c r="M30" s="405"/>
      <c r="N30" s="502"/>
      <c r="O30" s="400"/>
      <c r="P30" s="403"/>
      <c r="Q30" s="505"/>
      <c r="R30" s="505"/>
      <c r="S30" s="505"/>
      <c r="T30" s="505"/>
      <c r="U30" s="505"/>
      <c r="V30" s="505"/>
      <c r="W30" s="505"/>
      <c r="X30" s="505"/>
      <c r="Y30" s="505"/>
      <c r="Z30" s="505"/>
      <c r="AA30" s="505"/>
      <c r="AB30" s="505"/>
      <c r="AC30" s="505"/>
      <c r="AD30" s="505"/>
      <c r="AE30" s="505"/>
      <c r="AF30" s="505"/>
      <c r="AG30" s="505"/>
      <c r="AH30" s="505"/>
      <c r="AI30" s="505"/>
      <c r="AJ30" s="397"/>
      <c r="AK30" s="397"/>
      <c r="AL30" s="397"/>
      <c r="AM30" s="412"/>
      <c r="AN30" s="62">
        <v>9</v>
      </c>
      <c r="AO30" s="63" t="s">
        <v>117</v>
      </c>
      <c r="AP30" s="63"/>
      <c r="AQ30" s="63" t="s">
        <v>114</v>
      </c>
      <c r="AR30" s="63"/>
      <c r="AS30" s="63"/>
      <c r="AT30" s="63"/>
      <c r="AU30" s="63"/>
      <c r="AV30" s="63" t="s">
        <v>114</v>
      </c>
      <c r="AW30" s="64" t="s">
        <v>114</v>
      </c>
      <c r="AX30" s="64" t="s">
        <v>114</v>
      </c>
      <c r="AY30" s="64" t="s">
        <v>114</v>
      </c>
      <c r="AZ30" s="64" t="s">
        <v>114</v>
      </c>
      <c r="BA30" s="64" t="s">
        <v>114</v>
      </c>
      <c r="BB30" s="64" t="s">
        <v>114</v>
      </c>
      <c r="BC30" s="64" t="s">
        <v>114</v>
      </c>
      <c r="BD30" s="64">
        <f t="shared" si="0"/>
        <v>0</v>
      </c>
      <c r="BE30" s="64" t="str">
        <f t="shared" si="1"/>
        <v>Débil</v>
      </c>
      <c r="BF30" s="63"/>
      <c r="BG30" s="65" t="s">
        <v>114</v>
      </c>
      <c r="BH30" s="64" t="str">
        <f t="shared" si="2"/>
        <v>Casilla formulada</v>
      </c>
      <c r="BI30" s="63"/>
      <c r="BJ30" s="64" t="str">
        <f t="shared" si="3"/>
        <v/>
      </c>
      <c r="BK30" s="64" t="str">
        <f t="shared" si="4"/>
        <v/>
      </c>
      <c r="BL30" s="64" t="str">
        <f t="shared" si="5"/>
        <v>SI</v>
      </c>
      <c r="BM30" s="415"/>
      <c r="BN30" s="418"/>
      <c r="BO30" s="508"/>
      <c r="BP30" s="403"/>
      <c r="BQ30" s="397"/>
      <c r="BR30" s="397"/>
      <c r="BS30" s="409"/>
    </row>
    <row r="31" spans="2:71" s="53" customFormat="1" ht="96" hidden="1" customHeight="1" thickBot="1" x14ac:dyDescent="0.3">
      <c r="B31" s="379"/>
      <c r="C31" s="382"/>
      <c r="D31" s="384"/>
      <c r="E31" s="384"/>
      <c r="F31" s="500"/>
      <c r="G31" s="500"/>
      <c r="H31" s="500"/>
      <c r="I31" s="500"/>
      <c r="J31" s="384"/>
      <c r="K31" s="67">
        <v>10</v>
      </c>
      <c r="L31" s="68" t="s">
        <v>115</v>
      </c>
      <c r="M31" s="406"/>
      <c r="N31" s="503"/>
      <c r="O31" s="401"/>
      <c r="P31" s="404"/>
      <c r="Q31" s="506"/>
      <c r="R31" s="506"/>
      <c r="S31" s="506"/>
      <c r="T31" s="506"/>
      <c r="U31" s="506"/>
      <c r="V31" s="506"/>
      <c r="W31" s="506"/>
      <c r="X31" s="506"/>
      <c r="Y31" s="506"/>
      <c r="Z31" s="506"/>
      <c r="AA31" s="506"/>
      <c r="AB31" s="506"/>
      <c r="AC31" s="506"/>
      <c r="AD31" s="506"/>
      <c r="AE31" s="506"/>
      <c r="AF31" s="506"/>
      <c r="AG31" s="506"/>
      <c r="AH31" s="506"/>
      <c r="AI31" s="506"/>
      <c r="AJ31" s="398"/>
      <c r="AK31" s="398"/>
      <c r="AL31" s="398"/>
      <c r="AM31" s="413"/>
      <c r="AN31" s="69">
        <v>10</v>
      </c>
      <c r="AO31" s="70" t="s">
        <v>117</v>
      </c>
      <c r="AP31" s="70"/>
      <c r="AQ31" s="70" t="s">
        <v>114</v>
      </c>
      <c r="AR31" s="70"/>
      <c r="AS31" s="70"/>
      <c r="AT31" s="70"/>
      <c r="AU31" s="70"/>
      <c r="AV31" s="70" t="s">
        <v>114</v>
      </c>
      <c r="AW31" s="71" t="s">
        <v>114</v>
      </c>
      <c r="AX31" s="71" t="s">
        <v>114</v>
      </c>
      <c r="AY31" s="71" t="s">
        <v>114</v>
      </c>
      <c r="AZ31" s="71" t="s">
        <v>114</v>
      </c>
      <c r="BA31" s="71" t="s">
        <v>114</v>
      </c>
      <c r="BB31" s="71" t="s">
        <v>114</v>
      </c>
      <c r="BC31" s="71" t="s">
        <v>114</v>
      </c>
      <c r="BD31" s="71">
        <f t="shared" si="0"/>
        <v>0</v>
      </c>
      <c r="BE31" s="71" t="str">
        <f t="shared" si="1"/>
        <v>Débil</v>
      </c>
      <c r="BF31" s="70"/>
      <c r="BG31" s="72" t="s">
        <v>114</v>
      </c>
      <c r="BH31" s="71" t="str">
        <f t="shared" si="2"/>
        <v>Casilla formulada</v>
      </c>
      <c r="BI31" s="70"/>
      <c r="BJ31" s="71" t="str">
        <f t="shared" si="3"/>
        <v/>
      </c>
      <c r="BK31" s="71" t="str">
        <f t="shared" si="4"/>
        <v/>
      </c>
      <c r="BL31" s="71" t="str">
        <f t="shared" si="5"/>
        <v>SI</v>
      </c>
      <c r="BM31" s="416"/>
      <c r="BN31" s="419"/>
      <c r="BO31" s="509"/>
      <c r="BP31" s="404"/>
      <c r="BQ31" s="398"/>
      <c r="BR31" s="398"/>
      <c r="BS31" s="410"/>
    </row>
    <row r="32" spans="2:71" s="53" customFormat="1" ht="96" hidden="1" customHeight="1" x14ac:dyDescent="0.25">
      <c r="B32" s="377">
        <v>3</v>
      </c>
      <c r="C32" s="380" t="s">
        <v>112</v>
      </c>
      <c r="D32" s="383" t="s">
        <v>113</v>
      </c>
      <c r="E32" s="383"/>
      <c r="F32" s="499" t="s">
        <v>114</v>
      </c>
      <c r="G32" s="499" t="s">
        <v>114</v>
      </c>
      <c r="H32" s="499" t="s">
        <v>114</v>
      </c>
      <c r="I32" s="499" t="s">
        <v>114</v>
      </c>
      <c r="J32" s="383" t="str">
        <f>IF(AND((F32="SI"),(G32="SI"),(H32="SI"),(I32="SI")),"Si es Riesgo de Corrupción","No es Riesgo de Corrupción")</f>
        <v>No es Riesgo de Corrupción</v>
      </c>
      <c r="K32" s="47">
        <v>1</v>
      </c>
      <c r="L32" s="48" t="s">
        <v>115</v>
      </c>
      <c r="M32" s="405" t="s">
        <v>183</v>
      </c>
      <c r="N32" s="501" t="s">
        <v>114</v>
      </c>
      <c r="O32" s="399" t="str">
        <f>IF(N32=1,"Rara vez",IF(N32=2,"Improbable",IF(N32=3,"Posible",IF(N32=4,"Probable",IF(N32=5,"Casi seguro","Definir el nivel de probabilidad")))))</f>
        <v>Definir el nivel de probabilidad</v>
      </c>
      <c r="P32" s="40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504" t="s">
        <v>114</v>
      </c>
      <c r="R32" s="504" t="s">
        <v>114</v>
      </c>
      <c r="S32" s="504" t="s">
        <v>114</v>
      </c>
      <c r="T32" s="504" t="s">
        <v>114</v>
      </c>
      <c r="U32" s="504" t="s">
        <v>114</v>
      </c>
      <c r="V32" s="504" t="s">
        <v>114</v>
      </c>
      <c r="W32" s="504" t="s">
        <v>114</v>
      </c>
      <c r="X32" s="504" t="s">
        <v>114</v>
      </c>
      <c r="Y32" s="504" t="s">
        <v>114</v>
      </c>
      <c r="Z32" s="504" t="s">
        <v>114</v>
      </c>
      <c r="AA32" s="504" t="s">
        <v>114</v>
      </c>
      <c r="AB32" s="504" t="s">
        <v>114</v>
      </c>
      <c r="AC32" s="504" t="s">
        <v>114</v>
      </c>
      <c r="AD32" s="504" t="s">
        <v>114</v>
      </c>
      <c r="AE32" s="504" t="s">
        <v>114</v>
      </c>
      <c r="AF32" s="504" t="s">
        <v>114</v>
      </c>
      <c r="AG32" s="504" t="s">
        <v>114</v>
      </c>
      <c r="AH32" s="504" t="s">
        <v>114</v>
      </c>
      <c r="AI32" s="504" t="s">
        <v>114</v>
      </c>
      <c r="AJ32" s="396">
        <f>IF(AF32="SI","Impacto Catastrófico por lesoines o perdida de vidas humanas",(COUNTIF(Q32:AE41,"SI")+COUNTIF(AG32:AI41,"SI")))</f>
        <v>0</v>
      </c>
      <c r="AK32" s="396" t="str">
        <f>IF(AJ32=0,"",IF(AND(AJ32&gt;0,AJ32&lt;=5),"Moderado",IF(AND(AJ32&gt;5,AJ32&lt;=11),"Mayor","Catastrófico")))</f>
        <v/>
      </c>
      <c r="AL32" s="396" t="str">
        <f>IF(AND(O32="Rara Vez",AK32="Moderado"),"Moderado",IF(AND(O32="Rara Vez",AK32="Mayor"),"Alto",IF(AND(O32="Improbable",AK32="Moderado"),"Moderado",IF(AND(O32="Improbable",AK32="Mayor"),"Alto",IF(AND(O32="Posible",AK32="Moderado"),"Alto",IF(AND(O32="Probable",AK32="Moderado"),"Alto","Extremo"))))))</f>
        <v>Extremo</v>
      </c>
      <c r="AM32" s="411" t="s">
        <v>116</v>
      </c>
      <c r="AN32" s="49">
        <v>1</v>
      </c>
      <c r="AO32" s="50" t="s">
        <v>117</v>
      </c>
      <c r="AP32" s="50"/>
      <c r="AQ32" s="50" t="s">
        <v>114</v>
      </c>
      <c r="AR32" s="50"/>
      <c r="AS32" s="50"/>
      <c r="AT32" s="50"/>
      <c r="AU32" s="50"/>
      <c r="AV32" s="50" t="s">
        <v>114</v>
      </c>
      <c r="AW32" s="51" t="s">
        <v>114</v>
      </c>
      <c r="AX32" s="51" t="s">
        <v>114</v>
      </c>
      <c r="AY32" s="51" t="s">
        <v>114</v>
      </c>
      <c r="AZ32" s="51" t="s">
        <v>114</v>
      </c>
      <c r="BA32" s="51" t="s">
        <v>114</v>
      </c>
      <c r="BB32" s="51" t="s">
        <v>114</v>
      </c>
      <c r="BC32" s="51" t="s">
        <v>114</v>
      </c>
      <c r="BD32" s="51">
        <f t="shared" si="0"/>
        <v>0</v>
      </c>
      <c r="BE32" s="51" t="str">
        <f t="shared" si="1"/>
        <v>Débil</v>
      </c>
      <c r="BF32" s="50"/>
      <c r="BG32" s="52" t="s">
        <v>114</v>
      </c>
      <c r="BH32" s="51" t="str">
        <f t="shared" si="2"/>
        <v>Casilla formulada</v>
      </c>
      <c r="BI32" s="50"/>
      <c r="BJ32" s="51" t="str">
        <f t="shared" si="3"/>
        <v/>
      </c>
      <c r="BK32" s="51" t="str">
        <f t="shared" si="4"/>
        <v/>
      </c>
      <c r="BL32" s="51" t="str">
        <f t="shared" si="5"/>
        <v>SI</v>
      </c>
      <c r="BM32" s="414" t="e">
        <f>IF(AVERAGE(BK32:BK41)=100,"FUERTE",IF(AND(AVERAGE(BK32:BK41)&lt;=99,AVERAGE(BK32:BK41)&gt;=50),"MODERADA",IF(AVERAGE(BK32:BK41)&lt;50,"DÉBIL",0)))</f>
        <v>#DIV/0!</v>
      </c>
      <c r="BN32" s="417" t="str">
        <f>IFERROR(IF(BM32="DÉBIL","NO DISMINUYE",IF(AVERAGEIF(AV32:AV41,"Preventivo",BK32:BK41)&gt;=50,"DIRECTAMENTE","NO DISMINUYE")),"NO DISMINUYE")</f>
        <v>NO DISMINUYE</v>
      </c>
      <c r="BO32" s="507" t="e">
        <f>IF(N32=1,1,IF(AND(N32=2,BM32="FUERTE",BN32="DIRECTAMENTE"),N32-1,IF(AND(N32&gt;2,BM32="FUERTE",BN32="DIRECTAMENTE"),N32-2,IF(AND(N32&gt;=2,BM32="MODERADA",BN32="DIRECTAMENTE"),N32-1,N32))))</f>
        <v>#DIV/0!</v>
      </c>
      <c r="BP32" s="423" t="e">
        <f>IF(BO32=1,"Rara vez",IF(BO32=2,"Improbable",IF(BO32=3,"Posible",IF(BO32=4,"Probable",IF(BO32=5,"Casi Seguro",0)))))</f>
        <v>#DIV/0!</v>
      </c>
      <c r="BQ32" s="407" t="str">
        <f>AK32</f>
        <v/>
      </c>
      <c r="BR32" s="407" t="e">
        <f>IF(AND(BP32="Rara Vez",BQ32="Moderado"),"Moderado",IF(AND(BP32="Rara Vez",BQ32="Mayor"),"Alto",IF(AND(BP32="Improbable",BQ32="Moderado"),"Moderado",IF(AND(BP32="Improbable",BQ32="Mayor"),"Alto",IF(AND(BP32="Posible",BQ32="Moderado"),"Alto",IF(AND(BP32="Probable",BQ32="Moderado"),"Alto","Extremo"))))))</f>
        <v>#DIV/0!</v>
      </c>
      <c r="BS32" s="408"/>
    </row>
    <row r="33" spans="2:71" s="53" customFormat="1" ht="96" hidden="1" customHeight="1" x14ac:dyDescent="0.25">
      <c r="B33" s="378"/>
      <c r="C33" s="381"/>
      <c r="D33" s="383"/>
      <c r="E33" s="383"/>
      <c r="F33" s="499"/>
      <c r="G33" s="499"/>
      <c r="H33" s="499"/>
      <c r="I33" s="499"/>
      <c r="J33" s="383"/>
      <c r="K33" s="54">
        <v>2</v>
      </c>
      <c r="L33" s="55" t="s">
        <v>115</v>
      </c>
      <c r="M33" s="405"/>
      <c r="N33" s="502"/>
      <c r="O33" s="400"/>
      <c r="P33" s="403"/>
      <c r="Q33" s="505"/>
      <c r="R33" s="505"/>
      <c r="S33" s="505"/>
      <c r="T33" s="505"/>
      <c r="U33" s="505"/>
      <c r="V33" s="505"/>
      <c r="W33" s="505"/>
      <c r="X33" s="505"/>
      <c r="Y33" s="505"/>
      <c r="Z33" s="505"/>
      <c r="AA33" s="505"/>
      <c r="AB33" s="505"/>
      <c r="AC33" s="505"/>
      <c r="AD33" s="505"/>
      <c r="AE33" s="505"/>
      <c r="AF33" s="505"/>
      <c r="AG33" s="505"/>
      <c r="AH33" s="505"/>
      <c r="AI33" s="505"/>
      <c r="AJ33" s="397"/>
      <c r="AK33" s="397"/>
      <c r="AL33" s="397"/>
      <c r="AM33" s="412"/>
      <c r="AN33" s="56">
        <v>2</v>
      </c>
      <c r="AO33" s="57" t="s">
        <v>117</v>
      </c>
      <c r="AP33" s="57"/>
      <c r="AQ33" s="57" t="s">
        <v>114</v>
      </c>
      <c r="AR33" s="57"/>
      <c r="AS33" s="57"/>
      <c r="AT33" s="57"/>
      <c r="AU33" s="57"/>
      <c r="AV33" s="57" t="s">
        <v>114</v>
      </c>
      <c r="AW33" s="58" t="s">
        <v>114</v>
      </c>
      <c r="AX33" s="58" t="s">
        <v>114</v>
      </c>
      <c r="AY33" s="58" t="s">
        <v>114</v>
      </c>
      <c r="AZ33" s="58" t="s">
        <v>114</v>
      </c>
      <c r="BA33" s="58" t="s">
        <v>114</v>
      </c>
      <c r="BB33" s="58" t="s">
        <v>114</v>
      </c>
      <c r="BC33" s="58" t="s">
        <v>114</v>
      </c>
      <c r="BD33" s="58">
        <f t="shared" si="0"/>
        <v>0</v>
      </c>
      <c r="BE33" s="58" t="str">
        <f t="shared" si="1"/>
        <v>Débil</v>
      </c>
      <c r="BF33" s="57"/>
      <c r="BG33" s="59" t="s">
        <v>114</v>
      </c>
      <c r="BH33" s="58" t="str">
        <f t="shared" si="2"/>
        <v>Casilla formulada</v>
      </c>
      <c r="BI33" s="57"/>
      <c r="BJ33" s="58" t="str">
        <f t="shared" si="3"/>
        <v/>
      </c>
      <c r="BK33" s="58" t="str">
        <f t="shared" si="4"/>
        <v/>
      </c>
      <c r="BL33" s="58" t="str">
        <f t="shared" si="5"/>
        <v>SI</v>
      </c>
      <c r="BM33" s="415"/>
      <c r="BN33" s="418"/>
      <c r="BO33" s="508"/>
      <c r="BP33" s="403"/>
      <c r="BQ33" s="397"/>
      <c r="BR33" s="397"/>
      <c r="BS33" s="409"/>
    </row>
    <row r="34" spans="2:71" s="53" customFormat="1" ht="96" hidden="1" customHeight="1" x14ac:dyDescent="0.25">
      <c r="B34" s="378"/>
      <c r="C34" s="381"/>
      <c r="D34" s="383"/>
      <c r="E34" s="383"/>
      <c r="F34" s="499"/>
      <c r="G34" s="499"/>
      <c r="H34" s="499"/>
      <c r="I34" s="499"/>
      <c r="J34" s="383"/>
      <c r="K34" s="60">
        <v>3</v>
      </c>
      <c r="L34" s="61" t="s">
        <v>115</v>
      </c>
      <c r="M34" s="405"/>
      <c r="N34" s="502"/>
      <c r="O34" s="400"/>
      <c r="P34" s="403"/>
      <c r="Q34" s="505"/>
      <c r="R34" s="505"/>
      <c r="S34" s="505"/>
      <c r="T34" s="505"/>
      <c r="U34" s="505"/>
      <c r="V34" s="505"/>
      <c r="W34" s="505"/>
      <c r="X34" s="505"/>
      <c r="Y34" s="505"/>
      <c r="Z34" s="505"/>
      <c r="AA34" s="505"/>
      <c r="AB34" s="505"/>
      <c r="AC34" s="505"/>
      <c r="AD34" s="505"/>
      <c r="AE34" s="505"/>
      <c r="AF34" s="505"/>
      <c r="AG34" s="505"/>
      <c r="AH34" s="505"/>
      <c r="AI34" s="505"/>
      <c r="AJ34" s="397"/>
      <c r="AK34" s="397"/>
      <c r="AL34" s="397"/>
      <c r="AM34" s="412"/>
      <c r="AN34" s="62">
        <v>3</v>
      </c>
      <c r="AO34" s="63" t="s">
        <v>117</v>
      </c>
      <c r="AP34" s="63"/>
      <c r="AQ34" s="63" t="s">
        <v>114</v>
      </c>
      <c r="AR34" s="63"/>
      <c r="AS34" s="63"/>
      <c r="AT34" s="63"/>
      <c r="AU34" s="63"/>
      <c r="AV34" s="63" t="s">
        <v>114</v>
      </c>
      <c r="AW34" s="64" t="s">
        <v>114</v>
      </c>
      <c r="AX34" s="64" t="s">
        <v>114</v>
      </c>
      <c r="AY34" s="64" t="s">
        <v>114</v>
      </c>
      <c r="AZ34" s="64" t="s">
        <v>114</v>
      </c>
      <c r="BA34" s="64" t="s">
        <v>114</v>
      </c>
      <c r="BB34" s="64" t="s">
        <v>114</v>
      </c>
      <c r="BC34" s="64" t="s">
        <v>114</v>
      </c>
      <c r="BD34" s="64">
        <f t="shared" si="0"/>
        <v>0</v>
      </c>
      <c r="BE34" s="64" t="str">
        <f t="shared" si="1"/>
        <v>Débil</v>
      </c>
      <c r="BF34" s="63"/>
      <c r="BG34" s="65" t="s">
        <v>114</v>
      </c>
      <c r="BH34" s="64" t="str">
        <f t="shared" si="2"/>
        <v>Casilla formulada</v>
      </c>
      <c r="BI34" s="63"/>
      <c r="BJ34" s="64" t="str">
        <f t="shared" si="3"/>
        <v/>
      </c>
      <c r="BK34" s="64" t="str">
        <f t="shared" si="4"/>
        <v/>
      </c>
      <c r="BL34" s="64" t="str">
        <f t="shared" si="5"/>
        <v>SI</v>
      </c>
      <c r="BM34" s="415"/>
      <c r="BN34" s="418"/>
      <c r="BO34" s="508"/>
      <c r="BP34" s="403"/>
      <c r="BQ34" s="397"/>
      <c r="BR34" s="397"/>
      <c r="BS34" s="409"/>
    </row>
    <row r="35" spans="2:71" s="53" customFormat="1" ht="96" hidden="1" customHeight="1" x14ac:dyDescent="0.25">
      <c r="B35" s="378"/>
      <c r="C35" s="381"/>
      <c r="D35" s="383"/>
      <c r="E35" s="383"/>
      <c r="F35" s="499"/>
      <c r="G35" s="499"/>
      <c r="H35" s="499"/>
      <c r="I35" s="499"/>
      <c r="J35" s="383"/>
      <c r="K35" s="54">
        <v>4</v>
      </c>
      <c r="L35" s="55" t="s">
        <v>115</v>
      </c>
      <c r="M35" s="405"/>
      <c r="N35" s="502"/>
      <c r="O35" s="400"/>
      <c r="P35" s="403"/>
      <c r="Q35" s="505"/>
      <c r="R35" s="505"/>
      <c r="S35" s="505"/>
      <c r="T35" s="505"/>
      <c r="U35" s="505"/>
      <c r="V35" s="505"/>
      <c r="W35" s="505"/>
      <c r="X35" s="505"/>
      <c r="Y35" s="505"/>
      <c r="Z35" s="505"/>
      <c r="AA35" s="505"/>
      <c r="AB35" s="505"/>
      <c r="AC35" s="505"/>
      <c r="AD35" s="505"/>
      <c r="AE35" s="505"/>
      <c r="AF35" s="505"/>
      <c r="AG35" s="505"/>
      <c r="AH35" s="505"/>
      <c r="AI35" s="505"/>
      <c r="AJ35" s="397"/>
      <c r="AK35" s="397"/>
      <c r="AL35" s="397"/>
      <c r="AM35" s="412"/>
      <c r="AN35" s="56">
        <v>4</v>
      </c>
      <c r="AO35" s="57" t="s">
        <v>117</v>
      </c>
      <c r="AP35" s="57"/>
      <c r="AQ35" s="57" t="s">
        <v>114</v>
      </c>
      <c r="AR35" s="57"/>
      <c r="AS35" s="57"/>
      <c r="AT35" s="57"/>
      <c r="AU35" s="57"/>
      <c r="AV35" s="57" t="s">
        <v>114</v>
      </c>
      <c r="AW35" s="58" t="s">
        <v>114</v>
      </c>
      <c r="AX35" s="58" t="s">
        <v>114</v>
      </c>
      <c r="AY35" s="58" t="s">
        <v>114</v>
      </c>
      <c r="AZ35" s="58" t="s">
        <v>114</v>
      </c>
      <c r="BA35" s="58" t="s">
        <v>114</v>
      </c>
      <c r="BB35" s="58" t="s">
        <v>114</v>
      </c>
      <c r="BC35" s="58" t="s">
        <v>114</v>
      </c>
      <c r="BD35" s="58">
        <f t="shared" si="0"/>
        <v>0</v>
      </c>
      <c r="BE35" s="58" t="str">
        <f t="shared" si="1"/>
        <v>Débil</v>
      </c>
      <c r="BF35" s="57"/>
      <c r="BG35" s="59" t="s">
        <v>114</v>
      </c>
      <c r="BH35" s="58" t="str">
        <f t="shared" si="2"/>
        <v>Casilla formulada</v>
      </c>
      <c r="BI35" s="57"/>
      <c r="BJ35" s="58" t="str">
        <f t="shared" si="3"/>
        <v/>
      </c>
      <c r="BK35" s="58" t="str">
        <f t="shared" si="4"/>
        <v/>
      </c>
      <c r="BL35" s="58" t="str">
        <f t="shared" si="5"/>
        <v>SI</v>
      </c>
      <c r="BM35" s="415"/>
      <c r="BN35" s="418"/>
      <c r="BO35" s="508"/>
      <c r="BP35" s="403"/>
      <c r="BQ35" s="397"/>
      <c r="BR35" s="397"/>
      <c r="BS35" s="409"/>
    </row>
    <row r="36" spans="2:71" s="53" customFormat="1" ht="96" hidden="1" customHeight="1" x14ac:dyDescent="0.25">
      <c r="B36" s="378"/>
      <c r="C36" s="381"/>
      <c r="D36" s="383"/>
      <c r="E36" s="383"/>
      <c r="F36" s="499"/>
      <c r="G36" s="499"/>
      <c r="H36" s="499"/>
      <c r="I36" s="499"/>
      <c r="J36" s="383"/>
      <c r="K36" s="60">
        <v>5</v>
      </c>
      <c r="L36" s="61" t="s">
        <v>115</v>
      </c>
      <c r="M36" s="405"/>
      <c r="N36" s="502"/>
      <c r="O36" s="400"/>
      <c r="P36" s="403"/>
      <c r="Q36" s="505"/>
      <c r="R36" s="505"/>
      <c r="S36" s="505"/>
      <c r="T36" s="505"/>
      <c r="U36" s="505"/>
      <c r="V36" s="505"/>
      <c r="W36" s="505"/>
      <c r="X36" s="505"/>
      <c r="Y36" s="505"/>
      <c r="Z36" s="505"/>
      <c r="AA36" s="505"/>
      <c r="AB36" s="505"/>
      <c r="AC36" s="505"/>
      <c r="AD36" s="505"/>
      <c r="AE36" s="505"/>
      <c r="AF36" s="505"/>
      <c r="AG36" s="505"/>
      <c r="AH36" s="505"/>
      <c r="AI36" s="505"/>
      <c r="AJ36" s="397"/>
      <c r="AK36" s="397"/>
      <c r="AL36" s="397"/>
      <c r="AM36" s="412"/>
      <c r="AN36" s="62">
        <v>5</v>
      </c>
      <c r="AO36" s="63" t="s">
        <v>117</v>
      </c>
      <c r="AP36" s="63"/>
      <c r="AQ36" s="63" t="s">
        <v>114</v>
      </c>
      <c r="AR36" s="63"/>
      <c r="AS36" s="63"/>
      <c r="AT36" s="63"/>
      <c r="AU36" s="63"/>
      <c r="AV36" s="63" t="s">
        <v>114</v>
      </c>
      <c r="AW36" s="64" t="s">
        <v>114</v>
      </c>
      <c r="AX36" s="64" t="s">
        <v>114</v>
      </c>
      <c r="AY36" s="64" t="s">
        <v>114</v>
      </c>
      <c r="AZ36" s="64" t="s">
        <v>114</v>
      </c>
      <c r="BA36" s="64" t="s">
        <v>114</v>
      </c>
      <c r="BB36" s="64" t="s">
        <v>114</v>
      </c>
      <c r="BC36" s="64" t="s">
        <v>114</v>
      </c>
      <c r="BD36" s="64">
        <f t="shared" si="0"/>
        <v>0</v>
      </c>
      <c r="BE36" s="64" t="str">
        <f t="shared" si="1"/>
        <v>Débil</v>
      </c>
      <c r="BF36" s="63"/>
      <c r="BG36" s="65" t="s">
        <v>114</v>
      </c>
      <c r="BH36" s="64" t="str">
        <f t="shared" si="2"/>
        <v>Casilla formulada</v>
      </c>
      <c r="BI36" s="63"/>
      <c r="BJ36" s="64" t="str">
        <f t="shared" si="3"/>
        <v/>
      </c>
      <c r="BK36" s="64" t="str">
        <f t="shared" si="4"/>
        <v/>
      </c>
      <c r="BL36" s="64" t="str">
        <f t="shared" si="5"/>
        <v>SI</v>
      </c>
      <c r="BM36" s="415"/>
      <c r="BN36" s="418"/>
      <c r="BO36" s="508"/>
      <c r="BP36" s="403"/>
      <c r="BQ36" s="397"/>
      <c r="BR36" s="397"/>
      <c r="BS36" s="409"/>
    </row>
    <row r="37" spans="2:71" s="53" customFormat="1" ht="96" hidden="1" customHeight="1" x14ac:dyDescent="0.25">
      <c r="B37" s="378"/>
      <c r="C37" s="381"/>
      <c r="D37" s="383"/>
      <c r="E37" s="383"/>
      <c r="F37" s="499"/>
      <c r="G37" s="499"/>
      <c r="H37" s="499"/>
      <c r="I37" s="499"/>
      <c r="J37" s="383"/>
      <c r="K37" s="54">
        <v>6</v>
      </c>
      <c r="L37" s="55" t="s">
        <v>115</v>
      </c>
      <c r="M37" s="405"/>
      <c r="N37" s="502"/>
      <c r="O37" s="400"/>
      <c r="P37" s="403"/>
      <c r="Q37" s="505"/>
      <c r="R37" s="505"/>
      <c r="S37" s="505"/>
      <c r="T37" s="505"/>
      <c r="U37" s="505"/>
      <c r="V37" s="505"/>
      <c r="W37" s="505"/>
      <c r="X37" s="505"/>
      <c r="Y37" s="505"/>
      <c r="Z37" s="505"/>
      <c r="AA37" s="505"/>
      <c r="AB37" s="505"/>
      <c r="AC37" s="505"/>
      <c r="AD37" s="505"/>
      <c r="AE37" s="505"/>
      <c r="AF37" s="505"/>
      <c r="AG37" s="505"/>
      <c r="AH37" s="505"/>
      <c r="AI37" s="505"/>
      <c r="AJ37" s="397"/>
      <c r="AK37" s="397"/>
      <c r="AL37" s="397"/>
      <c r="AM37" s="412"/>
      <c r="AN37" s="56">
        <v>6</v>
      </c>
      <c r="AO37" s="57" t="s">
        <v>117</v>
      </c>
      <c r="AP37" s="57"/>
      <c r="AQ37" s="57" t="s">
        <v>114</v>
      </c>
      <c r="AR37" s="57"/>
      <c r="AS37" s="57"/>
      <c r="AT37" s="57"/>
      <c r="AU37" s="57"/>
      <c r="AV37" s="57" t="s">
        <v>114</v>
      </c>
      <c r="AW37" s="58" t="s">
        <v>114</v>
      </c>
      <c r="AX37" s="58" t="s">
        <v>114</v>
      </c>
      <c r="AY37" s="58" t="s">
        <v>114</v>
      </c>
      <c r="AZ37" s="58" t="s">
        <v>114</v>
      </c>
      <c r="BA37" s="58" t="s">
        <v>114</v>
      </c>
      <c r="BB37" s="58" t="s">
        <v>114</v>
      </c>
      <c r="BC37" s="58" t="s">
        <v>114</v>
      </c>
      <c r="BD37" s="58">
        <f t="shared" si="0"/>
        <v>0</v>
      </c>
      <c r="BE37" s="58" t="str">
        <f t="shared" si="1"/>
        <v>Débil</v>
      </c>
      <c r="BF37" s="57"/>
      <c r="BG37" s="59" t="s">
        <v>114</v>
      </c>
      <c r="BH37" s="58" t="str">
        <f t="shared" si="2"/>
        <v>Casilla formulada</v>
      </c>
      <c r="BI37" s="57"/>
      <c r="BJ37" s="58" t="str">
        <f t="shared" si="3"/>
        <v/>
      </c>
      <c r="BK37" s="58" t="str">
        <f t="shared" si="4"/>
        <v/>
      </c>
      <c r="BL37" s="58" t="str">
        <f t="shared" si="5"/>
        <v>SI</v>
      </c>
      <c r="BM37" s="415"/>
      <c r="BN37" s="418"/>
      <c r="BO37" s="508"/>
      <c r="BP37" s="403"/>
      <c r="BQ37" s="397"/>
      <c r="BR37" s="397"/>
      <c r="BS37" s="409"/>
    </row>
    <row r="38" spans="2:71" s="53" customFormat="1" ht="96" hidden="1" customHeight="1" x14ac:dyDescent="0.25">
      <c r="B38" s="378"/>
      <c r="C38" s="381"/>
      <c r="D38" s="383"/>
      <c r="E38" s="383"/>
      <c r="F38" s="499"/>
      <c r="G38" s="499"/>
      <c r="H38" s="499"/>
      <c r="I38" s="499"/>
      <c r="J38" s="383"/>
      <c r="K38" s="60">
        <v>7</v>
      </c>
      <c r="L38" s="61" t="s">
        <v>115</v>
      </c>
      <c r="M38" s="405"/>
      <c r="N38" s="502"/>
      <c r="O38" s="400"/>
      <c r="P38" s="403"/>
      <c r="Q38" s="505"/>
      <c r="R38" s="505"/>
      <c r="S38" s="505"/>
      <c r="T38" s="505"/>
      <c r="U38" s="505"/>
      <c r="V38" s="505"/>
      <c r="W38" s="505"/>
      <c r="X38" s="505"/>
      <c r="Y38" s="505"/>
      <c r="Z38" s="505"/>
      <c r="AA38" s="505"/>
      <c r="AB38" s="505"/>
      <c r="AC38" s="505"/>
      <c r="AD38" s="505"/>
      <c r="AE38" s="505"/>
      <c r="AF38" s="505"/>
      <c r="AG38" s="505"/>
      <c r="AH38" s="505"/>
      <c r="AI38" s="505"/>
      <c r="AJ38" s="397"/>
      <c r="AK38" s="397"/>
      <c r="AL38" s="397"/>
      <c r="AM38" s="412"/>
      <c r="AN38" s="62">
        <v>7</v>
      </c>
      <c r="AO38" s="63" t="s">
        <v>117</v>
      </c>
      <c r="AP38" s="63"/>
      <c r="AQ38" s="63" t="s">
        <v>114</v>
      </c>
      <c r="AR38" s="63"/>
      <c r="AS38" s="63"/>
      <c r="AT38" s="63"/>
      <c r="AU38" s="63"/>
      <c r="AV38" s="63" t="s">
        <v>114</v>
      </c>
      <c r="AW38" s="64" t="s">
        <v>114</v>
      </c>
      <c r="AX38" s="64" t="s">
        <v>114</v>
      </c>
      <c r="AY38" s="64" t="s">
        <v>114</v>
      </c>
      <c r="AZ38" s="64" t="s">
        <v>114</v>
      </c>
      <c r="BA38" s="64" t="s">
        <v>114</v>
      </c>
      <c r="BB38" s="64" t="s">
        <v>114</v>
      </c>
      <c r="BC38" s="64" t="s">
        <v>114</v>
      </c>
      <c r="BD38" s="64">
        <f t="shared" si="0"/>
        <v>0</v>
      </c>
      <c r="BE38" s="64" t="str">
        <f t="shared" si="1"/>
        <v>Débil</v>
      </c>
      <c r="BF38" s="63"/>
      <c r="BG38" s="65" t="s">
        <v>114</v>
      </c>
      <c r="BH38" s="64" t="str">
        <f t="shared" si="2"/>
        <v>Casilla formulada</v>
      </c>
      <c r="BI38" s="63"/>
      <c r="BJ38" s="64" t="str">
        <f t="shared" si="3"/>
        <v/>
      </c>
      <c r="BK38" s="64" t="str">
        <f t="shared" si="4"/>
        <v/>
      </c>
      <c r="BL38" s="64" t="str">
        <f t="shared" si="5"/>
        <v>SI</v>
      </c>
      <c r="BM38" s="415"/>
      <c r="BN38" s="418"/>
      <c r="BO38" s="508"/>
      <c r="BP38" s="403"/>
      <c r="BQ38" s="397"/>
      <c r="BR38" s="397"/>
      <c r="BS38" s="409"/>
    </row>
    <row r="39" spans="2:71" s="53" customFormat="1" ht="96" hidden="1" customHeight="1" x14ac:dyDescent="0.25">
      <c r="B39" s="378"/>
      <c r="C39" s="381"/>
      <c r="D39" s="383"/>
      <c r="E39" s="383"/>
      <c r="F39" s="499"/>
      <c r="G39" s="499"/>
      <c r="H39" s="499"/>
      <c r="I39" s="499"/>
      <c r="J39" s="383"/>
      <c r="K39" s="54">
        <v>8</v>
      </c>
      <c r="L39" s="55" t="s">
        <v>115</v>
      </c>
      <c r="M39" s="405"/>
      <c r="N39" s="502"/>
      <c r="O39" s="400"/>
      <c r="P39" s="403"/>
      <c r="Q39" s="505"/>
      <c r="R39" s="505"/>
      <c r="S39" s="505"/>
      <c r="T39" s="505"/>
      <c r="U39" s="505"/>
      <c r="V39" s="505"/>
      <c r="W39" s="505"/>
      <c r="X39" s="505"/>
      <c r="Y39" s="505"/>
      <c r="Z39" s="505"/>
      <c r="AA39" s="505"/>
      <c r="AB39" s="505"/>
      <c r="AC39" s="505"/>
      <c r="AD39" s="505"/>
      <c r="AE39" s="505"/>
      <c r="AF39" s="505"/>
      <c r="AG39" s="505"/>
      <c r="AH39" s="505"/>
      <c r="AI39" s="505"/>
      <c r="AJ39" s="397"/>
      <c r="AK39" s="397"/>
      <c r="AL39" s="397"/>
      <c r="AM39" s="412"/>
      <c r="AN39" s="56">
        <v>8</v>
      </c>
      <c r="AO39" s="57" t="s">
        <v>117</v>
      </c>
      <c r="AP39" s="57"/>
      <c r="AQ39" s="57" t="s">
        <v>114</v>
      </c>
      <c r="AR39" s="57"/>
      <c r="AS39" s="57"/>
      <c r="AT39" s="57"/>
      <c r="AU39" s="57"/>
      <c r="AV39" s="57" t="s">
        <v>114</v>
      </c>
      <c r="AW39" s="58" t="s">
        <v>114</v>
      </c>
      <c r="AX39" s="58" t="s">
        <v>114</v>
      </c>
      <c r="AY39" s="58" t="s">
        <v>114</v>
      </c>
      <c r="AZ39" s="58" t="s">
        <v>114</v>
      </c>
      <c r="BA39" s="58" t="s">
        <v>114</v>
      </c>
      <c r="BB39" s="58" t="s">
        <v>114</v>
      </c>
      <c r="BC39" s="58" t="s">
        <v>114</v>
      </c>
      <c r="BD39" s="58">
        <f t="shared" si="0"/>
        <v>0</v>
      </c>
      <c r="BE39" s="58" t="str">
        <f t="shared" si="1"/>
        <v>Débil</v>
      </c>
      <c r="BF39" s="57"/>
      <c r="BG39" s="59" t="s">
        <v>114</v>
      </c>
      <c r="BH39" s="58" t="str">
        <f t="shared" si="2"/>
        <v>Casilla formulada</v>
      </c>
      <c r="BI39" s="57"/>
      <c r="BJ39" s="58" t="str">
        <f t="shared" si="3"/>
        <v/>
      </c>
      <c r="BK39" s="58" t="str">
        <f t="shared" si="4"/>
        <v/>
      </c>
      <c r="BL39" s="58" t="str">
        <f t="shared" si="5"/>
        <v>SI</v>
      </c>
      <c r="BM39" s="415"/>
      <c r="BN39" s="418"/>
      <c r="BO39" s="508"/>
      <c r="BP39" s="403"/>
      <c r="BQ39" s="397"/>
      <c r="BR39" s="397"/>
      <c r="BS39" s="409"/>
    </row>
    <row r="40" spans="2:71" s="53" customFormat="1" ht="96" hidden="1" customHeight="1" x14ac:dyDescent="0.25">
      <c r="B40" s="378"/>
      <c r="C40" s="381"/>
      <c r="D40" s="383"/>
      <c r="E40" s="383"/>
      <c r="F40" s="499"/>
      <c r="G40" s="499"/>
      <c r="H40" s="499"/>
      <c r="I40" s="499"/>
      <c r="J40" s="383"/>
      <c r="K40" s="60">
        <v>9</v>
      </c>
      <c r="L40" s="66" t="s">
        <v>115</v>
      </c>
      <c r="M40" s="405"/>
      <c r="N40" s="502"/>
      <c r="O40" s="400"/>
      <c r="P40" s="403"/>
      <c r="Q40" s="505"/>
      <c r="R40" s="505"/>
      <c r="S40" s="505"/>
      <c r="T40" s="505"/>
      <c r="U40" s="505"/>
      <c r="V40" s="505"/>
      <c r="W40" s="505"/>
      <c r="X40" s="505"/>
      <c r="Y40" s="505"/>
      <c r="Z40" s="505"/>
      <c r="AA40" s="505"/>
      <c r="AB40" s="505"/>
      <c r="AC40" s="505"/>
      <c r="AD40" s="505"/>
      <c r="AE40" s="505"/>
      <c r="AF40" s="505"/>
      <c r="AG40" s="505"/>
      <c r="AH40" s="505"/>
      <c r="AI40" s="505"/>
      <c r="AJ40" s="397"/>
      <c r="AK40" s="397"/>
      <c r="AL40" s="397"/>
      <c r="AM40" s="412"/>
      <c r="AN40" s="62">
        <v>9</v>
      </c>
      <c r="AO40" s="63" t="s">
        <v>117</v>
      </c>
      <c r="AP40" s="63"/>
      <c r="AQ40" s="63" t="s">
        <v>114</v>
      </c>
      <c r="AR40" s="63"/>
      <c r="AS40" s="63"/>
      <c r="AT40" s="63"/>
      <c r="AU40" s="63"/>
      <c r="AV40" s="63" t="s">
        <v>114</v>
      </c>
      <c r="AW40" s="64" t="s">
        <v>114</v>
      </c>
      <c r="AX40" s="64" t="s">
        <v>114</v>
      </c>
      <c r="AY40" s="64" t="s">
        <v>114</v>
      </c>
      <c r="AZ40" s="64" t="s">
        <v>114</v>
      </c>
      <c r="BA40" s="64" t="s">
        <v>114</v>
      </c>
      <c r="BB40" s="64" t="s">
        <v>114</v>
      </c>
      <c r="BC40" s="64" t="s">
        <v>114</v>
      </c>
      <c r="BD40" s="64">
        <f t="shared" si="0"/>
        <v>0</v>
      </c>
      <c r="BE40" s="64" t="str">
        <f t="shared" si="1"/>
        <v>Débil</v>
      </c>
      <c r="BF40" s="63"/>
      <c r="BG40" s="65" t="s">
        <v>114</v>
      </c>
      <c r="BH40" s="64" t="str">
        <f t="shared" si="2"/>
        <v>Casilla formulada</v>
      </c>
      <c r="BI40" s="63"/>
      <c r="BJ40" s="64" t="str">
        <f t="shared" si="3"/>
        <v/>
      </c>
      <c r="BK40" s="64" t="str">
        <f t="shared" si="4"/>
        <v/>
      </c>
      <c r="BL40" s="64" t="str">
        <f t="shared" si="5"/>
        <v>SI</v>
      </c>
      <c r="BM40" s="415"/>
      <c r="BN40" s="418"/>
      <c r="BO40" s="508"/>
      <c r="BP40" s="403"/>
      <c r="BQ40" s="397"/>
      <c r="BR40" s="397"/>
      <c r="BS40" s="409"/>
    </row>
    <row r="41" spans="2:71" s="53" customFormat="1" ht="96" hidden="1" customHeight="1" thickBot="1" x14ac:dyDescent="0.3">
      <c r="B41" s="379"/>
      <c r="C41" s="382"/>
      <c r="D41" s="384"/>
      <c r="E41" s="384"/>
      <c r="F41" s="500"/>
      <c r="G41" s="500"/>
      <c r="H41" s="500"/>
      <c r="I41" s="500"/>
      <c r="J41" s="384"/>
      <c r="K41" s="67">
        <v>10</v>
      </c>
      <c r="L41" s="68" t="s">
        <v>115</v>
      </c>
      <c r="M41" s="406"/>
      <c r="N41" s="503"/>
      <c r="O41" s="401"/>
      <c r="P41" s="404"/>
      <c r="Q41" s="506"/>
      <c r="R41" s="506"/>
      <c r="S41" s="506"/>
      <c r="T41" s="506"/>
      <c r="U41" s="506"/>
      <c r="V41" s="506"/>
      <c r="W41" s="506"/>
      <c r="X41" s="506"/>
      <c r="Y41" s="506"/>
      <c r="Z41" s="506"/>
      <c r="AA41" s="506"/>
      <c r="AB41" s="506"/>
      <c r="AC41" s="506"/>
      <c r="AD41" s="506"/>
      <c r="AE41" s="506"/>
      <c r="AF41" s="506"/>
      <c r="AG41" s="506"/>
      <c r="AH41" s="506"/>
      <c r="AI41" s="506"/>
      <c r="AJ41" s="398"/>
      <c r="AK41" s="398"/>
      <c r="AL41" s="398"/>
      <c r="AM41" s="413"/>
      <c r="AN41" s="69">
        <v>10</v>
      </c>
      <c r="AO41" s="70" t="s">
        <v>117</v>
      </c>
      <c r="AP41" s="70"/>
      <c r="AQ41" s="70" t="s">
        <v>114</v>
      </c>
      <c r="AR41" s="70"/>
      <c r="AS41" s="70"/>
      <c r="AT41" s="70"/>
      <c r="AU41" s="70"/>
      <c r="AV41" s="70" t="s">
        <v>114</v>
      </c>
      <c r="AW41" s="71" t="s">
        <v>114</v>
      </c>
      <c r="AX41" s="71" t="s">
        <v>114</v>
      </c>
      <c r="AY41" s="71" t="s">
        <v>114</v>
      </c>
      <c r="AZ41" s="71" t="s">
        <v>114</v>
      </c>
      <c r="BA41" s="71" t="s">
        <v>114</v>
      </c>
      <c r="BB41" s="71" t="s">
        <v>114</v>
      </c>
      <c r="BC41" s="71" t="s">
        <v>114</v>
      </c>
      <c r="BD41" s="71">
        <f t="shared" si="0"/>
        <v>0</v>
      </c>
      <c r="BE41" s="71" t="str">
        <f t="shared" si="1"/>
        <v>Débil</v>
      </c>
      <c r="BF41" s="70"/>
      <c r="BG41" s="72" t="s">
        <v>114</v>
      </c>
      <c r="BH41" s="71" t="str">
        <f t="shared" si="2"/>
        <v>Casilla formulada</v>
      </c>
      <c r="BI41" s="70"/>
      <c r="BJ41" s="71" t="str">
        <f t="shared" si="3"/>
        <v/>
      </c>
      <c r="BK41" s="71" t="str">
        <f t="shared" si="4"/>
        <v/>
      </c>
      <c r="BL41" s="71" t="str">
        <f t="shared" si="5"/>
        <v>SI</v>
      </c>
      <c r="BM41" s="416"/>
      <c r="BN41" s="419"/>
      <c r="BO41" s="509"/>
      <c r="BP41" s="404"/>
      <c r="BQ41" s="398"/>
      <c r="BR41" s="398"/>
      <c r="BS41" s="410"/>
    </row>
    <row r="42" spans="2:71" s="53" customFormat="1" ht="96" hidden="1" customHeight="1" x14ac:dyDescent="0.25">
      <c r="B42" s="377">
        <v>4</v>
      </c>
      <c r="C42" s="380" t="s">
        <v>112</v>
      </c>
      <c r="D42" s="383" t="s">
        <v>113</v>
      </c>
      <c r="E42" s="383"/>
      <c r="F42" s="499" t="s">
        <v>114</v>
      </c>
      <c r="G42" s="499" t="s">
        <v>114</v>
      </c>
      <c r="H42" s="499" t="s">
        <v>114</v>
      </c>
      <c r="I42" s="499" t="s">
        <v>114</v>
      </c>
      <c r="J42" s="383" t="str">
        <f>IF(AND((F42="SI"),(G42="SI"),(H42="SI"),(I42="SI")),"Si es Riesgo de Corrupción","No es Riesgo de Corrupción")</f>
        <v>No es Riesgo de Corrupción</v>
      </c>
      <c r="K42" s="47">
        <v>1</v>
      </c>
      <c r="L42" s="48" t="s">
        <v>115</v>
      </c>
      <c r="M42" s="405" t="s">
        <v>183</v>
      </c>
      <c r="N42" s="501" t="s">
        <v>114</v>
      </c>
      <c r="O42" s="399" t="str">
        <f>IF(N42=1,"Rara vez",IF(N42=2,"Improbable",IF(N42=3,"Posible",IF(N42=4,"Probable",IF(N42=5,"Casi seguro","Definir el nivel de probabilidad")))))</f>
        <v>Definir el nivel de probabilidad</v>
      </c>
      <c r="P42" s="40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504" t="s">
        <v>114</v>
      </c>
      <c r="R42" s="504" t="s">
        <v>114</v>
      </c>
      <c r="S42" s="504" t="s">
        <v>114</v>
      </c>
      <c r="T42" s="504" t="s">
        <v>114</v>
      </c>
      <c r="U42" s="504" t="s">
        <v>114</v>
      </c>
      <c r="V42" s="504" t="s">
        <v>114</v>
      </c>
      <c r="W42" s="504" t="s">
        <v>114</v>
      </c>
      <c r="X42" s="504" t="s">
        <v>114</v>
      </c>
      <c r="Y42" s="504" t="s">
        <v>114</v>
      </c>
      <c r="Z42" s="504" t="s">
        <v>114</v>
      </c>
      <c r="AA42" s="504" t="s">
        <v>114</v>
      </c>
      <c r="AB42" s="504" t="s">
        <v>114</v>
      </c>
      <c r="AC42" s="504" t="s">
        <v>114</v>
      </c>
      <c r="AD42" s="504" t="s">
        <v>114</v>
      </c>
      <c r="AE42" s="504" t="s">
        <v>114</v>
      </c>
      <c r="AF42" s="504" t="s">
        <v>114</v>
      </c>
      <c r="AG42" s="504" t="s">
        <v>114</v>
      </c>
      <c r="AH42" s="504" t="s">
        <v>114</v>
      </c>
      <c r="AI42" s="504" t="s">
        <v>114</v>
      </c>
      <c r="AJ42" s="396">
        <f>IF(AF42="SI","Impacto Catastrófico por lesoines o perdida de vidas humanas",(COUNTIF(Q42:AE51,"SI")+COUNTIF(AG42:AI51,"SI")))</f>
        <v>0</v>
      </c>
      <c r="AK42" s="396" t="str">
        <f>IF(AJ42=0,"",IF(AND(AJ42&gt;0,AJ42&lt;=5),"Moderado",IF(AND(AJ42&gt;5,AJ42&lt;=11),"Mayor","Catastrófico")))</f>
        <v/>
      </c>
      <c r="AL42" s="396" t="str">
        <f>IF(AND(O42="Rara Vez",AK42="Moderado"),"Moderado",IF(AND(O42="Rara Vez",AK42="Mayor"),"Alto",IF(AND(O42="Improbable",AK42="Moderado"),"Moderado",IF(AND(O42="Improbable",AK42="Mayor"),"Alto",IF(AND(O42="Posible",AK42="Moderado"),"Alto",IF(AND(O42="Probable",AK42="Moderado"),"Alto","Extremo"))))))</f>
        <v>Extremo</v>
      </c>
      <c r="AM42" s="411" t="s">
        <v>116</v>
      </c>
      <c r="AN42" s="49">
        <v>1</v>
      </c>
      <c r="AO42" s="50" t="s">
        <v>117</v>
      </c>
      <c r="AP42" s="50"/>
      <c r="AQ42" s="50" t="s">
        <v>114</v>
      </c>
      <c r="AR42" s="50"/>
      <c r="AS42" s="50"/>
      <c r="AT42" s="50"/>
      <c r="AU42" s="50"/>
      <c r="AV42" s="50" t="s">
        <v>114</v>
      </c>
      <c r="AW42" s="51" t="s">
        <v>114</v>
      </c>
      <c r="AX42" s="51" t="s">
        <v>114</v>
      </c>
      <c r="AY42" s="51" t="s">
        <v>114</v>
      </c>
      <c r="AZ42" s="51" t="s">
        <v>114</v>
      </c>
      <c r="BA42" s="51" t="s">
        <v>114</v>
      </c>
      <c r="BB42" s="51" t="s">
        <v>114</v>
      </c>
      <c r="BC42" s="51" t="s">
        <v>114</v>
      </c>
      <c r="BD42" s="51">
        <f t="shared" si="0"/>
        <v>0</v>
      </c>
      <c r="BE42" s="51" t="str">
        <f t="shared" si="1"/>
        <v>Débil</v>
      </c>
      <c r="BF42" s="50"/>
      <c r="BG42" s="52" t="s">
        <v>114</v>
      </c>
      <c r="BH42" s="51" t="str">
        <f t="shared" si="2"/>
        <v>Casilla formulada</v>
      </c>
      <c r="BI42" s="50"/>
      <c r="BJ42" s="51" t="str">
        <f t="shared" si="3"/>
        <v/>
      </c>
      <c r="BK42" s="51" t="str">
        <f t="shared" si="4"/>
        <v/>
      </c>
      <c r="BL42" s="51" t="str">
        <f t="shared" si="5"/>
        <v>SI</v>
      </c>
      <c r="BM42" s="414" t="e">
        <f>IF(AVERAGE(BK42:BK51)=100,"FUERTE",IF(AND(AVERAGE(BK42:BK51)&lt;=99,AVERAGE(BK42:BK51)&gt;=50),"MODERADA",IF(AVERAGE(BK42:BK51)&lt;50,"DÉBIL",0)))</f>
        <v>#DIV/0!</v>
      </c>
      <c r="BN42" s="417" t="str">
        <f>IFERROR(IF(BM42="DÉBIL","NO DISMINUYE",IF(AVERAGEIF(AV42:AV51,"Preventivo",BK42:BK51)&gt;=50,"DIRECTAMENTE","NO DISMINUYE")),"NO DISMINUYE")</f>
        <v>NO DISMINUYE</v>
      </c>
      <c r="BO42" s="507" t="e">
        <f>IF(N42=1,1,IF(AND(N42=2,BM42="FUERTE",BN42="DIRECTAMENTE"),N42-1,IF(AND(N42&gt;2,BM42="FUERTE",BN42="DIRECTAMENTE"),N42-2,IF(AND(N42&gt;=2,BM42="MODERADA",BN42="DIRECTAMENTE"),N42-1,N42))))</f>
        <v>#DIV/0!</v>
      </c>
      <c r="BP42" s="423" t="e">
        <f>IF(BO42=1,"Rara vez",IF(BO42=2,"Improbable",IF(BO42=3,"Posible",IF(BO42=4,"Probable",IF(BO42=5,"Casi Seguro",0)))))</f>
        <v>#DIV/0!</v>
      </c>
      <c r="BQ42" s="407" t="str">
        <f>AK42</f>
        <v/>
      </c>
      <c r="BR42" s="407" t="e">
        <f>IF(AND(BP42="Rara Vez",BQ42="Moderado"),"Moderado",IF(AND(BP42="Rara Vez",BQ42="Mayor"),"Alto",IF(AND(BP42="Improbable",BQ42="Moderado"),"Moderado",IF(AND(BP42="Improbable",BQ42="Mayor"),"Alto",IF(AND(BP42="Posible",BQ42="Moderado"),"Alto",IF(AND(BP42="Probable",BQ42="Moderado"),"Alto","Extremo"))))))</f>
        <v>#DIV/0!</v>
      </c>
      <c r="BS42" s="408"/>
    </row>
    <row r="43" spans="2:71" s="53" customFormat="1" ht="96" hidden="1" customHeight="1" x14ac:dyDescent="0.25">
      <c r="B43" s="378"/>
      <c r="C43" s="381"/>
      <c r="D43" s="383"/>
      <c r="E43" s="383"/>
      <c r="F43" s="499"/>
      <c r="G43" s="499"/>
      <c r="H43" s="499"/>
      <c r="I43" s="499"/>
      <c r="J43" s="383"/>
      <c r="K43" s="54">
        <v>2</v>
      </c>
      <c r="L43" s="55" t="s">
        <v>115</v>
      </c>
      <c r="M43" s="405"/>
      <c r="N43" s="502"/>
      <c r="O43" s="400"/>
      <c r="P43" s="403"/>
      <c r="Q43" s="505"/>
      <c r="R43" s="505"/>
      <c r="S43" s="505"/>
      <c r="T43" s="505"/>
      <c r="U43" s="505"/>
      <c r="V43" s="505"/>
      <c r="W43" s="505"/>
      <c r="X43" s="505"/>
      <c r="Y43" s="505"/>
      <c r="Z43" s="505"/>
      <c r="AA43" s="505"/>
      <c r="AB43" s="505"/>
      <c r="AC43" s="505"/>
      <c r="AD43" s="505"/>
      <c r="AE43" s="505"/>
      <c r="AF43" s="505"/>
      <c r="AG43" s="505"/>
      <c r="AH43" s="505"/>
      <c r="AI43" s="505"/>
      <c r="AJ43" s="397"/>
      <c r="AK43" s="397"/>
      <c r="AL43" s="397"/>
      <c r="AM43" s="412"/>
      <c r="AN43" s="56">
        <v>2</v>
      </c>
      <c r="AO43" s="57" t="s">
        <v>117</v>
      </c>
      <c r="AP43" s="57"/>
      <c r="AQ43" s="57" t="s">
        <v>114</v>
      </c>
      <c r="AR43" s="57"/>
      <c r="AS43" s="57"/>
      <c r="AT43" s="57"/>
      <c r="AU43" s="57"/>
      <c r="AV43" s="57" t="s">
        <v>114</v>
      </c>
      <c r="AW43" s="58" t="s">
        <v>114</v>
      </c>
      <c r="AX43" s="58" t="s">
        <v>114</v>
      </c>
      <c r="AY43" s="58" t="s">
        <v>114</v>
      </c>
      <c r="AZ43" s="58" t="s">
        <v>114</v>
      </c>
      <c r="BA43" s="58" t="s">
        <v>114</v>
      </c>
      <c r="BB43" s="58" t="s">
        <v>114</v>
      </c>
      <c r="BC43" s="58" t="s">
        <v>114</v>
      </c>
      <c r="BD43" s="58">
        <f t="shared" si="0"/>
        <v>0</v>
      </c>
      <c r="BE43" s="58" t="str">
        <f t="shared" si="1"/>
        <v>Débil</v>
      </c>
      <c r="BF43" s="57"/>
      <c r="BG43" s="59" t="s">
        <v>114</v>
      </c>
      <c r="BH43" s="58" t="str">
        <f t="shared" si="2"/>
        <v>Casilla formulada</v>
      </c>
      <c r="BI43" s="57"/>
      <c r="BJ43" s="58" t="str">
        <f t="shared" si="3"/>
        <v/>
      </c>
      <c r="BK43" s="58" t="str">
        <f t="shared" si="4"/>
        <v/>
      </c>
      <c r="BL43" s="58" t="str">
        <f t="shared" si="5"/>
        <v>SI</v>
      </c>
      <c r="BM43" s="415"/>
      <c r="BN43" s="418"/>
      <c r="BO43" s="508"/>
      <c r="BP43" s="403"/>
      <c r="BQ43" s="397"/>
      <c r="BR43" s="397"/>
      <c r="BS43" s="409"/>
    </row>
    <row r="44" spans="2:71" s="53" customFormat="1" ht="96" hidden="1" customHeight="1" x14ac:dyDescent="0.25">
      <c r="B44" s="378"/>
      <c r="C44" s="381"/>
      <c r="D44" s="383"/>
      <c r="E44" s="383"/>
      <c r="F44" s="499"/>
      <c r="G44" s="499"/>
      <c r="H44" s="499"/>
      <c r="I44" s="499"/>
      <c r="J44" s="383"/>
      <c r="K44" s="60">
        <v>3</v>
      </c>
      <c r="L44" s="61" t="s">
        <v>115</v>
      </c>
      <c r="M44" s="405"/>
      <c r="N44" s="502"/>
      <c r="O44" s="400"/>
      <c r="P44" s="403"/>
      <c r="Q44" s="505"/>
      <c r="R44" s="505"/>
      <c r="S44" s="505"/>
      <c r="T44" s="505"/>
      <c r="U44" s="505"/>
      <c r="V44" s="505"/>
      <c r="W44" s="505"/>
      <c r="X44" s="505"/>
      <c r="Y44" s="505"/>
      <c r="Z44" s="505"/>
      <c r="AA44" s="505"/>
      <c r="AB44" s="505"/>
      <c r="AC44" s="505"/>
      <c r="AD44" s="505"/>
      <c r="AE44" s="505"/>
      <c r="AF44" s="505"/>
      <c r="AG44" s="505"/>
      <c r="AH44" s="505"/>
      <c r="AI44" s="505"/>
      <c r="AJ44" s="397"/>
      <c r="AK44" s="397"/>
      <c r="AL44" s="397"/>
      <c r="AM44" s="412"/>
      <c r="AN44" s="62">
        <v>3</v>
      </c>
      <c r="AO44" s="63" t="s">
        <v>117</v>
      </c>
      <c r="AP44" s="63"/>
      <c r="AQ44" s="63" t="s">
        <v>114</v>
      </c>
      <c r="AR44" s="63"/>
      <c r="AS44" s="63"/>
      <c r="AT44" s="63"/>
      <c r="AU44" s="63"/>
      <c r="AV44" s="63" t="s">
        <v>114</v>
      </c>
      <c r="AW44" s="64" t="s">
        <v>114</v>
      </c>
      <c r="AX44" s="64" t="s">
        <v>114</v>
      </c>
      <c r="AY44" s="64" t="s">
        <v>114</v>
      </c>
      <c r="AZ44" s="64" t="s">
        <v>114</v>
      </c>
      <c r="BA44" s="64" t="s">
        <v>114</v>
      </c>
      <c r="BB44" s="64" t="s">
        <v>114</v>
      </c>
      <c r="BC44" s="64" t="s">
        <v>114</v>
      </c>
      <c r="BD44" s="64">
        <f t="shared" si="0"/>
        <v>0</v>
      </c>
      <c r="BE44" s="64" t="str">
        <f t="shared" si="1"/>
        <v>Débil</v>
      </c>
      <c r="BF44" s="63"/>
      <c r="BG44" s="65" t="s">
        <v>114</v>
      </c>
      <c r="BH44" s="64" t="str">
        <f t="shared" si="2"/>
        <v>Casilla formulada</v>
      </c>
      <c r="BI44" s="63"/>
      <c r="BJ44" s="64" t="str">
        <f t="shared" si="3"/>
        <v/>
      </c>
      <c r="BK44" s="64" t="str">
        <f t="shared" si="4"/>
        <v/>
      </c>
      <c r="BL44" s="64" t="str">
        <f t="shared" si="5"/>
        <v>SI</v>
      </c>
      <c r="BM44" s="415"/>
      <c r="BN44" s="418"/>
      <c r="BO44" s="508"/>
      <c r="BP44" s="403"/>
      <c r="BQ44" s="397"/>
      <c r="BR44" s="397"/>
      <c r="BS44" s="409"/>
    </row>
    <row r="45" spans="2:71" s="53" customFormat="1" ht="96" hidden="1" customHeight="1" x14ac:dyDescent="0.25">
      <c r="B45" s="378"/>
      <c r="C45" s="381"/>
      <c r="D45" s="383"/>
      <c r="E45" s="383"/>
      <c r="F45" s="499"/>
      <c r="G45" s="499"/>
      <c r="H45" s="499"/>
      <c r="I45" s="499"/>
      <c r="J45" s="383"/>
      <c r="K45" s="54">
        <v>4</v>
      </c>
      <c r="L45" s="55" t="s">
        <v>115</v>
      </c>
      <c r="M45" s="405"/>
      <c r="N45" s="502"/>
      <c r="O45" s="400"/>
      <c r="P45" s="403"/>
      <c r="Q45" s="505"/>
      <c r="R45" s="505"/>
      <c r="S45" s="505"/>
      <c r="T45" s="505"/>
      <c r="U45" s="505"/>
      <c r="V45" s="505"/>
      <c r="W45" s="505"/>
      <c r="X45" s="505"/>
      <c r="Y45" s="505"/>
      <c r="Z45" s="505"/>
      <c r="AA45" s="505"/>
      <c r="AB45" s="505"/>
      <c r="AC45" s="505"/>
      <c r="AD45" s="505"/>
      <c r="AE45" s="505"/>
      <c r="AF45" s="505"/>
      <c r="AG45" s="505"/>
      <c r="AH45" s="505"/>
      <c r="AI45" s="505"/>
      <c r="AJ45" s="397"/>
      <c r="AK45" s="397"/>
      <c r="AL45" s="397"/>
      <c r="AM45" s="412"/>
      <c r="AN45" s="56">
        <v>4</v>
      </c>
      <c r="AO45" s="57" t="s">
        <v>117</v>
      </c>
      <c r="AP45" s="57"/>
      <c r="AQ45" s="57" t="s">
        <v>114</v>
      </c>
      <c r="AR45" s="57"/>
      <c r="AS45" s="57"/>
      <c r="AT45" s="57"/>
      <c r="AU45" s="57"/>
      <c r="AV45" s="57" t="s">
        <v>114</v>
      </c>
      <c r="AW45" s="58" t="s">
        <v>114</v>
      </c>
      <c r="AX45" s="58" t="s">
        <v>114</v>
      </c>
      <c r="AY45" s="58" t="s">
        <v>114</v>
      </c>
      <c r="AZ45" s="58" t="s">
        <v>114</v>
      </c>
      <c r="BA45" s="58" t="s">
        <v>114</v>
      </c>
      <c r="BB45" s="58" t="s">
        <v>114</v>
      </c>
      <c r="BC45" s="58" t="s">
        <v>114</v>
      </c>
      <c r="BD45" s="58">
        <f t="shared" si="0"/>
        <v>0</v>
      </c>
      <c r="BE45" s="58" t="str">
        <f t="shared" si="1"/>
        <v>Débil</v>
      </c>
      <c r="BF45" s="57"/>
      <c r="BG45" s="59" t="s">
        <v>114</v>
      </c>
      <c r="BH45" s="58" t="str">
        <f t="shared" si="2"/>
        <v>Casilla formulada</v>
      </c>
      <c r="BI45" s="57"/>
      <c r="BJ45" s="58" t="str">
        <f t="shared" si="3"/>
        <v/>
      </c>
      <c r="BK45" s="58" t="str">
        <f t="shared" si="4"/>
        <v/>
      </c>
      <c r="BL45" s="58" t="str">
        <f t="shared" si="5"/>
        <v>SI</v>
      </c>
      <c r="BM45" s="415"/>
      <c r="BN45" s="418"/>
      <c r="BO45" s="508"/>
      <c r="BP45" s="403"/>
      <c r="BQ45" s="397"/>
      <c r="BR45" s="397"/>
      <c r="BS45" s="409"/>
    </row>
    <row r="46" spans="2:71" s="53" customFormat="1" ht="96" hidden="1" customHeight="1" x14ac:dyDescent="0.25">
      <c r="B46" s="378"/>
      <c r="C46" s="381"/>
      <c r="D46" s="383"/>
      <c r="E46" s="383"/>
      <c r="F46" s="499"/>
      <c r="G46" s="499"/>
      <c r="H46" s="499"/>
      <c r="I46" s="499"/>
      <c r="J46" s="383"/>
      <c r="K46" s="60">
        <v>5</v>
      </c>
      <c r="L46" s="61" t="s">
        <v>115</v>
      </c>
      <c r="M46" s="405"/>
      <c r="N46" s="502"/>
      <c r="O46" s="400"/>
      <c r="P46" s="403"/>
      <c r="Q46" s="505"/>
      <c r="R46" s="505"/>
      <c r="S46" s="505"/>
      <c r="T46" s="505"/>
      <c r="U46" s="505"/>
      <c r="V46" s="505"/>
      <c r="W46" s="505"/>
      <c r="X46" s="505"/>
      <c r="Y46" s="505"/>
      <c r="Z46" s="505"/>
      <c r="AA46" s="505"/>
      <c r="AB46" s="505"/>
      <c r="AC46" s="505"/>
      <c r="AD46" s="505"/>
      <c r="AE46" s="505"/>
      <c r="AF46" s="505"/>
      <c r="AG46" s="505"/>
      <c r="AH46" s="505"/>
      <c r="AI46" s="505"/>
      <c r="AJ46" s="397"/>
      <c r="AK46" s="397"/>
      <c r="AL46" s="397"/>
      <c r="AM46" s="412"/>
      <c r="AN46" s="62">
        <v>5</v>
      </c>
      <c r="AO46" s="63" t="s">
        <v>117</v>
      </c>
      <c r="AP46" s="63"/>
      <c r="AQ46" s="63" t="s">
        <v>114</v>
      </c>
      <c r="AR46" s="63"/>
      <c r="AS46" s="63"/>
      <c r="AT46" s="63"/>
      <c r="AU46" s="63"/>
      <c r="AV46" s="63" t="s">
        <v>114</v>
      </c>
      <c r="AW46" s="64" t="s">
        <v>114</v>
      </c>
      <c r="AX46" s="64" t="s">
        <v>114</v>
      </c>
      <c r="AY46" s="64" t="s">
        <v>114</v>
      </c>
      <c r="AZ46" s="64" t="s">
        <v>114</v>
      </c>
      <c r="BA46" s="64" t="s">
        <v>114</v>
      </c>
      <c r="BB46" s="64" t="s">
        <v>114</v>
      </c>
      <c r="BC46" s="64" t="s">
        <v>114</v>
      </c>
      <c r="BD46" s="64">
        <f t="shared" si="0"/>
        <v>0</v>
      </c>
      <c r="BE46" s="64" t="str">
        <f t="shared" si="1"/>
        <v>Débil</v>
      </c>
      <c r="BF46" s="63"/>
      <c r="BG46" s="65" t="s">
        <v>114</v>
      </c>
      <c r="BH46" s="64" t="str">
        <f t="shared" si="2"/>
        <v>Casilla formulada</v>
      </c>
      <c r="BI46" s="63"/>
      <c r="BJ46" s="64" t="str">
        <f t="shared" si="3"/>
        <v/>
      </c>
      <c r="BK46" s="64" t="str">
        <f t="shared" si="4"/>
        <v/>
      </c>
      <c r="BL46" s="64" t="str">
        <f t="shared" si="5"/>
        <v>SI</v>
      </c>
      <c r="BM46" s="415"/>
      <c r="BN46" s="418"/>
      <c r="BO46" s="508"/>
      <c r="BP46" s="403"/>
      <c r="BQ46" s="397"/>
      <c r="BR46" s="397"/>
      <c r="BS46" s="409"/>
    </row>
    <row r="47" spans="2:71" s="53" customFormat="1" ht="96" hidden="1" customHeight="1" x14ac:dyDescent="0.25">
      <c r="B47" s="378"/>
      <c r="C47" s="381"/>
      <c r="D47" s="383"/>
      <c r="E47" s="383"/>
      <c r="F47" s="499"/>
      <c r="G47" s="499"/>
      <c r="H47" s="499"/>
      <c r="I47" s="499"/>
      <c r="J47" s="383"/>
      <c r="K47" s="54">
        <v>6</v>
      </c>
      <c r="L47" s="55" t="s">
        <v>115</v>
      </c>
      <c r="M47" s="405"/>
      <c r="N47" s="502"/>
      <c r="O47" s="400"/>
      <c r="P47" s="403"/>
      <c r="Q47" s="505"/>
      <c r="R47" s="505"/>
      <c r="S47" s="505"/>
      <c r="T47" s="505"/>
      <c r="U47" s="505"/>
      <c r="V47" s="505"/>
      <c r="W47" s="505"/>
      <c r="X47" s="505"/>
      <c r="Y47" s="505"/>
      <c r="Z47" s="505"/>
      <c r="AA47" s="505"/>
      <c r="AB47" s="505"/>
      <c r="AC47" s="505"/>
      <c r="AD47" s="505"/>
      <c r="AE47" s="505"/>
      <c r="AF47" s="505"/>
      <c r="AG47" s="505"/>
      <c r="AH47" s="505"/>
      <c r="AI47" s="505"/>
      <c r="AJ47" s="397"/>
      <c r="AK47" s="397"/>
      <c r="AL47" s="397"/>
      <c r="AM47" s="412"/>
      <c r="AN47" s="56">
        <v>6</v>
      </c>
      <c r="AO47" s="57" t="s">
        <v>117</v>
      </c>
      <c r="AP47" s="57"/>
      <c r="AQ47" s="57" t="s">
        <v>114</v>
      </c>
      <c r="AR47" s="57"/>
      <c r="AS47" s="57"/>
      <c r="AT47" s="57"/>
      <c r="AU47" s="57"/>
      <c r="AV47" s="57" t="s">
        <v>114</v>
      </c>
      <c r="AW47" s="58" t="s">
        <v>114</v>
      </c>
      <c r="AX47" s="58" t="s">
        <v>114</v>
      </c>
      <c r="AY47" s="58" t="s">
        <v>114</v>
      </c>
      <c r="AZ47" s="58" t="s">
        <v>114</v>
      </c>
      <c r="BA47" s="58" t="s">
        <v>114</v>
      </c>
      <c r="BB47" s="58" t="s">
        <v>114</v>
      </c>
      <c r="BC47" s="58" t="s">
        <v>114</v>
      </c>
      <c r="BD47" s="58">
        <f t="shared" si="0"/>
        <v>0</v>
      </c>
      <c r="BE47" s="58" t="str">
        <f t="shared" si="1"/>
        <v>Débil</v>
      </c>
      <c r="BF47" s="57"/>
      <c r="BG47" s="59" t="s">
        <v>114</v>
      </c>
      <c r="BH47" s="58" t="str">
        <f t="shared" si="2"/>
        <v>Casilla formulada</v>
      </c>
      <c r="BI47" s="57"/>
      <c r="BJ47" s="58" t="str">
        <f t="shared" si="3"/>
        <v/>
      </c>
      <c r="BK47" s="58" t="str">
        <f t="shared" si="4"/>
        <v/>
      </c>
      <c r="BL47" s="58" t="str">
        <f t="shared" si="5"/>
        <v>SI</v>
      </c>
      <c r="BM47" s="415"/>
      <c r="BN47" s="418"/>
      <c r="BO47" s="508"/>
      <c r="BP47" s="403"/>
      <c r="BQ47" s="397"/>
      <c r="BR47" s="397"/>
      <c r="BS47" s="409"/>
    </row>
    <row r="48" spans="2:71" s="53" customFormat="1" ht="96" hidden="1" customHeight="1" x14ac:dyDescent="0.25">
      <c r="B48" s="378"/>
      <c r="C48" s="381"/>
      <c r="D48" s="383"/>
      <c r="E48" s="383"/>
      <c r="F48" s="499"/>
      <c r="G48" s="499"/>
      <c r="H48" s="499"/>
      <c r="I48" s="499"/>
      <c r="J48" s="383"/>
      <c r="K48" s="60">
        <v>7</v>
      </c>
      <c r="L48" s="61" t="s">
        <v>115</v>
      </c>
      <c r="M48" s="405"/>
      <c r="N48" s="502"/>
      <c r="O48" s="400"/>
      <c r="P48" s="403"/>
      <c r="Q48" s="505"/>
      <c r="R48" s="505"/>
      <c r="S48" s="505"/>
      <c r="T48" s="505"/>
      <c r="U48" s="505"/>
      <c r="V48" s="505"/>
      <c r="W48" s="505"/>
      <c r="X48" s="505"/>
      <c r="Y48" s="505"/>
      <c r="Z48" s="505"/>
      <c r="AA48" s="505"/>
      <c r="AB48" s="505"/>
      <c r="AC48" s="505"/>
      <c r="AD48" s="505"/>
      <c r="AE48" s="505"/>
      <c r="AF48" s="505"/>
      <c r="AG48" s="505"/>
      <c r="AH48" s="505"/>
      <c r="AI48" s="505"/>
      <c r="AJ48" s="397"/>
      <c r="AK48" s="397"/>
      <c r="AL48" s="397"/>
      <c r="AM48" s="412"/>
      <c r="AN48" s="62">
        <v>7</v>
      </c>
      <c r="AO48" s="63" t="s">
        <v>117</v>
      </c>
      <c r="AP48" s="63"/>
      <c r="AQ48" s="63" t="s">
        <v>114</v>
      </c>
      <c r="AR48" s="63"/>
      <c r="AS48" s="63"/>
      <c r="AT48" s="63"/>
      <c r="AU48" s="63"/>
      <c r="AV48" s="63" t="s">
        <v>114</v>
      </c>
      <c r="AW48" s="64" t="s">
        <v>114</v>
      </c>
      <c r="AX48" s="64" t="s">
        <v>114</v>
      </c>
      <c r="AY48" s="64" t="s">
        <v>114</v>
      </c>
      <c r="AZ48" s="64" t="s">
        <v>114</v>
      </c>
      <c r="BA48" s="64" t="s">
        <v>114</v>
      </c>
      <c r="BB48" s="64" t="s">
        <v>114</v>
      </c>
      <c r="BC48" s="64" t="s">
        <v>114</v>
      </c>
      <c r="BD48" s="64">
        <f t="shared" si="0"/>
        <v>0</v>
      </c>
      <c r="BE48" s="64" t="str">
        <f t="shared" si="1"/>
        <v>Débil</v>
      </c>
      <c r="BF48" s="63"/>
      <c r="BG48" s="65" t="s">
        <v>114</v>
      </c>
      <c r="BH48" s="64" t="str">
        <f t="shared" si="2"/>
        <v>Casilla formulada</v>
      </c>
      <c r="BI48" s="63"/>
      <c r="BJ48" s="64" t="str">
        <f t="shared" si="3"/>
        <v/>
      </c>
      <c r="BK48" s="64" t="str">
        <f t="shared" si="4"/>
        <v/>
      </c>
      <c r="BL48" s="64" t="str">
        <f t="shared" si="5"/>
        <v>SI</v>
      </c>
      <c r="BM48" s="415"/>
      <c r="BN48" s="418"/>
      <c r="BO48" s="508"/>
      <c r="BP48" s="403"/>
      <c r="BQ48" s="397"/>
      <c r="BR48" s="397"/>
      <c r="BS48" s="409"/>
    </row>
    <row r="49" spans="2:71" s="53" customFormat="1" ht="96" hidden="1" customHeight="1" x14ac:dyDescent="0.25">
      <c r="B49" s="378"/>
      <c r="C49" s="381"/>
      <c r="D49" s="383"/>
      <c r="E49" s="383"/>
      <c r="F49" s="499"/>
      <c r="G49" s="499"/>
      <c r="H49" s="499"/>
      <c r="I49" s="499"/>
      <c r="J49" s="383"/>
      <c r="K49" s="54">
        <v>8</v>
      </c>
      <c r="L49" s="55" t="s">
        <v>115</v>
      </c>
      <c r="M49" s="405"/>
      <c r="N49" s="502"/>
      <c r="O49" s="400"/>
      <c r="P49" s="403"/>
      <c r="Q49" s="505"/>
      <c r="R49" s="505"/>
      <c r="S49" s="505"/>
      <c r="T49" s="505"/>
      <c r="U49" s="505"/>
      <c r="V49" s="505"/>
      <c r="W49" s="505"/>
      <c r="X49" s="505"/>
      <c r="Y49" s="505"/>
      <c r="Z49" s="505"/>
      <c r="AA49" s="505"/>
      <c r="AB49" s="505"/>
      <c r="AC49" s="505"/>
      <c r="AD49" s="505"/>
      <c r="AE49" s="505"/>
      <c r="AF49" s="505"/>
      <c r="AG49" s="505"/>
      <c r="AH49" s="505"/>
      <c r="AI49" s="505"/>
      <c r="AJ49" s="397"/>
      <c r="AK49" s="397"/>
      <c r="AL49" s="397"/>
      <c r="AM49" s="412"/>
      <c r="AN49" s="56">
        <v>8</v>
      </c>
      <c r="AO49" s="57" t="s">
        <v>117</v>
      </c>
      <c r="AP49" s="57"/>
      <c r="AQ49" s="57" t="s">
        <v>114</v>
      </c>
      <c r="AR49" s="57"/>
      <c r="AS49" s="57"/>
      <c r="AT49" s="57"/>
      <c r="AU49" s="57"/>
      <c r="AV49" s="57" t="s">
        <v>114</v>
      </c>
      <c r="AW49" s="58" t="s">
        <v>114</v>
      </c>
      <c r="AX49" s="58" t="s">
        <v>114</v>
      </c>
      <c r="AY49" s="58" t="s">
        <v>114</v>
      </c>
      <c r="AZ49" s="58" t="s">
        <v>114</v>
      </c>
      <c r="BA49" s="58" t="s">
        <v>114</v>
      </c>
      <c r="BB49" s="58" t="s">
        <v>114</v>
      </c>
      <c r="BC49" s="58" t="s">
        <v>114</v>
      </c>
      <c r="BD49" s="58">
        <f t="shared" si="0"/>
        <v>0</v>
      </c>
      <c r="BE49" s="58" t="str">
        <f t="shared" si="1"/>
        <v>Débil</v>
      </c>
      <c r="BF49" s="57"/>
      <c r="BG49" s="59" t="s">
        <v>114</v>
      </c>
      <c r="BH49" s="58" t="str">
        <f t="shared" si="2"/>
        <v>Casilla formulada</v>
      </c>
      <c r="BI49" s="57"/>
      <c r="BJ49" s="58" t="str">
        <f t="shared" si="3"/>
        <v/>
      </c>
      <c r="BK49" s="58" t="str">
        <f t="shared" si="4"/>
        <v/>
      </c>
      <c r="BL49" s="58" t="str">
        <f t="shared" si="5"/>
        <v>SI</v>
      </c>
      <c r="BM49" s="415"/>
      <c r="BN49" s="418"/>
      <c r="BO49" s="508"/>
      <c r="BP49" s="403"/>
      <c r="BQ49" s="397"/>
      <c r="BR49" s="397"/>
      <c r="BS49" s="409"/>
    </row>
    <row r="50" spans="2:71" s="53" customFormat="1" ht="96" hidden="1" customHeight="1" x14ac:dyDescent="0.25">
      <c r="B50" s="378"/>
      <c r="C50" s="381"/>
      <c r="D50" s="383"/>
      <c r="E50" s="383"/>
      <c r="F50" s="499"/>
      <c r="G50" s="499"/>
      <c r="H50" s="499"/>
      <c r="I50" s="499"/>
      <c r="J50" s="383"/>
      <c r="K50" s="60">
        <v>9</v>
      </c>
      <c r="L50" s="66" t="s">
        <v>115</v>
      </c>
      <c r="M50" s="405"/>
      <c r="N50" s="502"/>
      <c r="O50" s="400"/>
      <c r="P50" s="403"/>
      <c r="Q50" s="505"/>
      <c r="R50" s="505"/>
      <c r="S50" s="505"/>
      <c r="T50" s="505"/>
      <c r="U50" s="505"/>
      <c r="V50" s="505"/>
      <c r="W50" s="505"/>
      <c r="X50" s="505"/>
      <c r="Y50" s="505"/>
      <c r="Z50" s="505"/>
      <c r="AA50" s="505"/>
      <c r="AB50" s="505"/>
      <c r="AC50" s="505"/>
      <c r="AD50" s="505"/>
      <c r="AE50" s="505"/>
      <c r="AF50" s="505"/>
      <c r="AG50" s="505"/>
      <c r="AH50" s="505"/>
      <c r="AI50" s="505"/>
      <c r="AJ50" s="397"/>
      <c r="AK50" s="397"/>
      <c r="AL50" s="397"/>
      <c r="AM50" s="412"/>
      <c r="AN50" s="62">
        <v>9</v>
      </c>
      <c r="AO50" s="63" t="s">
        <v>117</v>
      </c>
      <c r="AP50" s="63"/>
      <c r="AQ50" s="63" t="s">
        <v>114</v>
      </c>
      <c r="AR50" s="63"/>
      <c r="AS50" s="63"/>
      <c r="AT50" s="63"/>
      <c r="AU50" s="63"/>
      <c r="AV50" s="63" t="s">
        <v>114</v>
      </c>
      <c r="AW50" s="64" t="s">
        <v>114</v>
      </c>
      <c r="AX50" s="64" t="s">
        <v>114</v>
      </c>
      <c r="AY50" s="64" t="s">
        <v>114</v>
      </c>
      <c r="AZ50" s="64" t="s">
        <v>114</v>
      </c>
      <c r="BA50" s="64" t="s">
        <v>114</v>
      </c>
      <c r="BB50" s="64" t="s">
        <v>114</v>
      </c>
      <c r="BC50" s="64" t="s">
        <v>114</v>
      </c>
      <c r="BD50" s="64">
        <f t="shared" si="0"/>
        <v>0</v>
      </c>
      <c r="BE50" s="64" t="str">
        <f t="shared" si="1"/>
        <v>Débil</v>
      </c>
      <c r="BF50" s="63"/>
      <c r="BG50" s="65" t="s">
        <v>114</v>
      </c>
      <c r="BH50" s="64" t="str">
        <f t="shared" si="2"/>
        <v>Casilla formulada</v>
      </c>
      <c r="BI50" s="63"/>
      <c r="BJ50" s="64" t="str">
        <f t="shared" si="3"/>
        <v/>
      </c>
      <c r="BK50" s="64" t="str">
        <f t="shared" si="4"/>
        <v/>
      </c>
      <c r="BL50" s="64" t="str">
        <f t="shared" si="5"/>
        <v>SI</v>
      </c>
      <c r="BM50" s="415"/>
      <c r="BN50" s="418"/>
      <c r="BO50" s="508"/>
      <c r="BP50" s="403"/>
      <c r="BQ50" s="397"/>
      <c r="BR50" s="397"/>
      <c r="BS50" s="409"/>
    </row>
    <row r="51" spans="2:71" s="53" customFormat="1" ht="96" hidden="1" customHeight="1" thickBot="1" x14ac:dyDescent="0.3">
      <c r="B51" s="379"/>
      <c r="C51" s="382"/>
      <c r="D51" s="384"/>
      <c r="E51" s="384"/>
      <c r="F51" s="500"/>
      <c r="G51" s="500"/>
      <c r="H51" s="500"/>
      <c r="I51" s="500"/>
      <c r="J51" s="384"/>
      <c r="K51" s="67">
        <v>10</v>
      </c>
      <c r="L51" s="68" t="s">
        <v>115</v>
      </c>
      <c r="M51" s="406"/>
      <c r="N51" s="503"/>
      <c r="O51" s="401"/>
      <c r="P51" s="404"/>
      <c r="Q51" s="506"/>
      <c r="R51" s="506"/>
      <c r="S51" s="506"/>
      <c r="T51" s="506"/>
      <c r="U51" s="506"/>
      <c r="V51" s="506"/>
      <c r="W51" s="506"/>
      <c r="X51" s="506"/>
      <c r="Y51" s="506"/>
      <c r="Z51" s="506"/>
      <c r="AA51" s="506"/>
      <c r="AB51" s="506"/>
      <c r="AC51" s="506"/>
      <c r="AD51" s="506"/>
      <c r="AE51" s="506"/>
      <c r="AF51" s="506"/>
      <c r="AG51" s="506"/>
      <c r="AH51" s="506"/>
      <c r="AI51" s="506"/>
      <c r="AJ51" s="398"/>
      <c r="AK51" s="398"/>
      <c r="AL51" s="398"/>
      <c r="AM51" s="413"/>
      <c r="AN51" s="69">
        <v>10</v>
      </c>
      <c r="AO51" s="70" t="s">
        <v>117</v>
      </c>
      <c r="AP51" s="70"/>
      <c r="AQ51" s="70" t="s">
        <v>114</v>
      </c>
      <c r="AR51" s="70"/>
      <c r="AS51" s="70"/>
      <c r="AT51" s="70"/>
      <c r="AU51" s="70"/>
      <c r="AV51" s="70" t="s">
        <v>114</v>
      </c>
      <c r="AW51" s="71" t="s">
        <v>114</v>
      </c>
      <c r="AX51" s="71" t="s">
        <v>114</v>
      </c>
      <c r="AY51" s="71" t="s">
        <v>114</v>
      </c>
      <c r="AZ51" s="71" t="s">
        <v>114</v>
      </c>
      <c r="BA51" s="71" t="s">
        <v>114</v>
      </c>
      <c r="BB51" s="71" t="s">
        <v>114</v>
      </c>
      <c r="BC51" s="71" t="s">
        <v>114</v>
      </c>
      <c r="BD51" s="71">
        <f t="shared" si="0"/>
        <v>0</v>
      </c>
      <c r="BE51" s="71" t="str">
        <f t="shared" si="1"/>
        <v>Débil</v>
      </c>
      <c r="BF51" s="70"/>
      <c r="BG51" s="72" t="s">
        <v>114</v>
      </c>
      <c r="BH51" s="71" t="str">
        <f t="shared" si="2"/>
        <v>Casilla formulada</v>
      </c>
      <c r="BI51" s="70"/>
      <c r="BJ51" s="71" t="str">
        <f t="shared" si="3"/>
        <v/>
      </c>
      <c r="BK51" s="71" t="str">
        <f t="shared" si="4"/>
        <v/>
      </c>
      <c r="BL51" s="71" t="str">
        <f t="shared" si="5"/>
        <v>SI</v>
      </c>
      <c r="BM51" s="416"/>
      <c r="BN51" s="419"/>
      <c r="BO51" s="509"/>
      <c r="BP51" s="404"/>
      <c r="BQ51" s="398"/>
      <c r="BR51" s="398"/>
      <c r="BS51" s="410"/>
    </row>
    <row r="52" spans="2:71" s="53" customFormat="1" ht="96" hidden="1" customHeight="1" x14ac:dyDescent="0.25">
      <c r="B52" s="377">
        <v>5</v>
      </c>
      <c r="C52" s="380" t="s">
        <v>112</v>
      </c>
      <c r="D52" s="383" t="s">
        <v>113</v>
      </c>
      <c r="E52" s="383"/>
      <c r="F52" s="499" t="s">
        <v>114</v>
      </c>
      <c r="G52" s="499" t="s">
        <v>114</v>
      </c>
      <c r="H52" s="499" t="s">
        <v>114</v>
      </c>
      <c r="I52" s="499" t="s">
        <v>114</v>
      </c>
      <c r="J52" s="383" t="str">
        <f>IF(AND((F52="SI"),(G52="SI"),(H52="SI"),(I52="SI")),"Si es Riesgo de Corrupción","No es Riesgo de Corrupción")</f>
        <v>No es Riesgo de Corrupción</v>
      </c>
      <c r="K52" s="47">
        <v>1</v>
      </c>
      <c r="L52" s="48" t="s">
        <v>115</v>
      </c>
      <c r="M52" s="405" t="s">
        <v>183</v>
      </c>
      <c r="N52" s="501" t="s">
        <v>114</v>
      </c>
      <c r="O52" s="399" t="str">
        <f>IF(N52=1,"Rara vez",IF(N52=2,"Improbable",IF(N52=3,"Posible",IF(N52=4,"Probable",IF(N52=5,"Casi seguro","Definir el nivel de probabilidad")))))</f>
        <v>Definir el nivel de probabilidad</v>
      </c>
      <c r="P52" s="40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504" t="s">
        <v>114</v>
      </c>
      <c r="R52" s="504" t="s">
        <v>114</v>
      </c>
      <c r="S52" s="504" t="s">
        <v>114</v>
      </c>
      <c r="T52" s="504" t="s">
        <v>114</v>
      </c>
      <c r="U52" s="504" t="s">
        <v>114</v>
      </c>
      <c r="V52" s="504" t="s">
        <v>114</v>
      </c>
      <c r="W52" s="504" t="s">
        <v>114</v>
      </c>
      <c r="X52" s="504" t="s">
        <v>114</v>
      </c>
      <c r="Y52" s="504" t="s">
        <v>114</v>
      </c>
      <c r="Z52" s="504" t="s">
        <v>114</v>
      </c>
      <c r="AA52" s="504" t="s">
        <v>114</v>
      </c>
      <c r="AB52" s="504" t="s">
        <v>114</v>
      </c>
      <c r="AC52" s="504" t="s">
        <v>114</v>
      </c>
      <c r="AD52" s="504" t="s">
        <v>114</v>
      </c>
      <c r="AE52" s="504" t="s">
        <v>114</v>
      </c>
      <c r="AF52" s="504" t="s">
        <v>114</v>
      </c>
      <c r="AG52" s="504" t="s">
        <v>114</v>
      </c>
      <c r="AH52" s="504" t="s">
        <v>114</v>
      </c>
      <c r="AI52" s="504" t="s">
        <v>114</v>
      </c>
      <c r="AJ52" s="396">
        <f>IF(AF52="SI","Impacto Catastrófico por lesoines o perdida de vidas humanas",(COUNTIF(Q52:AE61,"SI")+COUNTIF(AG52:AI61,"SI")))</f>
        <v>0</v>
      </c>
      <c r="AK52" s="396" t="str">
        <f>IF(AJ52=0,"",IF(AND(AJ52&gt;0,AJ52&lt;=5),"Moderado",IF(AND(AJ52&gt;5,AJ52&lt;=11),"Mayor","Catastrófico")))</f>
        <v/>
      </c>
      <c r="AL52" s="396" t="str">
        <f>IF(AND(O52="Rara Vez",AK52="Moderado"),"Moderado",IF(AND(O52="Rara Vez",AK52="Mayor"),"Alto",IF(AND(O52="Improbable",AK52="Moderado"),"Moderado",IF(AND(O52="Improbable",AK52="Mayor"),"Alto",IF(AND(O52="Posible",AK52="Moderado"),"Alto",IF(AND(O52="Probable",AK52="Moderado"),"Alto","Extremo"))))))</f>
        <v>Extremo</v>
      </c>
      <c r="AM52" s="411" t="s">
        <v>116</v>
      </c>
      <c r="AN52" s="49">
        <v>1</v>
      </c>
      <c r="AO52" s="50" t="s">
        <v>117</v>
      </c>
      <c r="AP52" s="50"/>
      <c r="AQ52" s="50" t="s">
        <v>114</v>
      </c>
      <c r="AR52" s="50"/>
      <c r="AS52" s="50"/>
      <c r="AT52" s="50"/>
      <c r="AU52" s="50"/>
      <c r="AV52" s="50" t="s">
        <v>114</v>
      </c>
      <c r="AW52" s="51" t="s">
        <v>114</v>
      </c>
      <c r="AX52" s="51" t="s">
        <v>114</v>
      </c>
      <c r="AY52" s="51" t="s">
        <v>114</v>
      </c>
      <c r="AZ52" s="51" t="s">
        <v>114</v>
      </c>
      <c r="BA52" s="51" t="s">
        <v>114</v>
      </c>
      <c r="BB52" s="51" t="s">
        <v>114</v>
      </c>
      <c r="BC52" s="51" t="s">
        <v>114</v>
      </c>
      <c r="BD52" s="51">
        <f t="shared" si="0"/>
        <v>0</v>
      </c>
      <c r="BE52" s="51" t="str">
        <f t="shared" si="1"/>
        <v>Débil</v>
      </c>
      <c r="BF52" s="50"/>
      <c r="BG52" s="52" t="s">
        <v>114</v>
      </c>
      <c r="BH52" s="51" t="str">
        <f t="shared" si="2"/>
        <v>Casilla formulada</v>
      </c>
      <c r="BI52" s="50"/>
      <c r="BJ52" s="51" t="str">
        <f t="shared" si="3"/>
        <v/>
      </c>
      <c r="BK52" s="51" t="str">
        <f t="shared" si="4"/>
        <v/>
      </c>
      <c r="BL52" s="51" t="str">
        <f t="shared" si="5"/>
        <v>SI</v>
      </c>
      <c r="BM52" s="414" t="e">
        <f>IF(AVERAGE(BK52:BK61)=100,"FUERTE",IF(AND(AVERAGE(BK52:BK61)&lt;=99,AVERAGE(BK52:BK61)&gt;=50),"MODERADA",IF(AVERAGE(BK52:BK61)&lt;50,"DÉBIL",0)))</f>
        <v>#DIV/0!</v>
      </c>
      <c r="BN52" s="417" t="str">
        <f>IFERROR(IF(BM52="DÉBIL","NO DISMINUYE",IF(AVERAGEIF(AV52:AV61,"Preventivo",BK52:BK61)&gt;=50,"DIRECTAMENTE","NO DISMINUYE")),"NO DISMINUYE")</f>
        <v>NO DISMINUYE</v>
      </c>
      <c r="BO52" s="507" t="e">
        <f>IF(N52=1,1,IF(AND(N52=2,BM52="FUERTE",BN52="DIRECTAMENTE"),N52-1,IF(AND(N52&gt;2,BM52="FUERTE",BN52="DIRECTAMENTE"),N52-2,IF(AND(N52&gt;=2,BM52="MODERADA",BN52="DIRECTAMENTE"),N52-1,N52))))</f>
        <v>#DIV/0!</v>
      </c>
      <c r="BP52" s="423" t="e">
        <f>IF(BO52=1,"Rara vez",IF(BO52=2,"Improbable",IF(BO52=3,"Posible",IF(BO52=4,"Probable",IF(BO52=5,"Casi Seguro",0)))))</f>
        <v>#DIV/0!</v>
      </c>
      <c r="BQ52" s="407" t="str">
        <f>AK52</f>
        <v/>
      </c>
      <c r="BR52" s="407" t="e">
        <f>IF(AND(BP52="Rara Vez",BQ52="Moderado"),"Moderado",IF(AND(BP52="Rara Vez",BQ52="Mayor"),"Alto",IF(AND(BP52="Improbable",BQ52="Moderado"),"Moderado",IF(AND(BP52="Improbable",BQ52="Mayor"),"Alto",IF(AND(BP52="Posible",BQ52="Moderado"),"Alto",IF(AND(BP52="Probable",BQ52="Moderado"),"Alto","Extremo"))))))</f>
        <v>#DIV/0!</v>
      </c>
      <c r="BS52" s="408"/>
    </row>
    <row r="53" spans="2:71" s="53" customFormat="1" ht="96" hidden="1" customHeight="1" x14ac:dyDescent="0.25">
      <c r="B53" s="378"/>
      <c r="C53" s="381"/>
      <c r="D53" s="383"/>
      <c r="E53" s="383"/>
      <c r="F53" s="499"/>
      <c r="G53" s="499"/>
      <c r="H53" s="499"/>
      <c r="I53" s="499"/>
      <c r="J53" s="383"/>
      <c r="K53" s="54">
        <v>2</v>
      </c>
      <c r="L53" s="55" t="s">
        <v>115</v>
      </c>
      <c r="M53" s="405"/>
      <c r="N53" s="502"/>
      <c r="O53" s="400"/>
      <c r="P53" s="403"/>
      <c r="Q53" s="505"/>
      <c r="R53" s="505"/>
      <c r="S53" s="505"/>
      <c r="T53" s="505"/>
      <c r="U53" s="505"/>
      <c r="V53" s="505"/>
      <c r="W53" s="505"/>
      <c r="X53" s="505"/>
      <c r="Y53" s="505"/>
      <c r="Z53" s="505"/>
      <c r="AA53" s="505"/>
      <c r="AB53" s="505"/>
      <c r="AC53" s="505"/>
      <c r="AD53" s="505"/>
      <c r="AE53" s="505"/>
      <c r="AF53" s="505"/>
      <c r="AG53" s="505"/>
      <c r="AH53" s="505"/>
      <c r="AI53" s="505"/>
      <c r="AJ53" s="397"/>
      <c r="AK53" s="397"/>
      <c r="AL53" s="397"/>
      <c r="AM53" s="412"/>
      <c r="AN53" s="56">
        <v>2</v>
      </c>
      <c r="AO53" s="57" t="s">
        <v>117</v>
      </c>
      <c r="AP53" s="57"/>
      <c r="AQ53" s="57" t="s">
        <v>114</v>
      </c>
      <c r="AR53" s="57"/>
      <c r="AS53" s="57"/>
      <c r="AT53" s="57"/>
      <c r="AU53" s="57"/>
      <c r="AV53" s="57" t="s">
        <v>114</v>
      </c>
      <c r="AW53" s="58" t="s">
        <v>114</v>
      </c>
      <c r="AX53" s="58" t="s">
        <v>114</v>
      </c>
      <c r="AY53" s="58" t="s">
        <v>114</v>
      </c>
      <c r="AZ53" s="58" t="s">
        <v>114</v>
      </c>
      <c r="BA53" s="58" t="s">
        <v>114</v>
      </c>
      <c r="BB53" s="58" t="s">
        <v>114</v>
      </c>
      <c r="BC53" s="58" t="s">
        <v>114</v>
      </c>
      <c r="BD53" s="58">
        <f t="shared" si="0"/>
        <v>0</v>
      </c>
      <c r="BE53" s="58" t="str">
        <f t="shared" si="1"/>
        <v>Débil</v>
      </c>
      <c r="BF53" s="57"/>
      <c r="BG53" s="59" t="s">
        <v>114</v>
      </c>
      <c r="BH53" s="58" t="str">
        <f t="shared" si="2"/>
        <v>Casilla formulada</v>
      </c>
      <c r="BI53" s="57"/>
      <c r="BJ53" s="58" t="str">
        <f t="shared" si="3"/>
        <v/>
      </c>
      <c r="BK53" s="58" t="str">
        <f t="shared" si="4"/>
        <v/>
      </c>
      <c r="BL53" s="58" t="str">
        <f t="shared" si="5"/>
        <v>SI</v>
      </c>
      <c r="BM53" s="415"/>
      <c r="BN53" s="418"/>
      <c r="BO53" s="508"/>
      <c r="BP53" s="403"/>
      <c r="BQ53" s="397"/>
      <c r="BR53" s="397"/>
      <c r="BS53" s="409"/>
    </row>
    <row r="54" spans="2:71" s="53" customFormat="1" ht="96" hidden="1" customHeight="1" x14ac:dyDescent="0.25">
      <c r="B54" s="378"/>
      <c r="C54" s="381"/>
      <c r="D54" s="383"/>
      <c r="E54" s="383"/>
      <c r="F54" s="499"/>
      <c r="G54" s="499"/>
      <c r="H54" s="499"/>
      <c r="I54" s="499"/>
      <c r="J54" s="383"/>
      <c r="K54" s="60">
        <v>3</v>
      </c>
      <c r="L54" s="61" t="s">
        <v>115</v>
      </c>
      <c r="M54" s="405"/>
      <c r="N54" s="502"/>
      <c r="O54" s="400"/>
      <c r="P54" s="403"/>
      <c r="Q54" s="505"/>
      <c r="R54" s="505"/>
      <c r="S54" s="505"/>
      <c r="T54" s="505"/>
      <c r="U54" s="505"/>
      <c r="V54" s="505"/>
      <c r="W54" s="505"/>
      <c r="X54" s="505"/>
      <c r="Y54" s="505"/>
      <c r="Z54" s="505"/>
      <c r="AA54" s="505"/>
      <c r="AB54" s="505"/>
      <c r="AC54" s="505"/>
      <c r="AD54" s="505"/>
      <c r="AE54" s="505"/>
      <c r="AF54" s="505"/>
      <c r="AG54" s="505"/>
      <c r="AH54" s="505"/>
      <c r="AI54" s="505"/>
      <c r="AJ54" s="397"/>
      <c r="AK54" s="397"/>
      <c r="AL54" s="397"/>
      <c r="AM54" s="412"/>
      <c r="AN54" s="62">
        <v>3</v>
      </c>
      <c r="AO54" s="63" t="s">
        <v>117</v>
      </c>
      <c r="AP54" s="63"/>
      <c r="AQ54" s="63" t="s">
        <v>114</v>
      </c>
      <c r="AR54" s="63"/>
      <c r="AS54" s="63"/>
      <c r="AT54" s="63"/>
      <c r="AU54" s="63"/>
      <c r="AV54" s="63" t="s">
        <v>114</v>
      </c>
      <c r="AW54" s="64" t="s">
        <v>114</v>
      </c>
      <c r="AX54" s="64" t="s">
        <v>114</v>
      </c>
      <c r="AY54" s="64" t="s">
        <v>114</v>
      </c>
      <c r="AZ54" s="64" t="s">
        <v>114</v>
      </c>
      <c r="BA54" s="64" t="s">
        <v>114</v>
      </c>
      <c r="BB54" s="64" t="s">
        <v>114</v>
      </c>
      <c r="BC54" s="64" t="s">
        <v>114</v>
      </c>
      <c r="BD54" s="64">
        <f t="shared" si="0"/>
        <v>0</v>
      </c>
      <c r="BE54" s="64" t="str">
        <f t="shared" si="1"/>
        <v>Débil</v>
      </c>
      <c r="BF54" s="63"/>
      <c r="BG54" s="65" t="s">
        <v>114</v>
      </c>
      <c r="BH54" s="64" t="str">
        <f t="shared" si="2"/>
        <v>Casilla formulada</v>
      </c>
      <c r="BI54" s="63"/>
      <c r="BJ54" s="64" t="str">
        <f t="shared" si="3"/>
        <v/>
      </c>
      <c r="BK54" s="64" t="str">
        <f t="shared" si="4"/>
        <v/>
      </c>
      <c r="BL54" s="64" t="str">
        <f t="shared" si="5"/>
        <v>SI</v>
      </c>
      <c r="BM54" s="415"/>
      <c r="BN54" s="418"/>
      <c r="BO54" s="508"/>
      <c r="BP54" s="403"/>
      <c r="BQ54" s="397"/>
      <c r="BR54" s="397"/>
      <c r="BS54" s="409"/>
    </row>
    <row r="55" spans="2:71" s="53" customFormat="1" ht="96" hidden="1" customHeight="1" x14ac:dyDescent="0.25">
      <c r="B55" s="378"/>
      <c r="C55" s="381"/>
      <c r="D55" s="383"/>
      <c r="E55" s="383"/>
      <c r="F55" s="499"/>
      <c r="G55" s="499"/>
      <c r="H55" s="499"/>
      <c r="I55" s="499"/>
      <c r="J55" s="383"/>
      <c r="K55" s="54">
        <v>4</v>
      </c>
      <c r="L55" s="55" t="s">
        <v>115</v>
      </c>
      <c r="M55" s="405"/>
      <c r="N55" s="502"/>
      <c r="O55" s="400"/>
      <c r="P55" s="403"/>
      <c r="Q55" s="505"/>
      <c r="R55" s="505"/>
      <c r="S55" s="505"/>
      <c r="T55" s="505"/>
      <c r="U55" s="505"/>
      <c r="V55" s="505"/>
      <c r="W55" s="505"/>
      <c r="X55" s="505"/>
      <c r="Y55" s="505"/>
      <c r="Z55" s="505"/>
      <c r="AA55" s="505"/>
      <c r="AB55" s="505"/>
      <c r="AC55" s="505"/>
      <c r="AD55" s="505"/>
      <c r="AE55" s="505"/>
      <c r="AF55" s="505"/>
      <c r="AG55" s="505"/>
      <c r="AH55" s="505"/>
      <c r="AI55" s="505"/>
      <c r="AJ55" s="397"/>
      <c r="AK55" s="397"/>
      <c r="AL55" s="397"/>
      <c r="AM55" s="412"/>
      <c r="AN55" s="56">
        <v>4</v>
      </c>
      <c r="AO55" s="57" t="s">
        <v>117</v>
      </c>
      <c r="AP55" s="57"/>
      <c r="AQ55" s="57" t="s">
        <v>114</v>
      </c>
      <c r="AR55" s="57"/>
      <c r="AS55" s="57"/>
      <c r="AT55" s="57"/>
      <c r="AU55" s="57"/>
      <c r="AV55" s="57" t="s">
        <v>114</v>
      </c>
      <c r="AW55" s="58" t="s">
        <v>114</v>
      </c>
      <c r="AX55" s="58" t="s">
        <v>114</v>
      </c>
      <c r="AY55" s="58" t="s">
        <v>114</v>
      </c>
      <c r="AZ55" s="58" t="s">
        <v>114</v>
      </c>
      <c r="BA55" s="58" t="s">
        <v>114</v>
      </c>
      <c r="BB55" s="58" t="s">
        <v>114</v>
      </c>
      <c r="BC55" s="58" t="s">
        <v>114</v>
      </c>
      <c r="BD55" s="58">
        <f t="shared" si="0"/>
        <v>0</v>
      </c>
      <c r="BE55" s="58" t="str">
        <f t="shared" si="1"/>
        <v>Débil</v>
      </c>
      <c r="BF55" s="57"/>
      <c r="BG55" s="59" t="s">
        <v>114</v>
      </c>
      <c r="BH55" s="58" t="str">
        <f t="shared" si="2"/>
        <v>Casilla formulada</v>
      </c>
      <c r="BI55" s="57"/>
      <c r="BJ55" s="58" t="str">
        <f t="shared" si="3"/>
        <v/>
      </c>
      <c r="BK55" s="58" t="str">
        <f t="shared" si="4"/>
        <v/>
      </c>
      <c r="BL55" s="58" t="str">
        <f t="shared" si="5"/>
        <v>SI</v>
      </c>
      <c r="BM55" s="415"/>
      <c r="BN55" s="418"/>
      <c r="BO55" s="508"/>
      <c r="BP55" s="403"/>
      <c r="BQ55" s="397"/>
      <c r="BR55" s="397"/>
      <c r="BS55" s="409"/>
    </row>
    <row r="56" spans="2:71" s="53" customFormat="1" ht="96" hidden="1" customHeight="1" x14ac:dyDescent="0.25">
      <c r="B56" s="378"/>
      <c r="C56" s="381"/>
      <c r="D56" s="383"/>
      <c r="E56" s="383"/>
      <c r="F56" s="499"/>
      <c r="G56" s="499"/>
      <c r="H56" s="499"/>
      <c r="I56" s="499"/>
      <c r="J56" s="383"/>
      <c r="K56" s="60">
        <v>5</v>
      </c>
      <c r="L56" s="61" t="s">
        <v>115</v>
      </c>
      <c r="M56" s="405"/>
      <c r="N56" s="502"/>
      <c r="O56" s="400"/>
      <c r="P56" s="403"/>
      <c r="Q56" s="505"/>
      <c r="R56" s="505"/>
      <c r="S56" s="505"/>
      <c r="T56" s="505"/>
      <c r="U56" s="505"/>
      <c r="V56" s="505"/>
      <c r="W56" s="505"/>
      <c r="X56" s="505"/>
      <c r="Y56" s="505"/>
      <c r="Z56" s="505"/>
      <c r="AA56" s="505"/>
      <c r="AB56" s="505"/>
      <c r="AC56" s="505"/>
      <c r="AD56" s="505"/>
      <c r="AE56" s="505"/>
      <c r="AF56" s="505"/>
      <c r="AG56" s="505"/>
      <c r="AH56" s="505"/>
      <c r="AI56" s="505"/>
      <c r="AJ56" s="397"/>
      <c r="AK56" s="397"/>
      <c r="AL56" s="397"/>
      <c r="AM56" s="412"/>
      <c r="AN56" s="62">
        <v>5</v>
      </c>
      <c r="AO56" s="63" t="s">
        <v>117</v>
      </c>
      <c r="AP56" s="63"/>
      <c r="AQ56" s="63" t="s">
        <v>114</v>
      </c>
      <c r="AR56" s="63"/>
      <c r="AS56" s="63"/>
      <c r="AT56" s="63"/>
      <c r="AU56" s="63"/>
      <c r="AV56" s="63" t="s">
        <v>114</v>
      </c>
      <c r="AW56" s="64" t="s">
        <v>114</v>
      </c>
      <c r="AX56" s="64" t="s">
        <v>114</v>
      </c>
      <c r="AY56" s="64" t="s">
        <v>114</v>
      </c>
      <c r="AZ56" s="64" t="s">
        <v>114</v>
      </c>
      <c r="BA56" s="64" t="s">
        <v>114</v>
      </c>
      <c r="BB56" s="64" t="s">
        <v>114</v>
      </c>
      <c r="BC56" s="64" t="s">
        <v>114</v>
      </c>
      <c r="BD56" s="64">
        <f t="shared" si="0"/>
        <v>0</v>
      </c>
      <c r="BE56" s="64" t="str">
        <f t="shared" si="1"/>
        <v>Débil</v>
      </c>
      <c r="BF56" s="63"/>
      <c r="BG56" s="65" t="s">
        <v>114</v>
      </c>
      <c r="BH56" s="64" t="str">
        <f t="shared" si="2"/>
        <v>Casilla formulada</v>
      </c>
      <c r="BI56" s="63"/>
      <c r="BJ56" s="64" t="str">
        <f t="shared" si="3"/>
        <v/>
      </c>
      <c r="BK56" s="64" t="str">
        <f t="shared" si="4"/>
        <v/>
      </c>
      <c r="BL56" s="64" t="str">
        <f t="shared" si="5"/>
        <v>SI</v>
      </c>
      <c r="BM56" s="415"/>
      <c r="BN56" s="418"/>
      <c r="BO56" s="508"/>
      <c r="BP56" s="403"/>
      <c r="BQ56" s="397"/>
      <c r="BR56" s="397"/>
      <c r="BS56" s="409"/>
    </row>
    <row r="57" spans="2:71" s="53" customFormat="1" ht="96" hidden="1" customHeight="1" x14ac:dyDescent="0.25">
      <c r="B57" s="378"/>
      <c r="C57" s="381"/>
      <c r="D57" s="383"/>
      <c r="E57" s="383"/>
      <c r="F57" s="499"/>
      <c r="G57" s="499"/>
      <c r="H57" s="499"/>
      <c r="I57" s="499"/>
      <c r="J57" s="383"/>
      <c r="K57" s="54">
        <v>6</v>
      </c>
      <c r="L57" s="55" t="s">
        <v>115</v>
      </c>
      <c r="M57" s="405"/>
      <c r="N57" s="502"/>
      <c r="O57" s="400"/>
      <c r="P57" s="403"/>
      <c r="Q57" s="505"/>
      <c r="R57" s="505"/>
      <c r="S57" s="505"/>
      <c r="T57" s="505"/>
      <c r="U57" s="505"/>
      <c r="V57" s="505"/>
      <c r="W57" s="505"/>
      <c r="X57" s="505"/>
      <c r="Y57" s="505"/>
      <c r="Z57" s="505"/>
      <c r="AA57" s="505"/>
      <c r="AB57" s="505"/>
      <c r="AC57" s="505"/>
      <c r="AD57" s="505"/>
      <c r="AE57" s="505"/>
      <c r="AF57" s="505"/>
      <c r="AG57" s="505"/>
      <c r="AH57" s="505"/>
      <c r="AI57" s="505"/>
      <c r="AJ57" s="397"/>
      <c r="AK57" s="397"/>
      <c r="AL57" s="397"/>
      <c r="AM57" s="412"/>
      <c r="AN57" s="56">
        <v>6</v>
      </c>
      <c r="AO57" s="57" t="s">
        <v>117</v>
      </c>
      <c r="AP57" s="57"/>
      <c r="AQ57" s="57" t="s">
        <v>114</v>
      </c>
      <c r="AR57" s="57"/>
      <c r="AS57" s="57"/>
      <c r="AT57" s="57"/>
      <c r="AU57" s="57"/>
      <c r="AV57" s="57" t="s">
        <v>114</v>
      </c>
      <c r="AW57" s="58" t="s">
        <v>114</v>
      </c>
      <c r="AX57" s="58" t="s">
        <v>114</v>
      </c>
      <c r="AY57" s="58" t="s">
        <v>114</v>
      </c>
      <c r="AZ57" s="58" t="s">
        <v>114</v>
      </c>
      <c r="BA57" s="58" t="s">
        <v>114</v>
      </c>
      <c r="BB57" s="58" t="s">
        <v>114</v>
      </c>
      <c r="BC57" s="58" t="s">
        <v>114</v>
      </c>
      <c r="BD57" s="58">
        <f t="shared" si="0"/>
        <v>0</v>
      </c>
      <c r="BE57" s="58" t="str">
        <f t="shared" si="1"/>
        <v>Débil</v>
      </c>
      <c r="BF57" s="57"/>
      <c r="BG57" s="59" t="s">
        <v>114</v>
      </c>
      <c r="BH57" s="58" t="str">
        <f t="shared" si="2"/>
        <v>Casilla formulada</v>
      </c>
      <c r="BI57" s="57"/>
      <c r="BJ57" s="58" t="str">
        <f t="shared" si="3"/>
        <v/>
      </c>
      <c r="BK57" s="58" t="str">
        <f t="shared" si="4"/>
        <v/>
      </c>
      <c r="BL57" s="58" t="str">
        <f t="shared" si="5"/>
        <v>SI</v>
      </c>
      <c r="BM57" s="415"/>
      <c r="BN57" s="418"/>
      <c r="BO57" s="508"/>
      <c r="BP57" s="403"/>
      <c r="BQ57" s="397"/>
      <c r="BR57" s="397"/>
      <c r="BS57" s="409"/>
    </row>
    <row r="58" spans="2:71" s="53" customFormat="1" ht="96" hidden="1" customHeight="1" x14ac:dyDescent="0.25">
      <c r="B58" s="378"/>
      <c r="C58" s="381"/>
      <c r="D58" s="383"/>
      <c r="E58" s="383"/>
      <c r="F58" s="499"/>
      <c r="G58" s="499"/>
      <c r="H58" s="499"/>
      <c r="I58" s="499"/>
      <c r="J58" s="383"/>
      <c r="K58" s="60">
        <v>7</v>
      </c>
      <c r="L58" s="61" t="s">
        <v>115</v>
      </c>
      <c r="M58" s="405"/>
      <c r="N58" s="502"/>
      <c r="O58" s="400"/>
      <c r="P58" s="403"/>
      <c r="Q58" s="505"/>
      <c r="R58" s="505"/>
      <c r="S58" s="505"/>
      <c r="T58" s="505"/>
      <c r="U58" s="505"/>
      <c r="V58" s="505"/>
      <c r="W58" s="505"/>
      <c r="X58" s="505"/>
      <c r="Y58" s="505"/>
      <c r="Z58" s="505"/>
      <c r="AA58" s="505"/>
      <c r="AB58" s="505"/>
      <c r="AC58" s="505"/>
      <c r="AD58" s="505"/>
      <c r="AE58" s="505"/>
      <c r="AF58" s="505"/>
      <c r="AG58" s="505"/>
      <c r="AH58" s="505"/>
      <c r="AI58" s="505"/>
      <c r="AJ58" s="397"/>
      <c r="AK58" s="397"/>
      <c r="AL58" s="397"/>
      <c r="AM58" s="412"/>
      <c r="AN58" s="62">
        <v>7</v>
      </c>
      <c r="AO58" s="63" t="s">
        <v>117</v>
      </c>
      <c r="AP58" s="63"/>
      <c r="AQ58" s="63" t="s">
        <v>114</v>
      </c>
      <c r="AR58" s="63"/>
      <c r="AS58" s="63"/>
      <c r="AT58" s="63"/>
      <c r="AU58" s="63"/>
      <c r="AV58" s="63" t="s">
        <v>114</v>
      </c>
      <c r="AW58" s="64" t="s">
        <v>114</v>
      </c>
      <c r="AX58" s="64" t="s">
        <v>114</v>
      </c>
      <c r="AY58" s="64" t="s">
        <v>114</v>
      </c>
      <c r="AZ58" s="64" t="s">
        <v>114</v>
      </c>
      <c r="BA58" s="64" t="s">
        <v>114</v>
      </c>
      <c r="BB58" s="64" t="s">
        <v>114</v>
      </c>
      <c r="BC58" s="64" t="s">
        <v>114</v>
      </c>
      <c r="BD58" s="64">
        <f t="shared" si="0"/>
        <v>0</v>
      </c>
      <c r="BE58" s="64" t="str">
        <f t="shared" si="1"/>
        <v>Débil</v>
      </c>
      <c r="BF58" s="63"/>
      <c r="BG58" s="65" t="s">
        <v>114</v>
      </c>
      <c r="BH58" s="64" t="str">
        <f t="shared" si="2"/>
        <v>Casilla formulada</v>
      </c>
      <c r="BI58" s="63"/>
      <c r="BJ58" s="64" t="str">
        <f t="shared" si="3"/>
        <v/>
      </c>
      <c r="BK58" s="64" t="str">
        <f t="shared" si="4"/>
        <v/>
      </c>
      <c r="BL58" s="64" t="str">
        <f t="shared" si="5"/>
        <v>SI</v>
      </c>
      <c r="BM58" s="415"/>
      <c r="BN58" s="418"/>
      <c r="BO58" s="508"/>
      <c r="BP58" s="403"/>
      <c r="BQ58" s="397"/>
      <c r="BR58" s="397"/>
      <c r="BS58" s="409"/>
    </row>
    <row r="59" spans="2:71" s="53" customFormat="1" ht="96" hidden="1" customHeight="1" x14ac:dyDescent="0.25">
      <c r="B59" s="378"/>
      <c r="C59" s="381"/>
      <c r="D59" s="383"/>
      <c r="E59" s="383"/>
      <c r="F59" s="499"/>
      <c r="G59" s="499"/>
      <c r="H59" s="499"/>
      <c r="I59" s="499"/>
      <c r="J59" s="383"/>
      <c r="K59" s="54">
        <v>8</v>
      </c>
      <c r="L59" s="55" t="s">
        <v>115</v>
      </c>
      <c r="M59" s="405"/>
      <c r="N59" s="502"/>
      <c r="O59" s="400"/>
      <c r="P59" s="403"/>
      <c r="Q59" s="505"/>
      <c r="R59" s="505"/>
      <c r="S59" s="505"/>
      <c r="T59" s="505"/>
      <c r="U59" s="505"/>
      <c r="V59" s="505"/>
      <c r="W59" s="505"/>
      <c r="X59" s="505"/>
      <c r="Y59" s="505"/>
      <c r="Z59" s="505"/>
      <c r="AA59" s="505"/>
      <c r="AB59" s="505"/>
      <c r="AC59" s="505"/>
      <c r="AD59" s="505"/>
      <c r="AE59" s="505"/>
      <c r="AF59" s="505"/>
      <c r="AG59" s="505"/>
      <c r="AH59" s="505"/>
      <c r="AI59" s="505"/>
      <c r="AJ59" s="397"/>
      <c r="AK59" s="397"/>
      <c r="AL59" s="397"/>
      <c r="AM59" s="412"/>
      <c r="AN59" s="56">
        <v>8</v>
      </c>
      <c r="AO59" s="57" t="s">
        <v>117</v>
      </c>
      <c r="AP59" s="57"/>
      <c r="AQ59" s="57" t="s">
        <v>114</v>
      </c>
      <c r="AR59" s="57"/>
      <c r="AS59" s="57"/>
      <c r="AT59" s="57"/>
      <c r="AU59" s="57"/>
      <c r="AV59" s="57" t="s">
        <v>114</v>
      </c>
      <c r="AW59" s="58" t="s">
        <v>114</v>
      </c>
      <c r="AX59" s="58" t="s">
        <v>114</v>
      </c>
      <c r="AY59" s="58" t="s">
        <v>114</v>
      </c>
      <c r="AZ59" s="58" t="s">
        <v>114</v>
      </c>
      <c r="BA59" s="58" t="s">
        <v>114</v>
      </c>
      <c r="BB59" s="58" t="s">
        <v>114</v>
      </c>
      <c r="BC59" s="58" t="s">
        <v>114</v>
      </c>
      <c r="BD59" s="58">
        <f t="shared" si="0"/>
        <v>0</v>
      </c>
      <c r="BE59" s="58" t="str">
        <f t="shared" si="1"/>
        <v>Débil</v>
      </c>
      <c r="BF59" s="57"/>
      <c r="BG59" s="59" t="s">
        <v>114</v>
      </c>
      <c r="BH59" s="58" t="str">
        <f t="shared" si="2"/>
        <v>Casilla formulada</v>
      </c>
      <c r="BI59" s="57"/>
      <c r="BJ59" s="58" t="str">
        <f t="shared" si="3"/>
        <v/>
      </c>
      <c r="BK59" s="58" t="str">
        <f t="shared" si="4"/>
        <v/>
      </c>
      <c r="BL59" s="58" t="str">
        <f t="shared" si="5"/>
        <v>SI</v>
      </c>
      <c r="BM59" s="415"/>
      <c r="BN59" s="418"/>
      <c r="BO59" s="508"/>
      <c r="BP59" s="403"/>
      <c r="BQ59" s="397"/>
      <c r="BR59" s="397"/>
      <c r="BS59" s="409"/>
    </row>
    <row r="60" spans="2:71" s="53" customFormat="1" ht="96" hidden="1" customHeight="1" x14ac:dyDescent="0.25">
      <c r="B60" s="378"/>
      <c r="C60" s="381"/>
      <c r="D60" s="383"/>
      <c r="E60" s="383"/>
      <c r="F60" s="499"/>
      <c r="G60" s="499"/>
      <c r="H60" s="499"/>
      <c r="I60" s="499"/>
      <c r="J60" s="383"/>
      <c r="K60" s="60">
        <v>9</v>
      </c>
      <c r="L60" s="66" t="s">
        <v>115</v>
      </c>
      <c r="M60" s="405"/>
      <c r="N60" s="502"/>
      <c r="O60" s="400"/>
      <c r="P60" s="403"/>
      <c r="Q60" s="505"/>
      <c r="R60" s="505"/>
      <c r="S60" s="505"/>
      <c r="T60" s="505"/>
      <c r="U60" s="505"/>
      <c r="V60" s="505"/>
      <c r="W60" s="505"/>
      <c r="X60" s="505"/>
      <c r="Y60" s="505"/>
      <c r="Z60" s="505"/>
      <c r="AA60" s="505"/>
      <c r="AB60" s="505"/>
      <c r="AC60" s="505"/>
      <c r="AD60" s="505"/>
      <c r="AE60" s="505"/>
      <c r="AF60" s="505"/>
      <c r="AG60" s="505"/>
      <c r="AH60" s="505"/>
      <c r="AI60" s="505"/>
      <c r="AJ60" s="397"/>
      <c r="AK60" s="397"/>
      <c r="AL60" s="397"/>
      <c r="AM60" s="412"/>
      <c r="AN60" s="62">
        <v>9</v>
      </c>
      <c r="AO60" s="63" t="s">
        <v>117</v>
      </c>
      <c r="AP60" s="63"/>
      <c r="AQ60" s="63" t="s">
        <v>114</v>
      </c>
      <c r="AR60" s="63"/>
      <c r="AS60" s="63"/>
      <c r="AT60" s="63"/>
      <c r="AU60" s="63"/>
      <c r="AV60" s="63" t="s">
        <v>114</v>
      </c>
      <c r="AW60" s="64" t="s">
        <v>114</v>
      </c>
      <c r="AX60" s="64" t="s">
        <v>114</v>
      </c>
      <c r="AY60" s="64" t="s">
        <v>114</v>
      </c>
      <c r="AZ60" s="64" t="s">
        <v>114</v>
      </c>
      <c r="BA60" s="64" t="s">
        <v>114</v>
      </c>
      <c r="BB60" s="64" t="s">
        <v>114</v>
      </c>
      <c r="BC60" s="64" t="s">
        <v>114</v>
      </c>
      <c r="BD60" s="64">
        <f t="shared" si="0"/>
        <v>0</v>
      </c>
      <c r="BE60" s="64" t="str">
        <f t="shared" si="1"/>
        <v>Débil</v>
      </c>
      <c r="BF60" s="63"/>
      <c r="BG60" s="65" t="s">
        <v>114</v>
      </c>
      <c r="BH60" s="64" t="str">
        <f t="shared" si="2"/>
        <v>Casilla formulada</v>
      </c>
      <c r="BI60" s="63"/>
      <c r="BJ60" s="64" t="str">
        <f t="shared" si="3"/>
        <v/>
      </c>
      <c r="BK60" s="64" t="str">
        <f t="shared" si="4"/>
        <v/>
      </c>
      <c r="BL60" s="64" t="str">
        <f t="shared" si="5"/>
        <v>SI</v>
      </c>
      <c r="BM60" s="415"/>
      <c r="BN60" s="418"/>
      <c r="BO60" s="508"/>
      <c r="BP60" s="403"/>
      <c r="BQ60" s="397"/>
      <c r="BR60" s="397"/>
      <c r="BS60" s="409"/>
    </row>
    <row r="61" spans="2:71" s="53" customFormat="1" ht="96" hidden="1" customHeight="1" thickBot="1" x14ac:dyDescent="0.3">
      <c r="B61" s="379"/>
      <c r="C61" s="382"/>
      <c r="D61" s="384"/>
      <c r="E61" s="384"/>
      <c r="F61" s="500"/>
      <c r="G61" s="500"/>
      <c r="H61" s="500"/>
      <c r="I61" s="500"/>
      <c r="J61" s="384"/>
      <c r="K61" s="67">
        <v>10</v>
      </c>
      <c r="L61" s="68" t="s">
        <v>115</v>
      </c>
      <c r="M61" s="406"/>
      <c r="N61" s="503"/>
      <c r="O61" s="401"/>
      <c r="P61" s="404"/>
      <c r="Q61" s="506"/>
      <c r="R61" s="506"/>
      <c r="S61" s="506"/>
      <c r="T61" s="506"/>
      <c r="U61" s="506"/>
      <c r="V61" s="506"/>
      <c r="W61" s="506"/>
      <c r="X61" s="506"/>
      <c r="Y61" s="506"/>
      <c r="Z61" s="506"/>
      <c r="AA61" s="506"/>
      <c r="AB61" s="506"/>
      <c r="AC61" s="506"/>
      <c r="AD61" s="506"/>
      <c r="AE61" s="506"/>
      <c r="AF61" s="506"/>
      <c r="AG61" s="506"/>
      <c r="AH61" s="506"/>
      <c r="AI61" s="506"/>
      <c r="AJ61" s="398"/>
      <c r="AK61" s="398"/>
      <c r="AL61" s="398"/>
      <c r="AM61" s="413"/>
      <c r="AN61" s="69">
        <v>10</v>
      </c>
      <c r="AO61" s="70" t="s">
        <v>117</v>
      </c>
      <c r="AP61" s="70"/>
      <c r="AQ61" s="70" t="s">
        <v>114</v>
      </c>
      <c r="AR61" s="70"/>
      <c r="AS61" s="70"/>
      <c r="AT61" s="70"/>
      <c r="AU61" s="70"/>
      <c r="AV61" s="70" t="s">
        <v>114</v>
      </c>
      <c r="AW61" s="71" t="s">
        <v>114</v>
      </c>
      <c r="AX61" s="71" t="s">
        <v>114</v>
      </c>
      <c r="AY61" s="71" t="s">
        <v>114</v>
      </c>
      <c r="AZ61" s="71" t="s">
        <v>114</v>
      </c>
      <c r="BA61" s="71" t="s">
        <v>114</v>
      </c>
      <c r="BB61" s="71" t="s">
        <v>114</v>
      </c>
      <c r="BC61" s="71" t="s">
        <v>114</v>
      </c>
      <c r="BD61" s="71">
        <f t="shared" si="0"/>
        <v>0</v>
      </c>
      <c r="BE61" s="71" t="str">
        <f t="shared" si="1"/>
        <v>Débil</v>
      </c>
      <c r="BF61" s="70"/>
      <c r="BG61" s="72" t="s">
        <v>114</v>
      </c>
      <c r="BH61" s="71" t="str">
        <f t="shared" si="2"/>
        <v>Casilla formulada</v>
      </c>
      <c r="BI61" s="70"/>
      <c r="BJ61" s="71" t="str">
        <f t="shared" si="3"/>
        <v/>
      </c>
      <c r="BK61" s="71" t="str">
        <f t="shared" si="4"/>
        <v/>
      </c>
      <c r="BL61" s="71" t="str">
        <f t="shared" si="5"/>
        <v>SI</v>
      </c>
      <c r="BM61" s="416"/>
      <c r="BN61" s="419"/>
      <c r="BO61" s="509"/>
      <c r="BP61" s="404"/>
      <c r="BQ61" s="398"/>
      <c r="BR61" s="398"/>
      <c r="BS61" s="410"/>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559" priority="23" operator="containsText" text="Si es Riesgo de Corrupción">
      <formula>NOT(ISERROR(SEARCH("Si es Riesgo de Corrupción",J12)))</formula>
    </cfRule>
    <cfRule type="containsText" dxfId="558" priority="24" operator="containsText" text="No es Riesgo de Corrupción">
      <formula>NOT(ISERROR(SEARCH("No es Riesgo de Corrupción",J12)))</formula>
    </cfRule>
  </conditionalFormatting>
  <conditionalFormatting sqref="L12:M21">
    <cfRule type="containsText" dxfId="557" priority="22" operator="containsText" text="Espacio para describir ">
      <formula>NOT(ISERROR(SEARCH("Espacio para describir ",L12)))</formula>
    </cfRule>
  </conditionalFormatting>
  <conditionalFormatting sqref="N12:N61 Q12:AI61 AQ12:AQ61 AV12:BC61 BG12:BG61 BO12:BO61">
    <cfRule type="containsText" dxfId="556" priority="21" operator="containsText" text="Escoger un dato de la lista desplegable">
      <formula>NOT(ISERROR(SEARCH("Escoger un dato de la lista desplegable",N12)))</formula>
    </cfRule>
  </conditionalFormatting>
  <conditionalFormatting sqref="AO12:AO61">
    <cfRule type="containsText" dxfId="555" priority="20" operator="containsText" text="REDACTAR CONTROL">
      <formula>NOT(ISERROR(SEARCH("REDACTAR CONTROL",AO12)))</formula>
    </cfRule>
  </conditionalFormatting>
  <conditionalFormatting sqref="AL12 BR12">
    <cfRule type="containsText" dxfId="554" priority="17" operator="containsText" text="Extremo">
      <formula>NOT(ISERROR(SEARCH("Extremo",AL12)))</formula>
    </cfRule>
    <cfRule type="containsText" dxfId="553" priority="18" operator="containsText" text="Alto">
      <formula>NOT(ISERROR(SEARCH("Alto",AL12)))</formula>
    </cfRule>
    <cfRule type="containsText" dxfId="552" priority="19" operator="containsText" text="Moderado">
      <formula>NOT(ISERROR(SEARCH("Moderado",AL12)))</formula>
    </cfRule>
  </conditionalFormatting>
  <conditionalFormatting sqref="L22:M31">
    <cfRule type="containsText" dxfId="551" priority="16" operator="containsText" text="Espacio para describir ">
      <formula>NOT(ISERROR(SEARCH("Espacio para describir ",L22)))</formula>
    </cfRule>
  </conditionalFormatting>
  <conditionalFormatting sqref="AL22 BR22">
    <cfRule type="containsText" dxfId="550" priority="13" operator="containsText" text="Extremo">
      <formula>NOT(ISERROR(SEARCH("Extremo",AL22)))</formula>
    </cfRule>
    <cfRule type="containsText" dxfId="549" priority="14" operator="containsText" text="Alto">
      <formula>NOT(ISERROR(SEARCH("Alto",AL22)))</formula>
    </cfRule>
    <cfRule type="containsText" dxfId="548" priority="15" operator="containsText" text="Moderado">
      <formula>NOT(ISERROR(SEARCH("Moderado",AL22)))</formula>
    </cfRule>
  </conditionalFormatting>
  <conditionalFormatting sqref="L32:M41">
    <cfRule type="containsText" dxfId="547" priority="12" operator="containsText" text="Espacio para describir ">
      <formula>NOT(ISERROR(SEARCH("Espacio para describir ",L32)))</formula>
    </cfRule>
  </conditionalFormatting>
  <conditionalFormatting sqref="AL32 BR32">
    <cfRule type="containsText" dxfId="546" priority="9" operator="containsText" text="Extremo">
      <formula>NOT(ISERROR(SEARCH("Extremo",AL32)))</formula>
    </cfRule>
    <cfRule type="containsText" dxfId="545" priority="10" operator="containsText" text="Alto">
      <formula>NOT(ISERROR(SEARCH("Alto",AL32)))</formula>
    </cfRule>
    <cfRule type="containsText" dxfId="544" priority="11" operator="containsText" text="Moderado">
      <formula>NOT(ISERROR(SEARCH("Moderado",AL32)))</formula>
    </cfRule>
  </conditionalFormatting>
  <conditionalFormatting sqref="L42:M51">
    <cfRule type="containsText" dxfId="543" priority="8" operator="containsText" text="Espacio para describir ">
      <formula>NOT(ISERROR(SEARCH("Espacio para describir ",L42)))</formula>
    </cfRule>
  </conditionalFormatting>
  <conditionalFormatting sqref="AL42 BR42">
    <cfRule type="containsText" dxfId="542" priority="5" operator="containsText" text="Extremo">
      <formula>NOT(ISERROR(SEARCH("Extremo",AL42)))</formula>
    </cfRule>
    <cfRule type="containsText" dxfId="541" priority="6" operator="containsText" text="Alto">
      <formula>NOT(ISERROR(SEARCH("Alto",AL42)))</formula>
    </cfRule>
    <cfRule type="containsText" dxfId="540" priority="7" operator="containsText" text="Moderado">
      <formula>NOT(ISERROR(SEARCH("Moderado",AL42)))</formula>
    </cfRule>
  </conditionalFormatting>
  <conditionalFormatting sqref="L52:M61">
    <cfRule type="containsText" dxfId="539" priority="4" operator="containsText" text="Espacio para describir ">
      <formula>NOT(ISERROR(SEARCH("Espacio para describir ",L52)))</formula>
    </cfRule>
  </conditionalFormatting>
  <conditionalFormatting sqref="AL52 BR52">
    <cfRule type="containsText" dxfId="538" priority="1" operator="containsText" text="Extremo">
      <formula>NOT(ISERROR(SEARCH("Extremo",AL52)))</formula>
    </cfRule>
    <cfRule type="containsText" dxfId="537" priority="2" operator="containsText" text="Alto">
      <formula>NOT(ISERROR(SEARCH("Alto",AL52)))</formula>
    </cfRule>
    <cfRule type="containsText" dxfId="536"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0011C48D-3EFE-462B-A563-08ADB591A25C}"/>
    <dataValidation allowBlank="1" showInputMessage="1" showErrorMessage="1" prompt="¿Se deja evidencia o rastro de la ejecución del control, que permita a cualquier tercero con la evidencia, llegar a la misma conclusión?." sqref="BC11" xr:uid="{D323E903-925F-4A3E-89A6-1F9C5FE56878}"/>
    <dataValidation allowBlank="1" showInputMessage="1" showErrorMessage="1" prompt="¿Las observaciones, desviaciones o diferencias identificadas como resultados de la ejecución del control son investigadas y resueltas de manera oportuna?" sqref="BB11" xr:uid="{4BB2C9C5-B550-4126-B539-F0364CEF864E}"/>
    <dataValidation allowBlank="1" showInputMessage="1" showErrorMessage="1" prompt="¿La fuente de información que se utiliza en el desarrollo del control es información confiable que permita mitigar el riesgo?." sqref="BA11" xr:uid="{19D98531-B657-4BFF-BEDF-01885AAE6694}"/>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A5792A8-F678-4B3D-85A2-F74DEB491300}"/>
    <dataValidation allowBlank="1" showInputMessage="1" showErrorMessage="1" prompt="¿La oportunidad en que se ejecuta el control ayuda a prevenir la mitigación del riesgo o a detectar la materialización del riesgo de manera oportuna?" sqref="AY11" xr:uid="{D5449992-9F52-40E8-9DC0-813D6DE6B71A}"/>
    <dataValidation allowBlank="1" showInputMessage="1" showErrorMessage="1" prompt="El responsable tiene autoridad y adecuada segregación de funciones en la ejecución del control?" sqref="AX11" xr:uid="{2524E8E8-04DD-4BB4-9BB2-5C04D49CB330}"/>
    <dataValidation allowBlank="1" showInputMessage="1" showErrorMessage="1" prompt="¿Existen un responsable asignado a la ejecución del control?" sqref="AW11" xr:uid="{FC0729D1-C84A-4EE4-9503-E30B21A460A7}"/>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CF8BF683-1E53-4BEF-AC14-707B79C2AADB}"/>
    <dataValidation type="list" allowBlank="1" showInputMessage="1" showErrorMessage="1" prompt="¿Genera Impacto ambiental?" sqref="AI12:AI61" xr:uid="{FEC1D487-35E9-4F10-99B2-9091A3DEF5CC}">
      <formula1>"SI,NO,Escoger un dato de la lista desplegable"</formula1>
    </dataValidation>
    <dataValidation allowBlank="1" showInputMessage="1" showErrorMessage="1" prompt="¿Genera Impacto ambiental?" sqref="AI11" xr:uid="{A547D0A6-0A7A-4399-9989-4BCFD4D7843A}"/>
    <dataValidation type="list" allowBlank="1" showInputMessage="1" showErrorMessage="1" prompt="¿Afectar la imagen nacional?" sqref="AH12:AH61" xr:uid="{8B80343F-6F69-468C-8FC2-521775F9ADF3}">
      <formula1>"SI,NO,Escoger un dato de la lista desplegable"</formula1>
    </dataValidation>
    <dataValidation allowBlank="1" showInputMessage="1" showErrorMessage="1" prompt="¿Afectar la imagen nacional?" sqref="AH11" xr:uid="{8887FFFB-E3F3-4262-B1A7-00DA5AFE20B5}"/>
    <dataValidation type="list" allowBlank="1" showInputMessage="1" showErrorMessage="1" prompt="¿Afectar la imagen regional?" sqref="AG12:AG61" xr:uid="{1D16F9DD-07FC-42FA-A215-9B42A8680DA4}">
      <formula1>"SI,NO,Escoger un dato de la lista desplegable"</formula1>
    </dataValidation>
    <dataValidation allowBlank="1" showInputMessage="1" showErrorMessage="1" prompt="¿Afectar la imagen regional?" sqref="AG11" xr:uid="{BE27CB2F-CAD4-4621-A770-DDC564C5EE46}"/>
    <dataValidation type="list" allowBlank="1" showInputMessage="1" showErrorMessage="1" prompt="¿Ocasionar lesiones físicas o pérdida de vidas humanas?_x000a_NOTA: si esta respuesta es afirmativa, el impacto sera considerado como catastrófico." sqref="AF12:AF61" xr:uid="{C1B0DD62-F3D2-4DC7-A583-B97BB0067B2C}">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E5FCB55E-6861-45EE-9567-BBA536E59A59}"/>
    <dataValidation type="list" allowBlank="1" showInputMessage="1" showErrorMessage="1" prompt="¿Generar pérdida de credibilidad del sector?" sqref="AE12:AE61" xr:uid="{84C188A4-33D1-4F8D-829C-66E657308864}">
      <formula1>"SI,NO,Escoger un dato de la lista desplegable"</formula1>
    </dataValidation>
    <dataValidation allowBlank="1" showInputMessage="1" showErrorMessage="1" prompt="¿Generar pérdida de credibilidad del sector?" sqref="AE11" xr:uid="{70E00023-3D3F-4932-94F4-B7E35FCA6421}"/>
    <dataValidation type="list" allowBlank="1" showInputMessage="1" showErrorMessage="1" prompt="¿Dar lugar a procesos penales?" sqref="AD12:AD61" xr:uid="{FE44CD55-7B95-4F33-A8E5-484EABF2A3DA}">
      <formula1>"SI,NO,Escoger un dato de la lista desplegable"</formula1>
    </dataValidation>
    <dataValidation allowBlank="1" showInputMessage="1" showErrorMessage="1" prompt="¿Dar lugar a procesos penales?" sqref="AD11" xr:uid="{0318E946-D69E-4418-8B5F-13D23D626559}"/>
    <dataValidation type="list" allowBlank="1" showInputMessage="1" showErrorMessage="1" prompt="¿Dar lugar a procesos fiscales?" sqref="AC12:AC61" xr:uid="{ED70397F-864C-4BED-8D82-34573F3003AC}">
      <formula1>"SI,NO,Escoger un dato de la lista desplegable"</formula1>
    </dataValidation>
    <dataValidation allowBlank="1" showInputMessage="1" showErrorMessage="1" prompt="¿Dar lugar a procesos fiscales?" sqref="AC11" xr:uid="{7B06C70F-BCDC-4804-B1C8-395289C107F8}"/>
    <dataValidation type="list" allowBlank="1" showInputMessage="1" showErrorMessage="1" prompt="¿Dar lugar a procesos disciplinarios?" sqref="AB12:AB61" xr:uid="{88840342-C475-4C5A-BB94-E32D732912B9}">
      <formula1>"SI,NO,Escoger un dato de la lista desplegable"</formula1>
    </dataValidation>
    <dataValidation allowBlank="1" showInputMessage="1" showErrorMessage="1" prompt="¿Dar lugar a procesos disciplinarios?" sqref="AB11" xr:uid="{400A4AEF-0458-4BDE-A471-A1D4371127E7}"/>
    <dataValidation type="list" allowBlank="1" showInputMessage="1" showErrorMessage="1" prompt="¿Dar lugar a procesos sancionatorios?" sqref="AA12:AA61" xr:uid="{82C1E1AD-C1B3-42F7-B263-487751415F6E}">
      <formula1>"SI,NO,Escoger un dato de la lista desplegable"</formula1>
    </dataValidation>
    <dataValidation allowBlank="1" showInputMessage="1" showErrorMessage="1" prompt="¿Dar lugar a procesos sancionatorios?" sqref="AA11" xr:uid="{803C3AB8-058F-462A-BD04-DD9A186A84D9}"/>
    <dataValidation type="list" allowBlank="1" showInputMessage="1" showErrorMessage="1" prompt="¿Generar intervención de los órganos de control, de la Fiscalía, u otro ente?" sqref="Z12:Z61" xr:uid="{C8103107-2222-4B0D-BF67-B2852DDFCCFB}">
      <formula1>"SI,NO,Escoger un dato de la lista desplegable"</formula1>
    </dataValidation>
    <dataValidation allowBlank="1" showInputMessage="1" showErrorMessage="1" prompt="¿Generar intervención de los órganos de control, de la Fiscalía, u otro ente?" sqref="Z11" xr:uid="{34A4C47A-86E5-4A66-B8C4-50B5DB890B6E}"/>
    <dataValidation type="list" allowBlank="1" showInputMessage="1" showErrorMessage="1" prompt="¿Generar pérdida de información de la Entidad?" sqref="Y12:Y61" xr:uid="{9FA6B300-3384-4BF6-896D-C4036DE40A59}">
      <formula1>"SI,NO,Escoger un dato de la lista desplegable"</formula1>
    </dataValidation>
    <dataValidation allowBlank="1" showInputMessage="1" showErrorMessage="1" prompt="¿Generar pérdida de información de la Entidad?" sqref="Y11" xr:uid="{895FC617-5791-4D11-966B-31A18FDF98DF}"/>
    <dataValidation type="list" allowBlank="1" showInputMessage="1" showErrorMessage="1" prompt="¿Dar lugar al detrimento de calidad de vida de la comunidad por la pérdida del bien o servicios o los recursos públicos?" sqref="X12:X61" xr:uid="{5A14F7CD-53A1-4BB3-98B6-D303871D19F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D9F9874D-7207-4E52-877B-FC41666B7FD2}"/>
    <dataValidation type="list" allowBlank="1" showInputMessage="1" showErrorMessage="1" prompt="¿Afectar la generación de los productos o la prestación de servicios?" sqref="W12:W61" xr:uid="{94A1C0B0-CC3D-44E8-9158-CA5A185FF612}">
      <formula1>"SI,NO,Escoger un dato de la lista desplegable"</formula1>
    </dataValidation>
    <dataValidation allowBlank="1" showInputMessage="1" showErrorMessage="1" prompt="¿Afectar la generación de los productos o la prestación de servicios?" sqref="W11" xr:uid="{20A3452C-BE22-4342-BC1D-738E12776A9C}"/>
    <dataValidation type="list" allowBlank="1" showInputMessage="1" showErrorMessage="1" prompt="¿Generar pérdida de recursos económicos?" sqref="V12:V61" xr:uid="{E06AA014-5DA7-4631-AEBE-F671307BF59E}">
      <formula1>"SI,NO,Escoger un dato de la lista desplegable"</formula1>
    </dataValidation>
    <dataValidation allowBlank="1" showInputMessage="1" showErrorMessage="1" prompt="¿Generar pérdida de recursos económicos?" sqref="V11" xr:uid="{90A7D143-733D-4972-9E62-6439A6AC7540}"/>
    <dataValidation type="list" allowBlank="1" showInputMessage="1" showErrorMessage="1" prompt="¿Generar pérdida de confianza de la Entidad, afectando su reputación?" sqref="U12:U61" xr:uid="{86356234-8B30-4441-A978-8FC2889B52A1}">
      <formula1>"SI,NO,Escoger un dato de la lista desplegable"</formula1>
    </dataValidation>
    <dataValidation allowBlank="1" showInputMessage="1" showErrorMessage="1" prompt="¿Generar pérdida de confianza de la Entidad, afectando su reputación?" sqref="U11" xr:uid="{3549737C-CC04-4C51-8727-DFE949B376D1}"/>
    <dataValidation type="list" allowBlank="1" showInputMessage="1" showErrorMessage="1" prompt="¿Afectar el cumplimiento de la misión del sector al que pertenece la Entidad?" sqref="T12:T61" xr:uid="{F1F47250-E61C-4D9E-89E3-BD4A8B987D8F}">
      <formula1>"SI,NO,Escoger un dato de la lista desplegable"</formula1>
    </dataValidation>
    <dataValidation allowBlank="1" showInputMessage="1" showErrorMessage="1" prompt="¿Afectar el cumplimiento de la misión del sector al que pertenece la Entidad?" sqref="T11" xr:uid="{3222C16F-168D-46E9-A862-CBC08D4F5353}"/>
    <dataValidation type="list" allowBlank="1" showInputMessage="1" showErrorMessage="1" prompt="¿Afectar el cumplimiento de misión de la Entidad?" sqref="S12:S61" xr:uid="{F34AD6D2-AC3A-46B3-906B-71811F6ABD5B}">
      <formula1>"SI,NO,Escoger un dato de la lista desplegable"</formula1>
    </dataValidation>
    <dataValidation allowBlank="1" showInputMessage="1" showErrorMessage="1" prompt="¿Afectar el cumplimiento de misión de la Entidad?" sqref="S11" xr:uid="{07DB0D40-4C0E-44A8-8DBA-EBDE15AFA594}"/>
    <dataValidation type="list" allowBlank="1" showInputMessage="1" showErrorMessage="1" prompt="¿Afectar el cumplimiento de metas y objetivos de la dependencia?" sqref="R12:R61" xr:uid="{F42EA4B8-25A7-42E1-9428-5D2E076B5C7A}">
      <formula1>"SI,NO,Escoger un dato de la lista desplegable"</formula1>
    </dataValidation>
    <dataValidation allowBlank="1" showInputMessage="1" showErrorMessage="1" prompt="¿Afectar el cumplimiento de metas y objetivos de la dependencia?" sqref="R11" xr:uid="{650C634F-8979-45E7-B184-B3F9B5785E9F}"/>
    <dataValidation type="list" allowBlank="1" showInputMessage="1" showErrorMessage="1" prompt="¿Afectar al grupo de funcionarios del proceso?" sqref="Q12:Q61" xr:uid="{FDC5DD1A-D41E-4E51-B5D1-9886D0799868}">
      <formula1>"SI,NO,Escoger un dato de la lista desplegable"</formula1>
    </dataValidation>
    <dataValidation allowBlank="1" showInputMessage="1" showErrorMessage="1" prompt="¿Afectar al grupo de funcionarios del proceso?" sqref="Q11" xr:uid="{D23D1CCA-C08A-4610-9405-2FBB9965CCFC}"/>
    <dataValidation allowBlank="1" showInputMessage="1" showErrorMessage="1" prompt="Son los efectos ocasionados por la ocurrencia de un riesgo que afecta los objetivos o procesos de la entidad. Pueden ser una pérdida, un daño, un perjuicio, un detrimento." sqref="M9:M11" xr:uid="{9650B66F-04BE-4ED2-ABEC-9DA2A80314AC}"/>
    <dataValidation type="list" allowBlank="1" showInputMessage="1" showErrorMessage="1" sqref="BG12:BG61" xr:uid="{7E3D788C-8D80-4373-BCBC-794E5F650226}">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EC525EA6-6D19-48C0-B414-7979C415AE5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A3394CB0-CAB0-4A11-9D57-F7D332B8426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1B0F7D73-FC41-475A-813A-901E853D593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C66FD399-6939-42F4-87BA-2AAD7A91657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A3757B9-753B-48EC-8D88-BA8D6A45BE47}">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520CE31E-7732-430D-8E91-46190CCEC9D9}">
      <formula1>"Adecuado,Inadecuado,Escoger un dato de la lista desplegable"</formula1>
    </dataValidation>
    <dataValidation type="list" allowBlank="1" showInputMessage="1" showErrorMessage="1" prompt="¿Existen un responsable asignado a la ejecución del control?" sqref="AW12:AW61" xr:uid="{A78AEBDE-3BD5-4A56-AADB-E17E8539738E}">
      <formula1>"Asignado,No Asignado,Escoger un dato de la lista desplegable"</formula1>
    </dataValidation>
    <dataValidation type="list" allowBlank="1" showInputMessage="1" showErrorMessage="1" sqref="AV12:AV61" xr:uid="{E69F193C-33DF-424A-842A-1486C033ABFB}">
      <formula1>"Escoger un dato de la lista desplegable,Preventivo,Detectivo"</formula1>
    </dataValidation>
    <dataValidation type="list" allowBlank="1" showInputMessage="1" showErrorMessage="1" sqref="AQ12:AQ61" xr:uid="{0A686BC3-6DA2-4CC0-B82B-8DACD0E45767}">
      <formula1>"Escoger un dato de la lista desplegable,Por Tramite, Diario, Semanal, Quincenal, Mensual, Bimestral, Trimestral, Semestral,Anual"</formula1>
    </dataValidation>
    <dataValidation type="list" allowBlank="1" showInputMessage="1" showErrorMessage="1" sqref="F12:I61" xr:uid="{1A539AA9-23CF-48A3-BCD0-B412DFB616E5}">
      <formula1>"SI,NO,Escoger un dato de la lista desplegable"</formula1>
    </dataValidation>
    <dataValidation type="list" allowBlank="1" showInputMessage="1" showErrorMessage="1" sqref="N12:N61" xr:uid="{D30842D1-C77D-43B4-9FA4-6BCF25B61F97}">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3E0CAA8-BDED-462F-9D83-2A87450E0A0B}">
          <x14:formula1>
            <xm:f>DATOS!$J$15:$J$19</xm:f>
          </x14:formula1>
          <xm:sqref>AM12:AM61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po_x0020_documento xmlns="9443f1d0-4126-494e-b9ae-46c3c51ade45" xsi:nil="true"/>
    <Formato xmlns="9443f1d0-4126-494e-b9ae-46c3c51ade45">/Style%20Library/Images/pdf.svg</Formato>
    <Filtro xmlns="9443f1d0-4126-494e-b9ae-46c3c51ade45" xsi:nil="true"/>
    <Descripci_x00f3_n xmlns="9443f1d0-4126-494e-b9ae-46c3c51ade45">Proyecto Construcción - Matriz de Riesgos Corrupción – 2024</Descripci_x00f3_n>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18F7D136FB57748B3242BB9E63BB131" ma:contentTypeVersion="4" ma:contentTypeDescription="Crear nuevo documento." ma:contentTypeScope="" ma:versionID="09d67348864e07d7c7d18f5491ac206b">
  <xsd:schema xmlns:xsd="http://www.w3.org/2001/XMLSchema" xmlns:xs="http://www.w3.org/2001/XMLSchema" xmlns:p="http://schemas.microsoft.com/office/2006/metadata/properties" xmlns:ns2="9443f1d0-4126-494e-b9ae-46c3c51ade45" targetNamespace="http://schemas.microsoft.com/office/2006/metadata/properties" ma:root="true" ma:fieldsID="a0ecdc428af45f88414cdb69a753a56e" ns2:_="">
    <xsd:import namespace="9443f1d0-4126-494e-b9ae-46c3c51ade45"/>
    <xsd:element name="properties">
      <xsd:complexType>
        <xsd:sequence>
          <xsd:element name="documentManagement">
            <xsd:complexType>
              <xsd:all>
                <xsd:element ref="ns2:Descripci_x00f3_n" minOccurs="0"/>
                <xsd:element ref="ns2:Tipo_x0020_documento" minOccurs="0"/>
                <xsd:element ref="ns2:Formato" minOccurs="0"/>
                <xsd:element ref="ns2:Filtr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43f1d0-4126-494e-b9ae-46c3c51ade45" elementFormDefault="qualified">
    <xsd:import namespace="http://schemas.microsoft.com/office/2006/documentManagement/types"/>
    <xsd:import namespace="http://schemas.microsoft.com/office/infopath/2007/PartnerControls"/>
    <xsd:element name="Descripci_x00f3_n" ma:index="8" nillable="true" ma:displayName="Descripción" ma:internalName="Descripci_x00f3_n">
      <xsd:simpleType>
        <xsd:restriction base="dms:Text">
          <xsd:maxLength value="255"/>
        </xsd:restriction>
      </xsd:simpleType>
    </xsd:element>
    <xsd:element name="Tipo_x0020_documento" ma:index="9" nillable="true" ma:displayName="Tipo documento" ma:internalName="Tipo_x0020_documento">
      <xsd:simpleType>
        <xsd:restriction base="dms:Text">
          <xsd:maxLength value="255"/>
        </xsd:restriction>
      </xsd:simpleType>
    </xsd:element>
    <xsd:element name="Formato" ma:index="10"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Filtro" ma:index="11" nillable="true" ma:displayName="Filtro" ma:internalName="Filtro">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C12931-CBAB-4B5F-8453-1DDA19814AA9}">
  <ds:schemaRefs>
    <ds:schemaRef ds:uri="http://schemas.microsoft.com/office/2006/metadata/properties"/>
    <ds:schemaRef ds:uri="http://schemas.microsoft.com/office/infopath/2007/PartnerControls"/>
    <ds:schemaRef ds:uri="E4F2790D-F584-4348-BAD1-0F9F53DDB9E1"/>
    <ds:schemaRef ds:uri="http://schemas.microsoft.com/sharepoint/v3"/>
    <ds:schemaRef ds:uri="http://schemas.microsoft.com/sharepoint/v3/fields"/>
  </ds:schemaRefs>
</ds:datastoreItem>
</file>

<file path=customXml/itemProps2.xml><?xml version="1.0" encoding="utf-8"?>
<ds:datastoreItem xmlns:ds="http://schemas.openxmlformats.org/officeDocument/2006/customXml" ds:itemID="{8CF8391D-4725-4D22-8BED-E96CCFB1A227}"/>
</file>

<file path=customXml/itemProps3.xml><?xml version="1.0" encoding="utf-8"?>
<ds:datastoreItem xmlns:ds="http://schemas.openxmlformats.org/officeDocument/2006/customXml" ds:itemID="{E91436E0-BDEC-4AB5-BB4A-B9B1D36726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8</vt:i4>
      </vt:variant>
    </vt:vector>
  </HeadingPairs>
  <TitlesOfParts>
    <vt:vector size="38" baseType="lpstr">
      <vt:lpstr>PORTADA</vt:lpstr>
      <vt:lpstr>GDIR 1.0</vt:lpstr>
      <vt:lpstr>GRER-1.0</vt:lpstr>
      <vt:lpstr>GRER-2.0</vt:lpstr>
      <vt:lpstr>GSAC-1.0</vt:lpstr>
      <vt:lpstr>GCEP-1.0</vt:lpstr>
      <vt:lpstr>GSAC-3.1</vt:lpstr>
      <vt:lpstr>GIVC-1.0</vt:lpstr>
      <vt:lpstr>GIAT-2.0</vt:lpstr>
      <vt:lpstr>ESTR-2.0</vt:lpstr>
      <vt:lpstr>APOY- 2.0</vt:lpstr>
      <vt:lpstr>MSER- 2.0</vt:lpstr>
      <vt:lpstr>APOY- 6.0</vt:lpstr>
      <vt:lpstr>MAUT- 8.0</vt:lpstr>
      <vt:lpstr>APOY- 1.0</vt:lpstr>
      <vt:lpstr>APOY-4.0</vt:lpstr>
      <vt:lpstr>APOY- 5.0</vt:lpstr>
      <vt:lpstr>EVAL- 1.0</vt:lpstr>
      <vt:lpstr>APOY- 8.0</vt:lpstr>
      <vt:lpstr>GCON-1.0</vt:lpstr>
      <vt:lpstr>GSER- 1.0</vt:lpstr>
      <vt:lpstr>APOY- 3.0</vt:lpstr>
      <vt:lpstr>ANALITICA</vt:lpstr>
      <vt:lpstr>GSAP- 2.1</vt:lpstr>
      <vt:lpstr>APOY- 7.0</vt:lpstr>
      <vt:lpstr>GSAN- 1.1</vt:lpstr>
      <vt:lpstr>GDIR- 2.4</vt:lpstr>
      <vt:lpstr>GSAN- 1.3</vt:lpstr>
      <vt:lpstr>DATOS</vt:lpstr>
      <vt:lpstr>MATRIZ</vt:lpstr>
      <vt:lpstr>'GCEP-1.0'!Área_de_impresión</vt:lpstr>
      <vt:lpstr>'GIAT-2.0'!Área_de_impresión</vt:lpstr>
      <vt:lpstr>'GIVC-1.0'!Área_de_impresión</vt:lpstr>
      <vt:lpstr>'GRER-1.0'!Área_de_impresión</vt:lpstr>
      <vt:lpstr>'GRER-2.0'!Área_de_impresión</vt:lpstr>
      <vt:lpstr>'GSAC-1.0'!Área_de_impresión</vt:lpstr>
      <vt:lpstr>'GSAC-3.1'!Área_de_impresión</vt:lpstr>
      <vt:lpstr>MATRIZ!Área_de_impresión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Proyecto Construcción - Matriz de Riesgos Corrupción – 2024</dc:title>
  <dc:creator>ALFONSO BARRIOS PEREA</dc:creator>
  <cp:keywords/>
  <dc:description/>
  <cp:lastModifiedBy>Alfonso Antonio de Jesus Barrios Perea</cp:lastModifiedBy>
  <dcterms:created xsi:type="dcterms:W3CDTF">2022-12-22T13:59:28Z</dcterms:created>
  <dcterms:modified xsi:type="dcterms:W3CDTF">2023-12-27T12:59:53Z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0x010100D18F7D136FB57748B3242BB9E63BB131</vt:lpwstr>
  </property>
</Properties>
</file>